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117.xml" ContentType="application/vnd.openxmlformats-officedocument.spreadsheetml.revisionLog+xml"/>
  <Override PartName="/xl/revisions/revisionLog299.xml" ContentType="application/vnd.openxmlformats-officedocument.spreadsheetml.revisionLog+xml"/>
  <Override PartName="/xl/revisions/revisionLog21.xml" ContentType="application/vnd.openxmlformats-officedocument.spreadsheetml.revisionLog+xml"/>
  <Override PartName="/xl/revisions/revisionLog63.xml" ContentType="application/vnd.openxmlformats-officedocument.spreadsheetml.revisionLog+xml"/>
  <Override PartName="/xl/revisions/revisionLog159.xml" ContentType="application/vnd.openxmlformats-officedocument.spreadsheetml.revisionLog+xml"/>
  <Override PartName="/xl/revisions/revisionLog324.xml" ContentType="application/vnd.openxmlformats-officedocument.spreadsheetml.revisionLog+xml"/>
  <Override PartName="/xl/revisions/revisionLog366.xml" ContentType="application/vnd.openxmlformats-officedocument.spreadsheetml.revisionLog+xml"/>
  <Override PartName="/xl/revisions/revisionLog170.xml" ContentType="application/vnd.openxmlformats-officedocument.spreadsheetml.revisionLog+xml"/>
  <Override PartName="/xl/revisions/revisionLog226.xml" ContentType="application/vnd.openxmlformats-officedocument.spreadsheetml.revisionLog+xml"/>
  <Override PartName="/xl/revisions/revisionLog268.xml" ContentType="application/vnd.openxmlformats-officedocument.spreadsheetml.revisionLog+xml"/>
  <Override PartName="/xl/revisions/revisionLog32.xml" ContentType="application/vnd.openxmlformats-officedocument.spreadsheetml.revisionLog+xml"/>
  <Override PartName="/xl/revisions/revisionLog74.xml" ContentType="application/vnd.openxmlformats-officedocument.spreadsheetml.revisionLog+xml"/>
  <Override PartName="/xl/revisions/revisionLog128.xml" ContentType="application/vnd.openxmlformats-officedocument.spreadsheetml.revisionLog+xml"/>
  <Override PartName="/xl/revisions/revisionLog335.xml" ContentType="application/vnd.openxmlformats-officedocument.spreadsheetml.revisionLog+xml"/>
  <Override PartName="/xl/revisions/revisionLog377.xml" ContentType="application/vnd.openxmlformats-officedocument.spreadsheetml.revisionLog+xml"/>
  <Override PartName="/xl/revisions/revisionLog5.xml" ContentType="application/vnd.openxmlformats-officedocument.spreadsheetml.revisionLog+xml"/>
  <Override PartName="/xl/revisions/revisionLog181.xml" ContentType="application/vnd.openxmlformats-officedocument.spreadsheetml.revisionLog+xml"/>
  <Override PartName="/xl/revisions/revisionLog237.xml" ContentType="application/vnd.openxmlformats-officedocument.spreadsheetml.revisionLog+xml"/>
  <Override PartName="/xl/revisions/revisionLog279.xml" ContentType="application/vnd.openxmlformats-officedocument.spreadsheetml.revisionLog+xml"/>
  <Override PartName="/xl/revisions/revisionLog43.xml" ContentType="application/vnd.openxmlformats-officedocument.spreadsheetml.revisionLog+xml"/>
  <Override PartName="/xl/revisions/revisionLog139.xml" ContentType="application/vnd.openxmlformats-officedocument.spreadsheetml.revisionLog+xml"/>
  <Override PartName="/xl/revisions/revisionLog290.xml" ContentType="application/vnd.openxmlformats-officedocument.spreadsheetml.revisionLog+xml"/>
  <Override PartName="/xl/revisions/revisionLog304.xml" ContentType="application/vnd.openxmlformats-officedocument.spreadsheetml.revisionLog+xml"/>
  <Override PartName="/xl/revisions/revisionLog346.xml" ContentType="application/vnd.openxmlformats-officedocument.spreadsheetml.revisionLog+xml"/>
  <Override PartName="/xl/revisions/revisionLog85.xml" ContentType="application/vnd.openxmlformats-officedocument.spreadsheetml.revisionLog+xml"/>
  <Override PartName="/xl/revisions/revisionLog150.xml" ContentType="application/vnd.openxmlformats-officedocument.spreadsheetml.revisionLog+xml"/>
  <Override PartName="/xl/revisions/revisionLog192.xml" ContentType="application/vnd.openxmlformats-officedocument.spreadsheetml.revisionLog+xml"/>
  <Override PartName="/xl/revisions/revisionLog206.xml" ContentType="application/vnd.openxmlformats-officedocument.spreadsheetml.revisionLog+xml"/>
  <Override PartName="/xl/revisions/revisionLog248.xml" ContentType="application/vnd.openxmlformats-officedocument.spreadsheetml.revisionLog+xml"/>
  <Override PartName="/xl/revisions/revisionLog12.xml" ContentType="application/vnd.openxmlformats-officedocument.spreadsheetml.revisionLog+xml"/>
  <Override PartName="/xl/revisions/revisionLog108.xml" ContentType="application/vnd.openxmlformats-officedocument.spreadsheetml.revisionLog+xml"/>
  <Override PartName="/xl/revisions/revisionLog315.xml" ContentType="application/vnd.openxmlformats-officedocument.spreadsheetml.revisionLog+xml"/>
  <Override PartName="/xl/revisions/revisionLog357.xml" ContentType="application/vnd.openxmlformats-officedocument.spreadsheetml.revisionLog+xml"/>
  <Override PartName="/xl/revisions/revisionLog54.xml" ContentType="application/vnd.openxmlformats-officedocument.spreadsheetml.revisionLog+xml"/>
  <Override PartName="/xl/revisions/revisionLog96.xml" ContentType="application/vnd.openxmlformats-officedocument.spreadsheetml.revisionLog+xml"/>
  <Override PartName="/xl/revisions/revisionLog161.xml" ContentType="application/vnd.openxmlformats-officedocument.spreadsheetml.revisionLog+xml"/>
  <Override PartName="/xl/revisions/revisionLog217.xml" ContentType="application/vnd.openxmlformats-officedocument.spreadsheetml.revisionLog+xml"/>
  <Override PartName="/xl/revisions/revisionLog259.xml" ContentType="application/vnd.openxmlformats-officedocument.spreadsheetml.revisionLog+xml"/>
  <Override PartName="/xl/revisions/revisionLog23.xml" ContentType="application/vnd.openxmlformats-officedocument.spreadsheetml.revisionLog+xml"/>
  <Override PartName="/xl/revisions/revisionLog119.xml" ContentType="application/vnd.openxmlformats-officedocument.spreadsheetml.revisionLog+xml"/>
  <Override PartName="/xl/revisions/revisionLog270.xml" ContentType="application/vnd.openxmlformats-officedocument.spreadsheetml.revisionLog+xml"/>
  <Override PartName="/xl/revisions/revisionLog326.xml" ContentType="application/vnd.openxmlformats-officedocument.spreadsheetml.revisionLog+xml"/>
  <Override PartName="/xl/revisions/revisionLog65.xml" ContentType="application/vnd.openxmlformats-officedocument.spreadsheetml.revisionLog+xml"/>
  <Override PartName="/xl/revisions/revisionLog130.xml" ContentType="application/vnd.openxmlformats-officedocument.spreadsheetml.revisionLog+xml"/>
  <Override PartName="/xl/revisions/revisionLog368.xml" ContentType="application/vnd.openxmlformats-officedocument.spreadsheetml.revisionLog+xml"/>
  <Override PartName="/xl/revisions/revisionLog172.xml" ContentType="application/vnd.openxmlformats-officedocument.spreadsheetml.revisionLog+xml"/>
  <Override PartName="/xl/revisions/revisionLog228.xml" ContentType="application/vnd.openxmlformats-officedocument.spreadsheetml.revisionLog+xml"/>
  <Override PartName="/xl/revisions/revisionLog281.xml" ContentType="application/vnd.openxmlformats-officedocument.spreadsheetml.revisionLog+xml"/>
  <Override PartName="/xl/revisions/revisionLog337.xml" ContentType="application/vnd.openxmlformats-officedocument.spreadsheetml.revisionLog+xml"/>
  <Override PartName="/xl/revisions/revisionLog34.xml" ContentType="application/vnd.openxmlformats-officedocument.spreadsheetml.revisionLog+xml"/>
  <Override PartName="/xl/revisions/revisionLog76.xml" ContentType="application/vnd.openxmlformats-officedocument.spreadsheetml.revisionLog+xml"/>
  <Override PartName="/xl/revisions/revisionLog141.xml" ContentType="application/vnd.openxmlformats-officedocument.spreadsheetml.revisionLog+xml"/>
  <Override PartName="/xl/revisions/revisionLog379.xml" ContentType="application/vnd.openxmlformats-officedocument.spreadsheetml.revisionLog+xml"/>
  <Override PartName="/xl/revisions/revisionLog7.xml" ContentType="application/vnd.openxmlformats-officedocument.spreadsheetml.revisionLog+xml"/>
  <Override PartName="/xl/revisions/revisionLog183.xml" ContentType="application/vnd.openxmlformats-officedocument.spreadsheetml.revisionLog+xml"/>
  <Override PartName="/xl/revisions/revisionLog239.xml" ContentType="application/vnd.openxmlformats-officedocument.spreadsheetml.revisionLog+xml"/>
  <Override PartName="/xl/revisions/revisionLog250.xml" ContentType="application/vnd.openxmlformats-officedocument.spreadsheetml.revisionLog+xml"/>
  <Override PartName="/xl/revisions/revisionLog292.xml" ContentType="application/vnd.openxmlformats-officedocument.spreadsheetml.revisionLog+xml"/>
  <Override PartName="/xl/revisions/revisionLog306.xml" ContentType="application/vnd.openxmlformats-officedocument.spreadsheetml.revisionLog+xml"/>
  <Override PartName="/xl/revisions/revisionLog45.xml" ContentType="application/vnd.openxmlformats-officedocument.spreadsheetml.revisionLog+xml"/>
  <Override PartName="/xl/revisions/revisionLog87.xml" ContentType="application/vnd.openxmlformats-officedocument.spreadsheetml.revisionLog+xml"/>
  <Override PartName="/xl/revisions/revisionLog110.xml" ContentType="application/vnd.openxmlformats-officedocument.spreadsheetml.revisionLog+xml"/>
  <Override PartName="/xl/revisions/revisionLog348.xml" ContentType="application/vnd.openxmlformats-officedocument.spreadsheetml.revisionLog+xml"/>
  <Override PartName="/xl/revisions/revisionLog152.xml" ContentType="application/vnd.openxmlformats-officedocument.spreadsheetml.revisionLog+xml"/>
  <Override PartName="/xl/revisions/revisionLog194.xml" ContentType="application/vnd.openxmlformats-officedocument.spreadsheetml.revisionLog+xml"/>
  <Override PartName="/xl/revisions/revisionLog208.xml" ContentType="application/vnd.openxmlformats-officedocument.spreadsheetml.revisionLog+xml"/>
  <Override PartName="/xl/revisions/revisionLog261.xml" ContentType="application/vnd.openxmlformats-officedocument.spreadsheetml.revisionLog+xml"/>
  <Override PartName="/xl/revisions/revisionLog14.xml" ContentType="application/vnd.openxmlformats-officedocument.spreadsheetml.revisionLog+xml"/>
  <Override PartName="/xl/revisions/revisionLog56.xml" ContentType="application/vnd.openxmlformats-officedocument.spreadsheetml.revisionLog+xml"/>
  <Override PartName="/xl/revisions/revisionLog317.xml" ContentType="application/vnd.openxmlformats-officedocument.spreadsheetml.revisionLog+xml"/>
  <Override PartName="/xl/revisions/revisionLog359.xml" ContentType="application/vnd.openxmlformats-officedocument.spreadsheetml.revisionLog+xml"/>
  <Override PartName="/xl/revisions/revisionLog98.xml" ContentType="application/vnd.openxmlformats-officedocument.spreadsheetml.revisionLog+xml"/>
  <Override PartName="/xl/revisions/revisionLog121.xml" ContentType="application/vnd.openxmlformats-officedocument.spreadsheetml.revisionLog+xml"/>
  <Override PartName="/xl/revisions/revisionLog163.xml" ContentType="application/vnd.openxmlformats-officedocument.spreadsheetml.revisionLog+xml"/>
  <Override PartName="/xl/revisions/revisionLog219.xml" ContentType="application/vnd.openxmlformats-officedocument.spreadsheetml.revisionLog+xml"/>
  <Override PartName="/xl/revisions/revisionLog370.xml" ContentType="application/vnd.openxmlformats-officedocument.spreadsheetml.revisionLog+xml"/>
  <Override PartName="/xl/revisions/revisionLog230.xml" ContentType="application/vnd.openxmlformats-officedocument.spreadsheetml.revisionLog+xml"/>
  <Override PartName="/xl/revisions/revisionLog25.xml" ContentType="application/vnd.openxmlformats-officedocument.spreadsheetml.revisionLog+xml"/>
  <Override PartName="/xl/revisions/revisionLog67.xml" ContentType="application/vnd.openxmlformats-officedocument.spreadsheetml.revisionLog+xml"/>
  <Override PartName="/xl/revisions/revisionLog272.xml" ContentType="application/vnd.openxmlformats-officedocument.spreadsheetml.revisionLog+xml"/>
  <Override PartName="/xl/revisions/revisionLog328.xml" ContentType="application/vnd.openxmlformats-officedocument.spreadsheetml.revisionLog+xml"/>
  <Override PartName="/xl/revisions/revisionLog132.xml" ContentType="application/vnd.openxmlformats-officedocument.spreadsheetml.revisionLog+xml"/>
  <Override PartName="/xl/revisions/revisionLog174.xml" ContentType="application/vnd.openxmlformats-officedocument.spreadsheetml.revisionLog+xml"/>
  <Override PartName="/xl/revisions/revisionLog381.xml" ContentType="application/vnd.openxmlformats-officedocument.spreadsheetml.revisionLog+xml"/>
  <Override PartName="/xl/revisions/revisionLog241.xml" ContentType="application/vnd.openxmlformats-officedocument.spreadsheetml.revisionLog+xml"/>
  <Override PartName="/xl/revisions/revisionLog36.xml" ContentType="application/vnd.openxmlformats-officedocument.spreadsheetml.revisionLog+xml"/>
  <Override PartName="/xl/revisions/revisionLog283.xml" ContentType="application/vnd.openxmlformats-officedocument.spreadsheetml.revisionLog+xml"/>
  <Override PartName="/xl/revisions/revisionLog339.xml" ContentType="application/vnd.openxmlformats-officedocument.spreadsheetml.revisionLog+xml"/>
  <Override PartName="/xl/revisions/revisionLog78.xml" ContentType="application/vnd.openxmlformats-officedocument.spreadsheetml.revisionLog+xml"/>
  <Override PartName="/xl/revisions/revisionLog101.xml" ContentType="application/vnd.openxmlformats-officedocument.spreadsheetml.revisionLog+xml"/>
  <Override PartName="/xl/revisions/revisionLog143.xml" ContentType="application/vnd.openxmlformats-officedocument.spreadsheetml.revisionLog+xml"/>
  <Override PartName="/xl/revisions/revisionLog185.xml" ContentType="application/vnd.openxmlformats-officedocument.spreadsheetml.revisionLog+xml"/>
  <Override PartName="/xl/revisions/revisionLog350.xml" ContentType="application/vnd.openxmlformats-officedocument.spreadsheetml.revisionLog+xml"/>
  <Override PartName="/xl/revisions/revisionLog9.xml" ContentType="application/vnd.openxmlformats-officedocument.spreadsheetml.revisionLog+xml"/>
  <Override PartName="/xl/revisions/revisionLog210.xml" ContentType="application/vnd.openxmlformats-officedocument.spreadsheetml.revisionLog+xml"/>
  <Override PartName="/xl/revisions/revisionLog252.xml" ContentType="application/vnd.openxmlformats-officedocument.spreadsheetml.revisionLog+xml"/>
  <Override PartName="/xl/revisions/revisionLog294.xml" ContentType="application/vnd.openxmlformats-officedocument.spreadsheetml.revisionLog+xml"/>
  <Override PartName="/xl/revisions/revisionLog308.xml" ContentType="application/vnd.openxmlformats-officedocument.spreadsheetml.revisionLog+xml"/>
  <Override PartName="/xl/revisions/revisionLog47.xml" ContentType="application/vnd.openxmlformats-officedocument.spreadsheetml.revisionLog+xml"/>
  <Override PartName="/xl/revisions/revisionLog68.xml" ContentType="application/vnd.openxmlformats-officedocument.spreadsheetml.revisionLog+xml"/>
  <Override PartName="/xl/revisions/revisionLog89.xml" ContentType="application/vnd.openxmlformats-officedocument.spreadsheetml.revisionLog+xml"/>
  <Override PartName="/xl/revisions/revisionLog112.xml" ContentType="application/vnd.openxmlformats-officedocument.spreadsheetml.revisionLog+xml"/>
  <Override PartName="/xl/revisions/revisionLog133.xml" ContentType="application/vnd.openxmlformats-officedocument.spreadsheetml.revisionLog+xml"/>
  <Override PartName="/xl/revisions/revisionLog154.xml" ContentType="application/vnd.openxmlformats-officedocument.spreadsheetml.revisionLog+xml"/>
  <Override PartName="/xl/revisions/revisionLog175.xml" ContentType="application/vnd.openxmlformats-officedocument.spreadsheetml.revisionLog+xml"/>
  <Override PartName="/xl/revisions/revisionLog340.xml" ContentType="application/vnd.openxmlformats-officedocument.spreadsheetml.revisionLog+xml"/>
  <Override PartName="/xl/revisions/revisionLog361.xml" ContentType="application/vnd.openxmlformats-officedocument.spreadsheetml.revisionLog+xml"/>
  <Override PartName="/xl/revisions/revisionLog196.xml" ContentType="application/vnd.openxmlformats-officedocument.spreadsheetml.revisionLog+xml"/>
  <Override PartName="/xl/revisions/revisionLog200.xml" ContentType="application/vnd.openxmlformats-officedocument.spreadsheetml.revisionLog+xml"/>
  <Override PartName="/xl/revisions/revisionLog382.xml" ContentType="application/vnd.openxmlformats-officedocument.spreadsheetml.revisionLog+xml"/>
  <Override PartName="/xl/revisions/revisionLog16.xml" ContentType="application/vnd.openxmlformats-officedocument.spreadsheetml.revisionLog+xml"/>
  <Override PartName="/xl/revisions/revisionLog221.xml" ContentType="application/vnd.openxmlformats-officedocument.spreadsheetml.revisionLog+xml"/>
  <Override PartName="/xl/revisions/revisionLog242.xml" ContentType="application/vnd.openxmlformats-officedocument.spreadsheetml.revisionLog+xml"/>
  <Override PartName="/xl/revisions/revisionLog263.xml" ContentType="application/vnd.openxmlformats-officedocument.spreadsheetml.revisionLog+xml"/>
  <Override PartName="/xl/revisions/revisionLog284.xml" ContentType="application/vnd.openxmlformats-officedocument.spreadsheetml.revisionLog+xml"/>
  <Override PartName="/xl/revisions/revisionLog319.xml" ContentType="application/vnd.openxmlformats-officedocument.spreadsheetml.revisionLog+xml"/>
  <Override PartName="/xl/revisions/revisionLog37.xml" ContentType="application/vnd.openxmlformats-officedocument.spreadsheetml.revisionLog+xml"/>
  <Override PartName="/xl/revisions/revisionLog58.xml" ContentType="application/vnd.openxmlformats-officedocument.spreadsheetml.revisionLog+xml"/>
  <Override PartName="/xl/revisions/revisionLog79.xml" ContentType="application/vnd.openxmlformats-officedocument.spreadsheetml.revisionLog+xml"/>
  <Override PartName="/xl/revisions/revisionLog102.xml" ContentType="application/vnd.openxmlformats-officedocument.spreadsheetml.revisionLog+xml"/>
  <Override PartName="/xl/revisions/revisionLog123.xml" ContentType="application/vnd.openxmlformats-officedocument.spreadsheetml.revisionLog+xml"/>
  <Override PartName="/xl/revisions/revisionLog144.xml" ContentType="application/vnd.openxmlformats-officedocument.spreadsheetml.revisionLog+xml"/>
  <Override PartName="/xl/revisions/revisionLog330.xml" ContentType="application/vnd.openxmlformats-officedocument.spreadsheetml.revisionLog+xml"/>
  <Override PartName="/xl/revisions/revisionLog90.xml" ContentType="application/vnd.openxmlformats-officedocument.spreadsheetml.revisionLog+xml"/>
  <Override PartName="/xl/revisions/revisionLog165.xml" ContentType="application/vnd.openxmlformats-officedocument.spreadsheetml.revisionLog+xml"/>
  <Override PartName="/xl/revisions/revisionLog186.xml" ContentType="application/vnd.openxmlformats-officedocument.spreadsheetml.revisionLog+xml"/>
  <Override PartName="/xl/revisions/revisionLog351.xml" ContentType="application/vnd.openxmlformats-officedocument.spreadsheetml.revisionLog+xml"/>
  <Override PartName="/xl/revisions/revisionLog372.xml" ContentType="application/vnd.openxmlformats-officedocument.spreadsheetml.revisionLog+xml"/>
  <Override PartName="/xl/revisions/revisionLog211.xml" ContentType="application/vnd.openxmlformats-officedocument.spreadsheetml.revisionLog+xml"/>
  <Override PartName="/xl/revisions/revisionLog232.xml" ContentType="application/vnd.openxmlformats-officedocument.spreadsheetml.revisionLog+xml"/>
  <Override PartName="/xl/revisions/revisionLog253.xml" ContentType="application/vnd.openxmlformats-officedocument.spreadsheetml.revisionLog+xml"/>
  <Override PartName="/xl/revisions/revisionLog274.xml" ContentType="application/vnd.openxmlformats-officedocument.spreadsheetml.revisionLog+xml"/>
  <Override PartName="/xl/revisions/revisionLog295.xml" ContentType="application/vnd.openxmlformats-officedocument.spreadsheetml.revisionLog+xml"/>
  <Override PartName="/xl/revisions/revisionLog309.xml" ContentType="application/vnd.openxmlformats-officedocument.spreadsheetml.revisionLog+xml"/>
  <Override PartName="/xl/revisions/revisionLog27.xml" ContentType="application/vnd.openxmlformats-officedocument.spreadsheetml.revisionLog+xml"/>
  <Override PartName="/xl/revisions/revisionLog48.xml" ContentType="application/vnd.openxmlformats-officedocument.spreadsheetml.revisionLog+xml"/>
  <Override PartName="/xl/revisions/revisionLog69.xml" ContentType="application/vnd.openxmlformats-officedocument.spreadsheetml.revisionLog+xml"/>
  <Override PartName="/xl/revisions/revisionLog113.xml" ContentType="application/vnd.openxmlformats-officedocument.spreadsheetml.revisionLog+xml"/>
  <Override PartName="/xl/revisions/revisionLog134.xml" ContentType="application/vnd.openxmlformats-officedocument.spreadsheetml.revisionLog+xml"/>
  <Override PartName="/xl/revisions/revisionLog320.xml" ContentType="application/vnd.openxmlformats-officedocument.spreadsheetml.revisionLog+xml"/>
  <Override PartName="/xl/revisions/revisionLog80.xml" ContentType="application/vnd.openxmlformats-officedocument.spreadsheetml.revisionLog+xml"/>
  <Override PartName="/xl/revisions/revisionLog155.xml" ContentType="application/vnd.openxmlformats-officedocument.spreadsheetml.revisionLog+xml"/>
  <Override PartName="/xl/revisions/revisionLog176.xml" ContentType="application/vnd.openxmlformats-officedocument.spreadsheetml.revisionLog+xml"/>
  <Override PartName="/xl/revisions/revisionLog197.xml" ContentType="application/vnd.openxmlformats-officedocument.spreadsheetml.revisionLog+xml"/>
  <Override PartName="/xl/revisions/revisionLog341.xml" ContentType="application/vnd.openxmlformats-officedocument.spreadsheetml.revisionLog+xml"/>
  <Override PartName="/xl/revisions/revisionLog362.xml" ContentType="application/vnd.openxmlformats-officedocument.spreadsheetml.revisionLog+xml"/>
  <Override PartName="/xl/revisions/revisionLog383.xml" ContentType="application/vnd.openxmlformats-officedocument.spreadsheetml.revisionLog+xml"/>
  <Override PartName="/xl/revisions/revisionLog201.xml" ContentType="application/vnd.openxmlformats-officedocument.spreadsheetml.revisionLog+xml"/>
  <Override PartName="/xl/revisions/revisionLog222.xml" ContentType="application/vnd.openxmlformats-officedocument.spreadsheetml.revisionLog+xml"/>
  <Override PartName="/xl/revisions/revisionLog243.xml" ContentType="application/vnd.openxmlformats-officedocument.spreadsheetml.revisionLog+xml"/>
  <Override PartName="/xl/revisions/revisionLog264.xml" ContentType="application/vnd.openxmlformats-officedocument.spreadsheetml.revisionLog+xml"/>
  <Override PartName="/xl/revisions/revisionLog285.xml" ContentType="application/vnd.openxmlformats-officedocument.spreadsheetml.revisionLog+xml"/>
  <Override PartName="/xl/revisions/revisionLog17.xml" ContentType="application/vnd.openxmlformats-officedocument.spreadsheetml.revisionLog+xml"/>
  <Override PartName="/xl/revisions/revisionLog38.xml" ContentType="application/vnd.openxmlformats-officedocument.spreadsheetml.revisionLog+xml"/>
  <Override PartName="/xl/revisions/revisionLog59.xml" ContentType="application/vnd.openxmlformats-officedocument.spreadsheetml.revisionLog+xml"/>
  <Override PartName="/xl/revisions/revisionLog103.xml" ContentType="application/vnd.openxmlformats-officedocument.spreadsheetml.revisionLog+xml"/>
  <Override PartName="/xl/revisions/revisionLog124.xml" ContentType="application/vnd.openxmlformats-officedocument.spreadsheetml.revisionLog+xml"/>
  <Override PartName="/xl/revisions/revisionLog310.xml" ContentType="application/vnd.openxmlformats-officedocument.spreadsheetml.revisionLog+xml"/>
  <Override PartName="/xl/revisions/revisionLog70.xml" ContentType="application/vnd.openxmlformats-officedocument.spreadsheetml.revisionLog+xml"/>
  <Override PartName="/xl/revisions/revisionLog91.xml" ContentType="application/vnd.openxmlformats-officedocument.spreadsheetml.revisionLog+xml"/>
  <Override PartName="/xl/revisions/revisionLog145.xml" ContentType="application/vnd.openxmlformats-officedocument.spreadsheetml.revisionLog+xml"/>
  <Override PartName="/xl/revisions/revisionLog166.xml" ContentType="application/vnd.openxmlformats-officedocument.spreadsheetml.revisionLog+xml"/>
  <Override PartName="/xl/revisions/revisionLog187.xml" ContentType="application/vnd.openxmlformats-officedocument.spreadsheetml.revisionLog+xml"/>
  <Override PartName="/xl/revisions/revisionLog331.xml" ContentType="application/vnd.openxmlformats-officedocument.spreadsheetml.revisionLog+xml"/>
  <Override PartName="/xl/revisions/revisionLog352.xml" ContentType="application/vnd.openxmlformats-officedocument.spreadsheetml.revisionLog+xml"/>
  <Override PartName="/xl/revisions/revisionLog373.xml" ContentType="application/vnd.openxmlformats-officedocument.spreadsheetml.revisionLog+xml"/>
  <Override PartName="/xl/revisions/revisionLog1.xml" ContentType="application/vnd.openxmlformats-officedocument.spreadsheetml.revisionLog+xml"/>
  <Override PartName="/xl/revisions/revisionLog212.xml" ContentType="application/vnd.openxmlformats-officedocument.spreadsheetml.revisionLog+xml"/>
  <Override PartName="/xl/revisions/revisionLog233.xml" ContentType="application/vnd.openxmlformats-officedocument.spreadsheetml.revisionLog+xml"/>
  <Override PartName="/xl/revisions/revisionLog254.xml" ContentType="application/vnd.openxmlformats-officedocument.spreadsheetml.revisionLog+xml"/>
  <Override PartName="/xl/revisions/revisionLog28.xml" ContentType="application/vnd.openxmlformats-officedocument.spreadsheetml.revisionLog+xml"/>
  <Override PartName="/xl/revisions/revisionLog49.xml" ContentType="application/vnd.openxmlformats-officedocument.spreadsheetml.revisionLog+xml"/>
  <Override PartName="/xl/revisions/revisionLog114.xml" ContentType="application/vnd.openxmlformats-officedocument.spreadsheetml.revisionLog+xml"/>
  <Override PartName="/xl/revisions/revisionLog275.xml" ContentType="application/vnd.openxmlformats-officedocument.spreadsheetml.revisionLog+xml"/>
  <Override PartName="/xl/revisions/revisionLog296.xml" ContentType="application/vnd.openxmlformats-officedocument.spreadsheetml.revisionLog+xml"/>
  <Override PartName="/xl/revisions/revisionLog300.xml" ContentType="application/vnd.openxmlformats-officedocument.spreadsheetml.revisionLog+xml"/>
  <Override PartName="/xl/revisions/revisionLog60.xml" ContentType="application/vnd.openxmlformats-officedocument.spreadsheetml.revisionLog+xml"/>
  <Override PartName="/xl/revisions/revisionLog81.xml" ContentType="application/vnd.openxmlformats-officedocument.spreadsheetml.revisionLog+xml"/>
  <Override PartName="/xl/revisions/revisionLog135.xml" ContentType="application/vnd.openxmlformats-officedocument.spreadsheetml.revisionLog+xml"/>
  <Override PartName="/xl/revisions/revisionLog156.xml" ContentType="application/vnd.openxmlformats-officedocument.spreadsheetml.revisionLog+xml"/>
  <Override PartName="/xl/revisions/revisionLog177.xml" ContentType="application/vnd.openxmlformats-officedocument.spreadsheetml.revisionLog+xml"/>
  <Override PartName="/xl/revisions/revisionLog198.xml" ContentType="application/vnd.openxmlformats-officedocument.spreadsheetml.revisionLog+xml"/>
  <Override PartName="/xl/revisions/revisionLog321.xml" ContentType="application/vnd.openxmlformats-officedocument.spreadsheetml.revisionLog+xml"/>
  <Override PartName="/xl/revisions/revisionLog342.xml" ContentType="application/vnd.openxmlformats-officedocument.spreadsheetml.revisionLog+xml"/>
  <Override PartName="/xl/revisions/revisionLog363.xml" ContentType="application/vnd.openxmlformats-officedocument.spreadsheetml.revisionLog+xml"/>
  <Override PartName="/xl/revisions/revisionLog384.xml" ContentType="application/vnd.openxmlformats-officedocument.spreadsheetml.revisionLog+xml"/>
  <Override PartName="/xl/revisions/revisionLog202.xml" ContentType="application/vnd.openxmlformats-officedocument.spreadsheetml.revisionLog+xml"/>
  <Override PartName="/xl/revisions/revisionLog223.xml" ContentType="application/vnd.openxmlformats-officedocument.spreadsheetml.revisionLog+xml"/>
  <Override PartName="/xl/revisions/revisionLog244.xml" ContentType="application/vnd.openxmlformats-officedocument.spreadsheetml.revisionLog+xml"/>
  <Override PartName="/xl/revisions/revisionLog18.xml" ContentType="application/vnd.openxmlformats-officedocument.spreadsheetml.revisionLog+xml"/>
  <Override PartName="/xl/revisions/revisionLog39.xml" ContentType="application/vnd.openxmlformats-officedocument.spreadsheetml.revisionLog+xml"/>
  <Override PartName="/xl/revisions/revisionLog265.xml" ContentType="application/vnd.openxmlformats-officedocument.spreadsheetml.revisionLog+xml"/>
  <Override PartName="/xl/revisions/revisionLog286.xml" ContentType="application/vnd.openxmlformats-officedocument.spreadsheetml.revisionLog+xml"/>
  <Override PartName="/xl/revisions/revisionLog50.xml" ContentType="application/vnd.openxmlformats-officedocument.spreadsheetml.revisionLog+xml"/>
  <Override PartName="/xl/revisions/revisionLog104.xml" ContentType="application/vnd.openxmlformats-officedocument.spreadsheetml.revisionLog+xml"/>
  <Override PartName="/xl/revisions/revisionLog125.xml" ContentType="application/vnd.openxmlformats-officedocument.spreadsheetml.revisionLog+xml"/>
  <Override PartName="/xl/revisions/revisionLog146.xml" ContentType="application/vnd.openxmlformats-officedocument.spreadsheetml.revisionLog+xml"/>
  <Override PartName="/xl/revisions/revisionLog167.xml" ContentType="application/vnd.openxmlformats-officedocument.spreadsheetml.revisionLog+xml"/>
  <Override PartName="/xl/revisions/revisionLog188.xml" ContentType="application/vnd.openxmlformats-officedocument.spreadsheetml.revisionLog+xml"/>
  <Override PartName="/xl/revisions/revisionLog311.xml" ContentType="application/vnd.openxmlformats-officedocument.spreadsheetml.revisionLog+xml"/>
  <Override PartName="/xl/revisions/revisionLog332.xml" ContentType="application/vnd.openxmlformats-officedocument.spreadsheetml.revisionLog+xml"/>
  <Override PartName="/xl/revisions/revisionLog353.xml" ContentType="application/vnd.openxmlformats-officedocument.spreadsheetml.revisionLog+xml"/>
  <Override PartName="/xl/revisions/revisionLog374.xml" ContentType="application/vnd.openxmlformats-officedocument.spreadsheetml.revisionLog+xml"/>
  <Override PartName="/xl/revisions/revisionLog71.xml" ContentType="application/vnd.openxmlformats-officedocument.spreadsheetml.revisionLog+xml"/>
  <Override PartName="/xl/revisions/revisionLog92.xml" ContentType="application/vnd.openxmlformats-officedocument.spreadsheetml.revisionLog+xml"/>
  <Override PartName="/xl/revisions/revisionLog213.xml" ContentType="application/vnd.openxmlformats-officedocument.spreadsheetml.revisionLog+xml"/>
  <Override PartName="/xl/revisions/revisionLog234.xml" ContentType="application/vnd.openxmlformats-officedocument.spreadsheetml.revisionLog+xml"/>
  <Override PartName="/xl/revisions/revisionLog2.xml" ContentType="application/vnd.openxmlformats-officedocument.spreadsheetml.revisionLog+xml"/>
  <Override PartName="/xl/revisions/revisionLog29.xml" ContentType="application/vnd.openxmlformats-officedocument.spreadsheetml.revisionLog+xml"/>
  <Override PartName="/xl/revisions/revisionLog255.xml" ContentType="application/vnd.openxmlformats-officedocument.spreadsheetml.revisionLog+xml"/>
  <Override PartName="/xl/revisions/revisionLog276.xml" ContentType="application/vnd.openxmlformats-officedocument.spreadsheetml.revisionLog+xml"/>
  <Override PartName="/xl/revisions/revisionLog297.xml" ContentType="application/vnd.openxmlformats-officedocument.spreadsheetml.revisionLog+xml"/>
  <Override PartName="/xl/revisions/revisionLog40.xml" ContentType="application/vnd.openxmlformats-officedocument.spreadsheetml.revisionLog+xml"/>
  <Override PartName="/xl/revisions/revisionLog115.xml" ContentType="application/vnd.openxmlformats-officedocument.spreadsheetml.revisionLog+xml"/>
  <Override PartName="/xl/revisions/revisionLog136.xml" ContentType="application/vnd.openxmlformats-officedocument.spreadsheetml.revisionLog+xml"/>
  <Override PartName="/xl/revisions/revisionLog157.xml" ContentType="application/vnd.openxmlformats-officedocument.spreadsheetml.revisionLog+xml"/>
  <Override PartName="/xl/revisions/revisionLog178.xml" ContentType="application/vnd.openxmlformats-officedocument.spreadsheetml.revisionLog+xml"/>
  <Override PartName="/xl/revisions/revisionLog301.xml" ContentType="application/vnd.openxmlformats-officedocument.spreadsheetml.revisionLog+xml"/>
  <Override PartName="/xl/revisions/revisionLog322.xml" ContentType="application/vnd.openxmlformats-officedocument.spreadsheetml.revisionLog+xml"/>
  <Override PartName="/xl/revisions/revisionLog343.xml" ContentType="application/vnd.openxmlformats-officedocument.spreadsheetml.revisionLog+xml"/>
  <Override PartName="/xl/revisions/revisionLog364.xml" ContentType="application/vnd.openxmlformats-officedocument.spreadsheetml.revisionLog+xml"/>
  <Override PartName="/xl/revisions/revisionLog61.xml" ContentType="application/vnd.openxmlformats-officedocument.spreadsheetml.revisionLog+xml"/>
  <Override PartName="/xl/revisions/revisionLog82.xml" ContentType="application/vnd.openxmlformats-officedocument.spreadsheetml.revisionLog+xml"/>
  <Override PartName="/xl/revisions/revisionLog199.xml" ContentType="application/vnd.openxmlformats-officedocument.spreadsheetml.revisionLog+xml"/>
  <Override PartName="/xl/revisions/revisionLog203.xml" ContentType="application/vnd.openxmlformats-officedocument.spreadsheetml.revisionLog+xml"/>
  <Override PartName="/xl/revisions/revisionLog385.xml" ContentType="application/vnd.openxmlformats-officedocument.spreadsheetml.revisionLog+xml"/>
  <Override PartName="/xl/revisions/revisionLog19.xml" ContentType="application/vnd.openxmlformats-officedocument.spreadsheetml.revisionLog+xml"/>
  <Override PartName="/xl/revisions/revisionLog224.xml" ContentType="application/vnd.openxmlformats-officedocument.spreadsheetml.revisionLog+xml"/>
  <Override PartName="/xl/revisions/revisionLog245.xml" ContentType="application/vnd.openxmlformats-officedocument.spreadsheetml.revisionLog+xml"/>
  <Override PartName="/xl/revisions/revisionLog266.xml" ContentType="application/vnd.openxmlformats-officedocument.spreadsheetml.revisionLog+xml"/>
  <Override PartName="/xl/revisions/revisionLog287.xml" ContentType="application/vnd.openxmlformats-officedocument.spreadsheetml.revisionLog+xml"/>
  <Override PartName="/xl/revisions/revisionLog30.xml" ContentType="application/vnd.openxmlformats-officedocument.spreadsheetml.revisionLog+xml"/>
  <Override PartName="/xl/revisions/revisionLog105.xml" ContentType="application/vnd.openxmlformats-officedocument.spreadsheetml.revisionLog+xml"/>
  <Override PartName="/xl/revisions/revisionLog126.xml" ContentType="application/vnd.openxmlformats-officedocument.spreadsheetml.revisionLog+xml"/>
  <Override PartName="/xl/revisions/revisionLog147.xml" ContentType="application/vnd.openxmlformats-officedocument.spreadsheetml.revisionLog+xml"/>
  <Override PartName="/xl/revisions/revisionLog168.xml" ContentType="application/vnd.openxmlformats-officedocument.spreadsheetml.revisionLog+xml"/>
  <Override PartName="/xl/revisions/revisionLog312.xml" ContentType="application/vnd.openxmlformats-officedocument.spreadsheetml.revisionLog+xml"/>
  <Override PartName="/xl/revisions/revisionLog333.xml" ContentType="application/vnd.openxmlformats-officedocument.spreadsheetml.revisionLog+xml"/>
  <Override PartName="/xl/revisions/revisionLog354.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Override PartName="/xl/revisions/revisionLog93.xml" ContentType="application/vnd.openxmlformats-officedocument.spreadsheetml.revisionLog+xml"/>
  <Override PartName="/xl/revisions/revisionLog189.xml" ContentType="application/vnd.openxmlformats-officedocument.spreadsheetml.revisionLog+xml"/>
  <Override PartName="/xl/revisions/revisionLog375.xml" ContentType="application/vnd.openxmlformats-officedocument.spreadsheetml.revisionLog+xml"/>
  <Override PartName="/xl/revisions/revisionLog3.xml" ContentType="application/vnd.openxmlformats-officedocument.spreadsheetml.revisionLog+xml"/>
  <Override PartName="/xl/revisions/revisionLog214.xml" ContentType="application/vnd.openxmlformats-officedocument.spreadsheetml.revisionLog+xml"/>
  <Override PartName="/xl/revisions/revisionLog235.xml" ContentType="application/vnd.openxmlformats-officedocument.spreadsheetml.revisionLog+xml"/>
  <Override PartName="/xl/revisions/revisionLog256.xml" ContentType="application/vnd.openxmlformats-officedocument.spreadsheetml.revisionLog+xml"/>
  <Override PartName="/xl/revisions/revisionLog277.xml" ContentType="application/vnd.openxmlformats-officedocument.spreadsheetml.revisionLog+xml"/>
  <Override PartName="/xl/revisions/revisionLog298.xml" ContentType="application/vnd.openxmlformats-officedocument.spreadsheetml.revisionLog+xml"/>
  <Override PartName="/xl/revisions/revisionLog116.xml" ContentType="application/vnd.openxmlformats-officedocument.spreadsheetml.revisionLog+xml"/>
  <Override PartName="/xl/revisions/revisionLog137.xml" ContentType="application/vnd.openxmlformats-officedocument.spreadsheetml.revisionLog+xml"/>
  <Override PartName="/xl/revisions/revisionLog158.xml" ContentType="application/vnd.openxmlformats-officedocument.spreadsheetml.revisionLog+xml"/>
  <Override PartName="/xl/revisions/revisionLog302.xml" ContentType="application/vnd.openxmlformats-officedocument.spreadsheetml.revisionLog+xml"/>
  <Override PartName="/xl/revisions/revisionLog323.xml" ContentType="application/vnd.openxmlformats-officedocument.spreadsheetml.revisionLog+xml"/>
  <Override PartName="/xl/revisions/revisionLog344.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62.xml" ContentType="application/vnd.openxmlformats-officedocument.spreadsheetml.revisionLog+xml"/>
  <Override PartName="/xl/revisions/revisionLog83.xml" ContentType="application/vnd.openxmlformats-officedocument.spreadsheetml.revisionLog+xml"/>
  <Override PartName="/xl/revisions/revisionLog179.xml" ContentType="application/vnd.openxmlformats-officedocument.spreadsheetml.revisionLog+xml"/>
  <Override PartName="/xl/revisions/revisionLog365.xml" ContentType="application/vnd.openxmlformats-officedocument.spreadsheetml.revisionLog+xml"/>
  <Override PartName="/xl/revisions/revisionLog386.xml" ContentType="application/vnd.openxmlformats-officedocument.spreadsheetml.revisionLog+xml"/>
  <Override PartName="/xl/revisions/revisionLog190.xml" ContentType="application/vnd.openxmlformats-officedocument.spreadsheetml.revisionLog+xml"/>
  <Override PartName="/xl/revisions/revisionLog204.xml" ContentType="application/vnd.openxmlformats-officedocument.spreadsheetml.revisionLog+xml"/>
  <Override PartName="/xl/revisions/revisionLog225.xml" ContentType="application/vnd.openxmlformats-officedocument.spreadsheetml.revisionLog+xml"/>
  <Override PartName="/xl/revisions/revisionLog246.xml" ContentType="application/vnd.openxmlformats-officedocument.spreadsheetml.revisionLog+xml"/>
  <Override PartName="/xl/revisions/revisionLog267.xml" ContentType="application/vnd.openxmlformats-officedocument.spreadsheetml.revisionLog+xml"/>
  <Override PartName="/xl/revisions/revisionLog288.xml" ContentType="application/vnd.openxmlformats-officedocument.spreadsheetml.revisionLog+xml"/>
  <Override PartName="/xl/revisions/revisionLog106.xml" ContentType="application/vnd.openxmlformats-officedocument.spreadsheetml.revisionLog+xml"/>
  <Override PartName="/xl/revisions/revisionLog127.xml" ContentType="application/vnd.openxmlformats-officedocument.spreadsheetml.revisionLog+xml"/>
  <Override PartName="/xl/revisions/revisionLog313.xml" ContentType="application/vnd.openxmlformats-officedocument.spreadsheetml.revisionLog+xml"/>
  <Override PartName="/xl/revisions/revisionLog10.xml" ContentType="application/vnd.openxmlformats-officedocument.spreadsheetml.revisionLog+xml"/>
  <Override PartName="/xl/revisions/revisionLog31.xml" ContentType="application/vnd.openxmlformats-officedocument.spreadsheetml.revisionLog+xml"/>
  <Override PartName="/xl/revisions/revisionLog52.xml" ContentType="application/vnd.openxmlformats-officedocument.spreadsheetml.revisionLog+xml"/>
  <Override PartName="/xl/revisions/revisionLog73.xml" ContentType="application/vnd.openxmlformats-officedocument.spreadsheetml.revisionLog+xml"/>
  <Override PartName="/xl/revisions/revisionLog94.xml" ContentType="application/vnd.openxmlformats-officedocument.spreadsheetml.revisionLog+xml"/>
  <Override PartName="/xl/revisions/revisionLog148.xml" ContentType="application/vnd.openxmlformats-officedocument.spreadsheetml.revisionLog+xml"/>
  <Override PartName="/xl/revisions/revisionLog169.xml" ContentType="application/vnd.openxmlformats-officedocument.spreadsheetml.revisionLog+xml"/>
  <Override PartName="/xl/revisions/revisionLog334.xml" ContentType="application/vnd.openxmlformats-officedocument.spreadsheetml.revisionLog+xml"/>
  <Override PartName="/xl/revisions/revisionLog355.xml" ContentType="application/vnd.openxmlformats-officedocument.spreadsheetml.revisionLog+xml"/>
  <Override PartName="/xl/revisions/revisionLog376.xml" ContentType="application/vnd.openxmlformats-officedocument.spreadsheetml.revisionLog+xml"/>
  <Override PartName="/xl/revisions/revisionLog4.xml" ContentType="application/vnd.openxmlformats-officedocument.spreadsheetml.revisionLog+xml"/>
  <Override PartName="/xl/revisions/revisionLog180.xml" ContentType="application/vnd.openxmlformats-officedocument.spreadsheetml.revisionLog+xml"/>
  <Override PartName="/xl/revisions/revisionLog215.xml" ContentType="application/vnd.openxmlformats-officedocument.spreadsheetml.revisionLog+xml"/>
  <Override PartName="/xl/revisions/revisionLog236.xml" ContentType="application/vnd.openxmlformats-officedocument.spreadsheetml.revisionLog+xml"/>
  <Override PartName="/xl/revisions/revisionLog257.xml" ContentType="application/vnd.openxmlformats-officedocument.spreadsheetml.revisionLog+xml"/>
  <Override PartName="/xl/revisions/revisionLog278.xml" ContentType="application/vnd.openxmlformats-officedocument.spreadsheetml.revisionLog+xml"/>
  <Override PartName="/xl/revisions/revisionLog303.xml" ContentType="application/vnd.openxmlformats-officedocument.spreadsheetml.revisionLog+xml"/>
  <Override PartName="/xl/revisions/revisionLog42.xml" ContentType="application/vnd.openxmlformats-officedocument.spreadsheetml.revisionLog+xml"/>
  <Override PartName="/xl/revisions/revisionLog84.xml" ContentType="application/vnd.openxmlformats-officedocument.spreadsheetml.revisionLog+xml"/>
  <Override PartName="/xl/revisions/revisionLog138.xml" ContentType="application/vnd.openxmlformats-officedocument.spreadsheetml.revisionLog+xml"/>
  <Override PartName="/xl/revisions/revisionLog345.xml" ContentType="application/vnd.openxmlformats-officedocument.spreadsheetml.revisionLog+xml"/>
  <Override PartName="/xl/revisions/revisionLog387.xml" ContentType="application/vnd.openxmlformats-officedocument.spreadsheetml.revisionLog+xml"/>
  <Override PartName="/xl/revisions/revisionLog191.xml" ContentType="application/vnd.openxmlformats-officedocument.spreadsheetml.revisionLog+xml"/>
  <Override PartName="/xl/revisions/revisionLog205.xml" ContentType="application/vnd.openxmlformats-officedocument.spreadsheetml.revisionLog+xml"/>
  <Override PartName="/xl/revisions/revisionLog247.xml" ContentType="application/vnd.openxmlformats-officedocument.spreadsheetml.revisionLog+xml"/>
  <Override PartName="/xl/revisions/revisionLog107.xml" ContentType="application/vnd.openxmlformats-officedocument.spreadsheetml.revisionLog+xml"/>
  <Override PartName="/xl/revisions/revisionLog289.xml" ContentType="application/vnd.openxmlformats-officedocument.spreadsheetml.revisionLog+xml"/>
  <Override PartName="/xl/revisions/revisionLog11.xml" ContentType="application/vnd.openxmlformats-officedocument.spreadsheetml.revisionLog+xml"/>
  <Override PartName="/xl/revisions/revisionLog53.xml" ContentType="application/vnd.openxmlformats-officedocument.spreadsheetml.revisionLog+xml"/>
  <Override PartName="/xl/revisions/revisionLog149.xml" ContentType="application/vnd.openxmlformats-officedocument.spreadsheetml.revisionLog+xml"/>
  <Override PartName="/xl/revisions/revisionLog314.xml" ContentType="application/vnd.openxmlformats-officedocument.spreadsheetml.revisionLog+xml"/>
  <Override PartName="/xl/revisions/revisionLog356.xml" ContentType="application/vnd.openxmlformats-officedocument.spreadsheetml.revisionLog+xml"/>
  <Override PartName="/xl/revisions/revisionLog95.xml" ContentType="application/vnd.openxmlformats-officedocument.spreadsheetml.revisionLog+xml"/>
  <Override PartName="/xl/revisions/revisionLog160.xml" ContentType="application/vnd.openxmlformats-officedocument.spreadsheetml.revisionLog+xml"/>
  <Override PartName="/xl/revisions/revisionLog216.xml" ContentType="application/vnd.openxmlformats-officedocument.spreadsheetml.revisionLog+xml"/>
  <Override PartName="/xl/revisions/revisionLog258.xml" ContentType="application/vnd.openxmlformats-officedocument.spreadsheetml.revisionLog+xml"/>
  <Override PartName="/xl/revisions/revisionLog22.xml" ContentType="application/vnd.openxmlformats-officedocument.spreadsheetml.revisionLog+xml"/>
  <Override PartName="/xl/revisions/revisionLog64.xml" ContentType="application/vnd.openxmlformats-officedocument.spreadsheetml.revisionLog+xml"/>
  <Override PartName="/xl/revisions/revisionLog118.xml" ContentType="application/vnd.openxmlformats-officedocument.spreadsheetml.revisionLog+xml"/>
  <Override PartName="/xl/revisions/revisionLog325.xml" ContentType="application/vnd.openxmlformats-officedocument.spreadsheetml.revisionLog+xml"/>
  <Override PartName="/xl/revisions/revisionLog367.xml" ContentType="application/vnd.openxmlformats-officedocument.spreadsheetml.revisionLog+xml"/>
  <Override PartName="/xl/revisions/revisionLog171.xml" ContentType="application/vnd.openxmlformats-officedocument.spreadsheetml.revisionLog+xml"/>
  <Override PartName="/xl/revisions/revisionLog227.xml" ContentType="application/vnd.openxmlformats-officedocument.spreadsheetml.revisionLog+xml"/>
  <Override PartName="/xl/revisions/revisionLog269.xml" ContentType="application/vnd.openxmlformats-officedocument.spreadsheetml.revisionLog+xml"/>
  <Override PartName="/xl/revisions/revisionLog33.xml" ContentType="application/vnd.openxmlformats-officedocument.spreadsheetml.revisionLog+xml"/>
  <Override PartName="/xl/revisions/revisionLog129.xml" ContentType="application/vnd.openxmlformats-officedocument.spreadsheetml.revisionLog+xml"/>
  <Override PartName="/xl/revisions/revisionLog280.xml" ContentType="application/vnd.openxmlformats-officedocument.spreadsheetml.revisionLog+xml"/>
  <Override PartName="/xl/revisions/revisionLog336.xml" ContentType="application/vnd.openxmlformats-officedocument.spreadsheetml.revisionLog+xml"/>
  <Override PartName="/xl/revisions/revisionLog75.xml" ContentType="application/vnd.openxmlformats-officedocument.spreadsheetml.revisionLog+xml"/>
  <Override PartName="/xl/revisions/revisionLog140.xml" ContentType="application/vnd.openxmlformats-officedocument.spreadsheetml.revisionLog+xml"/>
  <Override PartName="/xl/revisions/revisionLog182.xml" ContentType="application/vnd.openxmlformats-officedocument.spreadsheetml.revisionLog+xml"/>
  <Override PartName="/xl/revisions/revisionLog378.xml" ContentType="application/vnd.openxmlformats-officedocument.spreadsheetml.revisionLog+xml"/>
  <Override PartName="/xl/revisions/revisionLog6.xml" ContentType="application/vnd.openxmlformats-officedocument.spreadsheetml.revisionLog+xml"/>
  <Override PartName="/xl/revisions/revisionLog238.xml" ContentType="application/vnd.openxmlformats-officedocument.spreadsheetml.revisionLog+xml"/>
  <Override PartName="/xl/revisions/revisionLog291.xml" ContentType="application/vnd.openxmlformats-officedocument.spreadsheetml.revisionLog+xml"/>
  <Override PartName="/xl/revisions/revisionLog305.xml" ContentType="application/vnd.openxmlformats-officedocument.spreadsheetml.revisionLog+xml"/>
  <Override PartName="/xl/revisions/revisionLog347.xml" ContentType="application/vnd.openxmlformats-officedocument.spreadsheetml.revisionLog+xml"/>
  <Override PartName="/xl/revisions/revisionLog44.xml" ContentType="application/vnd.openxmlformats-officedocument.spreadsheetml.revisionLog+xml"/>
  <Override PartName="/xl/revisions/revisionLog86.xml" ContentType="application/vnd.openxmlformats-officedocument.spreadsheetml.revisionLog+xml"/>
  <Override PartName="/xl/revisions/revisionLog151.xml" ContentType="application/vnd.openxmlformats-officedocument.spreadsheetml.revisionLog+xml"/>
  <Override PartName="/xl/revisions/revisionLog193.xml" ContentType="application/vnd.openxmlformats-officedocument.spreadsheetml.revisionLog+xml"/>
  <Override PartName="/xl/revisions/revisionLog207.xml" ContentType="application/vnd.openxmlformats-officedocument.spreadsheetml.revisionLog+xml"/>
  <Override PartName="/xl/revisions/revisionLog249.xml" ContentType="application/vnd.openxmlformats-officedocument.spreadsheetml.revisionLog+xml"/>
  <Override PartName="/xl/revisions/revisionLog13.xml" ContentType="application/vnd.openxmlformats-officedocument.spreadsheetml.revisionLog+xml"/>
  <Override PartName="/xl/revisions/revisionLog109.xml" ContentType="application/vnd.openxmlformats-officedocument.spreadsheetml.revisionLog+xml"/>
  <Override PartName="/xl/revisions/revisionLog260.xml" ContentType="application/vnd.openxmlformats-officedocument.spreadsheetml.revisionLog+xml"/>
  <Override PartName="/xl/revisions/revisionLog316.xml" ContentType="application/vnd.openxmlformats-officedocument.spreadsheetml.revisionLog+xml"/>
  <Override PartName="/xl/revisions/revisionLog55.xml" ContentType="application/vnd.openxmlformats-officedocument.spreadsheetml.revisionLog+xml"/>
  <Override PartName="/xl/revisions/revisionLog97.xml" ContentType="application/vnd.openxmlformats-officedocument.spreadsheetml.revisionLog+xml"/>
  <Override PartName="/xl/revisions/revisionLog120.xml" ContentType="application/vnd.openxmlformats-officedocument.spreadsheetml.revisionLog+xml"/>
  <Override PartName="/xl/revisions/revisionLog358.xml" ContentType="application/vnd.openxmlformats-officedocument.spreadsheetml.revisionLog+xml"/>
  <Override PartName="/xl/revisions/revisionLog162.xml" ContentType="application/vnd.openxmlformats-officedocument.spreadsheetml.revisionLog+xml"/>
  <Override PartName="/xl/revisions/revisionLog218.xml" ContentType="application/vnd.openxmlformats-officedocument.spreadsheetml.revisionLog+xml"/>
  <Override PartName="/xl/revisions/revisionLog271.xml" ContentType="application/vnd.openxmlformats-officedocument.spreadsheetml.revisionLog+xml"/>
  <Override PartName="/xl/revisions/revisionLog24.xml" ContentType="application/vnd.openxmlformats-officedocument.spreadsheetml.revisionLog+xml"/>
  <Override PartName="/xl/revisions/revisionLog66.xml" ContentType="application/vnd.openxmlformats-officedocument.spreadsheetml.revisionLog+xml"/>
  <Override PartName="/xl/revisions/revisionLog131.xml" ContentType="application/vnd.openxmlformats-officedocument.spreadsheetml.revisionLog+xml"/>
  <Override PartName="/xl/revisions/revisionLog327.xml" ContentType="application/vnd.openxmlformats-officedocument.spreadsheetml.revisionLog+xml"/>
  <Override PartName="/xl/revisions/revisionLog369.xml" ContentType="application/vnd.openxmlformats-officedocument.spreadsheetml.revisionLog+xml"/>
  <Override PartName="/xl/revisions/revisionLog173.xml" ContentType="application/vnd.openxmlformats-officedocument.spreadsheetml.revisionLog+xml"/>
  <Override PartName="/xl/revisions/revisionLog229.xml" ContentType="application/vnd.openxmlformats-officedocument.spreadsheetml.revisionLog+xml"/>
  <Override PartName="/xl/revisions/revisionLog380.xml" ContentType="application/vnd.openxmlformats-officedocument.spreadsheetml.revisionLog+xml"/>
  <Override PartName="/xl/revisions/revisionLog240.xml" ContentType="application/vnd.openxmlformats-officedocument.spreadsheetml.revisionLog+xml"/>
  <Override PartName="/xl/revisions/revisionLog35.xml" ContentType="application/vnd.openxmlformats-officedocument.spreadsheetml.revisionLog+xml"/>
  <Override PartName="/xl/revisions/revisionLog77.xml" ContentType="application/vnd.openxmlformats-officedocument.spreadsheetml.revisionLog+xml"/>
  <Override PartName="/xl/revisions/revisionLog100.xml" ContentType="application/vnd.openxmlformats-officedocument.spreadsheetml.revisionLog+xml"/>
  <Override PartName="/xl/revisions/revisionLog282.xml" ContentType="application/vnd.openxmlformats-officedocument.spreadsheetml.revisionLog+xml"/>
  <Override PartName="/xl/revisions/revisionLog338.xml" ContentType="application/vnd.openxmlformats-officedocument.spreadsheetml.revisionLog+xml"/>
  <Override PartName="/xl/revisions/revisionLog8.xml" ContentType="application/vnd.openxmlformats-officedocument.spreadsheetml.revisionLog+xml"/>
  <Override PartName="/xl/revisions/revisionLog142.xml" ContentType="application/vnd.openxmlformats-officedocument.spreadsheetml.revisionLog+xml"/>
  <Override PartName="/xl/revisions/revisionLog184.xml" ContentType="application/vnd.openxmlformats-officedocument.spreadsheetml.revisionLog+xml"/>
  <Override PartName="/xl/revisions/revisionLog251.xml" ContentType="application/vnd.openxmlformats-officedocument.spreadsheetml.revisionLog+xml"/>
  <Override PartName="/xl/revisions/revisionLog46.xml" ContentType="application/vnd.openxmlformats-officedocument.spreadsheetml.revisionLog+xml"/>
  <Override PartName="/xl/revisions/revisionLog293.xml" ContentType="application/vnd.openxmlformats-officedocument.spreadsheetml.revisionLog+xml"/>
  <Override PartName="/xl/revisions/revisionLog307.xml" ContentType="application/vnd.openxmlformats-officedocument.spreadsheetml.revisionLog+xml"/>
  <Override PartName="/xl/revisions/revisionLog349.xml" ContentType="application/vnd.openxmlformats-officedocument.spreadsheetml.revisionLog+xml"/>
  <Override PartName="/xl/revisions/revisionLog88.xml" ContentType="application/vnd.openxmlformats-officedocument.spreadsheetml.revisionLog+xml"/>
  <Override PartName="/xl/revisions/revisionLog111.xml" ContentType="application/vnd.openxmlformats-officedocument.spreadsheetml.revisionLog+xml"/>
  <Override PartName="/xl/revisions/revisionLog153.xml" ContentType="application/vnd.openxmlformats-officedocument.spreadsheetml.revisionLog+xml"/>
  <Override PartName="/xl/revisions/revisionLog195.xml" ContentType="application/vnd.openxmlformats-officedocument.spreadsheetml.revisionLog+xml"/>
  <Override PartName="/xl/revisions/revisionLog209.xml" ContentType="application/vnd.openxmlformats-officedocument.spreadsheetml.revisionLog+xml"/>
  <Override PartName="/xl/revisions/revisionLog360.xml" ContentType="application/vnd.openxmlformats-officedocument.spreadsheetml.revisionLog+xml"/>
  <Override PartName="/xl/revisions/revisionLog220.xml" ContentType="application/vnd.openxmlformats-officedocument.spreadsheetml.revisionLog+xml"/>
  <Override PartName="/xl/revisions/revisionLog15.xml" ContentType="application/vnd.openxmlformats-officedocument.spreadsheetml.revisionLog+xml"/>
  <Override PartName="/xl/revisions/revisionLog57.xml" ContentType="application/vnd.openxmlformats-officedocument.spreadsheetml.revisionLog+xml"/>
  <Override PartName="/xl/revisions/revisionLog262.xml" ContentType="application/vnd.openxmlformats-officedocument.spreadsheetml.revisionLog+xml"/>
  <Override PartName="/xl/revisions/revisionLog318.xml" ContentType="application/vnd.openxmlformats-officedocument.spreadsheetml.revisionLog+xml"/>
  <Override PartName="/xl/revisions/revisionLog99.xml" ContentType="application/vnd.openxmlformats-officedocument.spreadsheetml.revisionLog+xml"/>
  <Override PartName="/xl/revisions/revisionLog122.xml" ContentType="application/vnd.openxmlformats-officedocument.spreadsheetml.revisionLog+xml"/>
  <Override PartName="/xl/revisions/revisionLog164.xml" ContentType="application/vnd.openxmlformats-officedocument.spreadsheetml.revisionLog+xml"/>
  <Override PartName="/xl/revisions/revisionLog371.xml" ContentType="application/vnd.openxmlformats-officedocument.spreadsheetml.revisionLog+xml"/>
  <Override PartName="/xl/revisions/revisionLog26.xml" ContentType="application/vnd.openxmlformats-officedocument.spreadsheetml.revisionLog+xml"/>
  <Override PartName="/xl/revisions/revisionLog231.xml" ContentType="application/vnd.openxmlformats-officedocument.spreadsheetml.revisionLog+xml"/>
  <Override PartName="/xl/revisions/revisionLog273.xml" ContentType="application/vnd.openxmlformats-officedocument.spreadsheetml.revisionLog+xml"/>
  <Override PartName="/xl/revisions/revisionLog32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222.205\df\Documents\Реализация программ\гос. программы\2021 год\на 31.01.2021\"/>
    </mc:Choice>
  </mc:AlternateContent>
  <bookViews>
    <workbookView xWindow="0" yWindow="0" windowWidth="19200" windowHeight="11550" tabRatio="518"/>
  </bookViews>
  <sheets>
    <sheet name="на 31.01.2021" sheetId="1" r:id="rId1"/>
    <sheet name="Лист1" sheetId="2" r:id="rId2"/>
  </sheets>
  <definedNames>
    <definedName name="_xlnm._FilterDatabase" localSheetId="0" hidden="1">'на 31.01.2021'!$A$7:$J$397</definedName>
    <definedName name="Z_0005951B_56A8_4F75_9731_3C8A24CD1AB5_.wvu.FilterData" localSheetId="0" hidden="1">'на 31.01.2021'!$A$7:$J$397</definedName>
    <definedName name="Z_0084E16F_DDA9_4699_9D5A_C5F7B89E6378_.wvu.FilterData" localSheetId="0" hidden="1">'на 31.01.2021'!$A$7:$J$397</definedName>
    <definedName name="Z_00EBC834_CC04_4600_ADF0_5EC4AEDA5595_.wvu.FilterData" localSheetId="0" hidden="1">'на 31.01.2021'!$A$7:$J$397</definedName>
    <definedName name="Z_01613E68_6B78_4CC0_9C3D_60683185C182_.wvu.FilterData" localSheetId="0" hidden="1">'на 31.01.2021'!$A$7:$J$397</definedName>
    <definedName name="Z_01D4DC8C_5FD8_4E22_9898_A6D2EE840F42_.wvu.FilterData" localSheetId="0" hidden="1">'на 31.01.2021'!$A$7:$J$397</definedName>
    <definedName name="Z_02102EEE_2287_4468_A4A7_52D50729EDDD_.wvu.FilterData" localSheetId="0" hidden="1">'на 31.01.2021'!$A$7:$J$397</definedName>
    <definedName name="Z_0217F586_7BE2_4803_B88F_1646729DF76E_.wvu.FilterData" localSheetId="0" hidden="1">'на 31.01.2021'!$A$7:$J$397</definedName>
    <definedName name="Z_021A415B_1955_40BC_AFAE_4CA0EAA943C8_.wvu.FilterData" localSheetId="0" hidden="1">'на 31.01.2021'!$A$7:$J$397</definedName>
    <definedName name="Z_021AD043_A592_41CC_8D70_4A5E3DED823A_.wvu.FilterData" localSheetId="0" hidden="1">'на 31.01.2021'!$A$7:$J$397</definedName>
    <definedName name="Z_02CA0CE5_3727_4238_BAB8_2EB1D6D88032_.wvu.FilterData" localSheetId="0" hidden="1">'на 31.01.2021'!$A$7:$J$397</definedName>
    <definedName name="Z_02D2F435_66DA_468E_987B_F2AECDDD4E3B_.wvu.FilterData" localSheetId="0" hidden="1">'на 31.01.2021'!$A$7:$J$397</definedName>
    <definedName name="Z_036F0B1A_A4C3_4ACE_90F0_C92FA4824CCC_.wvu.FilterData" localSheetId="0" hidden="1">'на 31.01.2021'!$A$7:$J$397</definedName>
    <definedName name="Z_03CE4E6D_AA11_4BB9_B07A_EF26A768B26B_.wvu.FilterData" localSheetId="0" hidden="1">'на 31.01.2021'!$A$7:$J$397</definedName>
    <definedName name="Z_040F7A53_882C_426B_A971_3BA4E7F819F6_.wvu.FilterData" localSheetId="0" hidden="1">'на 31.01.2021'!$A$7:$H$131</definedName>
    <definedName name="Z_041557F5_3257_416A_8401_99DEC5D0D1B5_.wvu.FilterData" localSheetId="0" hidden="1">'на 31.01.2021'!$A$7:$J$397</definedName>
    <definedName name="Z_05132324_2347_4886_ACC0_B2417CD7A8E0_.wvu.FilterData" localSheetId="0" hidden="1">'на 31.01.2021'!$A$7:$J$397</definedName>
    <definedName name="Z_056CFCF2_1D67_47C0_BE8C_D1F7ABB1120B_.wvu.FilterData" localSheetId="0" hidden="1">'на 31.01.2021'!$A$7:$J$397</definedName>
    <definedName name="Z_05716ABD_418C_4DA4_AC8A_C2D9BFCD057A_.wvu.FilterData" localSheetId="0" hidden="1">'на 31.01.2021'!$A$7:$J$397</definedName>
    <definedName name="Z_05917B93_2768_415F_AFD9_F6B5D0EF275E_.wvu.FilterData" localSheetId="0" hidden="1">'на 31.01.2021'!$A$7:$J$397</definedName>
    <definedName name="Z_05C1E2BB_B583_44DD_A8AC_FBF87A053735_.wvu.FilterData" localSheetId="0" hidden="1">'на 31.01.2021'!$A$7:$H$131</definedName>
    <definedName name="Z_05C9DD0B_EBEE_40E7_A642_8B2CDCC810BA_.wvu.FilterData" localSheetId="0" hidden="1">'на 31.01.2021'!$A$7:$H$131</definedName>
    <definedName name="Z_0623BA59_06E0_47C4_A9E0_EFF8949456C2_.wvu.FilterData" localSheetId="0" hidden="1">'на 31.01.2021'!$A$7:$H$131</definedName>
    <definedName name="Z_0644E522_2545_474C_824A_2ED6C2798897_.wvu.FilterData" localSheetId="0" hidden="1">'на 31.01.2021'!$A$7:$J$397</definedName>
    <definedName name="Z_064B5A1E_A42B_4485_93B8_B6DA090B161C_.wvu.FilterData" localSheetId="0" hidden="1">'на 31.01.2021'!$A$7:$J$397</definedName>
    <definedName name="Z_06CAE47A_6EDD_4FE2_8E3A_333266247E42_.wvu.FilterData" localSheetId="0" hidden="1">'на 31.01.2021'!$A$7:$J$397</definedName>
    <definedName name="Z_06E8A760_77DE_44B7_B51E_7A5411604938_.wvu.FilterData" localSheetId="0" hidden="1">'на 31.01.2021'!$A$7:$J$397</definedName>
    <definedName name="Z_06ECB70F_782C_4925_AAED_43BDE49D6216_.wvu.FilterData" localSheetId="0" hidden="1">'на 31.01.2021'!$A$7:$J$397</definedName>
    <definedName name="Z_071188D9_4773_41E2_8227_482316F94E22_.wvu.FilterData" localSheetId="0" hidden="1">'на 31.01.2021'!$A$7:$J$397</definedName>
    <definedName name="Z_076157D9_97A7_4D47_8780_D3B408E54324_.wvu.FilterData" localSheetId="0" hidden="1">'на 31.01.2021'!$A$7:$J$397</definedName>
    <definedName name="Z_079216EF_F396_45DE_93AA_DF26C49F532F_.wvu.FilterData" localSheetId="0" hidden="1">'на 31.01.2021'!$A$7:$H$131</definedName>
    <definedName name="Z_0796BB39_B763_4CFE_9C89_197614BDD8D2_.wvu.FilterData" localSheetId="0" hidden="1">'на 31.01.2021'!$A$7:$J$397</definedName>
    <definedName name="Z_081D092E_BCFD_434D_99DD_F262EBF81A7D_.wvu.FilterData" localSheetId="0" hidden="1">'на 31.01.2021'!$A$7:$H$131</definedName>
    <definedName name="Z_081D1E71_FAB1_490F_8347_4363E467A6B8_.wvu.FilterData" localSheetId="0" hidden="1">'на 31.01.2021'!$A$7:$J$397</definedName>
    <definedName name="Z_087A5F39_BB99_44E2_988C_BE702BB1218A_.wvu.FilterData" localSheetId="0" hidden="1">'на 31.01.2021'!$A$7:$J$397</definedName>
    <definedName name="Z_090B52D0_64AD_49BA_9659_1C2B71248471_.wvu.FilterData" localSheetId="0" hidden="1">'на 31.01.2021'!$A$7:$J$397</definedName>
    <definedName name="Z_091FE98F_2A3F_496F_927E_914C3E410046_.wvu.FilterData" localSheetId="0" hidden="1">'на 31.01.2021'!$A$7:$J$397</definedName>
    <definedName name="Z_094B4134_1EAA_4AE3_8904_2CA55A37A0CD_.wvu.FilterData" localSheetId="0" hidden="1">'на 31.01.2021'!$A$7:$J$397</definedName>
    <definedName name="Z_0956497A_026E_4ED8_A2B8_BEBAC1B93CEA_.wvu.FilterData" localSheetId="0" hidden="1">'на 31.01.2021'!$A$7:$J$397</definedName>
    <definedName name="Z_09665491_2447_4ACE_847B_4452B60F2DF2_.wvu.FilterData" localSheetId="0" hidden="1">'на 31.01.2021'!$A$7:$J$397</definedName>
    <definedName name="Z_09EDEF91_2CA5_4F56_B67B_9D290C461670_.wvu.FilterData" localSheetId="0" hidden="1">'на 31.01.2021'!$A$7:$H$131</definedName>
    <definedName name="Z_09F9F792_37D5_476B_BEEE_67E9106F48F0_.wvu.FilterData" localSheetId="0" hidden="1">'на 31.01.2021'!$A$7:$J$397</definedName>
    <definedName name="Z_0A10B2C2_8811_4514_A02D_EDC7436B6D07_.wvu.FilterData" localSheetId="0" hidden="1">'на 31.01.2021'!$A$7:$J$397</definedName>
    <definedName name="Z_0AA70BDA_573F_4BEC_A548_CA5C4475BFE7_.wvu.FilterData" localSheetId="0" hidden="1">'на 31.01.2021'!$A$7:$J$397</definedName>
    <definedName name="Z_0AC3FA68_E0C8_4657_AD81_AF6345EA501C_.wvu.FilterData" localSheetId="0" hidden="1">'на 31.01.2021'!$A$7:$H$131</definedName>
    <definedName name="Z_0AEF6EAE_E674_439C_ACB4_993FFB7F3E0A_.wvu.FilterData" localSheetId="0" hidden="1">'на 31.01.2021'!$A$7:$J$397</definedName>
    <definedName name="Z_0B579593_C56D_4394_91C1_F024BBE56EB1_.wvu.FilterData" localSheetId="0" hidden="1">'на 31.01.2021'!$A$7:$H$131</definedName>
    <definedName name="Z_0B938491_213D_4D28_A387_A6AFD28F0D9C_.wvu.FilterData" localSheetId="0" hidden="1">'на 31.01.2021'!$A$7:$J$397</definedName>
    <definedName name="Z_0BC4F378_D6F5_4B5F_9DB6_20E9B46F136D_.wvu.FilterData" localSheetId="0" hidden="1">'на 31.01.2021'!$A$7:$J$397</definedName>
    <definedName name="Z_0BC55D76_817D_4871_ADFD_780685E85798_.wvu.FilterData" localSheetId="0" hidden="1">'на 31.01.2021'!$A$7:$J$397</definedName>
    <definedName name="Z_0C6B39CB_8BE2_4437_B7EF_2B863FB64A7A_.wvu.FilterData" localSheetId="0" hidden="1">'на 31.01.2021'!$A$7:$H$131</definedName>
    <definedName name="Z_0C80C604_218C_428E_8C68_64D1AFDB22E0_.wvu.FilterData" localSheetId="0" hidden="1">'на 31.01.2021'!$A$7:$J$397</definedName>
    <definedName name="Z_0C81132D_0EFB_424B_A2C0_D694846C9416_.wvu.FilterData" localSheetId="0" hidden="1">'на 31.01.2021'!$A$7:$J$397</definedName>
    <definedName name="Z_0C8C20D3_1DCE_4FE1_95B1_F35D8D398254_.wvu.FilterData" localSheetId="0" hidden="1">'на 31.01.2021'!$A$7:$H$131</definedName>
    <definedName name="Z_0CC48B05_D738_4589_9F69_B44D9887E2C7_.wvu.FilterData" localSheetId="0" hidden="1">'на 31.01.2021'!$A$7:$J$397</definedName>
    <definedName name="Z_0CC9441C_88E9_46D0_951D_A49C84EDA8CE_.wvu.FilterData" localSheetId="0" hidden="1">'на 31.01.2021'!$A$7:$J$397</definedName>
    <definedName name="Z_0CCCFAED_79CE_4449_BC23_D60C794B65C2_.wvu.FilterData" localSheetId="0" hidden="1">'на 31.01.2021'!$A$7:$J$397</definedName>
    <definedName name="Z_0CCCFAED_79CE_4449_BC23_D60C794B65C2_.wvu.PrintArea" localSheetId="0" hidden="1">'на 31.01.2021'!$A$1:$J$196</definedName>
    <definedName name="Z_0CCCFAED_79CE_4449_BC23_D60C794B65C2_.wvu.PrintTitles" localSheetId="0" hidden="1">'на 31.01.2021'!$5:$8</definedName>
    <definedName name="Z_0CF3E93E_60F6_45C8_AD33_C2CE08831546_.wvu.FilterData" localSheetId="0" hidden="1">'на 31.01.2021'!$A$7:$H$131</definedName>
    <definedName name="Z_0D69C398_7947_4D78_B1FE_A2A25AB79E10_.wvu.FilterData" localSheetId="0" hidden="1">'на 31.01.2021'!$A$7:$J$397</definedName>
    <definedName name="Z_0D7F5190_D20E_42FD_AD77_53CB309C7272_.wvu.FilterData" localSheetId="0" hidden="1">'на 31.01.2021'!$A$7:$H$131</definedName>
    <definedName name="Z_0DBB7EB7_A885_4D4A_A4F3_1AB3A0FE5EB1_.wvu.FilterData" localSheetId="0" hidden="1">'на 31.01.2021'!$A$7:$J$397</definedName>
    <definedName name="Z_0E1EE7C4_535F_48D8_9D3B_6BBF2B693A19_.wvu.FilterData" localSheetId="0" hidden="1">'на 31.01.2021'!$A$7:$J$397</definedName>
    <definedName name="Z_0E67843B_6B59_48DA_8F29_8BAD133298E1_.wvu.FilterData" localSheetId="0" hidden="1">'на 31.01.2021'!$A$7:$J$397</definedName>
    <definedName name="Z_0E6786D8_AC3A_48D5_9AD7_4E7485DB6D9C_.wvu.FilterData" localSheetId="0" hidden="1">'на 31.01.2021'!$A$7:$H$131</definedName>
    <definedName name="Z_0E6CC89F_3B93_4F1D_B2EC_717A1F1053E5_.wvu.FilterData" localSheetId="0" hidden="1">'на 31.01.2021'!$A$7:$J$397</definedName>
    <definedName name="Z_0EBA5D20_532C_4466_B173_EB77531A7F20_.wvu.FilterData" localSheetId="0" hidden="1">'на 31.01.2021'!$A$7:$J$397</definedName>
    <definedName name="Z_0EBE1707_975C_4649_91D3_2E9B46A60B44_.wvu.FilterData" localSheetId="0" hidden="1">'на 31.01.2021'!$A$7:$J$397</definedName>
    <definedName name="Z_0F28A21C_8BE4_46B7_AF17_DEFAA31BFC8A_.wvu.FilterData" localSheetId="0" hidden="1">'на 31.01.2021'!$A$7:$J$397</definedName>
    <definedName name="Z_101FC8DD_6A10_4029_AD34_21DB4CDC5FDB_.wvu.FilterData" localSheetId="0" hidden="1">'на 31.01.2021'!$A$7:$J$397</definedName>
    <definedName name="Z_10372EC3_3966_4BDA_9F48_B7D63EE0E174_.wvu.FilterData" localSheetId="0" hidden="1">'на 31.01.2021'!$A$7:$J$397</definedName>
    <definedName name="Z_105D23B5_3830_4B2C_A4D4_FBFBD3BEFB9C_.wvu.FilterData" localSheetId="0" hidden="1">'на 31.01.2021'!$A$7:$H$131</definedName>
    <definedName name="Z_10BB35C8_B108_4263_B85A_266021A6A7DD_.wvu.FilterData" localSheetId="0" hidden="1">'на 31.01.2021'!$A$7:$J$397</definedName>
    <definedName name="Z_110D7079_48E3_40C4_813B_26CCA4E794BF_.wvu.FilterData" localSheetId="0" hidden="1">'на 31.01.2021'!$A$7:$J$397</definedName>
    <definedName name="Z_113A0779_204C_451B_8401_73E507046130_.wvu.FilterData" localSheetId="0" hidden="1">'на 31.01.2021'!$A$7:$J$397</definedName>
    <definedName name="Z_119EECA6_2DA1_40F6_BD98_65D18CFC0359_.wvu.FilterData" localSheetId="0" hidden="1">'на 31.01.2021'!$A$7:$J$397</definedName>
    <definedName name="Z_11B0FA8E_E0BF_44A4_A141_D0892BF4BA78_.wvu.FilterData" localSheetId="0" hidden="1">'на 31.01.2021'!$A$7:$J$397</definedName>
    <definedName name="Z_11DB2F46_E41B_4E33_8BC5_70370AE2E289_.wvu.FilterData" localSheetId="0" hidden="1">'на 31.01.2021'!$A$7:$J$397</definedName>
    <definedName name="Z_11EBBD1F_0821_4763_A781_80F95B559C64_.wvu.FilterData" localSheetId="0" hidden="1">'на 31.01.2021'!$A$7:$J$397</definedName>
    <definedName name="Z_12397037_6208_4B36_BC95_11438284A9DE_.wvu.FilterData" localSheetId="0" hidden="1">'на 31.01.2021'!$A$7:$H$131</definedName>
    <definedName name="Z_12C2408D_275D_4295_8823_146036CCAF72_.wvu.FilterData" localSheetId="0" hidden="1">'на 31.01.2021'!$A$7:$J$397</definedName>
    <definedName name="Z_130C16AD_E930_4810_BDF0_A6DD3A87B8D5_.wvu.FilterData" localSheetId="0" hidden="1">'на 31.01.2021'!$A$7:$J$397</definedName>
    <definedName name="Z_1315266B_953C_4E7F_B538_74B6DF400647_.wvu.FilterData" localSheetId="0" hidden="1">'на 31.01.2021'!$A$7:$H$131</definedName>
    <definedName name="Z_132984D2_035C_4C6F_8087_28C1188A76E6_.wvu.FilterData" localSheetId="0" hidden="1">'на 31.01.2021'!$A$7:$J$397</definedName>
    <definedName name="Z_13A75724_7658_4A80_9239_F37E0BC75B64_.wvu.FilterData" localSheetId="0" hidden="1">'на 31.01.2021'!$A$7:$J$397</definedName>
    <definedName name="Z_13BE7114_35DF_4699_8779_61985C68F6C3_.wvu.FilterData" localSheetId="0" hidden="1">'на 31.01.2021'!$A$7:$J$397</definedName>
    <definedName name="Z_13BE7114_35DF_4699_8779_61985C68F6C3_.wvu.PrintArea" localSheetId="0" hidden="1">'на 31.01.2021'!$A$1:$J$197</definedName>
    <definedName name="Z_13BE7114_35DF_4699_8779_61985C68F6C3_.wvu.PrintTitles" localSheetId="0" hidden="1">'на 31.01.2021'!$5:$8</definedName>
    <definedName name="Z_13E7ADA2_058C_4412_9AEA_31547694DD5C_.wvu.FilterData" localSheetId="0" hidden="1">'на 31.01.2021'!$A$7:$H$131</definedName>
    <definedName name="Z_1413B890_05A7_4559_8996_4E4407E7504B_.wvu.FilterData" localSheetId="0" hidden="1">'на 31.01.2021'!$A$7:$J$397</definedName>
    <definedName name="Z_1474826F_81A7_45CE_9E32_539008BC6006_.wvu.FilterData" localSheetId="0" hidden="1">'на 31.01.2021'!$A$7:$J$397</definedName>
    <definedName name="Z_148D8FAA_3DC1_4430_9D42_1AFD9B8B331B_.wvu.FilterData" localSheetId="0" hidden="1">'на 31.01.2021'!$A$7:$J$397</definedName>
    <definedName name="Z_14901D06_6751_467D_A640_08BD51FC6A24_.wvu.FilterData" localSheetId="0" hidden="1">'на 31.01.2021'!$A$7:$J$397</definedName>
    <definedName name="Z_1539101F_31E9_4994_A34D_436B2BB1B73C_.wvu.FilterData" localSheetId="0" hidden="1">'на 31.01.2021'!$A$7:$J$397</definedName>
    <definedName name="Z_158130B9_9537_4E7D_AC4C_ED389C9B13A6_.wvu.FilterData" localSheetId="0" hidden="1">'на 31.01.2021'!$A$7:$J$397</definedName>
    <definedName name="Z_15AF9AFF_36E4_41C3_A9EA_A83C0A87FA00_.wvu.FilterData" localSheetId="0" hidden="1">'на 31.01.2021'!$A$7:$J$397</definedName>
    <definedName name="Z_1611C1BA_C4E2_40AE_8F45_3BEDE164E518_.wvu.FilterData" localSheetId="0" hidden="1">'на 31.01.2021'!$A$7:$J$397</definedName>
    <definedName name="Z_163906CF_EA2A_4440_9702_9CD7830C248A_.wvu.FilterData" localSheetId="0" hidden="1">'на 31.01.2021'!$A$7:$J$397</definedName>
    <definedName name="Z_16533C21_4A9A_450C_8A94_553B88C3A9CF_.wvu.FilterData" localSheetId="0" hidden="1">'на 31.01.2021'!$A$7:$H$131</definedName>
    <definedName name="Z_1682CF4C_6BE2_4E45_A613_382D117E51BF_.wvu.FilterData" localSheetId="0" hidden="1">'на 31.01.2021'!$A$7:$J$397</definedName>
    <definedName name="Z_168FD5D4_D13B_47B9_8E56_61C627E3620F_.wvu.FilterData" localSheetId="0" hidden="1">'на 31.01.2021'!$A$7:$H$131</definedName>
    <definedName name="Z_169B516E_654F_469D_A8A0_69AB59FA498D_.wvu.FilterData" localSheetId="0" hidden="1">'на 31.01.2021'!$A$7:$J$397</definedName>
    <definedName name="Z_176FBEC7_B2AF_4702_A894_382F81F9ECF6_.wvu.FilterData" localSheetId="0" hidden="1">'на 31.01.2021'!$A$7:$H$131</definedName>
    <definedName name="Z_17AC66D0_E8BD_44BA_92AB_131AEC3E5A62_.wvu.FilterData" localSheetId="0" hidden="1">'на 31.01.2021'!$A$7:$J$397</definedName>
    <definedName name="Z_17AEC02B_67B1_483A_97D2_C1C6DFD21518_.wvu.FilterData" localSheetId="0" hidden="1">'на 31.01.2021'!$A$7:$J$397</definedName>
    <definedName name="Z_17DB7260_EAFC_4D28_A183_E3FC0679E6B9_.wvu.FilterData" localSheetId="0" hidden="1">'на 31.01.2021'!$A$7:$J$397</definedName>
    <definedName name="Z_1902C2E4_C521_44EB_B934_0EBD6E871DD8_.wvu.FilterData" localSheetId="0" hidden="1">'на 31.01.2021'!$A$7:$J$397</definedName>
    <definedName name="Z_191D2631_8F19_4FC0_96A1_F397D331A068_.wvu.FilterData" localSheetId="0" hidden="1">'на 31.01.2021'!$A$7:$J$397</definedName>
    <definedName name="Z_1922598D_45C0_4DFB_A9E9_4D22AFD5603E_.wvu.FilterData" localSheetId="0" hidden="1">'на 31.01.2021'!$A$7:$J$397</definedName>
    <definedName name="Z_19497421_00C1_4657_A11B_18FB2BAAE62A_.wvu.FilterData" localSheetId="0" hidden="1">'на 31.01.2021'!$A$7:$J$397</definedName>
    <definedName name="Z_19510E6E_7565_4AC2_BCB4_A345501456B6_.wvu.FilterData" localSheetId="0" hidden="1">'на 31.01.2021'!$A$7:$H$131</definedName>
    <definedName name="Z_196632C6_99FC_4BC5_B189_10CF2045DEC3_.wvu.FilterData" localSheetId="0" hidden="1">'на 31.01.2021'!$A$7:$J$397</definedName>
    <definedName name="Z_197DC433_2311_4239_A28E_8D90CD4AEB73_.wvu.FilterData" localSheetId="0" hidden="1">'на 31.01.2021'!$A$7:$J$397</definedName>
    <definedName name="Z_19944AB6_3B70_4B1C_8696_B2E3AC2ED125_.wvu.FilterData" localSheetId="0" hidden="1">'на 31.01.2021'!$A$7:$J$397</definedName>
    <definedName name="Z_19A4AADC_FDEE_45BB_8FEE_0F5508EFB8E2_.wvu.FilterData" localSheetId="0" hidden="1">'на 31.01.2021'!$A$7:$J$397</definedName>
    <definedName name="Z_19B34FC3_E683_4280_90EE_7791220AE682_.wvu.FilterData" localSheetId="0" hidden="1">'на 31.01.2021'!$A$7:$J$397</definedName>
    <definedName name="Z_19DCCED4_CBF7_4FB7_81CC_89BDBD3B7059_.wvu.FilterData" localSheetId="0" hidden="1">'на 31.01.2021'!$A$7:$J$397</definedName>
    <definedName name="Z_19E5B318_3123_4687_A10B_72F3BDA9A599_.wvu.FilterData" localSheetId="0" hidden="1">'на 31.01.2021'!$A$7:$J$397</definedName>
    <definedName name="Z_1A049C7C_CD0A_4889_B39E_1914732262E3_.wvu.FilterData" localSheetId="0" hidden="1">'на 31.01.2021'!$A$7:$J$397</definedName>
    <definedName name="Z_1A308FD8_4F2E_4C59_AD5E_DF8ECA438CAC_.wvu.FilterData" localSheetId="0" hidden="1">'на 31.01.2021'!$A$7:$J$397</definedName>
    <definedName name="Z_1ADD4354_436F_41C7_AFD6_B73FA2D9BC20_.wvu.FilterData" localSheetId="0" hidden="1">'на 31.01.2021'!$A$7:$J$397</definedName>
    <definedName name="Z_1AEFB227_48D5_4A3C_9D86_179BA9D72048_.wvu.FilterData" localSheetId="0" hidden="1">'на 31.01.2021'!$A$7:$J$397</definedName>
    <definedName name="Z_1AFCAE36_6F52_4F92_B134_D70D6576DA9A_.wvu.FilterData" localSheetId="0" hidden="1">'на 31.01.2021'!$A$7:$J$397</definedName>
    <definedName name="Z_1B413C41_F5DB_4793_803B_D278F6A0BE2C_.wvu.FilterData" localSheetId="0" hidden="1">'на 31.01.2021'!$A$7:$J$397</definedName>
    <definedName name="Z_1B5E2235_6128_483E_AF3A_F84F0D82D8A0_.wvu.FilterData" localSheetId="0" hidden="1">'на 31.01.2021'!$A$7:$J$397</definedName>
    <definedName name="Z_1B943BCB_9609_428B_963E_E25F01748D7C_.wvu.FilterData" localSheetId="0" hidden="1">'на 31.01.2021'!$A$7:$J$397</definedName>
    <definedName name="Z_1BA0A829_1467_4894_A294_9BFD1EA8F94D_.wvu.FilterData" localSheetId="0" hidden="1">'на 31.01.2021'!$A$7:$J$397</definedName>
    <definedName name="Z_1C384A54_E3F0_4C1E_862E_6CD9154B364F_.wvu.FilterData" localSheetId="0" hidden="1">'на 31.01.2021'!$A$7:$J$397</definedName>
    <definedName name="Z_1C3DA4EF_3676_4683_84F0_1C41D26FFC16_.wvu.FilterData" localSheetId="0" hidden="1">'на 31.01.2021'!$A$7:$J$397</definedName>
    <definedName name="Z_1C3DF549_BEC3_47F7_8F0B_A96D42597ECF_.wvu.FilterData" localSheetId="0" hidden="1">'на 31.01.2021'!$A$7:$H$131</definedName>
    <definedName name="Z_1C681B2A_8932_44D9_BF50_EA5DBCC10436_.wvu.FilterData" localSheetId="0" hidden="1">'на 31.01.2021'!$A$7:$H$131</definedName>
    <definedName name="Z_1C77266E_9208_404B_B50C_CCD462042A77_.wvu.FilterData" localSheetId="0" hidden="1">'на 31.01.2021'!$A$7:$J$397</definedName>
    <definedName name="Z_1CB0764B_554D_4C09_98DC_8DED9FC27F03_.wvu.FilterData" localSheetId="0" hidden="1">'на 31.01.2021'!$A$7:$J$397</definedName>
    <definedName name="Z_1CB0CE3F_75F2_462B_8FE5_E94B0D7D6C1F_.wvu.FilterData" localSheetId="0" hidden="1">'на 31.01.2021'!$A$7:$J$397</definedName>
    <definedName name="Z_1CB5C523_AFA5_43A8_9C28_9F12CFE5BE65_.wvu.FilterData" localSheetId="0" hidden="1">'на 31.01.2021'!$A$7:$J$397</definedName>
    <definedName name="Z_1CEF9102_6C60_416B_8820_19DA6CA2FF8F_.wvu.FilterData" localSheetId="0" hidden="1">'на 31.01.2021'!$A$7:$J$397</definedName>
    <definedName name="Z_1D040B77_FB9E_4F43_8C00_A08539F57255_.wvu.FilterData" localSheetId="0" hidden="1">'на 31.01.2021'!$A$7:$J$397</definedName>
    <definedName name="Z_1D2C2901_70D8_494F_B885_AA5F7F9A1D2E_.wvu.FilterData" localSheetId="0" hidden="1">'на 31.01.2021'!$A$7:$J$397</definedName>
    <definedName name="Z_1D546444_6D70_47F2_86F2_EDA85896BE29_.wvu.FilterData" localSheetId="0" hidden="1">'на 31.01.2021'!$A$7:$J$397</definedName>
    <definedName name="Z_1D797472_1425_44E0_B821_543CF555289A_.wvu.FilterData" localSheetId="0" hidden="1">'на 31.01.2021'!$A$7:$J$397</definedName>
    <definedName name="Z_1E88DC95_DDEB_4EE8_8544_5724B1E6FA94_.wvu.FilterData" localSheetId="0" hidden="1">'на 31.01.2021'!$A$7:$J$397</definedName>
    <definedName name="Z_1F274A4D_4DCC_44CA_A1BD_90B7EE180486_.wvu.FilterData" localSheetId="0" hidden="1">'на 31.01.2021'!$A$7:$H$131</definedName>
    <definedName name="Z_1F6B5B08_FAE9_43CF_A27B_EE7ACD6D4DF6_.wvu.FilterData" localSheetId="0" hidden="1">'на 31.01.2021'!$A$7:$J$397</definedName>
    <definedName name="Z_1F6FF066_5CAF_4FE9_9ABD_85517853573D_.wvu.FilterData" localSheetId="0" hidden="1">'на 31.01.2021'!$A$7:$J$397</definedName>
    <definedName name="Z_1F885BC0_FA2D_45E9_BC66_C7BA68F6529B_.wvu.FilterData" localSheetId="0" hidden="1">'на 31.01.2021'!$A$7:$J$397</definedName>
    <definedName name="Z_1FD02FF0_4DBF_48AF_BE48_54893718170B_.wvu.FilterData" localSheetId="0" hidden="1">'на 31.01.2021'!$A$7:$J$397</definedName>
    <definedName name="Z_1FF678B1_7F2B_4362_81E7_D3C79ED64B95_.wvu.FilterData" localSheetId="0" hidden="1">'на 31.01.2021'!$A$7:$H$131</definedName>
    <definedName name="Z_202A973C_D681_42B4_9905_A37D128193B3_.wvu.FilterData" localSheetId="0" hidden="1">'на 31.01.2021'!$A$7:$J$397</definedName>
    <definedName name="Z_20461DED_BCEE_4284_A6DA_6F07C40C8239_.wvu.FilterData" localSheetId="0" hidden="1">'на 31.01.2021'!$A$7:$J$397</definedName>
    <definedName name="Z_20A3EB12_07C5_4317_9D11_7C0131FF1F02_.wvu.FilterData" localSheetId="0" hidden="1">'на 31.01.2021'!$A$7:$J$397</definedName>
    <definedName name="Z_215E0AF3_2FB9_4AD2_85EB_5BB3A76EA017_.wvu.FilterData" localSheetId="0" hidden="1">'на 31.01.2021'!$A$7:$J$397</definedName>
    <definedName name="Z_216AEA56_C079_4104_83C7_B22F3C2C4895_.wvu.FilterData" localSheetId="0" hidden="1">'на 31.01.2021'!$A$7:$H$131</definedName>
    <definedName name="Z_2181C7D4_AA52_40AC_A808_5D532F9A4DB9_.wvu.FilterData" localSheetId="0" hidden="1">'на 31.01.2021'!$A$7:$H$131</definedName>
    <definedName name="Z_218F942B_7171_436E_9FD2_B42E8B2BD7B1_.wvu.FilterData" localSheetId="0" hidden="1">'на 31.01.2021'!$A$7:$J$397</definedName>
    <definedName name="Z_222CB208_6EE7_4ACF_9056_A80606B8DEAE_.wvu.FilterData" localSheetId="0" hidden="1">'на 31.01.2021'!$A$7:$J$397</definedName>
    <definedName name="Z_226465B0_569A_4409_9E40_A0A83A783F15_.wvu.FilterData" localSheetId="0" hidden="1">'на 31.01.2021'!$A$7:$J$397</definedName>
    <definedName name="Z_22685337_E082_4D7C_A228_0D984F36404C_.wvu.FilterData" localSheetId="0" hidden="1">'на 31.01.2021'!$A$7:$J$397</definedName>
    <definedName name="Z_22A3361C_6866_4206_B8FA_E848438D95B8_.wvu.FilterData" localSheetId="0" hidden="1">'на 31.01.2021'!$A$7:$H$131</definedName>
    <definedName name="Z_23D71F5A_A534_4F07_942A_44ED3D76C570_.wvu.FilterData" localSheetId="0" hidden="1">'на 31.01.2021'!$A$7:$J$397</definedName>
    <definedName name="Z_23D8BDF0_F68C_428D_99C2_B4353262A495_.wvu.FilterData" localSheetId="0" hidden="1">'на 31.01.2021'!$A$7:$J$397</definedName>
    <definedName name="Z_24648CF3_B608_41C2_86D6_82A173782245_.wvu.FilterData" localSheetId="0" hidden="1">'на 31.01.2021'!$A$7:$J$397</definedName>
    <definedName name="Z_246D425F_E7DE_4F74_93E1_1CA6487BB7AF_.wvu.FilterData" localSheetId="0" hidden="1">'на 31.01.2021'!$A$7:$J$397</definedName>
    <definedName name="Z_24860D1B_9CB0_4DBB_9F9A_A7B23A9FBD9E_.wvu.FilterData" localSheetId="0" hidden="1">'на 31.01.2021'!$A$7:$J$397</definedName>
    <definedName name="Z_24D1D1DF_90B3_41D1_82E1_05DE887CC58D_.wvu.FilterData" localSheetId="0" hidden="1">'на 31.01.2021'!$A$7:$H$131</definedName>
    <definedName name="Z_24E5C1BC_322C_4FEF_B964_F0DCC04482C1_.wvu.Cols" localSheetId="0" hidden="1">'на 31.01.2021'!#REF!,'на 31.01.2021'!#REF!</definedName>
    <definedName name="Z_24E5C1BC_322C_4FEF_B964_F0DCC04482C1_.wvu.FilterData" localSheetId="0" hidden="1">'на 31.01.2021'!$A$7:$H$131</definedName>
    <definedName name="Z_24E5C1BC_322C_4FEF_B964_F0DCC04482C1_.wvu.Rows" localSheetId="0" hidden="1">'на 31.01.2021'!#REF!</definedName>
    <definedName name="Z_24F59C70_7693_4468_9C06_DF336332E251_.wvu.FilterData" localSheetId="0" hidden="1">'на 31.01.2021'!$A$7:$J$397</definedName>
    <definedName name="Z_2581E391_5642_415F_B769_4174F7791D0D_.wvu.FilterData" localSheetId="0" hidden="1">'на 31.01.2021'!$A$7:$J$397</definedName>
    <definedName name="Z_25997FFA_90F9_4B4A_8C73_3E119DFE9BDB_.wvu.FilterData" localSheetId="0" hidden="1">'на 31.01.2021'!$A$7:$J$397</definedName>
    <definedName name="Z_25DD804F_4FCB_49C0_B290_F226E6C8FC4D_.wvu.FilterData" localSheetId="0" hidden="1">'на 31.01.2021'!$A$7:$J$397</definedName>
    <definedName name="Z_25F305AA_6420_44FE_A658_6597DFDEDA7F_.wvu.FilterData" localSheetId="0" hidden="1">'на 31.01.2021'!$A$7:$J$397</definedName>
    <definedName name="Z_26390C63_E690_4CD6_B911_4F7F9CCE06AD_.wvu.FilterData" localSheetId="0" hidden="1">'на 31.01.2021'!$A$7:$J$397</definedName>
    <definedName name="Z_2647282E_5B25_4148_AAD9_72AB0A3F24C4_.wvu.FilterData" localSheetId="0" hidden="1">'на 31.01.2021'!$A$3:$K$181</definedName>
    <definedName name="Z_26E7CD7D_71FD_4075_B268_E6444384CE7D_.wvu.FilterData" localSheetId="0" hidden="1">'на 31.01.2021'!$A$7:$H$131</definedName>
    <definedName name="Z_26F9AA84_9112_4237_941D_8FD75C735073_.wvu.FilterData" localSheetId="0" hidden="1">'на 31.01.2021'!$A$7:$J$397</definedName>
    <definedName name="Z_271A6422_0558_45A4_90D0_4FBBFA0C466A_.wvu.FilterData" localSheetId="0" hidden="1">'на 31.01.2021'!$A$7:$J$397</definedName>
    <definedName name="Z_2751B79E_F60F_449F_9B1A_ED01F0EE4A3F_.wvu.FilterData" localSheetId="0" hidden="1">'на 31.01.2021'!$A$7:$J$397</definedName>
    <definedName name="Z_28008BE5_0693_468D_890E_2AE562EDDFCA_.wvu.FilterData" localSheetId="0" hidden="1">'на 31.01.2021'!$A$7:$H$131</definedName>
    <definedName name="Z_282F013D_E5B1_4C17_8727_7949891CEFC8_.wvu.FilterData" localSheetId="0" hidden="1">'на 31.01.2021'!$A$7:$J$397</definedName>
    <definedName name="Z_28E41E88_388C_4DFB_9AF5_1D40B3E9E104_.wvu.FilterData" localSheetId="0" hidden="1">'на 31.01.2021'!$A$7:$J$397</definedName>
    <definedName name="Z_28E4EEA1_2ECD_4F92_886B_4623628382D4_.wvu.FilterData" localSheetId="0" hidden="1">'на 31.01.2021'!$A$7:$J$397</definedName>
    <definedName name="Z_2932A736_9A81_4C2B_931E_457899534006_.wvu.FilterData" localSheetId="0" hidden="1">'на 31.01.2021'!$A$7:$J$397</definedName>
    <definedName name="Z_29A3856A_3C5E_4E34_952C_3D8CBF4944E0_.wvu.FilterData" localSheetId="0" hidden="1">'на 31.01.2021'!$A$7:$J$397</definedName>
    <definedName name="Z_29A3F31E_AA0E_4520_83F3_6EDE69E47FB4_.wvu.FilterData" localSheetId="0" hidden="1">'на 31.01.2021'!$A$7:$J$397</definedName>
    <definedName name="Z_29D1C55E_0AE0_4CA9_A4C9_F358DEE7E9AD_.wvu.FilterData" localSheetId="0" hidden="1">'на 31.01.2021'!$A$7:$J$397</definedName>
    <definedName name="Z_29D71C82_2577_4FF3_9305_7EF7756DC376_.wvu.FilterData" localSheetId="0" hidden="1">'на 31.01.2021'!$A$7:$J$397</definedName>
    <definedName name="Z_2A075779_EE89_4995_9517_DAD5135FF513_.wvu.FilterData" localSheetId="0" hidden="1">'на 31.01.2021'!$A$7:$J$397</definedName>
    <definedName name="Z_2A1C394E_EC37_4AB7_9E3A_0759931D8CFD_.wvu.FilterData" localSheetId="0" hidden="1">'на 31.01.2021'!$A$7:$J$397</definedName>
    <definedName name="Z_2A567982_7892_4F86_A16D_3A26E4C78607_.wvu.FilterData" localSheetId="0" hidden="1">'на 31.01.2021'!$A$7:$J$397</definedName>
    <definedName name="Z_2A6F2DEB_E43C_4851_BD61_C2D3E4DD465D_.wvu.FilterData" localSheetId="0" hidden="1">'на 31.01.2021'!$A$7:$J$397</definedName>
    <definedName name="Z_2A9D3288_FE38_46DD_A0BD_6FD4437B54BF_.wvu.FilterData" localSheetId="0" hidden="1">'на 31.01.2021'!$A$7:$J$397</definedName>
    <definedName name="Z_2ABFD162_2396_40CA_8AA1_6D6B8B2ADEFC_.wvu.FilterData" localSheetId="0" hidden="1">'на 31.01.2021'!$A$7:$J$397</definedName>
    <definedName name="Z_2B4EF399_1F78_4650_9196_70339D27DB54_.wvu.FilterData" localSheetId="0" hidden="1">'на 31.01.2021'!$A$7:$J$397</definedName>
    <definedName name="Z_2B67E997_66AF_4883_9EE5_9876648FDDE9_.wvu.FilterData" localSheetId="0" hidden="1">'на 31.01.2021'!$A$7:$J$397</definedName>
    <definedName name="Z_2B6BAC9D_8ECF_4B5C_AEA7_CCE1C0524E55_.wvu.FilterData" localSheetId="0" hidden="1">'на 31.01.2021'!$A$7:$J$397</definedName>
    <definedName name="Z_2C029299_5EEC_4151_A9E2_241D31E08692_.wvu.FilterData" localSheetId="0" hidden="1">'на 31.01.2021'!$A$7:$J$397</definedName>
    <definedName name="Z_2C43A648_766E_499E_95B2_EA6F7EA791D4_.wvu.FilterData" localSheetId="0" hidden="1">'на 31.01.2021'!$A$7:$J$397</definedName>
    <definedName name="Z_2C47EAD7_6B0B_40AB_9599_0BF3302E35F1_.wvu.FilterData" localSheetId="0" hidden="1">'на 31.01.2021'!$A$7:$H$131</definedName>
    <definedName name="Z_2C83C5CF_2113_4A26_AC8F_B29994F8C20B_.wvu.FilterData" localSheetId="0" hidden="1">'на 31.01.2021'!$A$7:$J$397</definedName>
    <definedName name="Z_2C9B35C8_0958_4329_B3BA_1B34E888FA9D_.wvu.FilterData" localSheetId="0" hidden="1">'на 31.01.2021'!$A$7:$J$397</definedName>
    <definedName name="Z_2CA13149_FCDD_4675_859E_83B5251A0804_.wvu.FilterData" localSheetId="0" hidden="1">'на 31.01.2021'!$A$7:$J$397</definedName>
    <definedName name="Z_2CD18B03_71F5_4B8A_8C6C_592F5A66335B_.wvu.FilterData" localSheetId="0" hidden="1">'на 31.01.2021'!$A$7:$J$397</definedName>
    <definedName name="Z_2D011736_53B8_48A8_8C2E_71DD995F6546_.wvu.FilterData" localSheetId="0" hidden="1">'на 31.01.2021'!$A$7:$J$397</definedName>
    <definedName name="Z_2D540280_F40F_4530_A32A_1FF2E78E7147_.wvu.FilterData" localSheetId="0" hidden="1">'на 31.01.2021'!$A$7:$J$397</definedName>
    <definedName name="Z_2D918A37_6905_4BEF_BC3A_DA45E968DAC3_.wvu.FilterData" localSheetId="0" hidden="1">'на 31.01.2021'!$A$7:$H$131</definedName>
    <definedName name="Z_2D97755C_B099_4001_9C5F_12A88788A461_.wvu.FilterData" localSheetId="0" hidden="1">'на 31.01.2021'!$A$7:$J$397</definedName>
    <definedName name="Z_2DCF6207_B24B_43F5_B844_6C1E92F9CADA_.wvu.FilterData" localSheetId="0" hidden="1">'на 31.01.2021'!$A$7:$J$397</definedName>
    <definedName name="Z_2DF88C31_E5A0_4DFE_877D_5A31D3992603_.wvu.Rows" localSheetId="0" hidden="1">'на 31.01.2021'!#REF!,'на 31.01.2021'!#REF!,'на 31.01.2021'!#REF!,'на 31.01.2021'!#REF!,'на 31.01.2021'!#REF!,'на 31.01.2021'!#REF!,'на 31.01.2021'!#REF!,'на 31.01.2021'!#REF!,'на 31.01.2021'!#REF!,'на 31.01.2021'!#REF!,'на 31.01.2021'!#REF!</definedName>
    <definedName name="Z_2EAB3EBF_78BA_4558_81F0_5F1DF77A14D3_.wvu.FilterData" localSheetId="0" hidden="1">'на 31.01.2021'!$A$7:$J$397</definedName>
    <definedName name="Z_2F3BAFC5_8792_4BC0_833F_5CB9ACB14A14_.wvu.FilterData" localSheetId="0" hidden="1">'на 31.01.2021'!$A$7:$H$131</definedName>
    <definedName name="Z_2F3DE7DB_1DEA_4A0C_88EC_B05C9EEC768F_.wvu.FilterData" localSheetId="0" hidden="1">'на 31.01.2021'!$A$7:$J$397</definedName>
    <definedName name="Z_2F6EDC09_23D3_4C07_9EAF_76DD4D3B3A18_.wvu.FilterData" localSheetId="0" hidden="1">'на 31.01.2021'!$A$7:$J$397</definedName>
    <definedName name="Z_2F72C4E3_E946_4870_A59B_C47D17A3E8B0_.wvu.FilterData" localSheetId="0" hidden="1">'на 31.01.2021'!$A$7:$J$397</definedName>
    <definedName name="Z_2F7AC811_CA37_46E3_866E_6E10DF43054A_.wvu.FilterData" localSheetId="0" hidden="1">'на 31.01.2021'!$A$7:$J$397</definedName>
    <definedName name="Z_2FAB8F10_5F5A_4B70_9158_E79B14A6565A_.wvu.FilterData" localSheetId="0" hidden="1">'на 31.01.2021'!$A$7:$J$397</definedName>
    <definedName name="Z_300D3722_BC5B_4EFC_A306_CB3461E96075_.wvu.FilterData" localSheetId="0" hidden="1">'на 31.01.2021'!$A$7:$J$397</definedName>
    <definedName name="Z_3023B4E6_3B5A_4EE2_B0CD_0EB8476E923A_.wvu.FilterData" localSheetId="0" hidden="1">'на 31.01.2021'!$A$7:$J$397</definedName>
    <definedName name="Z_30325303_BF31_42D5_AC1B_F6902B32CA33_.wvu.FilterData" localSheetId="0" hidden="1">'на 31.01.2021'!$A$7:$J$397</definedName>
    <definedName name="Z_308AF0B3_EE19_4841_BBC0_915C9A7203E9_.wvu.FilterData" localSheetId="0" hidden="1">'на 31.01.2021'!$A$7:$J$397</definedName>
    <definedName name="Z_30F94082_E7C8_4DE7_AE26_19B3A4317363_.wvu.FilterData" localSheetId="0" hidden="1">'на 31.01.2021'!$A$7:$J$397</definedName>
    <definedName name="Z_315B3829_E75D_48BB_A407_88A96C0D6A4B_.wvu.FilterData" localSheetId="0" hidden="1">'на 31.01.2021'!$A$7:$J$397</definedName>
    <definedName name="Z_3169E1B8_6971_4325_933B_3FDE2BEB6DA0_.wvu.FilterData" localSheetId="0" hidden="1">'на 31.01.2021'!$A$7:$J$397</definedName>
    <definedName name="Z_316B9C14_7546_49E5_A384_4190EC7682DE_.wvu.FilterData" localSheetId="0" hidden="1">'на 31.01.2021'!$A$7:$J$397</definedName>
    <definedName name="Z_31985263_3556_4B71_A26F_62706F49B320_.wvu.FilterData" localSheetId="0" hidden="1">'на 31.01.2021'!$A$7:$H$131</definedName>
    <definedName name="Z_31AA5726_A0DC_4045_94FA_9EFB6200CDD3_.wvu.FilterData" localSheetId="0" hidden="1">'на 31.01.2021'!$A$7:$J$397</definedName>
    <definedName name="Z_31C5283F_7633_4B8A_ADD5_7EB245AE899F_.wvu.FilterData" localSheetId="0" hidden="1">'на 31.01.2021'!$A$7:$J$397</definedName>
    <definedName name="Z_31E849A6_B4EF_45EE_ADBC_BDC56906C3E6_.wvu.FilterData" localSheetId="0" hidden="1">'на 31.01.2021'!$A$7:$J$397</definedName>
    <definedName name="Z_31EABA3C_DD8D_46BF_85B1_09527EF8E816_.wvu.FilterData" localSheetId="0" hidden="1">'на 31.01.2021'!$A$7:$H$131</definedName>
    <definedName name="Z_320B1B6B_1198_44A6_8D72_260589D02390_.wvu.FilterData" localSheetId="0" hidden="1">'на 31.01.2021'!$A$7:$J$397</definedName>
    <definedName name="Z_327D3863_28FE_46AD_A301_334172CA68F9_.wvu.FilterData" localSheetId="0" hidden="1">'на 31.01.2021'!$A$7:$J$397</definedName>
    <definedName name="Z_328B1FBD_B9E0_4F8C_AA1F_438ED0F19823_.wvu.FilterData" localSheetId="0" hidden="1">'на 31.01.2021'!$A$7:$J$397</definedName>
    <definedName name="Z_32F81156_0F3B_49A8_B56D_9A01AA7C97FE_.wvu.FilterData" localSheetId="0" hidden="1">'на 31.01.2021'!$A$7:$J$397</definedName>
    <definedName name="Z_33081AFE_875F_4448_8DBB_C2288E582829_.wvu.FilterData" localSheetId="0" hidden="1">'на 31.01.2021'!$A$7:$J$397</definedName>
    <definedName name="Z_33725023_9491_4856_AC32_391D3DCA1E13_.wvu.FilterData" localSheetId="0" hidden="1">'на 31.01.2021'!$A$7:$J$397</definedName>
    <definedName name="Z_33995DBE_E7D5_4BC5_96C4_CB599185238D_.wvu.FilterData" localSheetId="0" hidden="1">'на 31.01.2021'!$A$7:$J$397</definedName>
    <definedName name="Z_33F06620_89E2_4BA8_BAB0_6A7070FEBD8A_.wvu.FilterData" localSheetId="0" hidden="1">'на 31.01.2021'!$A$7:$J$397</definedName>
    <definedName name="Z_341157D5_6FE2_4CCE_98C5_3D5F2A4B115C_.wvu.FilterData" localSheetId="0" hidden="1">'на 31.01.2021'!$A$7:$J$397</definedName>
    <definedName name="Z_344509AE_957F_4C43_90DB_055457F491A3_.wvu.FilterData" localSheetId="0" hidden="1">'на 31.01.2021'!$A$7:$J$397</definedName>
    <definedName name="Z_34587A22_A707_48EC_A6D8_8CA0D443CB5A_.wvu.FilterData" localSheetId="0" hidden="1">'на 31.01.2021'!$A$7:$J$397</definedName>
    <definedName name="Z_349EEACA_C7A1_441E_BFE3_096E57329F7C_.wvu.FilterData" localSheetId="0" hidden="1">'на 31.01.2021'!$A$7:$J$397</definedName>
    <definedName name="Z_34E97F8E_B808_4C29_AFA8_24160BA8B576_.wvu.FilterData" localSheetId="0" hidden="1">'на 31.01.2021'!$A$7:$H$131</definedName>
    <definedName name="Z_354643EC_374D_4252_A3BA_624B9338CCF6_.wvu.FilterData" localSheetId="0" hidden="1">'на 31.01.2021'!$A$7:$J$397</definedName>
    <definedName name="Z_356902C5_CBA1_407E_849C_39B6CAAFCD34_.wvu.FilterData" localSheetId="0" hidden="1">'на 31.01.2021'!$A$7:$J$397</definedName>
    <definedName name="Z_356FBDD5_3775_4781_9E0A_901095CE6157_.wvu.FilterData" localSheetId="0" hidden="1">'на 31.01.2021'!$A$7:$J$397</definedName>
    <definedName name="Z_3590FAD8_1A2F_459F_8B35_A95652F8329D_.wvu.FilterData" localSheetId="0" hidden="1">'на 31.01.2021'!$A$7:$J$397</definedName>
    <definedName name="Z_3597F15D_13FB_47E4_B2D7_0713796F1B32_.wvu.FilterData" localSheetId="0" hidden="1">'на 31.01.2021'!$A$7:$H$131</definedName>
    <definedName name="Z_35A82584_BCCD_413D_BF58_739C849379E3_.wvu.FilterData" localSheetId="0" hidden="1">'на 31.01.2021'!$A$7:$J$397</definedName>
    <definedName name="Z_35ACC04C_1574_41FF_A750_E4D141D78D72_.wvu.FilterData" localSheetId="0" hidden="1">'на 31.01.2021'!$A$7:$J$397</definedName>
    <definedName name="Z_35E8C880_405D_4881_A9CF_938A555EC19A_.wvu.FilterData" localSheetId="0" hidden="1">'на 31.01.2021'!$A$7:$J$397</definedName>
    <definedName name="Z_3611D4B3_6578_4507_971B_09764C0B1D01_.wvu.FilterData" localSheetId="0" hidden="1">'на 31.01.2021'!$A$7:$J$397</definedName>
    <definedName name="Z_36279478_DEDD_46A7_8B6D_9500CB65A35C_.wvu.FilterData" localSheetId="0" hidden="1">'на 31.01.2021'!$A$7:$H$131</definedName>
    <definedName name="Z_36282042_958F_4D98_9515_9E9271F26AA2_.wvu.FilterData" localSheetId="0" hidden="1">'на 31.01.2021'!$A$7:$H$131</definedName>
    <definedName name="Z_36483E9A_03E9_431F_B24B_73C77EA6547E_.wvu.FilterData" localSheetId="0" hidden="1">'на 31.01.2021'!$A$7:$J$397</definedName>
    <definedName name="Z_368728BB_F981_4DE3_8F4E_C77C2580C6B3_.wvu.FilterData" localSheetId="0" hidden="1">'на 31.01.2021'!$A$7:$J$397</definedName>
    <definedName name="Z_36AEB3FF_FCBC_4E21_8EFE_F20781816ED3_.wvu.FilterData" localSheetId="0" hidden="1">'на 31.01.2021'!$A$7:$H$131</definedName>
    <definedName name="Z_371CA4AD_891B_4B1D_9403_45AB26546607_.wvu.FilterData" localSheetId="0" hidden="1">'на 31.01.2021'!$A$7:$J$397</definedName>
    <definedName name="Z_373EC55C_3C90_4A55_BE2A_2CFBF157C08C_.wvu.FilterData" localSheetId="0" hidden="1">'на 31.01.2021'!$A$7:$J$397</definedName>
    <definedName name="Z_375FD1ED_0F0C_4C78_AE3D_1D583BC74E47_.wvu.FilterData" localSheetId="0" hidden="1">'на 31.01.2021'!$A$7:$J$397</definedName>
    <definedName name="Z_3780FC5F_184E_406C_B40E_6BE29406408E_.wvu.FilterData" localSheetId="0" hidden="1">'на 31.01.2021'!$A$7:$J$397</definedName>
    <definedName name="Z_3789C719_2C4D_4FFB_B9EF_5AA095975824_.wvu.FilterData" localSheetId="0" hidden="1">'на 31.01.2021'!$A$7:$J$397</definedName>
    <definedName name="Z_37F8CE32_8CE8_4D95_9C0E_63112E6EFFE9_.wvu.Cols" localSheetId="0" hidden="1">'на 31.01.2021'!#REF!</definedName>
    <definedName name="Z_37F8CE32_8CE8_4D95_9C0E_63112E6EFFE9_.wvu.FilterData" localSheetId="0" hidden="1">'на 31.01.2021'!$A$7:$H$131</definedName>
    <definedName name="Z_37F8CE32_8CE8_4D95_9C0E_63112E6EFFE9_.wvu.PrintArea" localSheetId="0" hidden="1">'на 31.01.2021'!$A$1:$J$131</definedName>
    <definedName name="Z_37F8CE32_8CE8_4D95_9C0E_63112E6EFFE9_.wvu.PrintTitles" localSheetId="0" hidden="1">'на 31.01.2021'!$5:$8</definedName>
    <definedName name="Z_37F8CE32_8CE8_4D95_9C0E_63112E6EFFE9_.wvu.Rows" localSheetId="0" hidden="1">'на 31.01.2021'!#REF!,'на 31.01.2021'!#REF!,'на 31.01.2021'!#REF!,'на 31.01.2021'!#REF!,'на 31.01.2021'!#REF!,'на 31.01.2021'!#REF!,'на 31.01.2021'!#REF!,'на 31.01.2021'!#REF!,'на 31.01.2021'!#REF!,'на 31.01.2021'!#REF!,'на 31.01.2021'!#REF!,'на 31.01.2021'!#REF!,'на 31.01.2021'!#REF!,'на 31.01.2021'!#REF!,'на 31.01.2021'!#REF!,'на 31.01.2021'!#REF!,'на 31.01.2021'!#REF!</definedName>
    <definedName name="Z_383A3B24_205B_41E1_8B64_11A60EE728F3_.wvu.FilterData" localSheetId="0" hidden="1">'на 31.01.2021'!$A$7:$J$397</definedName>
    <definedName name="Z_386EE007_6994_4AA6_8824_D461BF01F1EA_.wvu.FilterData" localSheetId="0" hidden="1">'на 31.01.2021'!$A$7:$J$397</definedName>
    <definedName name="Z_39134081_BD7F_40A8_9CC5_F690B7A14ED5_.wvu.FilterData" localSheetId="0" hidden="1">'на 31.01.2021'!$A$7:$J$397</definedName>
    <definedName name="Z_39344C49_E45E_47F3_AF8F_5BE86F62CCD4_.wvu.FilterData" localSheetId="0" hidden="1">'на 31.01.2021'!$A$7:$J$397</definedName>
    <definedName name="Z_394FB935_0201_44F8_9182_26C511D48F51_.wvu.FilterData" localSheetId="0" hidden="1">'на 31.01.2021'!$A$7:$J$397</definedName>
    <definedName name="Z_39897EE2_53F6_432A_9A7F_7DBB2FBB08E4_.wvu.FilterData" localSheetId="0" hidden="1">'на 31.01.2021'!$A$7:$J$397</definedName>
    <definedName name="Z_39BDB0EB_9BA4_409E_B505_137EC009426F_.wvu.FilterData" localSheetId="0" hidden="1">'на 31.01.2021'!$A$7:$J$397</definedName>
    <definedName name="Z_39C96D4E_1C4D_4F18_8517_A4E3C24B1712_.wvu.FilterData" localSheetId="0" hidden="1">'на 31.01.2021'!$A$7:$J$397</definedName>
    <definedName name="Z_3A08D49D_7322_4FD5_90D4_F8436B9BCFE3_.wvu.FilterData" localSheetId="0" hidden="1">'на 31.01.2021'!$A$7:$J$397</definedName>
    <definedName name="Z_3A152827_EFCD_4FCD_A4F0_81C604FF3F88_.wvu.FilterData" localSheetId="0" hidden="1">'на 31.01.2021'!$A$7:$J$397</definedName>
    <definedName name="Z_3A3C36BB_10E7_4C1E_B0B9_7B6ED7A3EB3A_.wvu.FilterData" localSheetId="0" hidden="1">'на 31.01.2021'!$A$7:$J$397</definedName>
    <definedName name="Z_3A3DB971_386F_40FA_8DD4_4A74AFE3B4C9_.wvu.FilterData" localSheetId="0" hidden="1">'на 31.01.2021'!$A$7:$J$397</definedName>
    <definedName name="Z_3A5F0832_8C54_433C_B5D6_6C764EF17CEE_.wvu.FilterData" localSheetId="0" hidden="1">'на 31.01.2021'!$A$7:$J$397</definedName>
    <definedName name="Z_3AAEA08B_779A_471D_BFA0_0D98BF9A4FAD_.wvu.FilterData" localSheetId="0" hidden="1">'на 31.01.2021'!$A$7:$H$131</definedName>
    <definedName name="Z_3ABBA6B1_F69F_4AC7_8A6D_97A73D7030DF_.wvu.FilterData" localSheetId="0" hidden="1">'на 31.01.2021'!$A$7:$J$397</definedName>
    <definedName name="Z_3B9A8A09_51D3_4E7C_A285_7AC18DD1651A_.wvu.FilterData" localSheetId="0" hidden="1">'на 31.01.2021'!$A$7:$J$397</definedName>
    <definedName name="Z_3BA8851C_D45C_4CAD_BDD3_B93B3145A21A_.wvu.FilterData" localSheetId="0" hidden="1">'на 31.01.2021'!$A$7:$J$397</definedName>
    <definedName name="Z_3C004614_208B_4204_B653_20D136601D2F_.wvu.FilterData" localSheetId="0" hidden="1">'на 31.01.2021'!$A$7:$J$397</definedName>
    <definedName name="Z_3C62C2D0_C27D_4A54_8798_05FBD22117F1_.wvu.FilterData" localSheetId="0" hidden="1">'на 31.01.2021'!$A$7:$J$397</definedName>
    <definedName name="Z_3C664174_3E98_4762_A560_3810A313981F_.wvu.FilterData" localSheetId="0" hidden="1">'на 31.01.2021'!$A$7:$J$397</definedName>
    <definedName name="Z_3C9F72CF_10C2_48CF_BBB6_A2B9A1393F37_.wvu.FilterData" localSheetId="0" hidden="1">'на 31.01.2021'!$A$7:$H$131</definedName>
    <definedName name="Z_3CBCA6B7_5D7C_44A4_844A_26E2A61FDE86_.wvu.FilterData" localSheetId="0" hidden="1">'на 31.01.2021'!$A$7:$J$397</definedName>
    <definedName name="Z_3CF5067B_C0BF_4885_AAB9_F758BBB164A0_.wvu.FilterData" localSheetId="0" hidden="1">'на 31.01.2021'!$A$7:$J$397</definedName>
    <definedName name="Z_3D1280C8_646B_4BB2_862F_8A8207220C6A_.wvu.FilterData" localSheetId="0" hidden="1">'на 31.01.2021'!$A$7:$H$131</definedName>
    <definedName name="Z_3D12D47D_2661_467F_878A_C80F625F0D27_.wvu.FilterData" localSheetId="0" hidden="1">'на 31.01.2021'!$A$7:$J$397</definedName>
    <definedName name="Z_3D221415_9606_4173_A756_975B19400305_.wvu.FilterData" localSheetId="0" hidden="1">'на 31.01.2021'!$A$7:$J$397</definedName>
    <definedName name="Z_3D4245D9_9AB3_43FE_97D0_205A6EA7E6E4_.wvu.FilterData" localSheetId="0" hidden="1">'на 31.01.2021'!$A$7:$J$397</definedName>
    <definedName name="Z_3D5A28D4_CB7B_405C_9FFF_EB22C14AB77F_.wvu.FilterData" localSheetId="0" hidden="1">'на 31.01.2021'!$A$7:$J$397</definedName>
    <definedName name="Z_3D6E136A_63AE_4912_A965_BD438229D989_.wvu.FilterData" localSheetId="0" hidden="1">'на 31.01.2021'!$A$7:$J$397</definedName>
    <definedName name="Z_3D767291_F26D_442B_900B_2A17CA4A2D3C_.wvu.FilterData" localSheetId="0" hidden="1">'на 31.01.2021'!$A$7:$J$397</definedName>
    <definedName name="Z_3D7C94FC_EDDE_4058_8FD5_8212AF68182B_.wvu.FilterData" localSheetId="0" hidden="1">'на 31.01.2021'!$A$7:$J$397</definedName>
    <definedName name="Z_3DB4F6FC_CE58_4083_A6ED_88DCB901BB99_.wvu.FilterData" localSheetId="0" hidden="1">'на 31.01.2021'!$A$7:$H$131</definedName>
    <definedName name="Z_3E14FD86_95B1_4D0E_A8F6_A4FFDE0E3FF0_.wvu.FilterData" localSheetId="0" hidden="1">'на 31.01.2021'!$A$7:$J$397</definedName>
    <definedName name="Z_3E7BBA27_FCB5_4D66_864C_8656009B9E88_.wvu.FilterData" localSheetId="0" hidden="1">'на 31.01.2021'!$A$3:$K$181</definedName>
    <definedName name="Z_3EEA7E1A_5F2B_4408_A34C_1F0223B5B245_.wvu.FilterData" localSheetId="0" hidden="1">'на 31.01.2021'!$A$7:$J$397</definedName>
    <definedName name="Z_3F0F098D_D998_48FD_BB26_7A5537CB4DC9_.wvu.FilterData" localSheetId="0" hidden="1">'на 31.01.2021'!$A$7:$J$397</definedName>
    <definedName name="Z_3F4B50A3_77F4_4415_B0BF_C7AAD2F22592_.wvu.FilterData" localSheetId="0" hidden="1">'на 31.01.2021'!$A$7:$J$397</definedName>
    <definedName name="Z_3F4E18FA_E0CE_43C2_A7F4_5CAE036892ED_.wvu.FilterData" localSheetId="0" hidden="1">'на 31.01.2021'!$A$7:$J$397</definedName>
    <definedName name="Z_3F7954D6_04C1_4B23_AE36_0FF9609A2280_.wvu.FilterData" localSheetId="0" hidden="1">'на 31.01.2021'!$A$7:$J$397</definedName>
    <definedName name="Z_3F839701_87D5_496C_AD9C_2B5AE5742513_.wvu.FilterData" localSheetId="0" hidden="1">'на 31.01.2021'!$A$7:$J$397</definedName>
    <definedName name="Z_3FE8ACF3_2097_4BA9_8230_2DBD30F09632_.wvu.FilterData" localSheetId="0" hidden="1">'на 31.01.2021'!$A$7:$J$397</definedName>
    <definedName name="Z_3FEA0B99_83A0_4934_91F1_66BC8E596ABB_.wvu.FilterData" localSheetId="0" hidden="1">'на 31.01.2021'!$A$7:$J$397</definedName>
    <definedName name="Z_3FEDCFF8_5450_469D_9A9E_38AB8819A083_.wvu.FilterData" localSheetId="0" hidden="1">'на 31.01.2021'!$A$7:$J$397</definedName>
    <definedName name="Z_4010A466_8EF3_4DC9_9FBC_042519271959_.wvu.FilterData" localSheetId="0" hidden="1">'на 31.01.2021'!$A$7:$J$397</definedName>
    <definedName name="Z_402DFE3F_A5E1_41E8_BB4F_E3062FAE22D8_.wvu.FilterData" localSheetId="0" hidden="1">'на 31.01.2021'!$A$7:$J$397</definedName>
    <definedName name="Z_403313B7_B74E_4D03_8AB9_B2A52A5BA330_.wvu.FilterData" localSheetId="0" hidden="1">'на 31.01.2021'!$A$7:$H$131</definedName>
    <definedName name="Z_4055661A_C391_44E3_B71B_DF824D593415_.wvu.FilterData" localSheetId="0" hidden="1">'на 31.01.2021'!$A$7:$H$131</definedName>
    <definedName name="Z_40B8C048_862D_4DCB_9F91_8183ECD065E2_.wvu.FilterData" localSheetId="0" hidden="1">'на 31.01.2021'!$A$7:$J$397</definedName>
    <definedName name="Z_4102256A_B8EA_4260_93B3_E17EB54C607E_.wvu.FilterData" localSheetId="0" hidden="1">'на 31.01.2021'!$A$7:$J$397</definedName>
    <definedName name="Z_4130F198_7585_448E_AEB6_2D49F7E298D6_.wvu.FilterData" localSheetId="0" hidden="1">'на 31.01.2021'!$A$7:$J$397</definedName>
    <definedName name="Z_413E8ADC_60FE_4AEB_A365_51405ED7DAEF_.wvu.FilterData" localSheetId="0" hidden="1">'на 31.01.2021'!$A$7:$J$397</definedName>
    <definedName name="Z_415B8653_FE9C_472E_85AE_9CFA9B00FD5E_.wvu.FilterData" localSheetId="0" hidden="1">'на 31.01.2021'!$A$7:$H$131</definedName>
    <definedName name="Z_418F9F46_9018_4AFC_A504_8CA60A905B83_.wvu.FilterData" localSheetId="0" hidden="1">'на 31.01.2021'!$A$7:$J$397</definedName>
    <definedName name="Z_41A2847A_411A_4D8D_8669_7A8FD6A7F9E8_.wvu.FilterData" localSheetId="0" hidden="1">'на 31.01.2021'!$A$7:$J$397</definedName>
    <definedName name="Z_41C6EAF5_F389_4A73_A5DF_3E2ABACB9DC1_.wvu.FilterData" localSheetId="0" hidden="1">'на 31.01.2021'!$A$7:$J$397</definedName>
    <definedName name="Z_422AF1DB_ADD9_4056_90D1_EF57FA0619FA_.wvu.FilterData" localSheetId="0" hidden="1">'на 31.01.2021'!$A$7:$J$397</definedName>
    <definedName name="Z_423AE2BD_6FE7_4E39_8400_BD8A00496896_.wvu.FilterData" localSheetId="0" hidden="1">'на 31.01.2021'!$A$7:$J$397</definedName>
    <definedName name="Z_42BF13A9_20A4_4030_912B_F63923E11DBF_.wvu.FilterData" localSheetId="0" hidden="1">'на 31.01.2021'!$A$7:$J$397</definedName>
    <definedName name="Z_4388DD05_A74C_4C1C_A344_6EEDB2F4B1B0_.wvu.FilterData" localSheetId="0" hidden="1">'на 31.01.2021'!$A$7:$H$131</definedName>
    <definedName name="Z_43AA75B7_7B20_4F8F_84A9_CCA8EDA56931_.wvu.FilterData" localSheetId="0" hidden="1">'на 31.01.2021'!$A$7:$J$397</definedName>
    <definedName name="Z_43F7D742_5383_4CCE_A058_3A12F3676DF6_.wvu.FilterData" localSheetId="0" hidden="1">'на 31.01.2021'!$A$7:$J$397</definedName>
    <definedName name="Z_445590C0_7350_4A17_AB85_F8DCF9494ECC_.wvu.FilterData" localSheetId="0" hidden="1">'на 31.01.2021'!$A$7:$H$131</definedName>
    <definedName name="Z_446CFCBB_5B6F_49F1_AA1F_C15DDFF709FB_.wvu.FilterData" localSheetId="0" hidden="1">'на 31.01.2021'!$A$7:$J$397</definedName>
    <definedName name="Z_448249C8_AE56_4244_9A71_332B9BB563B1_.wvu.FilterData" localSheetId="0" hidden="1">'на 31.01.2021'!$A$7:$J$397</definedName>
    <definedName name="Z_4500807F_0E0F_40C0_A6A6_F5F607F7BCF2_.wvu.FilterData" localSheetId="0" hidden="1">'на 31.01.2021'!$A$7:$J$397</definedName>
    <definedName name="Z_4518508D_B738_485B_8F09_2B48028E59D4_.wvu.FilterData" localSheetId="0" hidden="1">'на 31.01.2021'!$A$7:$J$397</definedName>
    <definedName name="Z_45394FC2_181E_425F_9DFF_B16FB4463D36_.wvu.FilterData" localSheetId="0" hidden="1">'на 31.01.2021'!$A$7:$J$397</definedName>
    <definedName name="Z_45D27932_FD3D_46DE_B431_4E5606457D7F_.wvu.FilterData" localSheetId="0" hidden="1">'на 31.01.2021'!$A$7:$H$131</definedName>
    <definedName name="Z_45D7DC6D_F10E_4AED_AA57_74B50269F199_.wvu.FilterData" localSheetId="0" hidden="1">'на 31.01.2021'!$A$7:$J$397</definedName>
    <definedName name="Z_45DE1976_7F07_4EB4_8A9C_FB72D060BEFA_.wvu.FilterData" localSheetId="0" hidden="1">'на 31.01.2021'!$A$7:$J$397</definedName>
    <definedName name="Z_45DE1976_7F07_4EB4_8A9C_FB72D060BEFA_.wvu.PrintArea" localSheetId="0" hidden="1">'на 31.01.2021'!$A$1:$J$182</definedName>
    <definedName name="Z_45DE1976_7F07_4EB4_8A9C_FB72D060BEFA_.wvu.PrintTitles" localSheetId="0" hidden="1">'на 31.01.2021'!$5:$8</definedName>
    <definedName name="Z_46319EFC_E8F9_4AB4_B651_003555D87CD5_.wvu.FilterData" localSheetId="0" hidden="1">'на 31.01.2021'!$A$7:$J$397</definedName>
    <definedName name="Z_463A6E53_B01C_47C1_A90D_6BF2068600E6_.wvu.FilterData" localSheetId="0" hidden="1">'на 31.01.2021'!$A$7:$J$397</definedName>
    <definedName name="Z_463F3E4B_81D6_4261_A251_5FB4227E67B1_.wvu.FilterData" localSheetId="0" hidden="1">'на 31.01.2021'!$A$7:$J$397</definedName>
    <definedName name="Z_4646AC6A_1AED_414D_9F5A_8C20F4393FAC_.wvu.FilterData" localSheetId="0" hidden="1">'на 31.01.2021'!$A$7:$J$397</definedName>
    <definedName name="Z_464A6675_A54C_47A6_87B3_7B4DF2961434_.wvu.FilterData" localSheetId="0" hidden="1">'на 31.01.2021'!$A$7:$J$397</definedName>
    <definedName name="Z_46710F25_253B_4E24_937C_29641ECA4F50_.wvu.FilterData" localSheetId="0" hidden="1">'на 31.01.2021'!$A$7:$J$397</definedName>
    <definedName name="Z_46EDADFA_EC35_46D3_9137_2B694BF910BA_.wvu.FilterData" localSheetId="0" hidden="1">'на 31.01.2021'!$A$7:$J$397</definedName>
    <definedName name="Z_471D790A_FD21_4FA1_B912_154469415B33_.wvu.FilterData" localSheetId="0" hidden="1">'на 31.01.2021'!$A$7:$J$397</definedName>
    <definedName name="Z_474B57ED_4959_4C17_9ED5_42840CC1EF1F_.wvu.FilterData" localSheetId="0" hidden="1">'на 31.01.2021'!$A$7:$J$397</definedName>
    <definedName name="Z_4765959C_9F0B_44DF_B00A_10C6BB8CF204_.wvu.FilterData" localSheetId="0" hidden="1">'на 31.01.2021'!$A$7:$J$397</definedName>
    <definedName name="Z_476DBA6E_91D1_4913_8987_DE65424E41FC_.wvu.FilterData" localSheetId="0" hidden="1">'на 31.01.2021'!$A$7:$J$397</definedName>
    <definedName name="Z_477D6B5D_325A_45EE_9C5E_7F9C11D6E1EF_.wvu.FilterData" localSheetId="0" hidden="1">'на 31.01.2021'!$A$7:$J$397</definedName>
    <definedName name="Z_47A8A680_8C4D_4709_925D_1B1D9945DCD8_.wvu.FilterData" localSheetId="0" hidden="1">'на 31.01.2021'!$A$7:$J$397</definedName>
    <definedName name="Z_47BCB1EA_366A_4F56_B866_A7D2D6FB6413_.wvu.FilterData" localSheetId="0" hidden="1">'на 31.01.2021'!$A$7:$J$397</definedName>
    <definedName name="Z_47CE02E9_7BC4_47FC_9B44_1B5CC8466C98_.wvu.FilterData" localSheetId="0" hidden="1">'на 31.01.2021'!$A$7:$J$397</definedName>
    <definedName name="Z_47DE35B6_B347_4C65_8E49_C2008CA773EB_.wvu.FilterData" localSheetId="0" hidden="1">'на 31.01.2021'!$A$7:$H$131</definedName>
    <definedName name="Z_47E54F1A_929E_4350_846F_D427E0D466DD_.wvu.FilterData" localSheetId="0" hidden="1">'на 31.01.2021'!$A$7:$J$397</definedName>
    <definedName name="Z_485A205E_B278_4716_86C0_CC980D613050_.wvu.FilterData" localSheetId="0" hidden="1">'на 31.01.2021'!$A$7:$J$397</definedName>
    <definedName name="Z_486156AC_4370_4C02_BA8A_CB9B49D1A8EC_.wvu.FilterData" localSheetId="0" hidden="1">'на 31.01.2021'!$A$7:$J$397</definedName>
    <definedName name="Z_4861CA5D_AAF5_4F79_B1FC_28136A948C67_.wvu.FilterData" localSheetId="0" hidden="1">'на 31.01.2021'!$A$7:$J$397</definedName>
    <definedName name="Z_48C26F2B_4E28_4AC9_8343_04294D0560ED_.wvu.FilterData" localSheetId="0" hidden="1">'на 31.01.2021'!$A$7:$J$397</definedName>
    <definedName name="Z_48DA5D36_0C58_49EA_8441_4706633948A7_.wvu.FilterData" localSheetId="0" hidden="1">'на 31.01.2021'!$A$7:$J$397</definedName>
    <definedName name="Z_490A2F1C_31D3_46A4_90C2_4FE00A2A3110_.wvu.FilterData" localSheetId="0" hidden="1">'на 31.01.2021'!$A$7:$J$397</definedName>
    <definedName name="Z_491B9ECD_9A04_4974_988C_053596828378_.wvu.FilterData" localSheetId="0" hidden="1">'на 31.01.2021'!$A$7:$J$397</definedName>
    <definedName name="Z_494248FA_238D_478D_A4F9_307A931FFEE2_.wvu.FilterData" localSheetId="0" hidden="1">'на 31.01.2021'!$A$7:$J$397</definedName>
    <definedName name="Z_495CB41C_9D74_45FB_9A3C_30411D304A3A_.wvu.FilterData" localSheetId="0" hidden="1">'на 31.01.2021'!$A$7:$J$397</definedName>
    <definedName name="Z_49C7329D_3247_4713_BC9A_64F0EE2B0B3C_.wvu.FilterData" localSheetId="0" hidden="1">'на 31.01.2021'!$A$7:$J$397</definedName>
    <definedName name="Z_49E10B09_97E3_41C9_892E_7D9C5DFF5740_.wvu.FilterData" localSheetId="0" hidden="1">'на 31.01.2021'!$A$7:$J$397</definedName>
    <definedName name="Z_49F2D403_965E_4EAD_9917_761D5083F09E_.wvu.FilterData" localSheetId="0" hidden="1">'на 31.01.2021'!$A$7:$J$397</definedName>
    <definedName name="Z_4A659025_264B_4535_9CC0_B58EAC1CFB45_.wvu.FilterData" localSheetId="0" hidden="1">'на 31.01.2021'!$A$7:$J$397</definedName>
    <definedName name="Z_4A8D74AF_6B6C_4239_9EC3_301119213646_.wvu.FilterData" localSheetId="0" hidden="1">'на 31.01.2021'!$A$7:$J$397</definedName>
    <definedName name="Z_4ACD5078_5B81_4758_B0EF_CE5F66AB6D3F_.wvu.FilterData" localSheetId="0" hidden="1">'на 31.01.2021'!$A$7:$J$397</definedName>
    <definedName name="Z_4AE61192_90D6_4C2B_9424_00320246C826_.wvu.FilterData" localSheetId="0" hidden="1">'на 31.01.2021'!$A$7:$J$397</definedName>
    <definedName name="Z_4AF0FF7E_D940_4246_AB71_AC8FEDA2EF24_.wvu.FilterData" localSheetId="0" hidden="1">'на 31.01.2021'!$A$7:$J$397</definedName>
    <definedName name="Z_4B20F78A_DF0A_42A3_912F_886F8C470D6F_.wvu.FilterData" localSheetId="0" hidden="1">'на 31.01.2021'!$A$7:$J$397</definedName>
    <definedName name="Z_4B8100D5_9B41_4D1D_BD47_2CC7A425BCB9_.wvu.FilterData" localSheetId="0" hidden="1">'на 31.01.2021'!$A$7:$J$397</definedName>
    <definedName name="Z_4BB7905C_0E11_42F1_848D_90186131796A_.wvu.FilterData" localSheetId="0" hidden="1">'на 31.01.2021'!$A$7:$H$131</definedName>
    <definedName name="Z_4BE15B2D_077F_41A8_A21C_AB77D19D57D3_.wvu.FilterData" localSheetId="0" hidden="1">'на 31.01.2021'!$A$7:$J$397</definedName>
    <definedName name="Z_4C1FE39D_945F_4F14_94DF_F69B283DCD9F_.wvu.FilterData" localSheetId="0" hidden="1">'на 31.01.2021'!$A$7:$H$131</definedName>
    <definedName name="Z_4C8FE8DC_A013_4BDA_A182_49DE5A00ABD2_.wvu.FilterData" localSheetId="0" hidden="1">'на 31.01.2021'!$A$7:$J$397</definedName>
    <definedName name="Z_4C99A172_787E_4AA6_A4A2_6DD4177EA173_.wvu.FilterData" localSheetId="0" hidden="1">'на 31.01.2021'!$A$7:$J$397</definedName>
    <definedName name="Z_4CA010EE_9FB5_4C7E_A14E_34EFE4C7E4F1_.wvu.FilterData" localSheetId="0" hidden="1">'на 31.01.2021'!$A$7:$J$397</definedName>
    <definedName name="Z_4CEB490B_58FB_4CA0_AAF2_63178FECD849_.wvu.FilterData" localSheetId="0" hidden="1">'на 31.01.2021'!$A$7:$J$397</definedName>
    <definedName name="Z_4D26FCEB_1550_49EE_9AE5_F3BFD84C41FA_.wvu.FilterData" localSheetId="0" hidden="1">'на 31.01.2021'!$A$7:$J$397</definedName>
    <definedName name="Z_4DBA5214_E42E_4E7C_B43C_190A2BF79ACC_.wvu.FilterData" localSheetId="0" hidden="1">'на 31.01.2021'!$A$7:$J$397</definedName>
    <definedName name="Z_4DC355BB_27E7_48C3_8843_13682156D4CC_.wvu.FilterData" localSheetId="0" hidden="1">'на 31.01.2021'!$A$7:$J$397</definedName>
    <definedName name="Z_4DC9D79A_8761_4284_BFE5_DFE7738AB4F8_.wvu.FilterData" localSheetId="0" hidden="1">'на 31.01.2021'!$A$7:$J$397</definedName>
    <definedName name="Z_4DF21929_63B0_45D6_9063_EE3D75E46DF0_.wvu.FilterData" localSheetId="0" hidden="1">'на 31.01.2021'!$A$7:$J$397</definedName>
    <definedName name="Z_4E70B456_53A6_4A9B_B0D8_E54D21A50BAA_.wvu.FilterData" localSheetId="0" hidden="1">'на 31.01.2021'!$A$7:$J$397</definedName>
    <definedName name="Z_4EB9A2EB_6EC6_4AFE_AFFA_537868B4F130_.wvu.FilterData" localSheetId="0" hidden="1">'на 31.01.2021'!$A$7:$J$397</definedName>
    <definedName name="Z_4EF3C623_C372_46C1_AA60_4AC85C37C9F2_.wvu.FilterData" localSheetId="0" hidden="1">'на 31.01.2021'!$A$7:$J$397</definedName>
    <definedName name="Z_4F08029A_B8F0_4DA4_87B0_16FDC76C4FA3_.wvu.FilterData" localSheetId="0" hidden="1">'на 31.01.2021'!$A$7:$J$397</definedName>
    <definedName name="Z_4F4F3D49_5D0A_42E0_916A_69EDE30FA23F_.wvu.FilterData" localSheetId="0" hidden="1">'на 31.01.2021'!$A$7:$J$397</definedName>
    <definedName name="Z_4F722BF5_E65A_4740_B031_AC282DA34AF0_.wvu.FilterData" localSheetId="0" hidden="1">'на 31.01.2021'!$A$7:$J$397</definedName>
    <definedName name="Z_4FA4A69A_6589_44A8_8710_9041295BCBA3_.wvu.FilterData" localSheetId="0" hidden="1">'на 31.01.2021'!$A$7:$J$397</definedName>
    <definedName name="Z_4FE18469_4F1B_4C4F_94F8_2337C288BBDA_.wvu.FilterData" localSheetId="0" hidden="1">'на 31.01.2021'!$A$7:$J$397</definedName>
    <definedName name="Z_5039ACE2_215B_49F3_AC23_F5E171EB2E04_.wvu.FilterData" localSheetId="0" hidden="1">'на 31.01.2021'!$A$7:$J$397</definedName>
    <definedName name="Z_50C47821_D4D0_4482_B67B_271683C3EE7C_.wvu.FilterData" localSheetId="0" hidden="1">'на 31.01.2021'!$A$7:$J$397</definedName>
    <definedName name="Z_50C7EE06_D3E5_466A_B02E_784815AC69C9_.wvu.FilterData" localSheetId="0" hidden="1">'на 31.01.2021'!$A$7:$J$397</definedName>
    <definedName name="Z_50F270BE_8CE5_4CA8_ACB0_0FE221C0502F_.wvu.FilterData" localSheetId="0" hidden="1">'на 31.01.2021'!$A$7:$J$397</definedName>
    <definedName name="Z_5118907D_F812_419B_BA38_C5D1A4D7AA9B_.wvu.FilterData" localSheetId="0" hidden="1">'на 31.01.2021'!$A$7:$J$397</definedName>
    <definedName name="Z_512708F0_FC6D_4404_BE68_DA23201791B7_.wvu.FilterData" localSheetId="0" hidden="1">'на 31.01.2021'!$A$7:$J$397</definedName>
    <definedName name="Z_51637613_0EB8_43CA_A073_E9BDD29429FF_.wvu.FilterData" localSheetId="0" hidden="1">'на 31.01.2021'!$A$7:$J$397</definedName>
    <definedName name="Z_51BD5A76_12FD_4D74_BB88_134070337907_.wvu.FilterData" localSheetId="0" hidden="1">'на 31.01.2021'!$A$7:$J$397</definedName>
    <definedName name="Z_52051764_04EA_49FE_BED8_A5A087B594C8_.wvu.FilterData" localSheetId="0" hidden="1">'на 31.01.2021'!$A$7:$J$397</definedName>
    <definedName name="Z_5211D146_D07B_4B5D_8712_916865134037_.wvu.FilterData" localSheetId="0" hidden="1">'на 31.01.2021'!$A$7:$J$397</definedName>
    <definedName name="Z_52306391_FBA4_4117_8AD3_6946E8898C18_.wvu.FilterData" localSheetId="0" hidden="1">'на 31.01.2021'!$A$7:$J$397</definedName>
    <definedName name="Z_5253E1E1_F351_4BC1_B2DF_DE6F6B57B558_.wvu.FilterData" localSheetId="0" hidden="1">'на 31.01.2021'!$A$7:$J$397</definedName>
    <definedName name="Z_529A9D10_2BB0_46A7_944D_8ECDFA0395B8_.wvu.FilterData" localSheetId="0" hidden="1">'на 31.01.2021'!$A$7:$J$397</definedName>
    <definedName name="Z_52ACD1DE_5C8C_419B_897D_A938C2151D22_.wvu.FilterData" localSheetId="0" hidden="1">'на 31.01.2021'!$A$7:$J$397</definedName>
    <definedName name="Z_52C40832_4D48_45A4_B802_95C62DCB5A61_.wvu.FilterData" localSheetId="0" hidden="1">'на 31.01.2021'!$A$7:$H$131</definedName>
    <definedName name="Z_52F5BC9C_3CB5_4DD9_B732_2722A80051BB_.wvu.FilterData" localSheetId="0" hidden="1">'на 31.01.2021'!$A$7:$J$397</definedName>
    <definedName name="Z_53011515_95F3_4C88_88B6_C1D6475FC303_.wvu.FilterData" localSheetId="0" hidden="1">'на 31.01.2021'!$A$7:$J$397</definedName>
    <definedName name="Z_533612EA_605D_4AFD_803D_3C6F4E3E0B07_.wvu.FilterData" localSheetId="0" hidden="1">'на 31.01.2021'!$A$7:$J$397</definedName>
    <definedName name="Z_539CB3DF_9B66_4BE7_9074_8CE0405EB8A6_.wvu.Cols" localSheetId="0" hidden="1">'на 31.01.2021'!#REF!,'на 31.01.2021'!#REF!</definedName>
    <definedName name="Z_539CB3DF_9B66_4BE7_9074_8CE0405EB8A6_.wvu.FilterData" localSheetId="0" hidden="1">'на 31.01.2021'!$A$7:$J$397</definedName>
    <definedName name="Z_539CB3DF_9B66_4BE7_9074_8CE0405EB8A6_.wvu.PrintArea" localSheetId="0" hidden="1">'на 31.01.2021'!$A$1:$J$176</definedName>
    <definedName name="Z_539CB3DF_9B66_4BE7_9074_8CE0405EB8A6_.wvu.PrintTitles" localSheetId="0" hidden="1">'на 31.01.2021'!$5:$8</definedName>
    <definedName name="Z_543FDC9E_DC95_4C7A_84E4_76AA766A82EF_.wvu.FilterData" localSheetId="0" hidden="1">'на 31.01.2021'!$A$7:$J$397</definedName>
    <definedName name="Z_546EB4B2_C544_4B3E_891A_93D68659ED96_.wvu.FilterData" localSheetId="0" hidden="1">'на 31.01.2021'!$A$7:$J$397</definedName>
    <definedName name="Z_54703B32_BADE_4A70_9C97_888CD74744A0_.wvu.FilterData" localSheetId="0" hidden="1">'на 31.01.2021'!$A$7:$J$397</definedName>
    <definedName name="Z_54998E4E_243D_4810_826F_6D61E2FD7B80_.wvu.FilterData" localSheetId="0" hidden="1">'на 31.01.2021'!$A$7:$J$397</definedName>
    <definedName name="Z_54BA7F95_777A_45AD_95C4_BDBF7D83E6C8_.wvu.FilterData" localSheetId="0" hidden="1">'на 31.01.2021'!$A$7:$J$397</definedName>
    <definedName name="Z_55266A36_B6A9_42E1_8467_17D14F12BABD_.wvu.FilterData" localSheetId="0" hidden="1">'на 31.01.2021'!$A$7:$H$131</definedName>
    <definedName name="Z_552D5A2F_F398_4185_857D_A43E934E7BB7_.wvu.FilterData" localSheetId="0" hidden="1">'на 31.01.2021'!$A$7:$J$397</definedName>
    <definedName name="Z_55F24CBB_212F_42F4_BB98_92561BDA95C3_.wvu.FilterData" localSheetId="0" hidden="1">'на 31.01.2021'!$A$7:$J$397</definedName>
    <definedName name="Z_564F82E8_8306_4799_B1F9_06B1FD1FB16E_.wvu.FilterData" localSheetId="0" hidden="1">'на 31.01.2021'!$A$3:$K$181</definedName>
    <definedName name="Z_565A1A16_6A4F_4794_B3C1_1808DC7E86C0_.wvu.FilterData" localSheetId="0" hidden="1">'на 31.01.2021'!$A$7:$H$131</definedName>
    <definedName name="Z_568C3823_FEE7_49C8_B4CF_3D48541DA65C_.wvu.FilterData" localSheetId="0" hidden="1">'на 31.01.2021'!$A$7:$H$131</definedName>
    <definedName name="Z_5696C387_34DF_4BED_BB60_2D85436D9DA8_.wvu.FilterData" localSheetId="0" hidden="1">'на 31.01.2021'!$A$7:$J$397</definedName>
    <definedName name="Z_56C18D87_C587_43F7_9147_D7827AADF66D_.wvu.FilterData" localSheetId="0" hidden="1">'на 31.01.2021'!$A$7:$H$131</definedName>
    <definedName name="Z_5729DC83_8713_4B21_9D2C_8A74D021747E_.wvu.FilterData" localSheetId="0" hidden="1">'на 31.01.2021'!$A$7:$H$131</definedName>
    <definedName name="Z_5730431A_42FA_4886_8F76_DA9C1179F65B_.wvu.FilterData" localSheetId="0" hidden="1">'на 31.01.2021'!$A$7:$J$397</definedName>
    <definedName name="Z_58270B81_2C5A_44D4_84D8_B29B6BA03243_.wvu.FilterData" localSheetId="0" hidden="1">'на 31.01.2021'!$A$7:$H$131</definedName>
    <definedName name="Z_5834E280_FA37_4F43_B5D8_B8D5A97A4524_.wvu.FilterData" localSheetId="0" hidden="1">'на 31.01.2021'!$A$7:$J$397</definedName>
    <definedName name="Z_58A2BFA9_7803_4AA8_99E8_85AF5847A611_.wvu.FilterData" localSheetId="0" hidden="1">'на 31.01.2021'!$A$7:$J$397</definedName>
    <definedName name="Z_58BFA8D4_CF88_4C84_B35F_981C21093C49_.wvu.FilterData" localSheetId="0" hidden="1">'на 31.01.2021'!$A$7:$J$397</definedName>
    <definedName name="Z_58C74091_8FAD_4093_9E52_EDA54F81A62E_.wvu.FilterData" localSheetId="0" hidden="1">'на 31.01.2021'!$A$7:$J$397</definedName>
    <definedName name="Z_58EAD7A7_C312_4E53_9D90_6DB268F00AAE_.wvu.FilterData" localSheetId="0" hidden="1">'на 31.01.2021'!$A$7:$J$397</definedName>
    <definedName name="Z_58EFAC3E_6DAA_4E10_964A_6BC23ECA3B99_.wvu.FilterData" localSheetId="0" hidden="1">'на 31.01.2021'!$A$7:$J$397</definedName>
    <definedName name="Z_5903C2CD_4F35_483D_B91D_3C09DC402413_.wvu.FilterData" localSheetId="0" hidden="1">'на 31.01.2021'!$A$7:$J$397</definedName>
    <definedName name="Z_59074C03_1A19_4344_8FE1_916D5A98CD29_.wvu.FilterData" localSheetId="0" hidden="1">'на 31.01.2021'!$A$7:$J$397</definedName>
    <definedName name="Z_593FC661_D3C9_4D5B_9F7F_4FD8BB281A5E_.wvu.FilterData" localSheetId="0" hidden="1">'на 31.01.2021'!$A$7:$J$397</definedName>
    <definedName name="Z_594E41CA_61EE_4A2D_B628_8692F751FB80_.wvu.FilterData" localSheetId="0" hidden="1">'на 31.01.2021'!$A$7:$J$397</definedName>
    <definedName name="Z_5996ED13_8652_498D_8DEE_2CE867E1D6DA_.wvu.FilterData" localSheetId="0" hidden="1">'на 31.01.2021'!$A$7:$J$397</definedName>
    <definedName name="Z_59A15C04_4482_47BA_AAA2_857A77FCCD7B_.wvu.FilterData" localSheetId="0" hidden="1">'на 31.01.2021'!$A$7:$J$397</definedName>
    <definedName name="Z_59CCB0AC_39EE_4AC7_9307_7FE7718BECEC_.wvu.FilterData" localSheetId="0" hidden="1">'на 31.01.2021'!$A$7:$J$397</definedName>
    <definedName name="Z_59F91900_CAE9_4608_97BE_FBC0993C389F_.wvu.FilterData" localSheetId="0" hidden="1">'на 31.01.2021'!$A$7:$H$131</definedName>
    <definedName name="Z_5A0826D2_48E8_4049_87EB_8011A792B32A_.wvu.FilterData" localSheetId="0" hidden="1">'на 31.01.2021'!$A$7:$J$397</definedName>
    <definedName name="Z_5A5FF966_0E10_4BF8_B40F_C8478F0D995D_.wvu.FilterData" localSheetId="0" hidden="1">'на 31.01.2021'!$A$7:$J$397</definedName>
    <definedName name="Z_5AC843E8_BE7D_4B69_82E5_622B40389D76_.wvu.FilterData" localSheetId="0" hidden="1">'на 31.01.2021'!$A$7:$J$397</definedName>
    <definedName name="Z_5AED1EEB_F2BD_4EA8_B85A_ECC7CA9EB0BB_.wvu.FilterData" localSheetId="0" hidden="1">'на 31.01.2021'!$A$7:$J$397</definedName>
    <definedName name="Z_5B201F9D_0EC3_499C_A33C_1C4C3BFDAC63_.wvu.FilterData" localSheetId="0" hidden="1">'на 31.01.2021'!$A$7:$J$397</definedName>
    <definedName name="Z_5B530939_3820_4F41_B6AF_D342046937E2_.wvu.FilterData" localSheetId="0" hidden="1">'на 31.01.2021'!$A$7:$J$397</definedName>
    <definedName name="Z_5B6D98E6_8929_4747_9889_173EDC254AC0_.wvu.FilterData" localSheetId="0" hidden="1">'на 31.01.2021'!$A$7:$J$397</definedName>
    <definedName name="Z_5B8F35C7_BACE_46B7_A289_D37993E37EE6_.wvu.FilterData" localSheetId="0" hidden="1">'на 31.01.2021'!$A$7:$J$397</definedName>
    <definedName name="Z_5BB994C0_0A73_4A06_8B55_4EFD3E0DBF0D_.wvu.FilterData" localSheetId="0" hidden="1">'на 31.01.2021'!$A$7:$J$397</definedName>
    <definedName name="Z_5BD6B32C_AA9C_477B_9D18_4933499B50B8_.wvu.FilterData" localSheetId="0" hidden="1">'на 31.01.2021'!$A$7:$J$397</definedName>
    <definedName name="Z_5C13A1A0_C535_4639_90BE_9B5D72B8AEDB_.wvu.FilterData" localSheetId="0" hidden="1">'на 31.01.2021'!$A$7:$H$131</definedName>
    <definedName name="Z_5C253E80_F3BD_4FE4_AB93_2FEE92134E33_.wvu.FilterData" localSheetId="0" hidden="1">'на 31.01.2021'!$A$7:$J$397</definedName>
    <definedName name="Z_5C519772_2A20_4B5B_841B_37C4DE3DF25F_.wvu.FilterData" localSheetId="0" hidden="1">'на 31.01.2021'!$A$7:$J$397</definedName>
    <definedName name="Z_5CDE7466_9008_4EE8_8F19_E26D937B15F6_.wvu.FilterData" localSheetId="0" hidden="1">'на 31.01.2021'!$A$7:$H$131</definedName>
    <definedName name="Z_5CF8FCD5_D471_4326_AE16_46A73366B8A0_.wvu.FilterData" localSheetId="0" hidden="1">'на 31.01.2021'!$A$7:$J$397</definedName>
    <definedName name="Z_5D02AC07_9DDA_4DED_8BC0_7F56C2780A3D_.wvu.FilterData" localSheetId="0" hidden="1">'на 31.01.2021'!$A$7:$J$397</definedName>
    <definedName name="Z_5D0C536E_5C8E_491C_A9DB_A2B27E25CEE3_.wvu.FilterData" localSheetId="0" hidden="1">'на 31.01.2021'!$A$7:$J$397</definedName>
    <definedName name="Z_5D1A8E24_0858_4B4C_9A88_78819F5A1F0E_.wvu.FilterData" localSheetId="0" hidden="1">'на 31.01.2021'!$A$7:$J$397</definedName>
    <definedName name="Z_5D493D37_85DF_4A0D_9E57_094C52290F45_.wvu.FilterData" localSheetId="0" hidden="1">'на 31.01.2021'!$A$7:$J$397</definedName>
    <definedName name="Z_5DA1F30B_C28D_4542_91B8_59775937AB4F_.wvu.FilterData" localSheetId="0" hidden="1">'на 31.01.2021'!$A$7:$J$397</definedName>
    <definedName name="Z_5DFBF4F8_E8CB_45B8_AEBD_E22AE27F7511_.wvu.FilterData" localSheetId="0" hidden="1">'на 31.01.2021'!$A$7:$J$397</definedName>
    <definedName name="Z_5E8319AA_70BE_4A15_908D_5BB7BC61D3F7_.wvu.FilterData" localSheetId="0" hidden="1">'на 31.01.2021'!$A$7:$J$397</definedName>
    <definedName name="Z_5EB104F4_627D_44E7_960F_6C67063C7D09_.wvu.FilterData" localSheetId="0" hidden="1">'на 31.01.2021'!$A$7:$J$397</definedName>
    <definedName name="Z_5EB1B5BB_79BE_4318_9140_3FA31802D519_.wvu.FilterData" localSheetId="0" hidden="1">'на 31.01.2021'!$A$7:$J$397</definedName>
    <definedName name="Z_5EB1B5BB_79BE_4318_9140_3FA31802D519_.wvu.PrintArea" localSheetId="0" hidden="1">'на 31.01.2021'!$A$1:$J$176</definedName>
    <definedName name="Z_5EB1B5BB_79BE_4318_9140_3FA31802D519_.wvu.PrintTitles" localSheetId="0" hidden="1">'на 31.01.2021'!$5:$8</definedName>
    <definedName name="Z_5F7F93D2_80EF_4EEE_9C9D_12AB30DD80D3_.wvu.FilterData" localSheetId="0" hidden="1">'на 31.01.2021'!$A$7:$J$397</definedName>
    <definedName name="Z_5FB953A5_71FF_4056_AF98_C9D06FF0EDF3_.wvu.Cols" localSheetId="0" hidden="1">'на 31.01.2021'!#REF!,'на 31.01.2021'!#REF!</definedName>
    <definedName name="Z_5FB953A5_71FF_4056_AF98_C9D06FF0EDF3_.wvu.FilterData" localSheetId="0" hidden="1">'на 31.01.2021'!$A$7:$J$397</definedName>
    <definedName name="Z_5FB953A5_71FF_4056_AF98_C9D06FF0EDF3_.wvu.PrintArea" localSheetId="0" hidden="1">'на 31.01.2021'!$A$1:$J$176</definedName>
    <definedName name="Z_5FB953A5_71FF_4056_AF98_C9D06FF0EDF3_.wvu.PrintTitles" localSheetId="0" hidden="1">'на 31.01.2021'!$5:$8</definedName>
    <definedName name="Z_6011A554_E1A4_465F_9A01_E0469A86D44D_.wvu.FilterData" localSheetId="0" hidden="1">'на 31.01.2021'!$A$7:$J$397</definedName>
    <definedName name="Z_60155C64_695E_458C_BBFE_B89C53118803_.wvu.FilterData" localSheetId="0" hidden="1">'на 31.01.2021'!$A$7:$J$397</definedName>
    <definedName name="Z_60657231_C99E_4191_A90E_C546FB588843_.wvu.FilterData" localSheetId="0" hidden="1">'на 31.01.2021'!$A$7:$H$131</definedName>
    <definedName name="Z_6068C3FF_17AA_48A5_A88B_2523CBAC39AE_.wvu.FilterData" localSheetId="0" hidden="1">'на 31.01.2021'!$A$7:$J$397</definedName>
    <definedName name="Z_6068C3FF_17AA_48A5_A88B_2523CBAC39AE_.wvu.PrintArea" localSheetId="0" hidden="1">'на 31.01.2021'!$A$1:$J$196</definedName>
    <definedName name="Z_6068C3FF_17AA_48A5_A88B_2523CBAC39AE_.wvu.PrintTitles" localSheetId="0" hidden="1">'на 31.01.2021'!$5:$8</definedName>
    <definedName name="Z_6096DF59_5639_431F_ACAA_6E74367471D4_.wvu.FilterData" localSheetId="0" hidden="1">'на 31.01.2021'!$A$7:$J$397</definedName>
    <definedName name="Z_60B33E92_3815_4061_91AA_8E38B8895054_.wvu.FilterData" localSheetId="0" hidden="1">'на 31.01.2021'!$A$7:$H$131</definedName>
    <definedName name="Z_615C7B91_FF13_4408_A2AA_52DA69643ED1_.wvu.FilterData" localSheetId="0" hidden="1">'на 31.01.2021'!$A$7:$J$397</definedName>
    <definedName name="Z_61D3C2BE_E5C3_4670_8A8C_5EA015D7BE13_.wvu.FilterData" localSheetId="0" hidden="1">'на 31.01.2021'!$A$7:$J$397</definedName>
    <definedName name="Z_61FEE2C2_8D13_4755_8517_9B75B80FA4B1_.wvu.FilterData" localSheetId="0" hidden="1">'на 31.01.2021'!$A$7:$J$397</definedName>
    <definedName name="Z_6246324E_D224_4FAC_8C67_F9370E7D77EB_.wvu.FilterData" localSheetId="0" hidden="1">'на 31.01.2021'!$A$7:$J$397</definedName>
    <definedName name="Z_624EA417_1537_4932_82E6_067428E23D73_.wvu.FilterData" localSheetId="0" hidden="1">'на 31.01.2021'!$A$7:$J$397</definedName>
    <definedName name="Z_62534477_13C5_437C_87A9_3525FC60CE4D_.wvu.FilterData" localSheetId="0" hidden="1">'на 31.01.2021'!$A$7:$J$397</definedName>
    <definedName name="Z_62691467_BD46_47AE_A6DF_52CBD0D9817B_.wvu.FilterData" localSheetId="0" hidden="1">'на 31.01.2021'!$A$7:$H$131</definedName>
    <definedName name="Z_62AE6103_E87D_480F_B5E4_8DBCD8F5A21D_.wvu.FilterData" localSheetId="0" hidden="1">'на 31.01.2021'!$A$7:$J$397</definedName>
    <definedName name="Z_62BB10A5_EF28_4942_80EF_BF25E16F79EB_.wvu.FilterData" localSheetId="0" hidden="1">'на 31.01.2021'!$A$7:$J$397</definedName>
    <definedName name="Z_62C4D5B7_88F6_4885_99F7_CBFA0AACC2D9_.wvu.FilterData" localSheetId="0" hidden="1">'на 31.01.2021'!$A$7:$J$397</definedName>
    <definedName name="Z_62E7809F_D5DF_4BC1_AEFF_718779E2F7F6_.wvu.FilterData" localSheetId="0" hidden="1">'на 31.01.2021'!$A$7:$J$397</definedName>
    <definedName name="Z_62F28655_B8A8_45AE_A142_E93FF8C032BD_.wvu.FilterData" localSheetId="0" hidden="1">'на 31.01.2021'!$A$7:$J$397</definedName>
    <definedName name="Z_62F2B5AA_C3D1_4669_A4A0_184285923B8F_.wvu.FilterData" localSheetId="0" hidden="1">'на 31.01.2021'!$A$7:$J$397</definedName>
    <definedName name="Z_63162BBE_DEA3_4E9D_88C6_50A1C19A4306_.wvu.FilterData" localSheetId="0" hidden="1">'на 31.01.2021'!$A$7:$J$397</definedName>
    <definedName name="Z_63436FDB_9A91_4157_840D_70107C085942_.wvu.FilterData" localSheetId="0" hidden="1">'на 31.01.2021'!$A$7:$J$397</definedName>
    <definedName name="Z_636DA917_E508_45C7_B31A_50C91F940D46_.wvu.FilterData" localSheetId="0" hidden="1">'на 31.01.2021'!$A$7:$J$397</definedName>
    <definedName name="Z_63720CAA_47FE_4977_B082_29E1534276C7_.wvu.FilterData" localSheetId="0" hidden="1">'на 31.01.2021'!$A$7:$J$397</definedName>
    <definedName name="Z_638AAAE8_8FF2_44D0_A160_BB2A9AEB5B72_.wvu.FilterData" localSheetId="0" hidden="1">'на 31.01.2021'!$A$7:$H$131</definedName>
    <definedName name="Z_63D45DC6_0D62_438A_9069_0A4378090381_.wvu.FilterData" localSheetId="0" hidden="1">'на 31.01.2021'!$A$7:$H$131</definedName>
    <definedName name="Z_647EE6A0_6C8D_4FBF_BCF1_907D60975A5A_.wvu.FilterData" localSheetId="0" hidden="1">'на 31.01.2021'!$A$7:$J$397</definedName>
    <definedName name="Z_648AB040_BD0E_49A1_BA40_87D3D9C0BA55_.wvu.FilterData" localSheetId="0" hidden="1">'на 31.01.2021'!$A$7:$J$397</definedName>
    <definedName name="Z_649E5CE3_4976_49D9_83DA_4E57FFC714BF_.wvu.Cols" localSheetId="0" hidden="1">'на 31.01.2021'!#REF!</definedName>
    <definedName name="Z_649E5CE3_4976_49D9_83DA_4E57FFC714BF_.wvu.FilterData" localSheetId="0" hidden="1">'на 31.01.2021'!$A$7:$J$397</definedName>
    <definedName name="Z_649E5CE3_4976_49D9_83DA_4E57FFC714BF_.wvu.PrintArea" localSheetId="0" hidden="1">'на 31.01.2021'!$A$1:$J$180</definedName>
    <definedName name="Z_649E5CE3_4976_49D9_83DA_4E57FFC714BF_.wvu.PrintTitles" localSheetId="0" hidden="1">'на 31.01.2021'!$5:$8</definedName>
    <definedName name="Z_64C01F03_E840_4B6E_960F_5E13E0981676_.wvu.FilterData" localSheetId="0" hidden="1">'на 31.01.2021'!$A$7:$J$397</definedName>
    <definedName name="Z_657583BD_474B_4EFE_A5D6_97F78CABE532_.wvu.FilterData" localSheetId="0" hidden="1">'на 31.01.2021'!$A$7:$J$397</definedName>
    <definedName name="Z_65B946BB_865B_45DA_A19D_A1AC6082DF5C_.wvu.FilterData" localSheetId="0" hidden="1">'на 31.01.2021'!$A$7:$J$397</definedName>
    <definedName name="Z_65D3F071_3287_4A77_B6B1_5DF1F6C04BB3_.wvu.FilterData" localSheetId="0" hidden="1">'на 31.01.2021'!$A$7:$J$397</definedName>
    <definedName name="Z_65F8B16B_220F_4FC8_86A4_6BDB56CB5C59_.wvu.FilterData" localSheetId="0" hidden="1">'на 31.01.2021'!$A$3:$K$181</definedName>
    <definedName name="Z_6654CD2E_14AE_4299_8801_306919BA9D32_.wvu.FilterData" localSheetId="0" hidden="1">'на 31.01.2021'!$A$7:$J$397</definedName>
    <definedName name="Z_66550ABE_0FE4_4071_B1FA_6163FA599414_.wvu.FilterData" localSheetId="0" hidden="1">'на 31.01.2021'!$A$7:$J$397</definedName>
    <definedName name="Z_6656F77C_55F8_4E1C_A222_2E884838D2F2_.wvu.FilterData" localSheetId="0" hidden="1">'на 31.01.2021'!$A$7:$J$397</definedName>
    <definedName name="Z_667B535C_31EB_4690_B9D0_A1691F287780_.wvu.FilterData" localSheetId="0" hidden="1">'на 31.01.2021'!$A$7:$J$397</definedName>
    <definedName name="Z_6685478C_9BCA_4591_AD70_C668CD426557_.wvu.FilterData" localSheetId="0" hidden="1">'на 31.01.2021'!$A$7:$J$397</definedName>
    <definedName name="Z_66EE8E68_84F1_44B5_B60B_7ED67214A421_.wvu.FilterData" localSheetId="0" hidden="1">'на 31.01.2021'!$A$7:$J$397</definedName>
    <definedName name="Z_67A1158E_8E10_4053_B044_B8AB7C784C01_.wvu.FilterData" localSheetId="0" hidden="1">'на 31.01.2021'!$A$7:$J$397</definedName>
    <definedName name="Z_67ADFAE6_A9AF_44D7_8539_93CD0F6B7849_.wvu.FilterData" localSheetId="0" hidden="1">'на 31.01.2021'!$A$7:$J$397</definedName>
    <definedName name="Z_67ADFAE6_A9AF_44D7_8539_93CD0F6B7849_.wvu.PrintArea" localSheetId="0" hidden="1">'на 31.01.2021'!$A$1:$J$196</definedName>
    <definedName name="Z_67ADFAE6_A9AF_44D7_8539_93CD0F6B7849_.wvu.PrintTitles" localSheetId="0" hidden="1">'на 31.01.2021'!$5:$8</definedName>
    <definedName name="Z_67CEEC89_8901_4825_883E_9C288CEBA3F4_.wvu.FilterData" localSheetId="0" hidden="1">'на 31.01.2021'!$A$7:$J$397</definedName>
    <definedName name="Z_68543727_5837_47F3_A17E_A06AE03143F0_.wvu.FilterData" localSheetId="0" hidden="1">'на 31.01.2021'!$A$7:$J$397</definedName>
    <definedName name="Z_68683A58_471B_4FCB_952E_C9B39BF5837F_.wvu.FilterData" localSheetId="0" hidden="1">'на 31.01.2021'!$A$7:$J$397</definedName>
    <definedName name="Z_6901CD30_42B7_4EC1_AF54_8AB710BFE495_.wvu.FilterData" localSheetId="0" hidden="1">'на 31.01.2021'!$A$7:$J$397</definedName>
    <definedName name="Z_69321B6F_CF2A_4DAB_82CF_8CAAD629F257_.wvu.FilterData" localSheetId="0" hidden="1">'на 31.01.2021'!$A$7:$J$397</definedName>
    <definedName name="Z_6960C5FC_23BB_416E_91A4_54843C57A92C_.wvu.FilterData" localSheetId="0" hidden="1">'на 31.01.2021'!$A$7:$J$397</definedName>
    <definedName name="Z_6A19F32A_B160_4483_91DD_03217B777DF3_.wvu.FilterData" localSheetId="0" hidden="1">'на 31.01.2021'!$A$7:$J$397</definedName>
    <definedName name="Z_6A3BD144_0140_4ADD_AD88_B274AA069B37_.wvu.FilterData" localSheetId="0" hidden="1">'на 31.01.2021'!$A$7:$J$397</definedName>
    <definedName name="Z_6A402979_51E9_4CAD_9C33_EBFCF826C549_.wvu.FilterData" localSheetId="0" hidden="1">'на 31.01.2021'!$A$7:$J$397</definedName>
    <definedName name="Z_6AE09898_DB20_4B56_B25D_C756C4A5A0A2_.wvu.FilterData" localSheetId="0" hidden="1">'на 31.01.2021'!$A$7:$J$397</definedName>
    <definedName name="Z_6B30174D_06F6_400C_8FE4_A489A229C982_.wvu.FilterData" localSheetId="0" hidden="1">'на 31.01.2021'!$A$7:$J$397</definedName>
    <definedName name="Z_6B9F1A4E_485B_421D_A44C_0AAE5901E28D_.wvu.FilterData" localSheetId="0" hidden="1">'на 31.01.2021'!$A$7:$J$397</definedName>
    <definedName name="Z_6BE4E62B_4F97_4F96_9638_8ADCE8F932B1_.wvu.FilterData" localSheetId="0" hidden="1">'на 31.01.2021'!$A$7:$H$131</definedName>
    <definedName name="Z_6BE735CC_AF2E_4F67_B22D_A8AB001D3353_.wvu.FilterData" localSheetId="0" hidden="1">'на 31.01.2021'!$A$7:$H$131</definedName>
    <definedName name="Z_6C574B3A_CBDC_4063_B039_06E2BE768645_.wvu.FilterData" localSheetId="0" hidden="1">'на 31.01.2021'!$A$7:$J$397</definedName>
    <definedName name="Z_6CF84B0C_144A_4CF4_A34E_B9147B738037_.wvu.FilterData" localSheetId="0" hidden="1">'на 31.01.2021'!$A$7:$H$131</definedName>
    <definedName name="Z_6D091BF8_3118_4C66_BFCF_A396B92963B0_.wvu.FilterData" localSheetId="0" hidden="1">'на 31.01.2021'!$A$7:$J$397</definedName>
    <definedName name="Z_6D692D1F_2186_4B62_878B_AABF13F25116_.wvu.FilterData" localSheetId="0" hidden="1">'на 31.01.2021'!$A$7:$J$397</definedName>
    <definedName name="Z_6D7CFBF1_75D3_41F3_8694_AE4E45FE6F72_.wvu.FilterData" localSheetId="0" hidden="1">'на 31.01.2021'!$A$7:$J$397</definedName>
    <definedName name="Z_6DC5357A_CB08_43BF_90C5_44CA067A2BB4_.wvu.FilterData" localSheetId="0" hidden="1">'на 31.01.2021'!$A$7:$J$397</definedName>
    <definedName name="Z_6E1926CF_4906_4A55_811C_617ED8BB98BA_.wvu.FilterData" localSheetId="0" hidden="1">'на 31.01.2021'!$A$7:$J$397</definedName>
    <definedName name="Z_6E2D6686_B9FD_4BBA_8CD4_95C6386F5509_.wvu.FilterData" localSheetId="0" hidden="1">'на 31.01.2021'!$A$7:$H$131</definedName>
    <definedName name="Z_6E4A7295_8CE0_4D28_ABEF_D38EBAE7C204_.wvu.FilterData" localSheetId="0" hidden="1">'на 31.01.2021'!$A$7:$J$397</definedName>
    <definedName name="Z_6E4A7295_8CE0_4D28_ABEF_D38EBAE7C204_.wvu.PrintArea" localSheetId="0" hidden="1">'на 31.01.2021'!$A$1:$J$196</definedName>
    <definedName name="Z_6E4A7295_8CE0_4D28_ABEF_D38EBAE7C204_.wvu.PrintTitles" localSheetId="0" hidden="1">'на 31.01.2021'!$5:$8</definedName>
    <definedName name="Z_6E825DA6_B9DB_42A8_A522_056892337545_.wvu.FilterData" localSheetId="0" hidden="1">'на 31.01.2021'!$A$7:$J$397</definedName>
    <definedName name="Z_6ECBF068_1C02_4E6C_B4E6_EB2B6EC464BD_.wvu.FilterData" localSheetId="0" hidden="1">'на 31.01.2021'!$A$7:$J$397</definedName>
    <definedName name="Z_6F1223ED_6D7E_4BDC_97BD_57C6B16DF50B_.wvu.FilterData" localSheetId="0" hidden="1">'на 31.01.2021'!$A$7:$J$397</definedName>
    <definedName name="Z_6F188E27_E72B_48C9_888E_3A4AAF082D5A_.wvu.FilterData" localSheetId="0" hidden="1">'на 31.01.2021'!$A$7:$J$397</definedName>
    <definedName name="Z_6F5A12C8_A074_4C40_BB8E_7EC26830E12E_.wvu.FilterData" localSheetId="0" hidden="1">'на 31.01.2021'!$A$7:$J$397</definedName>
    <definedName name="Z_6F60BF81_D1A9_4E04_93E7_3EE7124B8D23_.wvu.FilterData" localSheetId="0" hidden="1">'на 31.01.2021'!$A$7:$H$131</definedName>
    <definedName name="Z_6FA95ECB_A72C_44B0_B29D_BED71D2AC5FA_.wvu.FilterData" localSheetId="0" hidden="1">'на 31.01.2021'!$A$7:$J$397</definedName>
    <definedName name="Z_6FC51FBE_9907_47C6_90D2_77583F097BE8_.wvu.FilterData" localSheetId="0" hidden="1">'на 31.01.2021'!$A$7:$J$397</definedName>
    <definedName name="Z_701E5EC3_E633_4389_A70E_4DD82E713CE4_.wvu.FilterData" localSheetId="0" hidden="1">'на 31.01.2021'!$A$7:$J$397</definedName>
    <definedName name="Z_7020B498_0752_4EA3_AECF_0DCB82870F8A_.wvu.FilterData" localSheetId="0" hidden="1">'на 31.01.2021'!$A$7:$J$397</definedName>
    <definedName name="Z_70563E19_BB5A_4FAB_8E42_6308F4D97788_.wvu.FilterData" localSheetId="0" hidden="1">'на 31.01.2021'!$A$7:$J$397</definedName>
    <definedName name="Z_70567FCD_AD22_4F19_9380_E5332B152F74_.wvu.FilterData" localSheetId="0" hidden="1">'на 31.01.2021'!$A$7:$J$397</definedName>
    <definedName name="Z_705B9265_FB16_46D2_8816_8AF84D72C023_.wvu.FilterData" localSheetId="0" hidden="1">'на 31.01.2021'!$A$7:$J$397</definedName>
    <definedName name="Z_706D67E7_3361_40B2_829D_8844AB8060E2_.wvu.FilterData" localSheetId="0" hidden="1">'на 31.01.2021'!$A$7:$H$131</definedName>
    <definedName name="Z_70E4543C_ADDB_4019_BDB2_F36D27861FA5_.wvu.FilterData" localSheetId="0" hidden="1">'на 31.01.2021'!$A$7:$J$397</definedName>
    <definedName name="Z_70F1B7E8_7988_4C81_9922_ABE1AE06A197_.wvu.FilterData" localSheetId="0" hidden="1">'на 31.01.2021'!$A$7:$J$397</definedName>
    <definedName name="Z_71392A7E_0652_42FB_9A5C_35A0D8CFF7F9_.wvu.FilterData" localSheetId="0" hidden="1">'на 31.01.2021'!$A$7:$J$397</definedName>
    <definedName name="Z_7246383F_5A7C_4469_ABE5_F3DE99D7B98C_.wvu.FilterData" localSheetId="0" hidden="1">'на 31.01.2021'!$A$7:$H$131</definedName>
    <definedName name="Z_727CF329_C3C3_4900_8882_0105D9B87052_.wvu.FilterData" localSheetId="0" hidden="1">'на 31.01.2021'!$A$7:$J$397</definedName>
    <definedName name="Z_728B417D_5E48_46CF_86FE_9C0FFD136F19_.wvu.FilterData" localSheetId="0" hidden="1">'на 31.01.2021'!$A$7:$J$397</definedName>
    <definedName name="Z_72971C39_5C91_4008_BD77_2DC24FDFDCB6_.wvu.FilterData" localSheetId="0" hidden="1">'на 31.01.2021'!$A$7:$J$397</definedName>
    <definedName name="Z_72BCCF18_7B1D_4731_977C_FF5C187A4C82_.wvu.FilterData" localSheetId="0" hidden="1">'на 31.01.2021'!$A$7:$J$397</definedName>
    <definedName name="Z_72C0943B_A5D5_4B80_AD54_166C5CDC74DE_.wvu.FilterData" localSheetId="0" hidden="1">'на 31.01.2021'!$A$3:$K$181</definedName>
    <definedName name="Z_72C0943B_A5D5_4B80_AD54_166C5CDC74DE_.wvu.PrintArea" localSheetId="0" hidden="1">'на 31.01.2021'!$A$1:$J$196</definedName>
    <definedName name="Z_72C0943B_A5D5_4B80_AD54_166C5CDC74DE_.wvu.PrintTitles" localSheetId="0" hidden="1">'на 31.01.2021'!$5:$8</definedName>
    <definedName name="Z_72CB31D4_C50A_4612_82B9_0E11FB5FE8EC_.wvu.FilterData" localSheetId="0" hidden="1">'на 31.01.2021'!$A$7:$J$397</definedName>
    <definedName name="Z_731D7D17_2CAD_4E49_B21B_35284930A024_.wvu.FilterData" localSheetId="0" hidden="1">'на 31.01.2021'!$A$7:$J$397</definedName>
    <definedName name="Z_7323520E_A194_436C_87C5_C72FEEBCF56F_.wvu.FilterData" localSheetId="0" hidden="1">'на 31.01.2021'!$A$7:$J$397</definedName>
    <definedName name="Z_73398870_7DE2_47AF_9E16_000A1BECF575_.wvu.FilterData" localSheetId="0" hidden="1">'на 31.01.2021'!$A$7:$J$397</definedName>
    <definedName name="Z_7351B774_7780_442A_903E_647131A150ED_.wvu.FilterData" localSheetId="0" hidden="1">'на 31.01.2021'!$A$7:$J$397</definedName>
    <definedName name="Z_7376FA42_13A1_4710_BABC_A35C9B40426F_.wvu.FilterData" localSheetId="0" hidden="1">'на 31.01.2021'!$A$7:$J$397</definedName>
    <definedName name="Z_738B00F3_F508_40C5_8ED8_17DDADA23817_.wvu.FilterData" localSheetId="0" hidden="1">'на 31.01.2021'!$A$7:$J$397</definedName>
    <definedName name="Z_73CDEAEF_F5D2_4C7D_B3AC_27D3687E8E82_.wvu.FilterData" localSheetId="0" hidden="1">'на 31.01.2021'!$A$7:$J$397</definedName>
    <definedName name="Z_73DD0BF4_420B_48CB_9B9B_8A8636EFB6F5_.wvu.FilterData" localSheetId="0" hidden="1">'на 31.01.2021'!$A$7:$J$397</definedName>
    <definedName name="Z_741C3AAD_37E5_4231_B8F1_6F6ABAB5BA70_.wvu.FilterData" localSheetId="0" hidden="1">'на 31.01.2021'!$A$3:$K$181</definedName>
    <definedName name="Z_742C8CE1_B323_4B6C_901C_E2B713ADDB04_.wvu.FilterData" localSheetId="0" hidden="1">'на 31.01.2021'!$A$7:$H$131</definedName>
    <definedName name="Z_74382D64_11E6_474B_9C9A_9483422A29B4_.wvu.FilterData" localSheetId="0" hidden="1">'на 31.01.2021'!$A$7:$J$397</definedName>
    <definedName name="Z_747D690A_945F_42A8_9E10_CD07610AAC61_.wvu.FilterData" localSheetId="0" hidden="1">'на 31.01.2021'!$A$7:$J$397</definedName>
    <definedName name="Z_748F9DE0_4D4D_45B7_B0A6_8E38A8FAC9E9_.wvu.FilterData" localSheetId="0" hidden="1">'на 31.01.2021'!$A$7:$J$397</definedName>
    <definedName name="Z_74C2EF73_3DEA_44E7_9843_F28C5BABE517_.wvu.FilterData" localSheetId="0" hidden="1">'на 31.01.2021'!$A$7:$J$397</definedName>
    <definedName name="Z_74C40A01_5AB3_47F6_9386_8391501B6E85_.wvu.FilterData" localSheetId="0" hidden="1">'на 31.01.2021'!$A$7:$J$397</definedName>
    <definedName name="Z_74E76C1B_437A_4F95_A676_022F5E1C8D67_.wvu.FilterData" localSheetId="0" hidden="1">'на 31.01.2021'!$A$7:$J$397</definedName>
    <definedName name="Z_74F25527_9FBE_45D8_B38D_2B215FE8DD1E_.wvu.FilterData" localSheetId="0" hidden="1">'на 31.01.2021'!$A$7:$J$397</definedName>
    <definedName name="Z_75043654_F444_4A16_B62E_39173149E589_.wvu.FilterData" localSheetId="0" hidden="1">'на 31.01.2021'!$A$7:$J$397</definedName>
    <definedName name="Z_762066AC_D656_4392_845D_8C6157B76764_.wvu.FilterData" localSheetId="0" hidden="1">'на 31.01.2021'!$A$7:$H$131</definedName>
    <definedName name="Z_7654DBDC_86A8_4903_B5DC_30516E94F2C0_.wvu.FilterData" localSheetId="0" hidden="1">'на 31.01.2021'!$A$7:$J$397</definedName>
    <definedName name="Z_77081AB2_288F_4D22_9FAD_2429DAF1E510_.wvu.FilterData" localSheetId="0" hidden="1">'на 31.01.2021'!$A$7:$J$397</definedName>
    <definedName name="Z_7732915B_3E66_4107_A49B_68BF378A577A_.wvu.FilterData" localSheetId="0" hidden="1">'на 31.01.2021'!$A$7:$J$397</definedName>
    <definedName name="Z_773BA840_2C40_4655_A85B_36BB113E2671_.wvu.FilterData" localSheetId="0" hidden="1">'на 31.01.2021'!$A$7:$J$397</definedName>
    <definedName name="Z_777611BF_FE54_48A9_A8A8_0C82A3AE3A94_.wvu.FilterData" localSheetId="0" hidden="1">'на 31.01.2021'!$A$7:$J$397</definedName>
    <definedName name="Z_784E79C4_44EE_4A5F_B5EE_E1C5DC2A73F5_.wvu.FilterData" localSheetId="0" hidden="1">'на 31.01.2021'!$A$7:$J$397</definedName>
    <definedName name="Z_78A64231_D3EC_469E_ACF6_EC92F17797B6_.wvu.FilterData" localSheetId="0" hidden="1">'на 31.01.2021'!$A$7:$J$397</definedName>
    <definedName name="Z_793C7B2D_7F2B_48EC_8A47_D2709381137D_.wvu.FilterData" localSheetId="0" hidden="1">'на 31.01.2021'!$A$7:$J$397</definedName>
    <definedName name="Z_799DB00F_141C_483B_A462_359C05A36D93_.wvu.FilterData" localSheetId="0" hidden="1">'на 31.01.2021'!$A$7:$H$131</definedName>
    <definedName name="Z_79E1EFBF_E68B_429F_938B_71E87E8D08B0_.wvu.FilterData" localSheetId="0" hidden="1">'на 31.01.2021'!$A$7:$J$397</definedName>
    <definedName name="Z_79E4D554_5B2C_41A7_B934_B430838AA03E_.wvu.FilterData" localSheetId="0" hidden="1">'на 31.01.2021'!$A$7:$J$397</definedName>
    <definedName name="Z_7A01CF94_90AE_4821_93EE_D3FE8D12D8D5_.wvu.FilterData" localSheetId="0" hidden="1">'на 31.01.2021'!$A$7:$J$397</definedName>
    <definedName name="Z_7A09065A_45D5_4C53_B9DD_121DF6719D64_.wvu.FilterData" localSheetId="0" hidden="1">'на 31.01.2021'!$A$7:$H$131</definedName>
    <definedName name="Z_7A1923BB_1353_4D11_A1E6_A6997E46258F_.wvu.FilterData" localSheetId="0" hidden="1">'на 31.01.2021'!$A$7:$J$397</definedName>
    <definedName name="Z_7A581F71_E82E_4B42_ADFE_CBB110352CF0_.wvu.FilterData" localSheetId="0" hidden="1">'на 31.01.2021'!$A$7:$J$397</definedName>
    <definedName name="Z_7A71A7FF_8800_4D00_AEC1_1B599D526CDE_.wvu.FilterData" localSheetId="0" hidden="1">'на 31.01.2021'!$A$7:$J$397</definedName>
    <definedName name="Z_7AE14342_BF53_4FA2_8C85_1038D8BA9596_.wvu.FilterData" localSheetId="0" hidden="1">'на 31.01.2021'!$A$7:$H$131</definedName>
    <definedName name="Z_7B245AB0_C2AF_4822_BFC4_2399F85856C1_.wvu.Cols" localSheetId="0" hidden="1">'на 31.01.2021'!#REF!,'на 31.01.2021'!#REF!</definedName>
    <definedName name="Z_7B245AB0_C2AF_4822_BFC4_2399F85856C1_.wvu.FilterData" localSheetId="0" hidden="1">'на 31.01.2021'!$A$7:$J$397</definedName>
    <definedName name="Z_7B245AB0_C2AF_4822_BFC4_2399F85856C1_.wvu.PrintArea" localSheetId="0" hidden="1">'на 31.01.2021'!$A$1:$J$176</definedName>
    <definedName name="Z_7B245AB0_C2AF_4822_BFC4_2399F85856C1_.wvu.PrintTitles" localSheetId="0" hidden="1">'на 31.01.2021'!$5:$8</definedName>
    <definedName name="Z_7B77AEA7_9EB0_430F_94C7_6393A69B0369_.wvu.FilterData" localSheetId="0" hidden="1">'на 31.01.2021'!$A$7:$J$397</definedName>
    <definedName name="Z_7BA445E6_50A0_4F67_81F2_B2945A5BFD3F_.wvu.FilterData" localSheetId="0" hidden="1">'на 31.01.2021'!$A$7:$J$397</definedName>
    <definedName name="Z_7BC27702_AD83_4B6E_860E_D694439F877D_.wvu.FilterData" localSheetId="0" hidden="1">'на 31.01.2021'!$A$7:$H$131</definedName>
    <definedName name="Z_7C23B52F_243B_4908_ACCE_2C6A732F4CE2_.wvu.FilterData" localSheetId="0" hidden="1">'на 31.01.2021'!$A$7:$J$397</definedName>
    <definedName name="Z_7C5735B6_B983_4E14_B7E4_71C183F79239_.wvu.FilterData" localSheetId="0" hidden="1">'на 31.01.2021'!$A$7:$J$397</definedName>
    <definedName name="Z_7CB2D520_A8A5_4D6C_BE39_64C505DBAE2C_.wvu.FilterData" localSheetId="0" hidden="1">'на 31.01.2021'!$A$7:$J$397</definedName>
    <definedName name="Z_7CB9D1CB_80BA_40B4_9A94_7ED38A1B10BF_.wvu.FilterData" localSheetId="0" hidden="1">'на 31.01.2021'!$A$7:$J$397</definedName>
    <definedName name="Z_7CDE2F56_3345_434D_8F5F_94498BC5B07B_.wvu.FilterData" localSheetId="0" hidden="1">'на 31.01.2021'!$A$7:$J$397</definedName>
    <definedName name="Z_7D3CF40D_731A_458F_92D4_5239AC179A47_.wvu.FilterData" localSheetId="0" hidden="1">'на 31.01.2021'!$A$7:$J$397</definedName>
    <definedName name="Z_7D6D3F29_170C_4CEB_BDC6_C81A37A07D8F_.wvu.FilterData" localSheetId="0" hidden="1">'на 31.01.2021'!$A$7:$J$397</definedName>
    <definedName name="Z_7D748AFA_A668_4029_AD67_E233DAE0B748_.wvu.FilterData" localSheetId="0" hidden="1">'на 31.01.2021'!$A$7:$J$397</definedName>
    <definedName name="Z_7DB24378_D193_4D04_9739_831C8625EEAE_.wvu.FilterData" localSheetId="0" hidden="1">'на 31.01.2021'!$A$7:$J$62</definedName>
    <definedName name="Z_7DE2C6BB_5F23_4345_9D0D_B5B4BA992A74_.wvu.FilterData" localSheetId="0" hidden="1">'на 31.01.2021'!$A$7:$J$397</definedName>
    <definedName name="Z_7E10B4A2_86C5_49FE_B735_A2A4A6EBA352_.wvu.FilterData" localSheetId="0" hidden="1">'на 31.01.2021'!$A$7:$J$397</definedName>
    <definedName name="Z_7E77AE50_A8E9_48E1_BD6F_0651484E1DB4_.wvu.FilterData" localSheetId="0" hidden="1">'на 31.01.2021'!$A$7:$J$397</definedName>
    <definedName name="Z_7EA33A1B_0947_4DD9_ACB5_FE84B029B96C_.wvu.FilterData" localSheetId="0" hidden="1">'на 31.01.2021'!$A$7:$J$397</definedName>
    <definedName name="Z_7EB0C89C_BD1D_4369_9CCB_D9B1515F02AC_.wvu.FilterData" localSheetId="0" hidden="1">'на 31.01.2021'!$A$7:$J$397</definedName>
    <definedName name="Z_7F79FC75_D934_40C5_84FF_BE0E9C0151D8_.wvu.FilterData" localSheetId="0" hidden="1">'на 31.01.2021'!$A$7:$J$397</definedName>
    <definedName name="Z_7F9808CD_1A55_4443_A3C7_BBA47A3832FB_.wvu.FilterData" localSheetId="0" hidden="1">'на 31.01.2021'!$A$7:$J$397</definedName>
    <definedName name="Z_8007FFF7_F225_4D07_B648_0021B9FE9E8A_.wvu.FilterData" localSheetId="0" hidden="1">'на 31.01.2021'!$A$7:$J$397</definedName>
    <definedName name="Z_80140D8B_E635_4A57_8CFB_A0D49EB42D6A_.wvu.FilterData" localSheetId="0" hidden="1">'на 31.01.2021'!$A$7:$J$397</definedName>
    <definedName name="Z_8031C64D_1C21_4159_B071_D2328195B6C4_.wvu.FilterData" localSheetId="0" hidden="1">'на 31.01.2021'!$A$7:$J$397</definedName>
    <definedName name="Z_807C45F3_0915_4303_8AB6_6E0CA1A5B954_.wvu.FilterData" localSheetId="0" hidden="1">'на 31.01.2021'!$A$7:$J$397</definedName>
    <definedName name="Z_80D84490_9B2F_4196_9FDE_6B9221814592_.wvu.FilterData" localSheetId="0" hidden="1">'на 31.01.2021'!$A$7:$J$397</definedName>
    <definedName name="Z_81403331_C5EB_4760_B273_D3D9C8D43951_.wvu.FilterData" localSheetId="0" hidden="1">'на 31.01.2021'!$A$7:$H$131</definedName>
    <definedName name="Z_81649847_CB5B_4966_A3DA_C8770A46509B_.wvu.FilterData" localSheetId="0" hidden="1">'на 31.01.2021'!$A$7:$J$397</definedName>
    <definedName name="Z_81BE03B7_DE2F_4E82_8496_CAF917D1CC3F_.wvu.FilterData" localSheetId="0" hidden="1">'на 31.01.2021'!$A$7:$J$397</definedName>
    <definedName name="Z_8220CA38_66F1_4F9F_A7AE_CF3DF89B0B66_.wvu.FilterData" localSheetId="0" hidden="1">'на 31.01.2021'!$A$7:$J$397</definedName>
    <definedName name="Z_82583E5A_4D2C_4789_8593_8F88E30F22AC_.wvu.FilterData" localSheetId="0" hidden="1">'на 31.01.2021'!$A$7:$J$397</definedName>
    <definedName name="Z_8280D1E0_5055_49CD_A383_D6B2F2EBD512_.wvu.FilterData" localSheetId="0" hidden="1">'на 31.01.2021'!$A$7:$H$131</definedName>
    <definedName name="Z_82826E6C_8680_42C1_B9B0_00129694C4D7_.wvu.FilterData" localSheetId="0" hidden="1">'на 31.01.2021'!$A$7:$J$397</definedName>
    <definedName name="Z_829F5F3F_AACC_4AF4_A7EF_0FD75747C358_.wvu.FilterData" localSheetId="0" hidden="1">'на 31.01.2021'!$A$7:$J$397</definedName>
    <definedName name="Z_82EF6439_1F2C_48B0_83F0_00AD9D43623A_.wvu.FilterData" localSheetId="0" hidden="1">'на 31.01.2021'!$A$7:$J$397</definedName>
    <definedName name="Z_837CB072_6E08_4E25_BA42_E40F22681EBE_.wvu.FilterData" localSheetId="0" hidden="1">'на 31.01.2021'!$A$7:$J$397</definedName>
    <definedName name="Z_837CFD4A_C906_4267_9AF6_CD5874FBB89E_.wvu.FilterData" localSheetId="0" hidden="1">'на 31.01.2021'!$A$7:$J$397</definedName>
    <definedName name="Z_83894FAF_831A_4268_8B2F_EACBEA69E5F1_.wvu.FilterData" localSheetId="0" hidden="1">'на 31.01.2021'!$A$7:$J$397</definedName>
    <definedName name="Z_840133FA_9546_4ED0_AA3E_E87F8F80931F_.wvu.FilterData" localSheetId="0" hidden="1">'на 31.01.2021'!$A$7:$J$397</definedName>
    <definedName name="Z_8407F1E6_9EC7_461D_8D1B_94A2C00F9BA6_.wvu.FilterData" localSheetId="0" hidden="1">'на 31.01.2021'!$A$7:$J$397</definedName>
    <definedName name="Z_8462E4B7_FF49_4401_9CB1_027D70C3D86B_.wvu.FilterData" localSheetId="0" hidden="1">'на 31.01.2021'!$A$7:$H$131</definedName>
    <definedName name="Z_8510A75A_1B7B_4213_9385_C347600B51A5_.wvu.FilterData" localSheetId="0" hidden="1">'на 31.01.2021'!$A$7:$J$397</definedName>
    <definedName name="Z_8518C130_335F_4917_99A5_712FA6AC79A6_.wvu.FilterData" localSheetId="0" hidden="1">'на 31.01.2021'!$A$7:$J$397</definedName>
    <definedName name="Z_8518EF96_21CF_4CEA_B17C_8AA8E48B82CF_.wvu.FilterData" localSheetId="0" hidden="1">'на 31.01.2021'!$A$7:$J$397</definedName>
    <definedName name="Z_85336449_1C25_4AF7_89BA_281D7385CDF9_.wvu.FilterData" localSheetId="0" hidden="1">'на 31.01.2021'!$A$7:$J$397</definedName>
    <definedName name="Z_854869E6_403B_4AAF_97C4_1B9DF9CBBAC5_.wvu.FilterData" localSheetId="0" hidden="1">'на 31.01.2021'!$A$7:$J$397</definedName>
    <definedName name="Z_85610BEE_6BD4_4AC9_9284_0AD9E6A15466_.wvu.FilterData" localSheetId="0" hidden="1">'на 31.01.2021'!$A$7:$J$397</definedName>
    <definedName name="Z_85621B9F_ABEF_4928_B406_5F6003CD3FC1_.wvu.FilterData" localSheetId="0" hidden="1">'на 31.01.2021'!$A$7:$J$397</definedName>
    <definedName name="Z_856E1644_43B0_4A35_AD05_C3FB0553F633_.wvu.FilterData" localSheetId="0" hidden="1">'на 31.01.2021'!$A$7:$J$397</definedName>
    <definedName name="Z_85941411_C589_4588_ABE6_705DAC8DCC3D_.wvu.FilterData" localSheetId="0" hidden="1">'на 31.01.2021'!$A$7:$J$397</definedName>
    <definedName name="Z_85EC44C9_3155_42D3_A129_8E0E8C37A7B0_.wvu.FilterData" localSheetId="0" hidden="1">'на 31.01.2021'!$A$7:$J$397</definedName>
    <definedName name="Z_8608FEAB_BF57_4E40_9AFB_AA087E242421_.wvu.FilterData" localSheetId="0" hidden="1">'на 31.01.2021'!$A$7:$J$397</definedName>
    <definedName name="Z_8649CC96_F63A_4F83_8C89_AA8F47AC05F3_.wvu.FilterData" localSheetId="0" hidden="1">'на 31.01.2021'!$A$7:$H$131</definedName>
    <definedName name="Z_865E39A3_4E09_45FF_A763_447E1E4F2C56_.wvu.FilterData" localSheetId="0" hidden="1">'на 31.01.2021'!$A$7:$J$397</definedName>
    <definedName name="Z_866666B3_A778_4059_8EF6_136684A0F698_.wvu.FilterData" localSheetId="0" hidden="1">'на 31.01.2021'!$A$7:$J$397</definedName>
    <definedName name="Z_868403B4_F60C_4700_B312_EDA79B4B2FC0_.wvu.FilterData" localSheetId="0" hidden="1">'на 31.01.2021'!$A$7:$J$397</definedName>
    <definedName name="Z_86B1DA6D_5F87_43CC_BA9C_CBCD8D78E2B9_.wvu.FilterData" localSheetId="0" hidden="1">'на 31.01.2021'!$A$7:$J$397</definedName>
    <definedName name="Z_870396E2_E941_41E9_B45F_A64A4C8701AA_.wvu.FilterData" localSheetId="0" hidden="1">'на 31.01.2021'!$A$7:$J$397</definedName>
    <definedName name="Z_871DCBA4_4473_4C58_85F8_F17781E7BAB8_.wvu.FilterData" localSheetId="0" hidden="1">'на 31.01.2021'!$A$7:$J$397</definedName>
    <definedName name="Z_8751552B_87B3_495B_8801_0AAD8C553C17_.wvu.FilterData" localSheetId="0" hidden="1">'на 31.01.2021'!$A$7:$J$397</definedName>
    <definedName name="Z_87649189_6B2A_4AEA_B73C_432C7D94B9DF_.wvu.FilterData" localSheetId="0" hidden="1">'на 31.01.2021'!$A$7:$J$397</definedName>
    <definedName name="Z_8789C1A0_51C5_46EF_B1F1_B319BE008AC1_.wvu.FilterData" localSheetId="0" hidden="1">'на 31.01.2021'!$A$7:$J$397</definedName>
    <definedName name="Z_87AE545F_036F_4E8B_9D04_AE59AB8BAC14_.wvu.FilterData" localSheetId="0" hidden="1">'на 31.01.2021'!$A$7:$H$131</definedName>
    <definedName name="Z_87D86486_B5EF_4463_9350_9D1E042A42DF_.wvu.FilterData" localSheetId="0" hidden="1">'на 31.01.2021'!$A$7:$J$397</definedName>
    <definedName name="Z_882AE0C6_2439_44EF_9DFE_625D71A6FEB9_.wvu.FilterData" localSheetId="0" hidden="1">'на 31.01.2021'!$A$7:$J$397</definedName>
    <definedName name="Z_883D51B0_0A2B_40BD_A4BD_D3780EBDA8D9_.wvu.FilterData" localSheetId="0" hidden="1">'на 31.01.2021'!$A$7:$J$397</definedName>
    <definedName name="Z_8878B53B_0E8A_4A11_8A26_C2AC9BB8A4A9_.wvu.FilterData" localSheetId="0" hidden="1">'на 31.01.2021'!$A$7:$H$131</definedName>
    <definedName name="Z_888B8943_9277_42CB_A862_699801009D7B_.wvu.FilterData" localSheetId="0" hidden="1">'на 31.01.2021'!$A$7:$J$397</definedName>
    <definedName name="Z_88A0F5C8_F1C4_4816_99C8_59CB44BCE491_.wvu.FilterData" localSheetId="0" hidden="1">'на 31.01.2021'!$A$7:$J$397</definedName>
    <definedName name="Z_893C2773_315C_4E37_8B64_9EE805C92E03_.wvu.FilterData" localSheetId="0" hidden="1">'на 31.01.2021'!$A$7:$J$397</definedName>
    <definedName name="Z_893FA4D1_A90D_4C00_9051_4D40650C669D_.wvu.FilterData" localSheetId="0" hidden="1">'на 31.01.2021'!$A$7:$J$397</definedName>
    <definedName name="Z_895608B2_F053_445E_BD6A_E885E9D4FE51_.wvu.FilterData" localSheetId="0" hidden="1">'на 31.01.2021'!$A$7:$J$397</definedName>
    <definedName name="Z_898FFEFC_C4FC_44BB_BE63_00FC13DD2042_.wvu.FilterData" localSheetId="0" hidden="1">'на 31.01.2021'!$A$7:$J$397</definedName>
    <definedName name="Z_89C6A5BF_E8A5_4A6F_A481_15B2F7A6D4E2_.wvu.FilterData" localSheetId="0" hidden="1">'на 31.01.2021'!$A$7:$J$397</definedName>
    <definedName name="Z_89F2DB1B_0F19_4230_A501_8A6666788E86_.wvu.FilterData" localSheetId="0" hidden="1">'на 31.01.2021'!$A$7:$J$397</definedName>
    <definedName name="Z_8A41FBA1_BA6E_427F_A553_A9C3E8212455_.wvu.FilterData" localSheetId="0" hidden="1">'на 31.01.2021'!$A$7:$J$397</definedName>
    <definedName name="Z_8A4ABF0A_262D_4454_86FE_CA0ADCDF3E94_.wvu.FilterData" localSheetId="0" hidden="1">'на 31.01.2021'!$A$7:$J$397</definedName>
    <definedName name="Z_8AEDF337_2CA8_4768_B777_87BA785EB7CF_.wvu.FilterData" localSheetId="0" hidden="1">'на 31.01.2021'!$A$7:$J$397</definedName>
    <definedName name="Z_8B038B35_C81C_4F87_B7FE_FC546863AAA3_.wvu.FilterData" localSheetId="0" hidden="1">'на 31.01.2021'!$A$7:$J$397</definedName>
    <definedName name="Z_8BA7C340_DD6D_4BDE_939B_41C98A02B423_.wvu.FilterData" localSheetId="0" hidden="1">'на 31.01.2021'!$A$7:$J$397</definedName>
    <definedName name="Z_8BB118EA_41BC_4E46_8EA1_4268AA5B6DB1_.wvu.FilterData" localSheetId="0" hidden="1">'на 31.01.2021'!$A$7:$J$397</definedName>
    <definedName name="Z_8C04CD6E_A1CC_4EF8_8DD5_B859F52073A0_.wvu.FilterData" localSheetId="0" hidden="1">'на 31.01.2021'!$A$7:$J$397</definedName>
    <definedName name="Z_8C654415_86D2_479D_A511_8A4B3774E375_.wvu.FilterData" localSheetId="0" hidden="1">'на 31.01.2021'!$A$7:$H$131</definedName>
    <definedName name="Z_8CAD663B_CD5E_4846_B4FD_69BCB6D1EB12_.wvu.FilterData" localSheetId="0" hidden="1">'на 31.01.2021'!$A$7:$H$131</definedName>
    <definedName name="Z_8CB267BE_E783_4914_8FFF_50D79F1D75CF_.wvu.FilterData" localSheetId="0" hidden="1">'на 31.01.2021'!$A$7:$H$131</definedName>
    <definedName name="Z_8D0153EB_A3EC_4213_A12B_74D6D827770F_.wvu.FilterData" localSheetId="0" hidden="1">'на 31.01.2021'!$A$7:$J$397</definedName>
    <definedName name="Z_8D165CA5_5C34_4274_A8CC_4FBD8A8EE6D4_.wvu.FilterData" localSheetId="0" hidden="1">'на 31.01.2021'!$A$7:$J$397</definedName>
    <definedName name="Z_8D7BE686_9FAF_4C26_8FD5_5395E55E0797_.wvu.FilterData" localSheetId="0" hidden="1">'на 31.01.2021'!$A$7:$H$131</definedName>
    <definedName name="Z_8D7C2311_E9FE_48F6_9665_BB17829B147C_.wvu.FilterData" localSheetId="0" hidden="1">'на 31.01.2021'!$A$7:$J$397</definedName>
    <definedName name="Z_8D8D2F4C_3B7E_4C1F_A367_4BA418733E1A_.wvu.FilterData" localSheetId="0" hidden="1">'на 31.01.2021'!$A$7:$H$131</definedName>
    <definedName name="Z_8DDC8341_BA1A_40C0_A52A_76C24F0B5E7E_.wvu.FilterData" localSheetId="0" hidden="1">'на 31.01.2021'!$A$7:$J$397</definedName>
    <definedName name="Z_8DFDD887_4859_4275_91A7_634544543F21_.wvu.FilterData" localSheetId="0" hidden="1">'на 31.01.2021'!$A$7:$J$397</definedName>
    <definedName name="Z_8E24E498_16C5_4763_BA45_4106C3DB8EF3_.wvu.FilterData" localSheetId="0" hidden="1">'на 31.01.2021'!$A$7:$J$397</definedName>
    <definedName name="Z_8E62A2BE_7CE7_496E_AC79_F133ABDC98BF_.wvu.FilterData" localSheetId="0" hidden="1">'на 31.01.2021'!$A$7:$H$131</definedName>
    <definedName name="Z_8E9F6F00_AE74_405E_A586_56EFCF2E0935_.wvu.FilterData" localSheetId="0" hidden="1">'на 31.01.2021'!$A$7:$J$397</definedName>
    <definedName name="Z_8EEA3962_BA4C_439A_A251_8CA09A99457C_.wvu.FilterData" localSheetId="0" hidden="1">'на 31.01.2021'!$A$7:$J$397</definedName>
    <definedName name="Z_8EEB3EFB_2D0D_474D_A904_853356F13984_.wvu.FilterData" localSheetId="0" hidden="1">'на 31.01.2021'!$A$7:$J$397</definedName>
    <definedName name="Z_8F2A8A22_72A2_4B00_8248_255CA52D5828_.wvu.FilterData" localSheetId="0" hidden="1">'на 31.01.2021'!$A$7:$J$397</definedName>
    <definedName name="Z_8F2C6946_96AE_437C_B49F_554BFA809A0E_.wvu.FilterData" localSheetId="0" hidden="1">'на 31.01.2021'!$A$7:$J$397</definedName>
    <definedName name="Z_8F77D1FA_0A19_42EE_8A6C_A8B882128C49_.wvu.FilterData" localSheetId="0" hidden="1">'на 31.01.2021'!$A$7:$J$397</definedName>
    <definedName name="Z_8FF9DCA5_6AD6_43DC_B4C2_6F2C2BD54E25_.wvu.FilterData" localSheetId="0" hidden="1">'на 31.01.2021'!$A$7:$J$397</definedName>
    <definedName name="Z_90067115_7038_486C_B585_B48F5820801A_.wvu.FilterData" localSheetId="0" hidden="1">'на 31.01.2021'!$A$7:$J$397</definedName>
    <definedName name="Z_9044C5A5_1D21_4DB7_B551_B82CFEBFBFBE_.wvu.FilterData" localSheetId="0" hidden="1">'на 31.01.2021'!$A$7:$J$397</definedName>
    <definedName name="Z_9089CAE7_C9D5_4B44_BF40_622C1D4BEC1A_.wvu.FilterData" localSheetId="0" hidden="1">'на 31.01.2021'!$A$7:$J$397</definedName>
    <definedName name="Z_90B62036_E8E2_47F2_BA67_9490969E5E89_.wvu.FilterData" localSheetId="0" hidden="1">'на 31.01.2021'!$A$7:$J$397</definedName>
    <definedName name="Z_91482E4A_EB85_41D6_AA9F_21521D0F577E_.wvu.FilterData" localSheetId="0" hidden="1">'на 31.01.2021'!$A$7:$J$397</definedName>
    <definedName name="Z_91A44DD7_EFA1_45BC_BF8A_C6EBAED142C3_.wvu.FilterData" localSheetId="0" hidden="1">'на 31.01.2021'!$A$7:$J$397</definedName>
    <definedName name="Z_91E3A4F6_DD5F_4801_8A73_43FA173EA59A_.wvu.FilterData" localSheetId="0" hidden="1">'на 31.01.2021'!$A$7:$J$397</definedName>
    <definedName name="Z_91E66982_B953_4C54_8AD4_16330160AA89_.wvu.FilterData" localSheetId="0" hidden="1">'на 31.01.2021'!$A$7:$J$397</definedName>
    <definedName name="Z_920A2071_C71B_4F9A_9162_3A507E3571B7_.wvu.FilterData" localSheetId="0" hidden="1">'на 31.01.2021'!$A$7:$J$397</definedName>
    <definedName name="Z_920FBB9C_08EB_4E34_86D0_F557F6CFABB8_.wvu.FilterData" localSheetId="0" hidden="1">'на 31.01.2021'!$A$7:$J$397</definedName>
    <definedName name="Z_92A69ACC_08E1_4049_9A4E_909BE09E8D3F_.wvu.FilterData" localSheetId="0" hidden="1">'на 31.01.2021'!$A$7:$J$397</definedName>
    <definedName name="Z_92A7494D_B642_4D2E_8A98_FA3ADD190BCE_.wvu.FilterData" localSheetId="0" hidden="1">'на 31.01.2021'!$A$7:$J$397</definedName>
    <definedName name="Z_92A89EF4_8A4E_4790_B0CC_01892B6039EB_.wvu.FilterData" localSheetId="0" hidden="1">'на 31.01.2021'!$A$7:$J$397</definedName>
    <definedName name="Z_92B14807_1A18_49A7_BCF6_3D45DEFE0E47_.wvu.FilterData" localSheetId="0" hidden="1">'на 31.01.2021'!$A$7:$J$397</definedName>
    <definedName name="Z_92E38377_38CC_496E_BBD8_5394F7550FE3_.wvu.FilterData" localSheetId="0" hidden="1">'на 31.01.2021'!$A$7:$J$397</definedName>
    <definedName name="Z_93030161_EBD2_4C55_BB01_67290B2149A7_.wvu.FilterData" localSheetId="0" hidden="1">'на 31.01.2021'!$A$7:$J$397</definedName>
    <definedName name="Z_935DFEC4_8817_4BB5_A846_9674D5A05EE9_.wvu.FilterData" localSheetId="0" hidden="1">'на 31.01.2021'!$A$7:$H$131</definedName>
    <definedName name="Z_938F43B0_CEED_4632_948B_C835F76DFE4A_.wvu.FilterData" localSheetId="0" hidden="1">'на 31.01.2021'!$A$7:$J$397</definedName>
    <definedName name="Z_93997AAE_3E78_48E8_AE0E_38B78085663A_.wvu.FilterData" localSheetId="0" hidden="1">'на 31.01.2021'!$A$7:$J$397</definedName>
    <definedName name="Z_93BF033D_2036_4742_AB68_242DB5BA821E_.wvu.FilterData" localSheetId="0" hidden="1">'на 31.01.2021'!$A$7:$J$397</definedName>
    <definedName name="Z_944D1186_FA84_48E6_9A44_19022D55084A_.wvu.FilterData" localSheetId="0" hidden="1">'на 31.01.2021'!$A$7:$J$397</definedName>
    <definedName name="Z_94851B80_49A7_4207_A790_443843F85060_.wvu.FilterData" localSheetId="0" hidden="1">'на 31.01.2021'!$A$7:$J$397</definedName>
    <definedName name="Z_949A7D0E_EBB0_4939_AB12_3F79A0A0ED4F_.wvu.FilterData" localSheetId="0" hidden="1">'на 31.01.2021'!$A$7:$J$397</definedName>
    <definedName name="Z_94B7C2B3_DC8A_4452_BC25_88DB8E474127_.wvu.FilterData" localSheetId="0" hidden="1">'на 31.01.2021'!$A$7:$J$397</definedName>
    <definedName name="Z_94E3B816_367C_44F4_94FC_13D42F694C13_.wvu.FilterData" localSheetId="0" hidden="1">'на 31.01.2021'!$A$7:$J$397</definedName>
    <definedName name="Z_94EA4FF3_9C66_4E05_B605_F34B86071F69_.wvu.FilterData" localSheetId="0" hidden="1">'на 31.01.2021'!$A$7:$J$397</definedName>
    <definedName name="Z_950C870F_3AF0_4B80_9D18_1687A05DE5A8_.wvu.FilterData" localSheetId="0" hidden="1">'на 31.01.2021'!$A$7:$J$397</definedName>
    <definedName name="Z_9567BAA3_C404_4ADC_8B8B_933A1A5CE7B8_.wvu.FilterData" localSheetId="0" hidden="1">'на 31.01.2021'!$A$7:$J$397</definedName>
    <definedName name="Z_95B26847_5719_44C4_809A_1AA433F7B4DC_.wvu.FilterData" localSheetId="0" hidden="1">'на 31.01.2021'!$A$7:$J$397</definedName>
    <definedName name="Z_95B5A563_A81C_425C_AC80_18232E0FA0F2_.wvu.FilterData" localSheetId="0" hidden="1">'на 31.01.2021'!$A$7:$H$131</definedName>
    <definedName name="Z_95DCDA71_E71C_4701_B168_34A55CC7547D_.wvu.FilterData" localSheetId="0" hidden="1">'на 31.01.2021'!$A$7:$J$397</definedName>
    <definedName name="Z_95E04D27_058D_4765_8CB6_B789CC5A15B9_.wvu.FilterData" localSheetId="0" hidden="1">'на 31.01.2021'!$A$7:$J$397</definedName>
    <definedName name="Z_96167660_EA8B_4F7D_87A1_785E97B459B3_.wvu.FilterData" localSheetId="0" hidden="1">'на 31.01.2021'!$A$7:$H$131</definedName>
    <definedName name="Z_96879477_4713_4ABC_982A_7EB1C07B4DED_.wvu.FilterData" localSheetId="0" hidden="1">'на 31.01.2021'!$A$7:$H$131</definedName>
    <definedName name="Z_969E164A_AA47_4A3D_AECC_F3C5A8BBA40A_.wvu.FilterData" localSheetId="0" hidden="1">'на 31.01.2021'!$A$7:$J$397</definedName>
    <definedName name="Z_96C46F49_6CFA_47C5_9713_424D77847057_.wvu.FilterData" localSheetId="0" hidden="1">'на 31.01.2021'!$A$7:$J$397</definedName>
    <definedName name="Z_9780079B_2369_4362_9878_DE63286783A8_.wvu.FilterData" localSheetId="0" hidden="1">'на 31.01.2021'!$A$7:$J$397</definedName>
    <definedName name="Z_9789C022_BEB5_4A51_89C2_B2D27533BB96_.wvu.FilterData" localSheetId="0" hidden="1">'на 31.01.2021'!$A$7:$J$397</definedName>
    <definedName name="Z_97AF5CDA_9057_4A36_BC76_223B85F59585_.wvu.FilterData" localSheetId="0" hidden="1">'на 31.01.2021'!$A$7:$J$397</definedName>
    <definedName name="Z_97B55429_A18E_43B5_9AF8_FE73FCDE4BBB_.wvu.FilterData" localSheetId="0" hidden="1">'на 31.01.2021'!$A$7:$J$397</definedName>
    <definedName name="Z_97D68CA5_AD8F_44B6_A9B3_0D8C837D550D_.wvu.FilterData" localSheetId="0" hidden="1">'на 31.01.2021'!$A$7:$J$397</definedName>
    <definedName name="Z_97E2C09C_6040_4BDA_B6A0_AF60F993AC48_.wvu.FilterData" localSheetId="0" hidden="1">'на 31.01.2021'!$A$7:$J$397</definedName>
    <definedName name="Z_97F74FDF_2C27_4D85_A3A7_1EF51A8A2DFF_.wvu.FilterData" localSheetId="0" hidden="1">'на 31.01.2021'!$A$7:$H$131</definedName>
    <definedName name="Z_98620FAB_A12D_44CF_95E4_17A962FCE777_.wvu.FilterData" localSheetId="0" hidden="1">'на 31.01.2021'!$A$7:$J$397</definedName>
    <definedName name="Z_987C1B6D_28A7_49CB_BBF0_6C3FFB9FC1C5_.wvu.FilterData" localSheetId="0" hidden="1">'на 31.01.2021'!$A$7:$J$397</definedName>
    <definedName name="Z_98AE7DDA_90CE_4E15_AD8D_6630EEDB042C_.wvu.FilterData" localSheetId="0" hidden="1">'на 31.01.2021'!$A$7:$J$397</definedName>
    <definedName name="Z_98BF881C_EB9C_4397_B787_F3FB50ED2890_.wvu.FilterData" localSheetId="0" hidden="1">'на 31.01.2021'!$A$7:$J$397</definedName>
    <definedName name="Z_98E168F2_55D9_4CA5_BFC7_4762AF11FD48_.wvu.FilterData" localSheetId="0" hidden="1">'на 31.01.2021'!$A$7:$J$397</definedName>
    <definedName name="Z_998B8119_4FF3_4A16_838D_539C6AE34D55_.wvu.Cols" localSheetId="0" hidden="1">'на 31.01.2021'!#REF!,'на 31.01.2021'!#REF!</definedName>
    <definedName name="Z_998B8119_4FF3_4A16_838D_539C6AE34D55_.wvu.FilterData" localSheetId="0" hidden="1">'на 31.01.2021'!$A$7:$J$397</definedName>
    <definedName name="Z_998B8119_4FF3_4A16_838D_539C6AE34D55_.wvu.PrintArea" localSheetId="0" hidden="1">'на 31.01.2021'!$A$1:$J$176</definedName>
    <definedName name="Z_998B8119_4FF3_4A16_838D_539C6AE34D55_.wvu.PrintTitles" localSheetId="0" hidden="1">'на 31.01.2021'!$5:$8</definedName>
    <definedName name="Z_998B8119_4FF3_4A16_838D_539C6AE34D55_.wvu.Rows" localSheetId="0" hidden="1">'на 31.01.2021'!#REF!</definedName>
    <definedName name="Z_99950613_28E7_4EC2_B918_559A2757B0A9_.wvu.FilterData" localSheetId="0" hidden="1">'на 31.01.2021'!$A$7:$J$397</definedName>
    <definedName name="Z_99950613_28E7_4EC2_B918_559A2757B0A9_.wvu.PrintArea" localSheetId="0" hidden="1">'на 31.01.2021'!$A$1:$J$182</definedName>
    <definedName name="Z_99950613_28E7_4EC2_B918_559A2757B0A9_.wvu.PrintTitles" localSheetId="0" hidden="1">'на 31.01.2021'!$5:$8</definedName>
    <definedName name="Z_99A00621_53DB_4FBF_8383_336AC7B2FEE0_.wvu.FilterData" localSheetId="0" hidden="1">'на 31.01.2021'!$A$7:$J$397</definedName>
    <definedName name="Z_9A28E7E9_55CD_40D9_9E29_E07B8DD3C238_.wvu.FilterData" localSheetId="0" hidden="1">'на 31.01.2021'!$A$7:$J$397</definedName>
    <definedName name="Z_9A6418C5_C15B_4481_8C01_E36546203821_.wvu.FilterData" localSheetId="0" hidden="1">'на 31.01.2021'!$A$7:$J$397</definedName>
    <definedName name="Z_9A769443_7DFA_43D5_AB26_6F2EEF53DAF1_.wvu.FilterData" localSheetId="0" hidden="1">'на 31.01.2021'!$A$7:$H$131</definedName>
    <definedName name="Z_9A867A2D_A50A_44FA_836D_C92580FE5490_.wvu.FilterData" localSheetId="0" hidden="1">'на 31.01.2021'!$A$7:$J$397</definedName>
    <definedName name="Z_9A8805C9_3F9C_4C37_94BC_61EEF8D2C885_.wvu.FilterData" localSheetId="0" hidden="1">'на 31.01.2021'!$A$7:$J$397</definedName>
    <definedName name="Z_9A8CADCF_85D0_4D32_80F2_6CE3DE83CA66_.wvu.FilterData" localSheetId="0" hidden="1">'на 31.01.2021'!$A$7:$J$397</definedName>
    <definedName name="Z_9B640DD4_FBFD_444A_B4D5_4A34ED79B9BC_.wvu.FilterData" localSheetId="0" hidden="1">'на 31.01.2021'!$A$7:$J$397</definedName>
    <definedName name="Z_9B77C18C_32C0_4A8F_8326_B1F3EFEE1CFC_.wvu.FilterData" localSheetId="0" hidden="1">'на 31.01.2021'!$A$7:$J$397</definedName>
    <definedName name="Z_9C310551_EC8B_4B87_B5AF_39FC532C6FE3_.wvu.FilterData" localSheetId="0" hidden="1">'на 31.01.2021'!$A$7:$H$131</definedName>
    <definedName name="Z_9C38FBC7_6E93_40A5_BD30_7720FC92D0D4_.wvu.FilterData" localSheetId="0" hidden="1">'на 31.01.2021'!$A$7:$J$397</definedName>
    <definedName name="Z_9C9C6403_3B1D_44F0_9126_C822E2C48F50_.wvu.FilterData" localSheetId="0" hidden="1">'на 31.01.2021'!$A$7:$J$397</definedName>
    <definedName name="Z_9CB26755_9CF3_42C9_A567_6FF9CCE0F397_.wvu.FilterData" localSheetId="0" hidden="1">'на 31.01.2021'!$A$7:$J$397</definedName>
    <definedName name="Z_9CE1F91A_5326_41A6_9CA7_C24ACCBE2F48_.wvu.FilterData" localSheetId="0" hidden="1">'на 31.01.2021'!$A$7:$J$397</definedName>
    <definedName name="Z_9D24C81C_5B18_4B40_BF88_7236C9CAE366_.wvu.FilterData" localSheetId="0" hidden="1">'на 31.01.2021'!$A$7:$H$131</definedName>
    <definedName name="Z_9DB67999_45BF_4538_9CF8_C9958A6A7967_.wvu.FilterData" localSheetId="0" hidden="1">'на 31.01.2021'!$A$7:$J$397</definedName>
    <definedName name="Z_9DE7839B_6B77_48C9_B008_4D6E417DD85D_.wvu.FilterData" localSheetId="0" hidden="1">'на 31.01.2021'!$A$7:$J$397</definedName>
    <definedName name="Z_9E1D944D_E62F_4660_B928_F956F86CCB3D_.wvu.FilterData" localSheetId="0" hidden="1">'на 31.01.2021'!$A$7:$J$397</definedName>
    <definedName name="Z_9E500623_C422_42E9_B57D_FB9A70C3BF5A_.wvu.FilterData" localSheetId="0" hidden="1">'на 31.01.2021'!$A$7:$J$397</definedName>
    <definedName name="Z_9E720D93_31F0_4636_BA00_6CE6F83F3651_.wvu.FilterData" localSheetId="0" hidden="1">'на 31.01.2021'!$A$7:$J$397</definedName>
    <definedName name="Z_9E7BD09E_D434_4E3C_9FAA_2900F6037295_.wvu.FilterData" localSheetId="0" hidden="1">'на 31.01.2021'!$A$7:$J$397</definedName>
    <definedName name="Z_9E943B7D_D4C7_443F_BC4C_8AB90546D8A5_.wvu.Cols" localSheetId="0" hidden="1">'на 31.01.2021'!#REF!,'на 31.01.2021'!#REF!</definedName>
    <definedName name="Z_9E943B7D_D4C7_443F_BC4C_8AB90546D8A5_.wvu.FilterData" localSheetId="0" hidden="1">'на 31.01.2021'!$A$3:$J$62</definedName>
    <definedName name="Z_9E943B7D_D4C7_443F_BC4C_8AB90546D8A5_.wvu.PrintTitles" localSheetId="0" hidden="1">'на 31.01.2021'!$5:$8</definedName>
    <definedName name="Z_9E943B7D_D4C7_443F_BC4C_8AB90546D8A5_.wvu.Rows" localSheetId="0" hidden="1">'на 31.01.2021'!#REF!,'на 31.01.2021'!#REF!,'на 31.01.2021'!#REF!,'на 31.01.2021'!#REF!,'на 31.01.2021'!#REF!,'на 31.01.2021'!#REF!,'на 31.01.2021'!#REF!,'на 31.01.2021'!#REF!,'на 31.01.2021'!#REF!,'на 31.01.2021'!#REF!,'на 31.01.2021'!#REF!,'на 31.01.2021'!#REF!,'на 31.01.2021'!#REF!,'на 31.01.2021'!#REF!,'на 31.01.2021'!#REF!,'на 31.01.2021'!#REF!,'на 31.01.2021'!#REF!,'на 31.01.2021'!#REF!,'на 31.01.2021'!#REF!,'на 31.01.2021'!#REF!</definedName>
    <definedName name="Z_9EC99D85_9CBB_4D41_A0AC_5A782960B43C_.wvu.FilterData" localSheetId="0" hidden="1">'на 31.01.2021'!$A$7:$H$131</definedName>
    <definedName name="Z_9EE9225B_6C4B_479E_B8A3_AD0EB35235F9_.wvu.FilterData" localSheetId="0" hidden="1">'на 31.01.2021'!$A$7:$J$397</definedName>
    <definedName name="Z_9F469FEB_94D1_4BA9_BDF6_0A94C53541EA_.wvu.FilterData" localSheetId="0" hidden="1">'на 31.01.2021'!$A$7:$J$397</definedName>
    <definedName name="Z_9FA29541_62F4_4CED_BF33_19F6BA57578F_.wvu.Cols" localSheetId="0" hidden="1">'на 31.01.2021'!#REF!,'на 31.01.2021'!#REF!</definedName>
    <definedName name="Z_9FA29541_62F4_4CED_BF33_19F6BA57578F_.wvu.FilterData" localSheetId="0" hidden="1">'на 31.01.2021'!$A$7:$J$397</definedName>
    <definedName name="Z_9FA29541_62F4_4CED_BF33_19F6BA57578F_.wvu.PrintArea" localSheetId="0" hidden="1">'на 31.01.2021'!$A$1:$J$176</definedName>
    <definedName name="Z_9FA29541_62F4_4CED_BF33_19F6BA57578F_.wvu.PrintTitles" localSheetId="0" hidden="1">'на 31.01.2021'!$5:$8</definedName>
    <definedName name="Z_9FDAEEB9_7434_4701_B9D3_AEFADA35D37B_.wvu.FilterData" localSheetId="0" hidden="1">'на 31.01.2021'!$A$7:$J$397</definedName>
    <definedName name="Z_A03C4C06_B945_48DE_83E2_706D18377BFA_.wvu.FilterData" localSheetId="0" hidden="1">'на 31.01.2021'!$A$7:$J$397</definedName>
    <definedName name="Z_A0441A70_4C93_4AA0_AF04_3A7C9239CEF3_.wvu.FilterData" localSheetId="0" hidden="1">'на 31.01.2021'!$A$7:$J$397</definedName>
    <definedName name="Z_A076AA26_B89C_401B_BFC1_DBB6CC9D6D95_.wvu.FilterData" localSheetId="0" hidden="1">'на 31.01.2021'!$A$7:$J$397</definedName>
    <definedName name="Z_A08B7B60_BE09_484D_B75E_15D9DE206B17_.wvu.FilterData" localSheetId="0" hidden="1">'на 31.01.2021'!$A$7:$J$397</definedName>
    <definedName name="Z_A0963EEC_5578_46DF_B7B0_2B9F8CADC5B9_.wvu.FilterData" localSheetId="0" hidden="1">'на 31.01.2021'!$A$7:$J$397</definedName>
    <definedName name="Z_A0A3CD9B_2436_40D7_91DB_589A95FBBF00_.wvu.FilterData" localSheetId="0" hidden="1">'на 31.01.2021'!$A$7:$J$397</definedName>
    <definedName name="Z_A0A3CD9B_2436_40D7_91DB_589A95FBBF00_.wvu.PrintArea" localSheetId="0" hidden="1">'на 31.01.2021'!$A$1:$J$196</definedName>
    <definedName name="Z_A0A3CD9B_2436_40D7_91DB_589A95FBBF00_.wvu.PrintTitles" localSheetId="0" hidden="1">'на 31.01.2021'!$5:$8</definedName>
    <definedName name="Z_A0B88556_74B6_47DD_919E_F05FE459C0D2_.wvu.FilterData" localSheetId="0" hidden="1">'на 31.01.2021'!$A$7:$J$397</definedName>
    <definedName name="Z_A0EB0A04_1124_498B_8C4B_C1E25B53C1A8_.wvu.FilterData" localSheetId="0" hidden="1">'на 31.01.2021'!$A$7:$H$131</definedName>
    <definedName name="Z_A0F76A4B_6862_4C98_8A93_2EBAEE1B6BB0_.wvu.FilterData" localSheetId="0" hidden="1">'на 31.01.2021'!$A$7:$J$397</definedName>
    <definedName name="Z_A113B19A_DB2C_4585_AED7_B7EF9F05E57E_.wvu.FilterData" localSheetId="0" hidden="1">'на 31.01.2021'!$A$7:$J$397</definedName>
    <definedName name="Z_A1252AD3_62A9_4B5D_B0FA_98A0DCCDEFC0_.wvu.FilterData" localSheetId="0" hidden="1">'на 31.01.2021'!$A$7:$J$397</definedName>
    <definedName name="Z_A16EB437_3CC8_4E6F_BBBC_69B23743E827_.wvu.FilterData" localSheetId="0" hidden="1">'на 31.01.2021'!$A$7:$J$397</definedName>
    <definedName name="Z_A1D433E9_C75F_4412_BF40_B52D987155DD_.wvu.FilterData" localSheetId="0" hidden="1">'на 31.01.2021'!$A$7:$J$397</definedName>
    <definedName name="Z_A1F73EBC_FDF3_4E2E_ACF3_35A0CE17D52C_.wvu.FilterData" localSheetId="0" hidden="1">'на 31.01.2021'!$A$7:$J$397</definedName>
    <definedName name="Z_A21CB1BD_5236_485F_8FCB_D43C0EB079B8_.wvu.FilterData" localSheetId="0" hidden="1">'на 31.01.2021'!$A$7:$J$397</definedName>
    <definedName name="Z_A248318D_C9F8_4612_8459_D14731DC6963_.wvu.FilterData" localSheetId="0" hidden="1">'на 31.01.2021'!$A$7:$J$397</definedName>
    <definedName name="Z_A2611F3A_C06C_4662_B39E_6F08BA7C9B14_.wvu.FilterData" localSheetId="0" hidden="1">'на 31.01.2021'!$A$7:$H$131</definedName>
    <definedName name="Z_A28DA500_33FC_4913_B21A_3E2D7ED7A130_.wvu.FilterData" localSheetId="0" hidden="1">'на 31.01.2021'!$A$7:$H$131</definedName>
    <definedName name="Z_A37CB508_4B3B_4626_B2D4_41A961FED620_.wvu.FilterData" localSheetId="0" hidden="1">'на 31.01.2021'!$A$7:$J$397</definedName>
    <definedName name="Z_A38250FB_559C_49CE_918A_6673F9586B86_.wvu.FilterData" localSheetId="0" hidden="1">'на 31.01.2021'!$A$7:$J$397</definedName>
    <definedName name="Z_A3A455A0_D439_4DB6_9552_34013CFCFF6F_.wvu.FilterData" localSheetId="0" hidden="1">'на 31.01.2021'!$A$7:$J$397</definedName>
    <definedName name="Z_A43F854D_D5F8_4D22_A3A2_377329C9E300_.wvu.FilterData" localSheetId="0" hidden="1">'на 31.01.2021'!$A$7:$J$397</definedName>
    <definedName name="Z_A493CE42_CB3C_4296_B6F9_DECBE584245E_.wvu.FilterData" localSheetId="0" hidden="1">'на 31.01.2021'!$A$7:$J$397</definedName>
    <definedName name="Z_A5169FE8_9D26_44E6_A6EA_F78B40E1DE01_.wvu.FilterData" localSheetId="0" hidden="1">'на 31.01.2021'!$A$7:$J$397</definedName>
    <definedName name="Z_A545B35E_D99D_4094_9EF0_1F003BB186C8_.wvu.FilterData" localSheetId="0" hidden="1">'на 31.01.2021'!$A$7:$J$397</definedName>
    <definedName name="Z_A57C42F9_18B1_4AA0_97AE_4F8F0C3D5B4A_.wvu.FilterData" localSheetId="0" hidden="1">'на 31.01.2021'!$A$7:$J$397</definedName>
    <definedName name="Z_A58EC50F_4C51_4CEE_AAEE_87B66F6A25CE_.wvu.FilterData" localSheetId="0" hidden="1">'на 31.01.2021'!$A$7:$J$397</definedName>
    <definedName name="Z_A62258B9_7768_4C4F_AFFC_537782E81CFF_.wvu.FilterData" localSheetId="0" hidden="1">'на 31.01.2021'!$A$7:$H$131</definedName>
    <definedName name="Z_A65D4FF6_26A1_47FE_AF98_41E05002FB1E_.wvu.FilterData" localSheetId="0" hidden="1">'на 31.01.2021'!$A$7:$H$131</definedName>
    <definedName name="Z_A6816A2A_A381_4629_A196_A2D2CBED046E_.wvu.FilterData" localSheetId="0" hidden="1">'на 31.01.2021'!$A$7:$J$397</definedName>
    <definedName name="Z_A6B98527_7CBF_4E4D_BDEA_9334A3EB779F_.wvu.Cols" localSheetId="0" hidden="1">'на 31.01.2021'!#REF!,'на 31.01.2021'!#REF!,'на 31.01.2021'!$K:$BM</definedName>
    <definedName name="Z_A6B98527_7CBF_4E4D_BDEA_9334A3EB779F_.wvu.FilterData" localSheetId="0" hidden="1">'на 31.01.2021'!$A$7:$J$397</definedName>
    <definedName name="Z_A6B98527_7CBF_4E4D_BDEA_9334A3EB779F_.wvu.PrintArea" localSheetId="0" hidden="1">'на 31.01.2021'!$A$1:$BM$176</definedName>
    <definedName name="Z_A6B98527_7CBF_4E4D_BDEA_9334A3EB779F_.wvu.PrintTitles" localSheetId="0" hidden="1">'на 31.01.2021'!$5:$7</definedName>
    <definedName name="Z_A80309A3_DC3C_4005_B42B_D4917A972961_.wvu.FilterData" localSheetId="0" hidden="1">'на 31.01.2021'!$A$7:$J$397</definedName>
    <definedName name="Z_A8612BC9_FCBF_471D_AC5E_53EED994AF30_.wvu.FilterData" localSheetId="0" hidden="1">'на 31.01.2021'!$A$7:$J$397</definedName>
    <definedName name="Z_A8EFE8CB_4B40_4A53_8B7A_29439E2B50D7_.wvu.FilterData" localSheetId="0" hidden="1">'на 31.01.2021'!$A$7:$J$397</definedName>
    <definedName name="Z_A98C96B5_CE3A_4FF9_B3E5_0DBB66ADC5BB_.wvu.FilterData" localSheetId="0" hidden="1">'на 31.01.2021'!$A$7:$H$131</definedName>
    <definedName name="Z_A9BB2943_E4B1_4809_A926_69F8C50E1CF2_.wvu.FilterData" localSheetId="0" hidden="1">'на 31.01.2021'!$A$7:$J$397</definedName>
    <definedName name="Z_AA2D48D6_A520_472C_A13E_9C86E59954B7_.wvu.FilterData" localSheetId="0" hidden="1">'на 31.01.2021'!$A$7:$J$397</definedName>
    <definedName name="Z_AA4C7BF5_07E0_4095_B165_D2AF600190FA_.wvu.FilterData" localSheetId="0" hidden="1">'на 31.01.2021'!$A$7:$H$131</definedName>
    <definedName name="Z_AAC4B5AB_1913_4D9C_A1FF_BD9345E009EB_.wvu.FilterData" localSheetId="0" hidden="1">'на 31.01.2021'!$A$7:$H$131</definedName>
    <definedName name="Z_AB20AEF7_931C_411F_91E6_F461408B5AE6_.wvu.FilterData" localSheetId="0" hidden="1">'на 31.01.2021'!$A$7:$J$397</definedName>
    <definedName name="Z_AB6F92E9_DF9D_4C91_986B_A24ACE20A074_.wvu.FilterData" localSheetId="0" hidden="1">'на 31.01.2021'!$A$7:$J$397</definedName>
    <definedName name="Z_ABA75302_0F6D_4886_9D81_1818E8870CAA_.wvu.FilterData" localSheetId="0" hidden="1">'на 31.01.2021'!$A$3:$K$181</definedName>
    <definedName name="Z_ABAF42E6_6CD6_46B1_A0C6_0099C207BC1C_.wvu.FilterData" localSheetId="0" hidden="1">'на 31.01.2021'!$A$7:$J$397</definedName>
    <definedName name="Z_ABF07E15_3FB5_46FA_8B18_72FA32E3F1DA_.wvu.FilterData" localSheetId="0" hidden="1">'на 31.01.2021'!$A$7:$J$397</definedName>
    <definedName name="Z_ACFE2E5A_B4BC_4793_B103_05F97C227772_.wvu.FilterData" localSheetId="0" hidden="1">'на 31.01.2021'!$A$7:$J$397</definedName>
    <definedName name="Z_AD079EA2_4E18_46EE_8E20_0C7923C917D2_.wvu.FilterData" localSheetId="0" hidden="1">'на 31.01.2021'!$A$7:$J$397</definedName>
    <definedName name="Z_AD5FD28B_B163_4E28_9CF1_4D777A9C7F23_.wvu.FilterData" localSheetId="0" hidden="1">'на 31.01.2021'!$A$7:$J$397</definedName>
    <definedName name="Z_ADA9DB4F_5BB1_4224_8DA9_14C27A67B61C_.wvu.FilterData" localSheetId="0" hidden="1">'на 31.01.2021'!$A$7:$J$397</definedName>
    <definedName name="Z_ADC07B81_DE66_492B_BBA5_997218302AD2_.wvu.FilterData" localSheetId="0" hidden="1">'на 31.01.2021'!$A$7:$J$397</definedName>
    <definedName name="Z_ADE318A0_9CB5_431A_AF2B_D561B19631D9_.wvu.FilterData" localSheetId="0" hidden="1">'на 31.01.2021'!$A$7:$J$397</definedName>
    <definedName name="Z_ADEB3242_7660_4E37_BB66_F38B3721740A_.wvu.FilterData" localSheetId="0" hidden="1">'на 31.01.2021'!$A$7:$J$397</definedName>
    <definedName name="Z_ADF53E9B_9172_4E3F_AC45_4FF59160C1DB_.wvu.FilterData" localSheetId="0" hidden="1">'на 31.01.2021'!$A$7:$J$397</definedName>
    <definedName name="Z_AEB68FDB_733B_4E71_B527_DB78F63BA639_.wvu.FilterData" localSheetId="0" hidden="1">'на 31.01.2021'!$A$7:$J$397</definedName>
    <definedName name="Z_AF01D870_77CB_46A2_A95B_3A27FF42EAA8_.wvu.FilterData" localSheetId="0" hidden="1">'на 31.01.2021'!$A$7:$H$131</definedName>
    <definedName name="Z_AF1AEFF5_9892_4FCB_BD3E_6CF1CEE1B71B_.wvu.FilterData" localSheetId="0" hidden="1">'на 31.01.2021'!$A$7:$J$397</definedName>
    <definedName name="Z_AF4D94A7_871B_4DAF_A524_EFBD1A653B6B_.wvu.FilterData" localSheetId="0" hidden="1">'на 31.01.2021'!$A$7:$J$397</definedName>
    <definedName name="Z_AF52B61E_FDEA_47EA_AEB5_644F9593AA6A_.wvu.FilterData" localSheetId="0" hidden="1">'на 31.01.2021'!$A$7:$J$397</definedName>
    <definedName name="Z_AF578863_5150_4761_94CC_531A4DF22DCE_.wvu.FilterData" localSheetId="0" hidden="1">'на 31.01.2021'!$A$7:$J$397</definedName>
    <definedName name="Z_AF5A4C14_51B2_4FAB_A1D5_7A115E23761D_.wvu.FilterData" localSheetId="0" hidden="1">'на 31.01.2021'!$A$7:$J$397</definedName>
    <definedName name="Z_AFA81EB9_2671_4E2A_8E75_7C4A62B9444A_.wvu.FilterData" localSheetId="0" hidden="1">'на 31.01.2021'!$A$7:$J$397</definedName>
    <definedName name="Z_AFABF6AA_2F6E_48B0_98F8_213EA30990B1_.wvu.FilterData" localSheetId="0" hidden="1">'на 31.01.2021'!$A$7:$J$397</definedName>
    <definedName name="Z_AFC26506_1EE1_430F_B247_3257CE41958A_.wvu.FilterData" localSheetId="0" hidden="1">'на 31.01.2021'!$A$7:$J$397</definedName>
    <definedName name="Z_B00B4D71_156E_4DD9_93CC_1F392CBA035F_.wvu.FilterData" localSheetId="0" hidden="1">'на 31.01.2021'!$A$7:$J$397</definedName>
    <definedName name="Z_B0B61858_D248_4F0B_95EB_A53482FBF19B_.wvu.FilterData" localSheetId="0" hidden="1">'на 31.01.2021'!$A$7:$J$397</definedName>
    <definedName name="Z_B0BB7BD4_E507_4D19_A9BF_6595068A89B5_.wvu.FilterData" localSheetId="0" hidden="1">'на 31.01.2021'!$A$7:$J$397</definedName>
    <definedName name="Z_B0E0BA3C_DE22_4F32_91F8_7EFC47C05F3D_.wvu.FilterData" localSheetId="0" hidden="1">'на 31.01.2021'!$A$7:$J$397</definedName>
    <definedName name="Z_B1092B1A_E83D_4B5A_8305_1FA97EA37480_.wvu.FilterData" localSheetId="0" hidden="1">'на 31.01.2021'!$A$7:$J$397</definedName>
    <definedName name="Z_B116361E_7ED4_4599_8694_C495BD23B202_.wvu.FilterData" localSheetId="0" hidden="1">'на 31.01.2021'!$A$7:$J$397</definedName>
    <definedName name="Z_B1378FA2_C7F2_4FA5_BEB6_CCDDC18D3830_.wvu.FilterData" localSheetId="0" hidden="1">'на 31.01.2021'!$A$7:$J$397</definedName>
    <definedName name="Z_B180D137_9F25_4AD4_9057_37928F1867A8_.wvu.FilterData" localSheetId="0" hidden="1">'на 31.01.2021'!$A$7:$H$131</definedName>
    <definedName name="Z_B1FA2CF0_321B_4787_93E8_EB6D5C78D6B5_.wvu.FilterData" localSheetId="0" hidden="1">'на 31.01.2021'!$A$7:$J$397</definedName>
    <definedName name="Z_B246A3A0_6AE0_4610_AE7A_F7490C26DBCA_.wvu.FilterData" localSheetId="0" hidden="1">'на 31.01.2021'!$A$7:$J$397</definedName>
    <definedName name="Z_B29CC05F_A051_4D5E_AA04_7123811DC381_.wvu.FilterData" localSheetId="0" hidden="1">'на 31.01.2021'!$A$7:$J$397</definedName>
    <definedName name="Z_B2C2530A_B98E_4F24_AE19_86FE9357633B_.wvu.FilterData" localSheetId="0" hidden="1">'на 31.01.2021'!$A$7:$J$397</definedName>
    <definedName name="Z_B2D38EAC_E767_43A7_B7A2_621639FE347D_.wvu.FilterData" localSheetId="0" hidden="1">'на 31.01.2021'!$A$7:$H$131</definedName>
    <definedName name="Z_B2E9D1B9_C3FE_4F75_89F4_46F3E34C24E4_.wvu.FilterData" localSheetId="0" hidden="1">'на 31.01.2021'!$A$7:$J$397</definedName>
    <definedName name="Z_B30FEF93_CDBE_4AC5_9298_7B65E13C3F79_.wvu.FilterData" localSheetId="0" hidden="1">'на 31.01.2021'!$A$7:$J$397</definedName>
    <definedName name="Z_B3114865_FFF9_40B7_B9E6_C3642102DCF9_.wvu.FilterData" localSheetId="0" hidden="1">'на 31.01.2021'!$A$7:$J$397</definedName>
    <definedName name="Z_B3339176_D3D0_4D7A_8AAB_C0B71F942A93_.wvu.FilterData" localSheetId="0" hidden="1">'на 31.01.2021'!$A$7:$H$131</definedName>
    <definedName name="Z_B350A9CC_C225_45B2_AEE1_E6A61C6949F5_.wvu.FilterData" localSheetId="0" hidden="1">'на 31.01.2021'!$A$7:$J$397</definedName>
    <definedName name="Z_B3600A72_2219_4522_9D71_3438906DADEB_.wvu.FilterData" localSheetId="0" hidden="1">'на 31.01.2021'!$A$7:$J$397</definedName>
    <definedName name="Z_B3655F0F_A78B_43E5_BFD5_814C66A7690F_.wvu.FilterData" localSheetId="0" hidden="1">'на 31.01.2021'!$A$7:$J$397</definedName>
    <definedName name="Z_B45FAC42_679D_43AB_B511_9E5492CAC2DB_.wvu.FilterData" localSheetId="0" hidden="1">'на 31.01.2021'!$A$7:$H$131</definedName>
    <definedName name="Z_B47A0A9E_665F_4B62_A9A6_650B391D5D49_.wvu.FilterData" localSheetId="0" hidden="1">'на 31.01.2021'!$A$7:$J$397</definedName>
    <definedName name="Z_B499C08D_A2E7_417F_A9B7_BFCE2B66534F_.wvu.FilterData" localSheetId="0" hidden="1">'на 31.01.2021'!$A$7:$J$397</definedName>
    <definedName name="Z_B4E448FF_1059_48E0_93CC_976057024FF4_.wvu.FilterData" localSheetId="0" hidden="1">'на 31.01.2021'!$A$7:$J$397</definedName>
    <definedName name="Z_B509A51A_98E0_4D86_A1E4_A5AB9AE9E52F_.wvu.FilterData" localSheetId="0" hidden="1">'на 31.01.2021'!$A$7:$J$397</definedName>
    <definedName name="Z_B537FA65_2A89_48F5_A855_62E73EDF1095_.wvu.FilterData" localSheetId="0" hidden="1">'на 31.01.2021'!$A$7:$J$397</definedName>
    <definedName name="Z_B543C7D0_E350_4DA4_A835_ADCB64A4D66D_.wvu.FilterData" localSheetId="0" hidden="1">'на 31.01.2021'!$A$7:$J$397</definedName>
    <definedName name="Z_B5533D56_E1AE_4DE7_8436_EF9CA55A4943_.wvu.FilterData" localSheetId="0" hidden="1">'на 31.01.2021'!$A$7:$J$397</definedName>
    <definedName name="Z_B56BEF44_39DC_4F5B_A5E5_157C237832AF_.wvu.FilterData" localSheetId="0" hidden="1">'на 31.01.2021'!$A$7:$H$131</definedName>
    <definedName name="Z_B575149D_1AE3_4570_9C6E_DBCC60810C82_.wvu.FilterData" localSheetId="0" hidden="1">'на 31.01.2021'!$A$7:$J$397</definedName>
    <definedName name="Z_B5A6FE62_B66C_45B1_AF17_B7686B0B3A3F_.wvu.FilterData" localSheetId="0" hidden="1">'на 31.01.2021'!$A$7:$J$397</definedName>
    <definedName name="Z_B603D180_E09A_4B9C_810F_9423EBA4A0EA_.wvu.FilterData" localSheetId="0" hidden="1">'на 31.01.2021'!$A$7:$J$397</definedName>
    <definedName name="Z_B666AFF1_6658_457A_A768_4BF1349F009A_.wvu.FilterData" localSheetId="0" hidden="1">'на 31.01.2021'!$A$7:$J$397</definedName>
    <definedName name="Z_B698776A_6A96_445D_9813_F5440DD90495_.wvu.FilterData" localSheetId="0" hidden="1">'на 31.01.2021'!$A$7:$J$397</definedName>
    <definedName name="Z_B6D72401_10F2_4D08_9A2D_EC1E2043D946_.wvu.FilterData" localSheetId="0" hidden="1">'на 31.01.2021'!$A$7:$J$397</definedName>
    <definedName name="Z_B6F11AB1_40C8_4880_BE42_1C35664CF325_.wvu.FilterData" localSheetId="0" hidden="1">'на 31.01.2021'!$A$7:$J$397</definedName>
    <definedName name="Z_B736B334_F8CF_4A1D_A747_B2B8CF3F3731_.wvu.FilterData" localSheetId="0" hidden="1">'на 31.01.2021'!$A$7:$J$397</definedName>
    <definedName name="Z_B7A22467_168B_475A_AC6B_F744F4990F6A_.wvu.FilterData" localSheetId="0" hidden="1">'на 31.01.2021'!$A$7:$J$397</definedName>
    <definedName name="Z_B7A4DC29_6CA3_48BD_BD2B_5EA61D250392_.wvu.FilterData" localSheetId="0" hidden="1">'на 31.01.2021'!$A$7:$H$131</definedName>
    <definedName name="Z_B7AA87B6_FA60_4A3A_B9B3_E470B82E05DB_.wvu.FilterData" localSheetId="0" hidden="1">'на 31.01.2021'!$A$7:$J$397</definedName>
    <definedName name="Z_B7D9DE91_6329_4AB9_BB45_131E306E53B9_.wvu.FilterData" localSheetId="0" hidden="1">'на 31.01.2021'!$A$7:$J$397</definedName>
    <definedName name="Z_B7F67755_3086_43A6_86E7_370F80E61BD0_.wvu.FilterData" localSheetId="0" hidden="1">'на 31.01.2021'!$A$7:$H$131</definedName>
    <definedName name="Z_B8283716_285A_45D5_8283_DCA7A3C9CFC7_.wvu.FilterData" localSheetId="0" hidden="1">'на 31.01.2021'!$A$7:$J$397</definedName>
    <definedName name="Z_B858041A_E0C9_4C5A_A736_A0DA4684B712_.wvu.FilterData" localSheetId="0" hidden="1">'на 31.01.2021'!$A$7:$J$397</definedName>
    <definedName name="Z_B88DEA47_DC50_452B_A428_57311C34DA8D_.wvu.FilterData" localSheetId="0" hidden="1">'на 31.01.2021'!$A$7:$J$397</definedName>
    <definedName name="Z_B898A439_2A40_408A_B02D_FB1508A09127_.wvu.FilterData" localSheetId="0" hidden="1">'на 31.01.2021'!$A$7:$J$397</definedName>
    <definedName name="Z_B8A45854_EBFF_49DF_A473_1D4385A7C5CE_.wvu.FilterData" localSheetId="0" hidden="1">'на 31.01.2021'!$A$7:$J$397</definedName>
    <definedName name="Z_B8EDA240_D337_4165_927F_4408D011F4B1_.wvu.FilterData" localSheetId="0" hidden="1">'на 31.01.2021'!$A$7:$J$397</definedName>
    <definedName name="Z_B908EE8E_4AFB_4152_A270_8C591D48DDA3_.wvu.FilterData" localSheetId="0" hidden="1">'на 31.01.2021'!$A$7:$J$397</definedName>
    <definedName name="Z_B94999B0_3597_431C_9F36_97A338C842BB_.wvu.FilterData" localSheetId="0" hidden="1">'на 31.01.2021'!$A$7:$J$397</definedName>
    <definedName name="Z_B9A29D57_1D84_4BB4_A72C_EF14D2D8DD4E_.wvu.FilterData" localSheetId="0" hidden="1">'на 31.01.2021'!$A$7:$J$397</definedName>
    <definedName name="Z_B9E4A290_7C7B_4FC4_B3B5_77FC903959FC_.wvu.FilterData" localSheetId="0" hidden="1">'на 31.01.2021'!$A$7:$J$397</definedName>
    <definedName name="Z_B9FDB936_DEDC_405B_AC55_3262523808BE_.wvu.FilterData" localSheetId="0" hidden="1">'на 31.01.2021'!$A$7:$J$397</definedName>
    <definedName name="Z_BAB4825B_2E54_4A6C_A72D_1F8E7B4FEFFB_.wvu.FilterData" localSheetId="0" hidden="1">'на 31.01.2021'!$A$7:$J$397</definedName>
    <definedName name="Z_BAFB3A8F_5ACD_4C4A_A33C_831C754D88C0_.wvu.FilterData" localSheetId="0" hidden="1">'на 31.01.2021'!$A$7:$J$397</definedName>
    <definedName name="Z_BB12E75B_C0CD_4F27_B16D_E901B605B487_.wvu.FilterData" localSheetId="0" hidden="1">'на 31.01.2021'!$A$7:$J$397</definedName>
    <definedName name="Z_BB8AF508_3D02_4D84_A6EB_5A5E5B195A63_.wvu.FilterData" localSheetId="0" hidden="1">'на 31.01.2021'!$A$7:$J$397</definedName>
    <definedName name="Z_BBED0997_5705_4C3C_95F1_5444E893BE19_.wvu.FilterData" localSheetId="0" hidden="1">'на 31.01.2021'!$A$7:$J$397</definedName>
    <definedName name="Z_BC09D690_D177_4FC8_AE1F_8F0F0D5C6ECD_.wvu.FilterData" localSheetId="0" hidden="1">'на 31.01.2021'!$A$7:$J$397</definedName>
    <definedName name="Z_BC202F3F_4E55_462F_AFE4_24E3BB6517B3_.wvu.FilterData" localSheetId="0" hidden="1">'на 31.01.2021'!$A$7:$J$397</definedName>
    <definedName name="Z_BC6910FC_42F8_457B_8F8D_9BC0111CE283_.wvu.FilterData" localSheetId="0" hidden="1">'на 31.01.2021'!$A$7:$J$397</definedName>
    <definedName name="Z_BC6F809F_AC47_40B9_89F0_DED73C273CA2_.wvu.FilterData" localSheetId="0" hidden="1">'на 31.01.2021'!$A$7:$J$397</definedName>
    <definedName name="Z_BCD07E9A_8689_4B9C_BA91_8604AE8338A3_.wvu.FilterData" localSheetId="0" hidden="1">'на 31.01.2021'!$A$7:$J$397</definedName>
    <definedName name="Z_BCF65237_BF57_4D05_AF7D_B308B711FA15_.wvu.FilterData" localSheetId="0" hidden="1">'на 31.01.2021'!$A$7:$J$397</definedName>
    <definedName name="Z_BD08DE99_B722_4C7F_897B_080446202D0F_.wvu.FilterData" localSheetId="0" hidden="1">'на 31.01.2021'!$A$7:$J$397</definedName>
    <definedName name="Z_BD43FB27_5C5A_40CF_A333_A059BA765D4E_.wvu.FilterData" localSheetId="0" hidden="1">'на 31.01.2021'!$A$7:$J$397</definedName>
    <definedName name="Z_BD690439_1CC5_4E37_A0E9_1B65A930CD21_.wvu.FilterData" localSheetId="0" hidden="1">'на 31.01.2021'!$A$7:$J$397</definedName>
    <definedName name="Z_BD707806_8F10_492F_81AE_A7900A187828_.wvu.FilterData" localSheetId="0" hidden="1">'на 31.01.2021'!$A$3:$K$181</definedName>
    <definedName name="Z_BD822A95_4AA3_4CF6_94E8_04D2B9283308_.wvu.FilterData" localSheetId="0" hidden="1">'на 31.01.2021'!$A$7:$J$397</definedName>
    <definedName name="Z_BDD573CF_BFE0_4002_B5F7_E438A5DAD635_.wvu.FilterData" localSheetId="0" hidden="1">'на 31.01.2021'!$A$7:$J$397</definedName>
    <definedName name="Z_BE34DAD4_4A0A_4E88_B75B_FC1355A3DB9B_.wvu.FilterData" localSheetId="0" hidden="1">'на 31.01.2021'!$A$7:$J$397</definedName>
    <definedName name="Z_BE3F7214_4B0C_40FA_B4F7_B0F38416BCEF_.wvu.FilterData" localSheetId="0" hidden="1">'на 31.01.2021'!$A$7:$J$397</definedName>
    <definedName name="Z_BE41C01B_5C79_4BA0_8F6F_0E99B8B69C13_.wvu.FilterData" localSheetId="0" hidden="1">'на 31.01.2021'!$A$7:$J$397</definedName>
    <definedName name="Z_BE442298_736F_47F5_9592_76FFCCDA59DB_.wvu.FilterData" localSheetId="0" hidden="1">'на 31.01.2021'!$A$7:$H$131</definedName>
    <definedName name="Z_BE493141_BDA3_49D9_A030_4FFD7C06A521_.wvu.FilterData" localSheetId="0" hidden="1">'на 31.01.2021'!$A$7:$J$397</definedName>
    <definedName name="Z_BE6B1708_951F_4834_B0E1_EB03AAA7B777_.wvu.FilterData" localSheetId="0" hidden="1">'на 31.01.2021'!$A$7:$J$397</definedName>
    <definedName name="Z_BE842559_6B14_41AC_A92A_4E50A6CE8B79_.wvu.FilterData" localSheetId="0" hidden="1">'на 31.01.2021'!$A$7:$J$397</definedName>
    <definedName name="Z_BE97AC31_BFEB_4520_BC44_68B0C987C70A_.wvu.FilterData" localSheetId="0" hidden="1">'на 31.01.2021'!$A$7:$J$397</definedName>
    <definedName name="Z_BEA0FDBA_BB07_4C19_8BBD_5E57EE395C09_.wvu.FilterData" localSheetId="0" hidden="1">'на 31.01.2021'!$A$7:$J$397</definedName>
    <definedName name="Z_BEA0FDBA_BB07_4C19_8BBD_5E57EE395C09_.wvu.PrintArea" localSheetId="0" hidden="1">'на 31.01.2021'!$A$1:$J$196</definedName>
    <definedName name="Z_BEA0FDBA_BB07_4C19_8BBD_5E57EE395C09_.wvu.PrintTitles" localSheetId="0" hidden="1">'на 31.01.2021'!$5:$8</definedName>
    <definedName name="Z_BF22223F_B516_45E8_9C4B_DD4CB4CE2C48_.wvu.FilterData" localSheetId="0" hidden="1">'на 31.01.2021'!$A$7:$J$397</definedName>
    <definedName name="Z_BF637C80_8201_4090_9CCD_1BDD42F55943_.wvu.FilterData" localSheetId="0" hidden="1">'на 31.01.2021'!$A$7:$J$397</definedName>
    <definedName name="Z_BF65F093_304D_44F0_BF26_E5F8F9093CF5_.wvu.FilterData" localSheetId="0" hidden="1">'на 31.01.2021'!$A$7:$J$62</definedName>
    <definedName name="Z_C02D2AC3_00AB_4B4C_8299_349FC338B994_.wvu.FilterData" localSheetId="0" hidden="1">'на 31.01.2021'!$A$7:$J$397</definedName>
    <definedName name="Z_C06B54EB_7783_4454_98A9_667EC52BEC0B_.wvu.FilterData" localSheetId="0" hidden="1">'на 31.01.2021'!$A$7:$J$397</definedName>
    <definedName name="Z_C0E14968_138D_48A2_9D67_80D62DD131B4_.wvu.FilterData" localSheetId="0" hidden="1">'на 31.01.2021'!$A$7:$J$397</definedName>
    <definedName name="Z_C0ED18A2_48B4_4C82_979B_4B80DB79BC08_.wvu.FilterData" localSheetId="0" hidden="1">'на 31.01.2021'!$A$7:$J$397</definedName>
    <definedName name="Z_C106F923_AD55_472E_86A3_2C4C13F084E8_.wvu.FilterData" localSheetId="0" hidden="1">'на 31.01.2021'!$A$7:$J$397</definedName>
    <definedName name="Z_C140C6EF_B272_4886_8555_3A3DB8A6C4A0_.wvu.FilterData" localSheetId="0" hidden="1">'на 31.01.2021'!$A$7:$J$397</definedName>
    <definedName name="Z_C14C28B9_3A8B_4F55_AC1E_B6D3DA6398D5_.wvu.FilterData" localSheetId="0" hidden="1">'на 31.01.2021'!$A$7:$J$397</definedName>
    <definedName name="Z_C276A679_E43E_444B_B0E9_B307A301A03A_.wvu.FilterData" localSheetId="0" hidden="1">'на 31.01.2021'!$A$7:$J$397</definedName>
    <definedName name="Z_C27BA0A8_746D_45AD_B889_823A6BAE07E3_.wvu.FilterData" localSheetId="0" hidden="1">'на 31.01.2021'!$A$7:$J$397</definedName>
    <definedName name="Z_C2CB459F_7FD6_4B1B_96BE_4FB4C3354701_.wvu.FilterData" localSheetId="0" hidden="1">'на 31.01.2021'!$A$7:$J$397</definedName>
    <definedName name="Z_C2E7FF11_4F7B_4EA9_AD45_A8385AC4BC24_.wvu.FilterData" localSheetId="0" hidden="1">'на 31.01.2021'!$A$7:$H$131</definedName>
    <definedName name="Z_C2EFA1FD_449D_47F2_B7E9_2EBC23C15369_.wvu.FilterData" localSheetId="0" hidden="1">'на 31.01.2021'!$A$7:$J$397</definedName>
    <definedName name="Z_C35C56D1_B129_4866_84BA_2C2957BC8254_.wvu.FilterData" localSheetId="0" hidden="1">'на 31.01.2021'!$A$7:$J$397</definedName>
    <definedName name="Z_C3E7B974_7E68_49C9_8A66_DEBBC3D71CB8_.wvu.FilterData" localSheetId="0" hidden="1">'на 31.01.2021'!$A$7:$H$131</definedName>
    <definedName name="Z_C3E97E4D_03A9_422E_8E65_116E90E7DE0A_.wvu.FilterData" localSheetId="0" hidden="1">'на 31.01.2021'!$A$7:$J$397</definedName>
    <definedName name="Z_C4456EF4_CF59_4991_B229_6153353D7E80_.wvu.FilterData" localSheetId="0" hidden="1">'на 31.01.2021'!$A$7:$J$397</definedName>
    <definedName name="Z_C47D5376_4107_461D_B353_0F0CCA5A27B8_.wvu.FilterData" localSheetId="0" hidden="1">'на 31.01.2021'!$A$7:$H$131</definedName>
    <definedName name="Z_C4A81194_E272_4927_9E06_D47C43E50753_.wvu.FilterData" localSheetId="0" hidden="1">'на 31.01.2021'!$A$7:$J$397</definedName>
    <definedName name="Z_C4E388F3_F33E_45AF_8E75_3BD450853C20_.wvu.FilterData" localSheetId="0" hidden="1">'на 31.01.2021'!$A$7:$J$397</definedName>
    <definedName name="Z_C55D9313_9108_41CA_AD0E_FE2F7292C638_.wvu.FilterData" localSheetId="0" hidden="1">'на 31.01.2021'!$A$7:$H$131</definedName>
    <definedName name="Z_C5A38A18_427F_40C3_A14B_55DA8E81FB09_.wvu.FilterData" localSheetId="0" hidden="1">'на 31.01.2021'!$A$7:$J$397</definedName>
    <definedName name="Z_C5D84F85_3611_4C2A_903D_ECFF3A3DA3D9_.wvu.FilterData" localSheetId="0" hidden="1">'на 31.01.2021'!$A$7:$H$131</definedName>
    <definedName name="Z_C636DE0B_BC5D_45AA_89BD_B628CA1FE119_.wvu.FilterData" localSheetId="0" hidden="1">'на 31.01.2021'!$A$7:$J$397</definedName>
    <definedName name="Z_C64B304D_8D18_4BBF_B3F7_BCB025A35D1F_.wvu.FilterData" localSheetId="0" hidden="1">'на 31.01.2021'!$A$7:$J$397</definedName>
    <definedName name="Z_C70C85CF_5ADB_4631_87C7_BA23E9BE3196_.wvu.FilterData" localSheetId="0" hidden="1">'на 31.01.2021'!$A$7:$J$397</definedName>
    <definedName name="Z_C724E918_D9E1_49FD_BF22_DDB90B7F8E3F_.wvu.FilterData" localSheetId="0" hidden="1">'на 31.01.2021'!$A$7:$J$397</definedName>
    <definedName name="Z_C74598AC_1D4B_466D_8455_294C1A2E69BB_.wvu.FilterData" localSheetId="0" hidden="1">'на 31.01.2021'!$A$7:$H$131</definedName>
    <definedName name="Z_C745CD1F_9AA3_43D8_A7DA_ABDAF8508B62_.wvu.FilterData" localSheetId="0" hidden="1">'на 31.01.2021'!$A$7:$J$397</definedName>
    <definedName name="Z_C77795A2_6414_4CC8_AA0C_59805D660811_.wvu.FilterData" localSheetId="0" hidden="1">'на 31.01.2021'!$A$7:$J$397</definedName>
    <definedName name="Z_C7B45388_19BF_40B6_BABC_45E74244A2D0_.wvu.FilterData" localSheetId="0" hidden="1">'на 31.01.2021'!$A$7:$J$397</definedName>
    <definedName name="Z_C7C64E17_05B7_45D2_8C2E_DC9F64D44430_.wvu.FilterData" localSheetId="0" hidden="1">'на 31.01.2021'!$A$7:$J$397</definedName>
    <definedName name="Z_C7DB809B_EB90_4CA8_929B_8A5AA3E83B84_.wvu.FilterData" localSheetId="0" hidden="1">'на 31.01.2021'!$A$7:$J$397</definedName>
    <definedName name="Z_C7E20E3E_9EFC_468B_B8E7_8CC7B0A619FB_.wvu.FilterData" localSheetId="0" hidden="1">'на 31.01.2021'!$A$7:$J$397</definedName>
    <definedName name="Z_C84F2BDE_C59B_4946_9050_3D804EB14464_.wvu.FilterData" localSheetId="0" hidden="1">'на 31.01.2021'!$A$7:$J$397</definedName>
    <definedName name="Z_C8544891_FA2D_4348_8F5A_3864908C96CE_.wvu.FilterData" localSheetId="0" hidden="1">'на 31.01.2021'!$A$7:$J$397</definedName>
    <definedName name="Z_C8579552_11B1_4140_9659_E1DA02EF9DD1_.wvu.FilterData" localSheetId="0" hidden="1">'на 31.01.2021'!$A$7:$J$397</definedName>
    <definedName name="Z_C8C7D91A_0101_429D_A7C4_25C2A366909A_.wvu.Cols" localSheetId="0" hidden="1">'на 31.01.2021'!#REF!,'на 31.01.2021'!#REF!</definedName>
    <definedName name="Z_C8C7D91A_0101_429D_A7C4_25C2A366909A_.wvu.FilterData" localSheetId="0" hidden="1">'на 31.01.2021'!$A$7:$J$62</definedName>
    <definedName name="Z_C8C7D91A_0101_429D_A7C4_25C2A366909A_.wvu.Rows" localSheetId="0" hidden="1">'на 31.01.2021'!#REF!,'на 31.01.2021'!#REF!,'на 31.01.2021'!#REF!,'на 31.01.2021'!#REF!,'на 31.01.2021'!#REF!,'на 31.01.2021'!#REF!,'на 31.01.2021'!#REF!,'на 31.01.2021'!#REF!,'на 31.01.2021'!#REF!,'на 31.01.2021'!#REF!</definedName>
    <definedName name="Z_C9081176_529C_43E8_8E20_8AC24E7C2D35_.wvu.FilterData" localSheetId="0" hidden="1">'на 31.01.2021'!$A$7:$J$397</definedName>
    <definedName name="Z_C92DFED3_0457_4ADD_A0DC_DCDA692FFBED_.wvu.FilterData" localSheetId="0" hidden="1">'на 31.01.2021'!$A$7:$J$397</definedName>
    <definedName name="Z_C9339390_6849_4952_8898_4133E1235E89_.wvu.FilterData" localSheetId="0" hidden="1">'на 31.01.2021'!$A$7:$J$397</definedName>
    <definedName name="Z_C94FB5D5_E515_4327_B4DC_AC3D7C1A6363_.wvu.FilterData" localSheetId="0" hidden="1">'на 31.01.2021'!$A$7:$J$397</definedName>
    <definedName name="Z_C97ACF3E_ACD3_4C9D_94FA_EA6F3D46505E_.wvu.FilterData" localSheetId="0" hidden="1">'на 31.01.2021'!$A$7:$J$397</definedName>
    <definedName name="Z_C98B4A4E_FC1F_45B3_ABB0_7DC9BD4B8057_.wvu.FilterData" localSheetId="0" hidden="1">'на 31.01.2021'!$A$7:$H$131</definedName>
    <definedName name="Z_C9A5AE8B_0A38_4D54_B36F_AFD2A577F3EF_.wvu.FilterData" localSheetId="0" hidden="1">'на 31.01.2021'!$A$7:$J$397</definedName>
    <definedName name="Z_CA384592_0CFD_4322_A4EB_34EC04693944_.wvu.Cols" localSheetId="0" hidden="1">'на 31.01.2021'!$K:$M</definedName>
    <definedName name="Z_CA384592_0CFD_4322_A4EB_34EC04693944_.wvu.FilterData" localSheetId="0" hidden="1">'на 31.01.2021'!$A$7:$J$397</definedName>
    <definedName name="Z_CA384592_0CFD_4322_A4EB_34EC04693944_.wvu.PrintArea" localSheetId="0" hidden="1">'на 31.01.2021'!$A$1:$J$196</definedName>
    <definedName name="Z_CA384592_0CFD_4322_A4EB_34EC04693944_.wvu.PrintTitles" localSheetId="0" hidden="1">'на 31.01.2021'!$5:$8</definedName>
    <definedName name="Z_CAABA8F8_73A9_4D5F_A949_7D5636830179_.wvu.FilterData" localSheetId="0" hidden="1">'на 31.01.2021'!$A$7:$J$397</definedName>
    <definedName name="Z_CAAD7F8A_A328_4C0A_9ECF_2AD83A08D699_.wvu.FilterData" localSheetId="0" hidden="1">'на 31.01.2021'!$A$7:$H$131</definedName>
    <definedName name="Z_CB1A56DC_A135_41E6_8A02_AE4E518C879F_.wvu.FilterData" localSheetId="0" hidden="1">'на 31.01.2021'!$A$7:$J$397</definedName>
    <definedName name="Z_CB226949_BC9D_4E15_A3B1_A4219F35EADA_.wvu.FilterData" localSheetId="0" hidden="1">'на 31.01.2021'!$A$7:$J$397</definedName>
    <definedName name="Z_CB37E750_1F35_4C0A_B3BA_F688CA9C8186_.wvu.FilterData" localSheetId="0" hidden="1">'на 31.01.2021'!$A$7:$J$397</definedName>
    <definedName name="Z_CB4880DD_CE83_4DFC_BBA7_70687256D5A4_.wvu.FilterData" localSheetId="0" hidden="1">'на 31.01.2021'!$A$7:$H$131</definedName>
    <definedName name="Z_CBAD3A37_9B6D_4168_874F_D4718FB51A47_.wvu.FilterData" localSheetId="0" hidden="1">'на 31.01.2021'!$A$7:$J$397</definedName>
    <definedName name="Z_CBDBA949_FA00_4560_8001_BD00E63FCCA4_.wvu.FilterData" localSheetId="0" hidden="1">'на 31.01.2021'!$A$7:$J$397</definedName>
    <definedName name="Z_CBE0F0AD_DD6D_4940_A07E_F4A48D085109_.wvu.FilterData" localSheetId="0" hidden="1">'на 31.01.2021'!$A$7:$J$397</definedName>
    <definedName name="Z_CBF12BD1_A071_4448_8003_32E74F40E3E3_.wvu.FilterData" localSheetId="0" hidden="1">'на 31.01.2021'!$A$7:$H$131</definedName>
    <definedName name="Z_CBF9D894_3FD2_4B68_BAC8_643DB23851C0_.wvu.FilterData" localSheetId="0" hidden="1">'на 31.01.2021'!$A$7:$H$131</definedName>
    <definedName name="Z_CBF9D894_3FD2_4B68_BAC8_643DB23851C0_.wvu.Rows" localSheetId="0" hidden="1">'на 31.01.2021'!#REF!,'на 31.01.2021'!#REF!,'на 31.01.2021'!#REF!,'на 31.01.2021'!#REF!</definedName>
    <definedName name="Z_CC9C1A2B_D964_43D1_BBEF_3567C7A91A18_.wvu.FilterData" localSheetId="0" hidden="1">'на 31.01.2021'!$A$7:$J$397</definedName>
    <definedName name="Z_CCC17219_B1A3_4C6B_B903_0E4550432FD0_.wvu.FilterData" localSheetId="0" hidden="1">'на 31.01.2021'!$A$7:$H$131</definedName>
    <definedName name="Z_CCF533A2_322B_40E2_88B2_065E6D1D35B4_.wvu.FilterData" localSheetId="0" hidden="1">'на 31.01.2021'!$A$7:$J$397</definedName>
    <definedName name="Z_CCF533A2_322B_40E2_88B2_065E6D1D35B4_.wvu.PrintTitles" localSheetId="0" hidden="1">'на 31.01.2021'!$5:$8</definedName>
    <definedName name="Z_CD10AFE5_EACD_43E3_B0AD_1FCFF7EEADC3_.wvu.FilterData" localSheetId="0" hidden="1">'на 31.01.2021'!$A$7:$J$397</definedName>
    <definedName name="Z_CD353AFF_30DB_4B1F_902B_14469CDE256D_.wvu.FilterData" localSheetId="0" hidden="1">'на 31.01.2021'!$A$7:$J$397</definedName>
    <definedName name="Z_CDA81109_B9FA_4C44_9EAE_FFD9110E5B0F_.wvu.FilterData" localSheetId="0" hidden="1">'на 31.01.2021'!$A$7:$J$397</definedName>
    <definedName name="Z_CDABDA6A_CEAA_4779_9390_A07E787E5F1B_.wvu.FilterData" localSheetId="0" hidden="1">'на 31.01.2021'!$A$7:$J$397</definedName>
    <definedName name="Z_CDBBEB40_4DC8_4F8A_B0B0_EE0E987A2098_.wvu.FilterData" localSheetId="0" hidden="1">'на 31.01.2021'!$A$7:$J$397</definedName>
    <definedName name="Z_CDFBC319_A453_4828_B4DA_A1FF8333C207_.wvu.FilterData" localSheetId="0" hidden="1">'на 31.01.2021'!$A$7:$J$397</definedName>
    <definedName name="Z_CEC4EA1B_6EE5_46AB_8BC9_D519CD29FCE7_.wvu.FilterData" localSheetId="0" hidden="1">'на 31.01.2021'!$A$7:$J$397</definedName>
    <definedName name="Z_CEF22FD3_C3E9_4C31_B864_568CAC74A486_.wvu.FilterData" localSheetId="0" hidden="1">'на 31.01.2021'!$A$7:$J$397</definedName>
    <definedName name="Z_CF48F23D_BCBE_4761_98DC_307CD6AE082C_.wvu.FilterData" localSheetId="0" hidden="1">'на 31.01.2021'!$A$7:$J$397</definedName>
    <definedName name="Z_CF5548A0_D31B_45AF_A34B_8CF892F36DC9_.wvu.FilterData" localSheetId="0" hidden="1">'на 31.01.2021'!$A$7:$J$397</definedName>
    <definedName name="Z_CFA268BD_7CEF_488F_ADF6_EE6E6545D4E9_.wvu.FilterData" localSheetId="0" hidden="1">'на 31.01.2021'!$A$7:$J$397</definedName>
    <definedName name="Z_CFEB7053_3C1D_451D_9A86_5940DFCF964A_.wvu.FilterData" localSheetId="0" hidden="1">'на 31.01.2021'!$A$7:$J$397</definedName>
    <definedName name="Z_CFFE4FD5_C502_46E6_9242_DE2A2DE0F752_.wvu.FilterData" localSheetId="0" hidden="1">'на 31.01.2021'!$A$7:$J$397</definedName>
    <definedName name="Z_D088BB09_739C_4156_9E2D_A5F262C808E3_.wvu.FilterData" localSheetId="0" hidden="1">'на 31.01.2021'!$A$7:$J$397</definedName>
    <definedName name="Z_D165341F_496A_48CE_829A_555B16787041_.wvu.FilterData" localSheetId="0" hidden="1">'на 31.01.2021'!$A$7:$J$397</definedName>
    <definedName name="Z_D20DFCFE_63F9_4265_B37B_4F36C46DF159_.wvu.Cols" localSheetId="0" hidden="1">'на 31.01.2021'!#REF!,'на 31.01.2021'!#REF!</definedName>
    <definedName name="Z_D20DFCFE_63F9_4265_B37B_4F36C46DF159_.wvu.FilterData" localSheetId="0" hidden="1">'на 31.01.2021'!$A$7:$J$397</definedName>
    <definedName name="Z_D20DFCFE_63F9_4265_B37B_4F36C46DF159_.wvu.PrintArea" localSheetId="0" hidden="1">'на 31.01.2021'!$A$1:$J$176</definedName>
    <definedName name="Z_D20DFCFE_63F9_4265_B37B_4F36C46DF159_.wvu.PrintTitles" localSheetId="0" hidden="1">'на 31.01.2021'!$5:$8</definedName>
    <definedName name="Z_D20DFCFE_63F9_4265_B37B_4F36C46DF159_.wvu.Rows" localSheetId="0" hidden="1">'на 31.01.2021'!#REF!,'на 31.01.2021'!#REF!,'на 31.01.2021'!#REF!,'на 31.01.2021'!#REF!,'на 31.01.2021'!#REF!</definedName>
    <definedName name="Z_D2343C8A_EC5E_420B_BF4C_045E4BD1EEF2_.wvu.FilterData" localSheetId="0" hidden="1">'на 31.01.2021'!$A$7:$J$397</definedName>
    <definedName name="Z_D2422493_0DF6_4923_AFF9_1CE532FC9E0E_.wvu.FilterData" localSheetId="0" hidden="1">'на 31.01.2021'!$A$7:$J$397</definedName>
    <definedName name="Z_D26EAC32_42CC_46AF_8D27_8094727B2B8E_.wvu.FilterData" localSheetId="0" hidden="1">'на 31.01.2021'!$A$7:$J$397</definedName>
    <definedName name="Z_D286DC47_88D4_4B88_8422_D4AFC7D084CA_.wvu.FilterData" localSheetId="0" hidden="1">'на 31.01.2021'!$A$7:$J$397</definedName>
    <definedName name="Z_D298563F_7459_410D_A6E1_6B1CDFA6DAA7_.wvu.FilterData" localSheetId="0" hidden="1">'на 31.01.2021'!$A$7:$J$397</definedName>
    <definedName name="Z_D2CDC970_AFE4_4856_AE2C_2B5F33E42B72_.wvu.FilterData" localSheetId="0" hidden="1">'на 31.01.2021'!$A$7:$J$397</definedName>
    <definedName name="Z_D2D627FD_8F1D_4B0C_A4A1_1A515A2831A8_.wvu.FilterData" localSheetId="0" hidden="1">'на 31.01.2021'!$A$7:$J$397</definedName>
    <definedName name="Z_D343F548_3DE6_4716_9B8B_0FF1DF1B1DE3_.wvu.FilterData" localSheetId="0" hidden="1">'на 31.01.2021'!$A$7:$H$131</definedName>
    <definedName name="Z_D34B1B8D_3252_443A_801D_32105359DB02_.wvu.FilterData" localSheetId="0" hidden="1">'на 31.01.2021'!$A$7:$J$397</definedName>
    <definedName name="Z_D3607008_88A4_4735_BF9B_0D60A732D98C_.wvu.FilterData" localSheetId="0" hidden="1">'на 31.01.2021'!$A$7:$J$397</definedName>
    <definedName name="Z_D37028C2_D478_4FDC_B9A5_A1B5FA072303_.wvu.FilterData" localSheetId="0" hidden="1">'на 31.01.2021'!$A$7:$J$397</definedName>
    <definedName name="Z_D3C3EFC2_493C_4B9B_BC16_8147B08F8F65_.wvu.FilterData" localSheetId="0" hidden="1">'на 31.01.2021'!$A$7:$H$131</definedName>
    <definedName name="Z_D3D848E7_EB88_4E73_985E_C45B9AE68145_.wvu.FilterData" localSheetId="0" hidden="1">'на 31.01.2021'!$A$7:$J$397</definedName>
    <definedName name="Z_D3E86F4B_12A8_47CC_AEBE_74534991E315_.wvu.FilterData" localSheetId="0" hidden="1">'на 31.01.2021'!$A$7:$J$397</definedName>
    <definedName name="Z_D3F31BC4_4CDA_431B_BA5F_ADE76A923760_.wvu.FilterData" localSheetId="0" hidden="1">'на 31.01.2021'!$A$7:$H$131</definedName>
    <definedName name="Z_D41FF341_5913_4A9E_9CE5_B058CA00C0C7_.wvu.FilterData" localSheetId="0" hidden="1">'на 31.01.2021'!$A$7:$J$397</definedName>
    <definedName name="Z_D45ABB34_16CC_462D_8459_2034D47F465D_.wvu.FilterData" localSheetId="0" hidden="1">'на 31.01.2021'!$A$7:$H$131</definedName>
    <definedName name="Z_D479007E_A9E8_4307_A3E8_18A2BB5C55F2_.wvu.FilterData" localSheetId="0" hidden="1">'на 31.01.2021'!$A$7:$J$397</definedName>
    <definedName name="Z_D489BEDD_3BCD_49DF_9648_48FD6162F1E7_.wvu.FilterData" localSheetId="0" hidden="1">'на 31.01.2021'!$A$7:$J$397</definedName>
    <definedName name="Z_D48CEF89_B01B_4E1D_92B4_235EA4A40F11_.wvu.FilterData" localSheetId="0" hidden="1">'на 31.01.2021'!$A$7:$J$397</definedName>
    <definedName name="Z_D4970A81_9F63_471F_9226_DA2E8C61A4F3_.wvu.FilterData" localSheetId="0" hidden="1">'на 31.01.2021'!$A$7:$J$397</definedName>
    <definedName name="Z_D4B24D18_8D1D_47A1_AE9B_21E3F9EF98EE_.wvu.FilterData" localSheetId="0" hidden="1">'на 31.01.2021'!$A$7:$J$397</definedName>
    <definedName name="Z_D4C26987_0F4D_4A17_91A3_C1C154DC81B2_.wvu.FilterData" localSheetId="0" hidden="1">'на 31.01.2021'!$A$7:$J$397</definedName>
    <definedName name="Z_D4D3E883_F6A4_4364_94CA_00BA6BEEBB0B_.wvu.FilterData" localSheetId="0" hidden="1">'на 31.01.2021'!$A$7:$J$397</definedName>
    <definedName name="Z_D4E20E73_FD07_4BE4_B8FA_FE6B214643C4_.wvu.FilterData" localSheetId="0" hidden="1">'на 31.01.2021'!$A$7:$J$397</definedName>
    <definedName name="Z_D4F3FACF_5393_45D0_B074_953541E8F448_.wvu.FilterData" localSheetId="0" hidden="1">'на 31.01.2021'!$A$7:$J$397</definedName>
    <definedName name="Z_D50A6792_49FE_4C67_B11B_814FAEB0FCE7_.wvu.FilterData" localSheetId="0" hidden="1">'на 31.01.2021'!$A$67:$M$196</definedName>
    <definedName name="Z_D5317C3A_3EDA_404B_818D_EAF558810951_.wvu.FilterData" localSheetId="0" hidden="1">'на 31.01.2021'!$A$7:$H$131</definedName>
    <definedName name="Z_D537FB3B_712D_486A_BA32_4F73BEB2AA19_.wvu.FilterData" localSheetId="0" hidden="1">'на 31.01.2021'!$A$7:$H$131</definedName>
    <definedName name="Z_D595C49D_97EF_4321_8A15_252EDBF162F5_.wvu.FilterData" localSheetId="0" hidden="1">'на 31.01.2021'!$A$7:$J$397</definedName>
    <definedName name="Z_D6730C21_0555_4F4D_B589_9DE5CFF9C442_.wvu.FilterData" localSheetId="0" hidden="1">'на 31.01.2021'!$A$7:$H$131</definedName>
    <definedName name="Z_D692A203_B3F4_405F_AE1A_37385B86A714_.wvu.FilterData" localSheetId="0" hidden="1">'на 31.01.2021'!$A$7:$J$397</definedName>
    <definedName name="Z_D6951B8D_C924_42BE_94FD_4448E3ECC0B8_.wvu.FilterData" localSheetId="0" hidden="1">'на 31.01.2021'!$A$7:$J$397</definedName>
    <definedName name="Z_D6D7FE80_F340_4943_9CA8_381604446690_.wvu.FilterData" localSheetId="0" hidden="1">'на 31.01.2021'!$A$7:$J$397</definedName>
    <definedName name="Z_D6DCCFB1_AECE_4B01_8CD5_826305DF0368_.wvu.FilterData" localSheetId="0" hidden="1">'на 31.01.2021'!$A$7:$J$397</definedName>
    <definedName name="Z_D7104B72_13BA_47A2_BD7D_6C7C814EB74F_.wvu.FilterData" localSheetId="0" hidden="1">'на 31.01.2021'!$A$7:$J$397</definedName>
    <definedName name="Z_D74587C8_09B2_428F_ACC0_4DEF87F264B1_.wvu.FilterData" localSheetId="0" hidden="1">'на 31.01.2021'!$A$7:$J$397</definedName>
    <definedName name="Z_D7BC8E82_4392_4806_9DAE_D94253790B9C_.wvu.Cols" localSheetId="0" hidden="1">'на 31.01.2021'!#REF!,'на 31.01.2021'!#REF!,'на 31.01.2021'!$K:$BM</definedName>
    <definedName name="Z_D7BC8E82_4392_4806_9DAE_D94253790B9C_.wvu.FilterData" localSheetId="0" hidden="1">'на 31.01.2021'!$A$7:$J$397</definedName>
    <definedName name="Z_D7BC8E82_4392_4806_9DAE_D94253790B9C_.wvu.PrintArea" localSheetId="0" hidden="1">'на 31.01.2021'!$A$1:$BM$176</definedName>
    <definedName name="Z_D7BC8E82_4392_4806_9DAE_D94253790B9C_.wvu.PrintTitles" localSheetId="0" hidden="1">'на 31.01.2021'!$5:$7</definedName>
    <definedName name="Z_D7DA24ED_ABB7_4D6E_ACD6_4B88F5184AF8_.wvu.FilterData" localSheetId="0" hidden="1">'на 31.01.2021'!$A$7:$J$397</definedName>
    <definedName name="Z_D833D7AB_47E6_40D8_9470_377894FAA832_.wvu.FilterData" localSheetId="0" hidden="1">'на 31.01.2021'!$A$7:$J$397</definedName>
    <definedName name="Z_D8418465_ECB6_40A4_8538_9D6D02B4E5CE_.wvu.FilterData" localSheetId="0" hidden="1">'на 31.01.2021'!$A$7:$H$131</definedName>
    <definedName name="Z_D84FBB24_1F53_4A51_B9A3_672EE24CBBBB_.wvu.FilterData" localSheetId="0" hidden="1">'на 31.01.2021'!$A$7:$J$397</definedName>
    <definedName name="Z_D8836A46_4276_4875_86A1_BB0E2B53006C_.wvu.FilterData" localSheetId="0" hidden="1">'на 31.01.2021'!$A$7:$H$131</definedName>
    <definedName name="Z_D8EBE17E_7A1A_4392_901C_A4C8DD4BAF28_.wvu.FilterData" localSheetId="0" hidden="1">'на 31.01.2021'!$A$7:$H$131</definedName>
    <definedName name="Z_D917D9C8_DA24_43F6_B702_2D065DC4F3EA_.wvu.FilterData" localSheetId="0" hidden="1">'на 31.01.2021'!$A$7:$J$397</definedName>
    <definedName name="Z_D921BCFE_106A_48C3_8051_F877509D5A90_.wvu.FilterData" localSheetId="0" hidden="1">'на 31.01.2021'!$A$7:$J$397</definedName>
    <definedName name="Z_D930048B_C8C6_498D_B7FD_C4CFAF447C25_.wvu.FilterData" localSheetId="0" hidden="1">'на 31.01.2021'!$A$7:$J$397</definedName>
    <definedName name="Z_D93C7415_B321_4E66_84AD_0490D011FDE7_.wvu.FilterData" localSheetId="0" hidden="1">'на 31.01.2021'!$A$7:$J$397</definedName>
    <definedName name="Z_D952F92C_16FA_49C0_ACE1_EEFE2012130A_.wvu.FilterData" localSheetId="0" hidden="1">'на 31.01.2021'!$A$7:$J$397</definedName>
    <definedName name="Z_D954D534_B88D_4A21_85D6_C0757B597D1E_.wvu.FilterData" localSheetId="0" hidden="1">'на 31.01.2021'!$A$7:$J$397</definedName>
    <definedName name="Z_D95852A1_B0FC_4AC5_B62B_5CCBE05B0D15_.wvu.FilterData" localSheetId="0" hidden="1">'на 31.01.2021'!$A$7:$J$397</definedName>
    <definedName name="Z_D959BDE9_080D_4FE3_8F84_52318978F935_.wvu.FilterData" localSheetId="0" hidden="1">'на 31.01.2021'!$A$7:$J$397</definedName>
    <definedName name="Z_D96C5F28_8F2E_4023_A4FB_71338C504BAF_.wvu.FilterData" localSheetId="0" hidden="1">'на 31.01.2021'!$A$7:$J$397</definedName>
    <definedName name="Z_D97BC9A1_860C_45CB_8FAD_B69CEE39193C_.wvu.FilterData" localSheetId="0" hidden="1">'на 31.01.2021'!$A$7:$H$131</definedName>
    <definedName name="Z_D97CD673_38FB_48B6_8FB8_0FF7F5746325_.wvu.FilterData" localSheetId="0" hidden="1">'на 31.01.2021'!$A$7:$J$397</definedName>
    <definedName name="Z_D981844C_3450_4227_997A_DB8016618FC0_.wvu.FilterData" localSheetId="0" hidden="1">'на 31.01.2021'!$A$7:$J$397</definedName>
    <definedName name="Z_D9AF22AD_2CFF_429C_97B7_A1AC24238F0C_.wvu.FilterData" localSheetId="0" hidden="1">'на 31.01.2021'!$A$7:$J$397</definedName>
    <definedName name="Z_D9BE1914_12CD_46B6_A06D_482DCEB4B94D_.wvu.FilterData" localSheetId="0" hidden="1">'на 31.01.2021'!$A$7:$J$397</definedName>
    <definedName name="Z_D9CDE186_872E_4C54_B635_3E59E4427F7B_.wvu.FilterData" localSheetId="0" hidden="1">'на 31.01.2021'!$A$7:$J$397</definedName>
    <definedName name="Z_D9E7CF58_1888_4559_99D1_C71D21E76828_.wvu.FilterData" localSheetId="0" hidden="1">'на 31.01.2021'!$A$7:$J$397</definedName>
    <definedName name="Z_DA244080_1388_426A_A939_BCE866427DCE_.wvu.FilterData" localSheetId="0" hidden="1">'на 31.01.2021'!$A$7:$J$397</definedName>
    <definedName name="Z_DA3033F1_502F_4BCA_B468_CBA3E20E7254_.wvu.FilterData" localSheetId="0" hidden="1">'на 31.01.2021'!$A$7:$J$397</definedName>
    <definedName name="Z_DA5DFA2D_C1AA_42F5_8828_D1905F1C9BD0_.wvu.FilterData" localSheetId="0" hidden="1">'на 31.01.2021'!$A$7:$J$397</definedName>
    <definedName name="Z_DAB9487C_F291_4A20_8CE8_A04CF6419B39_.wvu.FilterData" localSheetId="0" hidden="1">'на 31.01.2021'!$A$7:$J$397</definedName>
    <definedName name="Z_DAC9AAEB_9A63_4C22_9074_CCD144369BE1_.wvu.FilterData" localSheetId="0" hidden="1">'на 31.01.2021'!$A$7:$J$397</definedName>
    <definedName name="Z_DB4CD970_DAC7_4460_9807_E3F3942A23F7_.wvu.FilterData" localSheetId="0" hidden="1">'на 31.01.2021'!$A$7:$J$397</definedName>
    <definedName name="Z_DB55315D_56C8_4F2C_9317_AA25AA5EAC9E_.wvu.FilterData" localSheetId="0" hidden="1">'на 31.01.2021'!$A$7:$J$397</definedName>
    <definedName name="Z_DBB88EE7_5C30_443C_A427_07BA2C7C58DA_.wvu.FilterData" localSheetId="0" hidden="1">'на 31.01.2021'!$A$7:$J$397</definedName>
    <definedName name="Z_DBF40914_927D_466F_8B6B_F333D1AFC9B0_.wvu.FilterData" localSheetId="0" hidden="1">'на 31.01.2021'!$A$7:$J$397</definedName>
    <definedName name="Z_DC127C2E_BBD3_4DEE_A744_92CF395FAD9E_.wvu.FilterData" localSheetId="0" hidden="1">'на 31.01.2021'!$A$7:$J$397</definedName>
    <definedName name="Z_DC263B7F_7E05_4E66_AE9F_05D6DDE635B1_.wvu.FilterData" localSheetId="0" hidden="1">'на 31.01.2021'!$A$7:$H$131</definedName>
    <definedName name="Z_DC796824_ECED_4590_A3E8_8D5A3534C637_.wvu.FilterData" localSheetId="0" hidden="1">'на 31.01.2021'!$A$7:$H$131</definedName>
    <definedName name="Z_DCC1B134_1BA2_418E_B1D0_0938D8743370_.wvu.FilterData" localSheetId="0" hidden="1">'на 31.01.2021'!$A$7:$H$131</definedName>
    <definedName name="Z_DCC98630_5CE8_4EB8_B53F_29063CBFDB7B_.wvu.FilterData" localSheetId="0" hidden="1">'на 31.01.2021'!$A$7:$J$397</definedName>
    <definedName name="Z_DCD43F69_17CB_4C08_94B1_4237BF1E81A1_.wvu.FilterData" localSheetId="0" hidden="1">'на 31.01.2021'!$A$7:$J$397</definedName>
    <definedName name="Z_DCF0AAEF_DCCD_45D0_96BB_43A3455DEADB_.wvu.FilterData" localSheetId="0" hidden="1">'на 31.01.2021'!$A$7:$J$397</definedName>
    <definedName name="Z_DD479BCC_48E3_497E_81BC_9A58CD7AC8EF_.wvu.FilterData" localSheetId="0" hidden="1">'на 31.01.2021'!$A$7:$J$397</definedName>
    <definedName name="Z_DDA68DE5_EF86_4A52_97CD_589088C5FE7A_.wvu.FilterData" localSheetId="0" hidden="1">'на 31.01.2021'!$A$7:$H$131</definedName>
    <definedName name="Z_DDD629B0_D970_428C_8173_198FE4EAFFBB_.wvu.FilterData" localSheetId="0" hidden="1">'на 31.01.2021'!$A$7:$J$397</definedName>
    <definedName name="Z_DE210091_3D77_4964_B6B2_443A728CBE9E_.wvu.FilterData" localSheetId="0" hidden="1">'на 31.01.2021'!$A$7:$J$397</definedName>
    <definedName name="Z_DE2C3999_6F3E_4D24_86CF_8803BF5FAA48_.wvu.FilterData" localSheetId="0" hidden="1">'на 31.01.2021'!$A$7:$J$62</definedName>
    <definedName name="Z_DE2E2642_EA3C_4580_B74F_14EA76039C78_.wvu.FilterData" localSheetId="0" hidden="1">'на 31.01.2021'!$A$7:$J$397</definedName>
    <definedName name="Z_DEA6EDB2_F27D_4C8F_B061_FD80BEC5543F_.wvu.FilterData" localSheetId="0" hidden="1">'на 31.01.2021'!$A$7:$H$131</definedName>
    <definedName name="Z_DEC0916C_F395_445D_ABBE_41FCE4F7A20B_.wvu.FilterData" localSheetId="0" hidden="1">'на 31.01.2021'!$A$7:$J$397</definedName>
    <definedName name="Z_DECE3245_1BE4_4A3F_B644_E8DE80612C1E_.wvu.FilterData" localSheetId="0" hidden="1">'на 31.01.2021'!$A$7:$J$397</definedName>
    <definedName name="Z_DF05D3F1_839D_4ABD_B109_8DDDEA6E4554_.wvu.FilterData" localSheetId="0" hidden="1">'на 31.01.2021'!$A$7:$J$397</definedName>
    <definedName name="Z_DF6B7D46_D8DB_447A_83A4_53EE18358CF2_.wvu.FilterData" localSheetId="0" hidden="1">'на 31.01.2021'!$A$7:$J$397</definedName>
    <definedName name="Z_DFB08918_D5A4_4224_AEA5_63620C0D53DD_.wvu.FilterData" localSheetId="0" hidden="1">'на 31.01.2021'!$A$7:$J$397</definedName>
    <definedName name="Z_DFFC57A9_AC13_44A1_9304_B04C6A69A49C_.wvu.FilterData" localSheetId="0" hidden="1">'на 31.01.2021'!$A$7:$J$397</definedName>
    <definedName name="Z_E0178566_B0D6_4A04_941F_723DE4642B4A_.wvu.FilterData" localSheetId="0" hidden="1">'на 31.01.2021'!$A$7:$J$397</definedName>
    <definedName name="Z_E0259160_9D69_4D25_AF0F_0EC01BAB2D6E_.wvu.FilterData" localSheetId="0" hidden="1">'на 31.01.2021'!$A$7:$J$397</definedName>
    <definedName name="Z_E0415026_A3A4_4408_93D6_8180A1256A98_.wvu.FilterData" localSheetId="0" hidden="1">'на 31.01.2021'!$A$7:$J$397</definedName>
    <definedName name="Z_E06FEE19_D4C1_4288_ADA7_5CB65BBBB4B6_.wvu.FilterData" localSheetId="0" hidden="1">'на 31.01.2021'!$A$7:$J$397</definedName>
    <definedName name="Z_E08AFE05_9FC9_4440_8CA6_890648C8FE48_.wvu.FilterData" localSheetId="0" hidden="1">'на 31.01.2021'!$A$7:$J$397</definedName>
    <definedName name="Z_E0B34E03_0754_4713_9A98_5ACEE69C9E71_.wvu.FilterData" localSheetId="0" hidden="1">'на 31.01.2021'!$A$7:$H$131</definedName>
    <definedName name="Z_E1581052_A723_4DE8_9979_FA35E981F8B3_.wvu.FilterData" localSheetId="0" hidden="1">'на 31.01.2021'!$A$7:$J$397</definedName>
    <definedName name="Z_E189E240_5BD5_4C39_9F82_FF5A433FDB2D_.wvu.FilterData" localSheetId="0" hidden="1">'на 31.01.2021'!$A$7:$J$397</definedName>
    <definedName name="Z_E1BA3DBF_A98B_478A_B5DD_05754C89A32D_.wvu.FilterData" localSheetId="0" hidden="1">'на 31.01.2021'!$A$7:$J$397</definedName>
    <definedName name="Z_E1E7843B_3EC3_4FFF_9B1C_53E7DE6A4004_.wvu.FilterData" localSheetId="0" hidden="1">'на 31.01.2021'!$A$7:$H$131</definedName>
    <definedName name="Z_E25FE844_1AD8_4E16_B2DB_9033A702F13A_.wvu.FilterData" localSheetId="0" hidden="1">'на 31.01.2021'!$A$7:$H$131</definedName>
    <definedName name="Z_E2861A4E_263A_4BE6_9223_2DA352B0AD2D_.wvu.FilterData" localSheetId="0" hidden="1">'на 31.01.2021'!$A$7:$H$131</definedName>
    <definedName name="Z_E2FB76DF_1C94_4620_8087_FEE12FDAA3D2_.wvu.FilterData" localSheetId="0" hidden="1">'на 31.01.2021'!$A$7:$H$131</definedName>
    <definedName name="Z_E32A8700_E851_4315_A889_932E30063272_.wvu.FilterData" localSheetId="0" hidden="1">'на 31.01.2021'!$A$7:$J$397</definedName>
    <definedName name="Z_E3725577_5F2B_4F48_8481_8EAB51FE2F30_.wvu.FilterData" localSheetId="0" hidden="1">'на 31.01.2021'!$A$7:$J$397</definedName>
    <definedName name="Z_E3C6ECC1_0F12_435D_9B36_B23F6133337F_.wvu.FilterData" localSheetId="0" hidden="1">'на 31.01.2021'!$A$7:$H$131</definedName>
    <definedName name="Z_E3FB0B12_0C6E_4BBD_B35C_2F8B1D76B1EB_.wvu.FilterData" localSheetId="0" hidden="1">'на 31.01.2021'!$A$7:$J$397</definedName>
    <definedName name="Z_E41459EA_F056_44F0_B971_CA485B38C4A7_.wvu.FilterData" localSheetId="0" hidden="1">'на 31.01.2021'!$A$7:$J$397</definedName>
    <definedName name="Z_E437F2F2_3B79_49F0_9901_D31498A163D7_.wvu.FilterData" localSheetId="0" hidden="1">'на 31.01.2021'!$A$7:$J$397</definedName>
    <definedName name="Z_E43D4848_1A7E_4044_9203_B68E2E9AAE7C_.wvu.FilterData" localSheetId="0" hidden="1">'на 31.01.2021'!$A$7:$J$397</definedName>
    <definedName name="Z_E531BAEE_E556_4AEF_B35B_C675BD99939C_.wvu.FilterData" localSheetId="0" hidden="1">'на 31.01.2021'!$A$7:$J$397</definedName>
    <definedName name="Z_E563A17B_3B3B_4B28_89D6_A5FC82DB33C2_.wvu.FilterData" localSheetId="0" hidden="1">'на 31.01.2021'!$A$7:$J$397</definedName>
    <definedName name="Z_E5DA1B9B_62F2_4CE6_9A2F_0A446D4275B1_.wvu.FilterData" localSheetId="0" hidden="1">'на 31.01.2021'!$A$7:$J$397</definedName>
    <definedName name="Z_E5EC7523_F88D_4AD4_9A8D_84C16AB7BFC1_.wvu.FilterData" localSheetId="0" hidden="1">'на 31.01.2021'!$A$7:$J$397</definedName>
    <definedName name="Z_E62E0FFE_7555_4927_BA87_96C72751599B_.wvu.FilterData" localSheetId="0" hidden="1">'на 31.01.2021'!$A$7:$J$397</definedName>
    <definedName name="Z_E64668E0_9086_4748_A397_C9C52293A8D6_.wvu.FilterData" localSheetId="0" hidden="1">'на 31.01.2021'!$A$7:$J$397</definedName>
    <definedName name="Z_E6B0F607_AC37_4539_B427_EA5DBDA71490_.wvu.FilterData" localSheetId="0" hidden="1">'на 31.01.2021'!$A$7:$J$397</definedName>
    <definedName name="Z_E6BEB68E_1813_43FA_83CB_AD563380E01C_.wvu.FilterData" localSheetId="0" hidden="1">'на 31.01.2021'!$A$7:$J$397</definedName>
    <definedName name="Z_E6F2229B_648C_45EB_AFDD_48E1933E9057_.wvu.FilterData" localSheetId="0" hidden="1">'на 31.01.2021'!$A$7:$J$397</definedName>
    <definedName name="Z_E7901072_44B2_4803_8DC7_3679CCBA4C9B_.wvu.FilterData" localSheetId="0" hidden="1">'на 31.01.2021'!$A$7:$J$397</definedName>
    <definedName name="Z_E79ABD49_719F_4887_A43D_3DE66BF8AD95_.wvu.FilterData" localSheetId="0" hidden="1">'на 31.01.2021'!$A$7:$J$397</definedName>
    <definedName name="Z_E7E34260_E3FF_494E_BB4E_1D372EA1276B_.wvu.FilterData" localSheetId="0" hidden="1">'на 31.01.2021'!$A$7:$J$397</definedName>
    <definedName name="Z_E818C85D_F563_4BCC_9747_0856B0207D9A_.wvu.FilterData" localSheetId="0" hidden="1">'на 31.01.2021'!$A$7:$J$397</definedName>
    <definedName name="Z_E83E9BD8_85E8_4A58_A0B6_0F6FAEE0DDFB_.wvu.FilterData" localSheetId="0" hidden="1">'на 31.01.2021'!$A$7:$J$397</definedName>
    <definedName name="Z_E85A9955_A3DD_46D7_A4A3_9B67A0E2B00C_.wvu.FilterData" localSheetId="0" hidden="1">'на 31.01.2021'!$A$7:$J$397</definedName>
    <definedName name="Z_E85CF805_B7EC_4B8E_BF6B_2D35F453C813_.wvu.FilterData" localSheetId="0" hidden="1">'на 31.01.2021'!$A$7:$J$397</definedName>
    <definedName name="Z_E8619C4F_9D0C_40CF_8636_CF30BDB53D78_.wvu.FilterData" localSheetId="0" hidden="1">'на 31.01.2021'!$A$7:$J$397</definedName>
    <definedName name="Z_E86B59AB_8419_4B63_BADC_4C4DB9795CAA_.wvu.FilterData" localSheetId="0" hidden="1">'на 31.01.2021'!$A$7:$J$397</definedName>
    <definedName name="Z_E87F17F9_955F_4F0C_8155_B5A522DA71CF_.wvu.FilterData" localSheetId="0" hidden="1">'на 31.01.2021'!$A$7:$J$397</definedName>
    <definedName name="Z_E88E1D11_18C0_4724_9D4F_2C85DDF57564_.wvu.FilterData" localSheetId="0" hidden="1">'на 31.01.2021'!$A$7:$H$131</definedName>
    <definedName name="Z_E8E447B7_386A_4449_A267_EA8A8ED2E9DF_.wvu.FilterData" localSheetId="0" hidden="1">'на 31.01.2021'!$A$7:$J$397</definedName>
    <definedName name="Z_E952215A_EF2B_4724_A091_1F77A330F7A6_.wvu.FilterData" localSheetId="0" hidden="1">'на 31.01.2021'!$A$7:$J$397</definedName>
    <definedName name="Z_E9A4F66F_BB40_4C19_8750_6E61AF1D74A1_.wvu.FilterData" localSheetId="0" hidden="1">'на 31.01.2021'!$A$7:$J$397</definedName>
    <definedName name="Z_EA16B1A6_A575_4BB9_B51E_98E088646246_.wvu.FilterData" localSheetId="0" hidden="1">'на 31.01.2021'!$A$7:$J$397</definedName>
    <definedName name="Z_EA234825_5817_4C50_AC45_83D70F061045_.wvu.FilterData" localSheetId="0" hidden="1">'на 31.01.2021'!$A$7:$J$397</definedName>
    <definedName name="Z_EA23A076_D755_4015_9B84_BEFD1DB876FC_.wvu.FilterData" localSheetId="0" hidden="1">'на 31.01.2021'!$A$7:$J$397</definedName>
    <definedName name="Z_EA26BD39_D295_43F0_9554_645E38E73803_.wvu.FilterData" localSheetId="0" hidden="1">'на 31.01.2021'!$A$7:$J$397</definedName>
    <definedName name="Z_EA769D6D_3269_481D_9974_BC10C6C55FF6_.wvu.FilterData" localSheetId="0" hidden="1">'на 31.01.2021'!$A$7:$H$131</definedName>
    <definedName name="Z_EA7BB06C_40E6_4375_9BE4_353C118D0D8A_.wvu.FilterData" localSheetId="0" hidden="1">'на 31.01.2021'!$A$7:$J$397</definedName>
    <definedName name="Z_EAEC0497_D454_492F_A78A_948CBC8B7349_.wvu.FilterData" localSheetId="0" hidden="1">'на 31.01.2021'!$A$7:$J$397</definedName>
    <definedName name="Z_EB2D8BE6_72BC_4D23_BEC7_DBF109493B0C_.wvu.FilterData" localSheetId="0" hidden="1">'на 31.01.2021'!$A$7:$J$397</definedName>
    <definedName name="Z_EBCDBD63_50FE_4D52_B280_2A723FA77236_.wvu.FilterData" localSheetId="0" hidden="1">'на 31.01.2021'!$A$7:$H$131</definedName>
    <definedName name="Z_EBE6EB5A_28BA_42FD_8E13_84A84E5CEFFA_.wvu.FilterData" localSheetId="0" hidden="1">'на 31.01.2021'!$A$7:$J$397</definedName>
    <definedName name="Z_EC6B58CC_C695_4EAF_B026_DA7CE6279D7A_.wvu.FilterData" localSheetId="0" hidden="1">'на 31.01.2021'!$A$7:$J$397</definedName>
    <definedName name="Z_EC741CE0_C720_481D_9CFE_596247B0CF36_.wvu.FilterData" localSheetId="0" hidden="1">'на 31.01.2021'!$A$7:$J$397</definedName>
    <definedName name="Z_EC7DFC56_670B_4634_9C36_1A0E9779A8AB_.wvu.FilterData" localSheetId="0" hidden="1">'на 31.01.2021'!$A$7:$J$397</definedName>
    <definedName name="Z_EC7EDFF4_8717_443E_A482_A625A9C4247F_.wvu.FilterData" localSheetId="0" hidden="1">'на 31.01.2021'!$A$7:$J$397</definedName>
    <definedName name="Z_EC900011_F272_4D76_BA18_A39600700B39_.wvu.FilterData" localSheetId="0" hidden="1">'на 31.01.2021'!$A$7:$J$397</definedName>
    <definedName name="Z_EC9C440E_29D9_4209_81C9_08FA39A99B70_.wvu.FilterData" localSheetId="0" hidden="1">'на 31.01.2021'!$A$7:$J$397</definedName>
    <definedName name="Z_ECDB9DF1_6EBE_4872_A4EA_C132DB4F17D1_.wvu.FilterData" localSheetId="0" hidden="1">'на 31.01.2021'!$A$7:$J$397</definedName>
    <definedName name="Z_ED3CA1AD_27FA_49EB_91E7_60AB4F0D9C59_.wvu.FilterData" localSheetId="0" hidden="1">'на 31.01.2021'!$A$7:$J$397</definedName>
    <definedName name="Z_ED5F05CF_0821_469C_A3FE_35B2692E3A2E_.wvu.FilterData" localSheetId="0" hidden="1">'на 31.01.2021'!$A$7:$J$397</definedName>
    <definedName name="Z_ED74FBD3_DF35_4798_8C2A_7ADA46D140AA_.wvu.FilterData" localSheetId="0" hidden="1">'на 31.01.2021'!$A$7:$H$131</definedName>
    <definedName name="Z_EEA670F4_FD70_410C_B154_2B68A58088BB_.wvu.FilterData" localSheetId="0" hidden="1">'на 31.01.2021'!$A$7:$J$397</definedName>
    <definedName name="Z_EED7532F_3F8E_4159_866F_A5A51397E489_.wvu.FilterData" localSheetId="0" hidden="1">'на 31.01.2021'!$A$7:$J$397</definedName>
    <definedName name="Z_EEDEE6DA_8279_4F84_B5A2_4D9FC4BBFC9B_.wvu.FilterData" localSheetId="0" hidden="1">'на 31.01.2021'!$A$7:$J$397</definedName>
    <definedName name="Z_EF1610FE_843B_4864_9DAD_05F697DD47DC_.wvu.FilterData" localSheetId="0" hidden="1">'на 31.01.2021'!$A$7:$J$397</definedName>
    <definedName name="Z_EFFADE78_6F23_4B5D_AE74_3E82BA29B398_.wvu.FilterData" localSheetId="0" hidden="1">'на 31.01.2021'!$A$7:$H$131</definedName>
    <definedName name="Z_F05EFB87_3BE7_41AF_8465_1EA73F5E8818_.wvu.FilterData" localSheetId="0" hidden="1">'на 31.01.2021'!$A$7:$J$397</definedName>
    <definedName name="Z_F0EB967D_F079_4FD4_AD5F_5BA84E405B49_.wvu.FilterData" localSheetId="0" hidden="1">'на 31.01.2021'!$A$7:$J$397</definedName>
    <definedName name="Z_F140A98E_30AA_4FD0_8B93_08F8951EDE5E_.wvu.FilterData" localSheetId="0" hidden="1">'на 31.01.2021'!$A$7:$H$131</definedName>
    <definedName name="Z_F1D58EA3_233E_4B2C_907F_20FB7B32BCEB_.wvu.FilterData" localSheetId="0" hidden="1">'на 31.01.2021'!$A$7:$J$397</definedName>
    <definedName name="Z_F2110B0B_AAE7_42F0_B553_C360E9249AD4_.wvu.Cols" localSheetId="0" hidden="1">'на 31.01.2021'!#REF!,'на 31.01.2021'!#REF!,'на 31.01.2021'!$K:$BM</definedName>
    <definedName name="Z_F2110B0B_AAE7_42F0_B553_C360E9249AD4_.wvu.FilterData" localSheetId="0" hidden="1">'на 31.01.2021'!$A$7:$J$397</definedName>
    <definedName name="Z_F2110B0B_AAE7_42F0_B553_C360E9249AD4_.wvu.PrintArea" localSheetId="0" hidden="1">'на 31.01.2021'!$A$1:$BM$176</definedName>
    <definedName name="Z_F2110B0B_AAE7_42F0_B553_C360E9249AD4_.wvu.PrintTitles" localSheetId="0" hidden="1">'на 31.01.2021'!$5:$7</definedName>
    <definedName name="Z_F2297F69_EEB2_47F1_B378_3E0399CA26A1_.wvu.FilterData" localSheetId="0" hidden="1">'на 31.01.2021'!$A$7:$J$397</definedName>
    <definedName name="Z_F24FF7CE_BEE9_4D69_9CC9_1D573409219A_.wvu.FilterData" localSheetId="0" hidden="1">'на 31.01.2021'!$A$7:$J$397</definedName>
    <definedName name="Z_F2B210B3_A608_46A5_94E1_E525F8F6A2C4_.wvu.FilterData" localSheetId="0" hidden="1">'на 31.01.2021'!$A$7:$J$397</definedName>
    <definedName name="Z_F304AA00_B14E_4276_98BB_A5E040C2BE83_.wvu.FilterData" localSheetId="0" hidden="1">'на 31.01.2021'!$A$7:$J$397</definedName>
    <definedName name="Z_F30FADD4_07E9_4B4F_B53A_86E542EF0570_.wvu.FilterData" localSheetId="0" hidden="1">'на 31.01.2021'!$A$7:$J$397</definedName>
    <definedName name="Z_F31E06D7_BB46_4306_AC80_7D867336978C_.wvu.FilterData" localSheetId="0" hidden="1">'на 31.01.2021'!$A$7:$J$397</definedName>
    <definedName name="Z_F338BCFF_FE37_4512_82DE_8C10862CD583_.wvu.FilterData" localSheetId="0" hidden="1">'на 31.01.2021'!$A$7:$J$397</definedName>
    <definedName name="Z_F33B77A9_71E4_4F9B_8072_7CFC39B3FC50_.wvu.FilterData" localSheetId="0" hidden="1">'на 31.01.2021'!$A$7:$J$397</definedName>
    <definedName name="Z_F34EC6B1_390D_4B75_852C_F8775ACC3B29_.wvu.FilterData" localSheetId="0" hidden="1">'на 31.01.2021'!$A$7:$J$397</definedName>
    <definedName name="Z_F3E148B1_ED1B_4330_84E7_EFC4722C807A_.wvu.FilterData" localSheetId="0" hidden="1">'на 31.01.2021'!$A$7:$J$397</definedName>
    <definedName name="Z_F3EB4276_07ED_4C3D_8305_EFD9881E26ED_.wvu.FilterData" localSheetId="0" hidden="1">'на 31.01.2021'!$A$7:$J$397</definedName>
    <definedName name="Z_F3F1BB49_52AF_48BB_95BC_060170851629_.wvu.FilterData" localSheetId="0" hidden="1">'на 31.01.2021'!$A$7:$J$397</definedName>
    <definedName name="Z_F413BB5D_EA53_42FB_84EF_A630DFA6E3CE_.wvu.FilterData" localSheetId="0" hidden="1">'на 31.01.2021'!$A$7:$J$397</definedName>
    <definedName name="Z_F424C8EB_1FD1_4B7C_BB16_C87F07FB1A66_.wvu.FilterData" localSheetId="0" hidden="1">'на 31.01.2021'!$A$7:$J$397</definedName>
    <definedName name="Z_F48552A9_1F3B_415E_B25A_3A35D2E6EB46_.wvu.FilterData" localSheetId="0" hidden="1">'на 31.01.2021'!$A$7:$J$397</definedName>
    <definedName name="Z_F4B370BE_A7CE_4BF8_A9D2_E5262584ECE2_.wvu.FilterData" localSheetId="0" hidden="1">'на 31.01.2021'!$A$7:$J$397</definedName>
    <definedName name="Z_F4D51502_0CCD_4E1C_8387_D94D30666E39_.wvu.FilterData" localSheetId="0" hidden="1">'на 31.01.2021'!$A$7:$J$397</definedName>
    <definedName name="Z_F52002B9_A233_461F_9C02_2195A969869E_.wvu.FilterData" localSheetId="0" hidden="1">'на 31.01.2021'!$A$7:$J$397</definedName>
    <definedName name="Z_F5904F57_BE1E_4C1A_B9F2_3334C6090028_.wvu.FilterData" localSheetId="0" hidden="1">'на 31.01.2021'!$A$7:$J$397</definedName>
    <definedName name="Z_F5A92536_7ADF_4574_9094_4E9E2907828D_.wvu.FilterData" localSheetId="0" hidden="1">'на 31.01.2021'!$A$7:$J$397</definedName>
    <definedName name="Z_F5F50589_1DF0_4A91_A5AE_A081904AF6B0_.wvu.FilterData" localSheetId="0" hidden="1">'на 31.01.2021'!$A$7:$J$397</definedName>
    <definedName name="Z_F66AFAC6_2D91_47B3_B144_43AE4E90F02F_.wvu.FilterData" localSheetId="0" hidden="1">'на 31.01.2021'!$A$7:$J$397</definedName>
    <definedName name="Z_F675BEC0_5D51_42CD_8359_31DF2F226166_.wvu.FilterData" localSheetId="0" hidden="1">'на 31.01.2021'!$A$7:$J$397</definedName>
    <definedName name="Z_F6921BC4_E0E6_4AEF_829D_3CF79503065A_.wvu.FilterData" localSheetId="0" hidden="1">'на 31.01.2021'!$A$7:$J$397</definedName>
    <definedName name="Z_F6F4D1CA_4991_462D_A51D_FD0D91822706_.wvu.FilterData" localSheetId="0" hidden="1">'на 31.01.2021'!$A$7:$J$397</definedName>
    <definedName name="Z_F731E429_1EEA_443F_A17D_E6EB986E228C_.wvu.FilterData" localSheetId="0" hidden="1">'на 31.01.2021'!$A$7:$J$397</definedName>
    <definedName name="Z_F7E84A2A_268F_49A2_9175_3ADFDAD9A1AF_.wvu.FilterData" localSheetId="0" hidden="1">'на 31.01.2021'!$A$7:$J$397</definedName>
    <definedName name="Z_F7FC106B_79FE_40D3_AA43_206A7284AC4B_.wvu.FilterData" localSheetId="0" hidden="1">'на 31.01.2021'!$A$7:$J$397</definedName>
    <definedName name="Z_F800C951_7E3C_42D6_B362_3CDF78E7F025_.wvu.FilterData" localSheetId="0" hidden="1">'на 31.01.2021'!$A$7:$J$397</definedName>
    <definedName name="Z_F8CD48ED_A67F_492E_A417_09D352E93E12_.wvu.FilterData" localSheetId="0" hidden="1">'на 31.01.2021'!$A$7:$H$131</definedName>
    <definedName name="Z_F8E02295_4C4F_4DE1_ACF5_8151BB17EB6E_.wvu.FilterData" localSheetId="0" hidden="1">'на 31.01.2021'!$A$7:$J$397</definedName>
    <definedName name="Z_F8E4304E_2CC4_4F73_A08A_BA6FE8EB77EF_.wvu.FilterData" localSheetId="0" hidden="1">'на 31.01.2021'!$A$7:$J$397</definedName>
    <definedName name="Z_F9AF50D2_05C8_4D13_9F15_43FAA7F1CB7A_.wvu.FilterData" localSheetId="0" hidden="1">'на 31.01.2021'!$A$7:$J$397</definedName>
    <definedName name="Z_F9F96D65_7E5D_4EDB_B47B_CD800EE8793F_.wvu.FilterData" localSheetId="0" hidden="1">'на 31.01.2021'!$A$7:$H$131</definedName>
    <definedName name="Z_FA263ADC_F7F9_4F21_8D0A_B162CFE58321_.wvu.FilterData" localSheetId="0" hidden="1">'на 31.01.2021'!$A$7:$J$397</definedName>
    <definedName name="Z_FA270880_5E39_4EAA_BE02_BDB906770A67_.wvu.FilterData" localSheetId="0" hidden="1">'на 31.01.2021'!$A$7:$J$397</definedName>
    <definedName name="Z_FA47CA05_CCF1_4EDC_AAF6_26967695B1D8_.wvu.FilterData" localSheetId="0" hidden="1">'на 31.01.2021'!$A$7:$J$397</definedName>
    <definedName name="Z_FA687933_7694_4C0F_8982_34C11239740C_.wvu.FilterData" localSheetId="0" hidden="1">'на 31.01.2021'!$A$7:$J$397</definedName>
    <definedName name="Z_FA9FECB8_BA16_47CC_97A5_FF0276B7BA2A_.wvu.FilterData" localSheetId="0" hidden="1">'на 31.01.2021'!$A$7:$J$397</definedName>
    <definedName name="Z_FADBBBF4_A5FD_47EA_87AF_F3DC2DF00CA8_.wvu.FilterData" localSheetId="0" hidden="1">'на 31.01.2021'!$A$7:$J$397</definedName>
    <definedName name="Z_FAEA1540_FB92_4A7F_8E18_381E2C6FAF74_.wvu.FilterData" localSheetId="0" hidden="1">'на 31.01.2021'!$A$7:$H$131</definedName>
    <definedName name="Z_FB229BDB_3A6C_4BB8_B8E6_A67636835C83_.wvu.FilterData" localSheetId="0" hidden="1">'на 31.01.2021'!$A$7:$J$397</definedName>
    <definedName name="Z_FB2B2898_07E8_4F64_9660_A5CFE0C3B2A1_.wvu.FilterData" localSheetId="0" hidden="1">'на 31.01.2021'!$A$7:$J$397</definedName>
    <definedName name="Z_FB35B37B_2F7F_4D23_B40F_380D683C704C_.wvu.FilterData" localSheetId="0" hidden="1">'на 31.01.2021'!$A$7:$J$397</definedName>
    <definedName name="Z_FB4C9D56_2EDB_4CD4_9DFE_7C214EA770EC_.wvu.FilterData" localSheetId="0" hidden="1">'на 31.01.2021'!$A$7:$J$397</definedName>
    <definedName name="Z_FBE2EB42_7C8D_40DA_8BFA_706BF49FCFDE_.wvu.FilterData" localSheetId="0" hidden="1">'на 31.01.2021'!$A$7:$J$397</definedName>
    <definedName name="Z_FBEEEF36_B47B_4551_8D8A_904E9E1222D4_.wvu.FilterData" localSheetId="0" hidden="1">'на 31.01.2021'!$A$7:$H$131</definedName>
    <definedName name="Z_FBFEC7B7_C5D0_44F3_87E7_66C52A67E842_.wvu.FilterData" localSheetId="0" hidden="1">'на 31.01.2021'!$A$7:$J$397</definedName>
    <definedName name="Z_FC3CE0E0_62AD_4DFE_9E6D_61D173C71E73_.wvu.FilterData" localSheetId="0" hidden="1">'на 31.01.2021'!$A$7:$J$397</definedName>
    <definedName name="Z_FC4C3009_E36C_43FD_8BFB_98FFC232780E_.wvu.FilterData" localSheetId="0" hidden="1">'на 31.01.2021'!$A$7:$J$397</definedName>
    <definedName name="Z_FC5D3D29_E6B6_4724_B01C_EFC5C58D36F7_.wvu.FilterData" localSheetId="0" hidden="1">'на 31.01.2021'!$A$7:$J$397</definedName>
    <definedName name="Z_FC8DF947_D902_4089_91EA_22D68229174F_.wvu.FilterData" localSheetId="0" hidden="1">'на 31.01.2021'!$A$7:$J$397</definedName>
    <definedName name="Z_FC921717_EFFF_4C5F_AE15_5DB48A6B2DDC_.wvu.FilterData" localSheetId="0" hidden="1">'на 31.01.2021'!$A$7:$J$397</definedName>
    <definedName name="Z_FCC3AE73_E537_4FEF_8316_D2033D529D47_.wvu.FilterData" localSheetId="0" hidden="1">'на 31.01.2021'!$A$7:$J$397</definedName>
    <definedName name="Z_FCFEE462_86B3_4D22_A291_C53135F468F2_.wvu.FilterData" localSheetId="0" hidden="1">'на 31.01.2021'!$A$7:$J$397</definedName>
    <definedName name="Z_FD01F790_1BBF_4238_916B_FA56833C331E_.wvu.FilterData" localSheetId="0" hidden="1">'на 31.01.2021'!$A$7:$J$397</definedName>
    <definedName name="Z_FD0E1B66_1ED2_4768_AEAA_4813773FCD1B_.wvu.FilterData" localSheetId="0" hidden="1">'на 31.01.2021'!$A$7:$H$131</definedName>
    <definedName name="Z_FD3BE8C9_37F8_4B3C_B2C7_E77CF8E04BFB_.wvu.FilterData" localSheetId="0" hidden="1">'на 31.01.2021'!$A$7:$J$397</definedName>
    <definedName name="Z_FD3D5015_A741_475F_84D8_C8E06D2029C4_.wvu.FilterData" localSheetId="0" hidden="1">'на 31.01.2021'!$A$7:$J$397</definedName>
    <definedName name="Z_FD5CEF9A_4499_4018_A32D_B5C5AF11D935_.wvu.FilterData" localSheetId="0" hidden="1">'на 31.01.2021'!$A$7:$J$397</definedName>
    <definedName name="Z_FD5EDEE5_A3CE_4C43_835A_373611C65308_.wvu.FilterData" localSheetId="0" hidden="1">'на 31.01.2021'!$A$7:$J$397</definedName>
    <definedName name="Z_FD66CF31_1A62_4649_ABF8_67009C9EEFA8_.wvu.FilterData" localSheetId="0" hidden="1">'на 31.01.2021'!$A$7:$J$397</definedName>
    <definedName name="Z_FDDB310B_7AE0_49CB_BE16_F49E6EF78E5F_.wvu.FilterData" localSheetId="0" hidden="1">'на 31.01.2021'!$A$7:$J$397</definedName>
    <definedName name="Z_FDE37E7A_0D62_48F6_B80B_D6356ECC791B_.wvu.FilterData" localSheetId="0" hidden="1">'на 31.01.2021'!$A$7:$J$397</definedName>
    <definedName name="Z_FDE6536E_3A56_4D69_A159_5DB77FF6A4B2_.wvu.FilterData" localSheetId="0" hidden="1">'на 31.01.2021'!$A$7:$J$397</definedName>
    <definedName name="Z_FDFA00AD_EA6D_4937_80B9_640D5FB985EF_.wvu.FilterData" localSheetId="0" hidden="1">'на 31.01.2021'!$A$7:$J$397</definedName>
    <definedName name="Z_FE9D531A_F987_4486_AC6F_37568587E0CC_.wvu.FilterData" localSheetId="0" hidden="1">'на 31.01.2021'!$A$7:$J$397</definedName>
    <definedName name="Z_FEE18FC2_E5D2_4C59_B7D0_FDF82F2008D4_.wvu.FilterData" localSheetId="0" hidden="1">'на 31.01.2021'!$A$7:$J$397</definedName>
    <definedName name="Z_FEF0FD9C_0AF1_4157_A391_071CD507BEBA_.wvu.FilterData" localSheetId="0" hidden="1">'на 31.01.2021'!$A$7:$J$397</definedName>
    <definedName name="Z_FEFFCD5F_F237_4316_B50A_6C71D0FF3363_.wvu.FilterData" localSheetId="0" hidden="1">'на 31.01.2021'!$A$7:$J$397</definedName>
    <definedName name="Z_FF2B641B_674B_4DA5_A6F8_82831EC9F946_.wvu.FilterData" localSheetId="0" hidden="1">'на 31.01.2021'!$A$7:$J$397</definedName>
    <definedName name="Z_FF7CC20D_CA9E_46D2_A113_9EB09E8A7DF6_.wvu.FilterData" localSheetId="0" hidden="1">'на 31.01.2021'!$A$7:$H$131</definedName>
    <definedName name="Z_FF7F531F_28CE_4C28_BA81_DE242DB82E03_.wvu.FilterData" localSheetId="0" hidden="1">'на 31.01.2021'!$A$7:$J$397</definedName>
    <definedName name="Z_FF9EFDBE_F5FD_432E_96BA_C22D4E9B91D4_.wvu.FilterData" localSheetId="0" hidden="1">'на 31.01.2021'!$A$7:$J$397</definedName>
    <definedName name="Z_FFBF84C0_8EC1_41E5_A130_1EB26E22D86E_.wvu.FilterData" localSheetId="0" hidden="1">'на 31.01.2021'!$A$7:$J$397</definedName>
    <definedName name="Z_FFE6C3F9_C13E_4E13_8F64_B3AD0BCC69D2_.wvu.FilterData" localSheetId="0" hidden="1">'на 31.01.2021'!$A$7:$J$397</definedName>
    <definedName name="Z_FFFC89F4_6CC5_4464_8EC3_BC7659708B14_.wvu.FilterData" localSheetId="0" hidden="1">'на 31.01.2021'!$A$7:$J$397</definedName>
    <definedName name="_xlnm.Print_Titles" localSheetId="0">'на 31.01.2021'!$5:$8</definedName>
    <definedName name="_xlnm.Print_Area" localSheetId="0">'на 31.01.2021'!$A$1:$J$196</definedName>
  </definedNames>
  <calcPr calcId="162913" fullPrecision="0"/>
  <customWorkbookViews>
    <customWorkbookView name="Фесик Светлана Викторовна - Личное представление" guid="{6068C3FF-17AA-48A5-A88B-2523CBAC39AE}" mergeInterval="0" personalView="1" maximized="1" xWindow="-8" yWindow="-8" windowWidth="1296" windowHeight="1000" tabRatio="518" activeSheetId="1"/>
    <customWorkbookView name="Рогожина Ольга Сергеевна - Личное представление" guid="{BEA0FDBA-BB07-4C19-8BBD-5E57EE395C09}" mergeInterval="0" personalView="1" maximized="1" windowWidth="1276" windowHeight="655" tabRatio="518" activeSheetId="1"/>
    <customWorkbookView name="Шулепова Ольга Анатольевна - Личное представление" guid="{67ADFAE6-A9AF-44D7-8539-93CD0F6B7849}" mergeInterval="0" personalView="1" maximized="1" xWindow="-8" yWindow="-8" windowWidth="1936" windowHeight="1056" tabRatio="518" activeSheetId="1"/>
    <customWorkbookView name="Залецкая Ольга Генадьевна - Личное представление" guid="{6E4A7295-8CE0-4D28-ABEF-D38EBAE7C204}" mergeInterval="0" personalView="1" maximized="1" xWindow="-8" yWindow="-8" windowWidth="1936" windowHeight="1056" tabRatio="518" activeSheetId="1"/>
    <customWorkbookView name="Перевощикова Анна Васильевна - Личное представление" guid="{CCF533A2-322B-40E2-88B2-065E6D1D35B4}" mergeInterval="0" personalView="1" maximized="1" xWindow="-8" yWindow="-8" windowWidth="1936" windowHeight="1056" tabRatio="518" activeSheetId="1"/>
    <customWorkbookView name="Вершинина Мария Игоревна - Личное представление" guid="{A0A3CD9B-2436-40D7-91DB-589A95FBBF00}" mergeInterval="0" personalView="1" maximized="1" windowWidth="1916" windowHeight="855" tabRatio="522" activeSheetId="1"/>
    <customWorkbookView name="Козлова Анастасия Сергеевна - Личное представление" guid="{0CCCFAED-79CE-4449-BC23-D60C794B65C2}" mergeInterval="0" personalView="1" maximized="1" windowWidth="1276" windowHeight="779" tabRatio="518" activeSheetId="1"/>
    <customWorkbookView name="Маслова Алина Рамазановна - Личное представление" guid="{99950613-28E7-4EC2-B918-559A2757B0A9}" mergeInterval="0" personalView="1" maximized="1" xWindow="-8" yWindow="-8" windowWidth="1936" windowHeight="1056" tabRatio="355" activeSheetId="1"/>
    <customWorkbookView name="Залецкая Ольга Геннадьевна - Личное представление" guid="{D95852A1-B0FC-4AC5-B62B-5CCBE05B0D15}" mergeInterval="0" personalView="1" maximized="1" windowWidth="1916" windowHeight="855" tabRatio="518" activeSheetId="1"/>
    <customWorkbookView name="Сырвачева Виктория Алексеевна - Личное представление" guid="{72C0943B-A5D5-4B80-AD54-166C5CDC74DE}" mergeInterval="0" personalView="1" maximized="1" xWindow="-8" yWindow="-8" windowWidth="1296" windowHeight="1000" tabRatio="518" activeSheetId="1"/>
    <customWorkbookView name="perevoschikova_av - Личное представление" guid="{649E5CE3-4976-49D9-83DA-4E57FFC714BF}" mergeInterval="0" personalView="1" maximized="1" xWindow="1" yWindow="1" windowWidth="1276" windowHeight="794" tabRatio="518" activeSheetId="1"/>
    <customWorkbookView name="Корунова Олеся Юрьевна - Личное представление" guid="{5EB1B5BB-79BE-4318-9140-3FA31802D519}" mergeInterval="0" personalView="1" maximized="1" xWindow="-8" yWindow="-8" windowWidth="1296" windowHeight="1000" tabRatio="518" activeSheetId="1"/>
    <customWorkbookView name="Литвинчук Екатерина Николаевна - Личное представление" guid="{5FB953A5-71FF-4056-AF98-C9D06FF0EDF3}" mergeInterval="0" personalView="1" maximized="1" xWindow="-8" yWindow="-8" windowWidth="1296" windowHeight="1000" tabRatio="518" activeSheetId="1"/>
    <customWorkbookView name="Денисова Евгения Юрьевна - Личное представление" guid="{9FA29541-62F4-4CED-BF33-19F6BA57578F}" mergeInterval="0" personalView="1" maximized="1" windowWidth="1276" windowHeight="759" tabRatio="518" activeSheetId="1"/>
    <customWorkbookView name="kou - Личное представление" guid="{998B8119-4FF3-4A16-838D-539C6AE34D55}" mergeInterval="0" personalView="1" maximized="1" windowWidth="1148" windowHeight="645" tabRatio="518" activeSheetId="1"/>
    <customWorkbookView name="pav - Личное представление" guid="{539CB3DF-9B66-4BE7-9074-8CE0405EB8A6}" mergeInterval="0" personalView="1" maximized="1" xWindow="1" yWindow="1" windowWidth="1276" windowHeight="794" tabRatio="518" activeSheetId="1"/>
    <customWorkbookView name="User - Личное представление" guid="{D20DFCFE-63F9-4265-B37B-4F36C46DF159}" mergeInterval="0" personalView="1" maximized="1" xWindow="-8" yWindow="-8" windowWidth="1296" windowHeight="1000" tabRatio="518" activeSheetId="1"/>
    <customWorkbookView name="Морычева Надежда Николаевна - Личное представление" guid="{A6B98527-7CBF-4E4D-BDEA-9334A3EB779F}" mergeInterval="0" personalView="1" maximized="1" xWindow="-8" yWindow="-8" windowWidth="1296" windowHeight="1000" tabRatio="501" activeSheetId="1"/>
    <customWorkbookView name="Михальченко Светлана Николаевна - Личное представление" guid="{D7BC8E82-4392-4806-9DAE-D94253790B9C}" mergeInterval="0" personalView="1" maximized="1" windowWidth="1276" windowHeight="759" tabRatio="501" activeSheetId="1" showComments="commIndAndComment"/>
    <customWorkbookView name="Анастасия Вячеславовна - Личное представление" guid="{F2110B0B-AAE7-42F0-B553-C360E9249AD4}" mergeInterval="0" personalView="1" maximized="1" windowWidth="1276" windowHeight="779" tabRatio="501" activeSheetId="1"/>
    <customWorkbookView name="Михайлова Ирина Ивановна - Личное представление" guid="{9E943B7D-D4C7-443F-BC4C-8AB90546D8A5}" mergeInterval="0" personalView="1" maximized="1" windowWidth="1276" windowHeight="799" tabRatio="477" activeSheetId="1"/>
    <customWorkbookView name="Admin - Личное представление" guid="{2DF88C31-E5A0-4DFE-877D-5A31D3992603}" mergeInterval="0" personalView="1" maximized="1" windowWidth="1276" windowHeight="719" tabRatio="772" activeSheetId="1"/>
    <customWorkbookView name="Елена - Личное представление" guid="{24E5C1BC-322C-4FEF-B964-F0DCC04482C1}" mergeInterval="0" personalView="1" maximized="1" xWindow="1" yWindow="1" windowWidth="1024" windowHeight="547" tabRatio="896" activeSheetId="1"/>
    <customWorkbookView name="BLACKGIRL - Личное представление" guid="{37F8CE32-8CE8-4D95-9C0E-63112E6EFFE9}" mergeInterval="0" personalView="1" maximized="1" windowWidth="1020" windowHeight="576" tabRatio="441" activeSheetId="4"/>
    <customWorkbookView name="1 - Личное представление" guid="{CBF9D894-3FD2-4B68-BAC8-643DB23851C0}" mergeInterval="0" personalView="1" maximized="1" xWindow="1" yWindow="1" windowWidth="1733" windowHeight="798" tabRatio="772" activeSheetId="1"/>
    <customWorkbookView name="Пользователь - Личное представление" guid="{C8C7D91A-0101-429D-A7C4-25C2A366909A}" mergeInterval="0" personalView="1" maximized="1" windowWidth="1264" windowHeight="759" tabRatio="518" activeSheetId="1"/>
    <customWorkbookView name="Соловьёва Ольга Валерьевна - Личное представление" guid="{CB1A56DC-A135-41E6-8A02-AE4E518C879F}" mergeInterval="0" personalView="1" maximized="1" windowWidth="1916" windowHeight="855" tabRatio="623" activeSheetId="1" showComments="commIndAndComment"/>
    <customWorkbookView name="Коптеева Елена Анатольевна - Личное представление" guid="{2F7AC811-CA37-46E3-866E-6E10DF43054A}" mergeInterval="0" personalView="1" maximized="1" windowWidth="1276" windowHeight="799" tabRatio="698" activeSheetId="1"/>
    <customWorkbookView name="kaa - Личное представление" guid="{7B245AB0-C2AF-4822-BFC4-2399F85856C1}" mergeInterval="0" personalView="1" maximized="1" xWindow="1" yWindow="1" windowWidth="1280" windowHeight="803" tabRatio="518" activeSheetId="1"/>
    <customWorkbookView name="Крыжановская Анна Александровна - Личное представление" guid="{3EEA7E1A-5F2B-4408-A34C-1F0223B5B245}" mergeInterval="0" personalView="1" maximized="1" xWindow="-8" yWindow="-8" windowWidth="1296" windowHeight="1000" tabRatio="518" activeSheetId="1"/>
    <customWorkbookView name="Маганёва Екатерина Николаевна - Личное представление" guid="{CA384592-0CFD-4322-A4EB-34EC04693944}" mergeInterval="0" personalView="1" maximized="1" xWindow="-8" yWindow="-8" windowWidth="1296" windowHeight="1000" tabRatio="522" activeSheetId="1"/>
    <customWorkbookView name="Астахова Анна Владимировна - Личное представление" guid="{13BE7114-35DF-4699-8779-61985C68F6C3}" mergeInterval="0" personalView="1" maximized="1" xWindow="-8" yWindow="-8" windowWidth="1936" windowHeight="1056" tabRatio="440" activeSheetId="1" showComments="commIndAndComment"/>
    <customWorkbookView name="Минакова Оксана Сергеевна - Личное представление" guid="{45DE1976-7F07-4EB4-8A9C-FB72D060BEFA}" mergeInterval="0" personalView="1" maximized="1" xWindow="-8" yWindow="-8" windowWidth="1936" windowHeight="1056" tabRatio="518" activeSheetId="1"/>
  </customWorkbookViews>
  <fileRecoveryPr autoRecover="0"/>
</workbook>
</file>

<file path=xl/calcChain.xml><?xml version="1.0" encoding="utf-8"?>
<calcChain xmlns="http://schemas.openxmlformats.org/spreadsheetml/2006/main">
  <c r="I39" i="1" l="1"/>
  <c r="K16" i="1"/>
  <c r="K18" i="1"/>
  <c r="K19" i="1"/>
  <c r="K20" i="1"/>
  <c r="K22" i="1"/>
  <c r="K23" i="1"/>
  <c r="K24" i="1"/>
  <c r="K25" i="1"/>
  <c r="K30" i="1"/>
  <c r="K32" i="1"/>
  <c r="K33" i="1"/>
  <c r="K35" i="1"/>
  <c r="K36" i="1"/>
  <c r="K37" i="1"/>
  <c r="K38" i="1"/>
  <c r="K40" i="1"/>
  <c r="K41" i="1"/>
  <c r="K42" i="1"/>
  <c r="K46" i="1"/>
  <c r="K47" i="1"/>
  <c r="K48" i="1"/>
  <c r="K50" i="1"/>
  <c r="K52" i="1"/>
  <c r="K53" i="1"/>
  <c r="K54" i="1"/>
  <c r="K55" i="1"/>
  <c r="K56" i="1"/>
  <c r="K58" i="1"/>
  <c r="K60" i="1"/>
  <c r="K61" i="1"/>
  <c r="K62" i="1"/>
  <c r="K63" i="1"/>
  <c r="K65" i="1"/>
  <c r="K66" i="1"/>
  <c r="K85" i="1"/>
  <c r="K88" i="1"/>
  <c r="K89" i="1"/>
  <c r="K118" i="1"/>
  <c r="K119" i="1"/>
  <c r="K121" i="1"/>
  <c r="K123" i="1"/>
  <c r="K124" i="1"/>
  <c r="K125" i="1"/>
  <c r="K129" i="1"/>
  <c r="K130" i="1"/>
  <c r="K131" i="1"/>
  <c r="K135" i="1"/>
  <c r="K136" i="1"/>
  <c r="K137" i="1"/>
  <c r="K145" i="1"/>
  <c r="K146" i="1"/>
  <c r="K152" i="1"/>
  <c r="K164" i="1"/>
  <c r="K165" i="1"/>
  <c r="K170" i="1"/>
  <c r="K171" i="1"/>
  <c r="K172" i="1"/>
  <c r="K173" i="1"/>
  <c r="K174" i="1"/>
  <c r="K175" i="1"/>
  <c r="K180" i="1"/>
  <c r="K181" i="1"/>
  <c r="K182" i="1"/>
  <c r="K184" i="1"/>
  <c r="K185" i="1"/>
  <c r="K192" i="1"/>
  <c r="K193" i="1"/>
  <c r="K194" i="1"/>
  <c r="K196" i="1"/>
  <c r="I28" i="1" l="1"/>
  <c r="K28" i="1" s="1"/>
  <c r="I27" i="1"/>
  <c r="K27" i="1" s="1"/>
  <c r="I34" i="1" l="1"/>
  <c r="K34" i="1" s="1"/>
  <c r="I26" i="1" l="1"/>
  <c r="K26" i="1" s="1"/>
  <c r="I139" i="1" l="1"/>
  <c r="K139" i="1" s="1"/>
  <c r="I140" i="1"/>
  <c r="K140" i="1" s="1"/>
  <c r="I141" i="1"/>
  <c r="K141" i="1" s="1"/>
  <c r="I142" i="1"/>
  <c r="I143" i="1"/>
  <c r="G110" i="1"/>
  <c r="G111" i="1"/>
  <c r="G112" i="1"/>
  <c r="G113" i="1"/>
  <c r="G109" i="1"/>
  <c r="D110" i="1"/>
  <c r="E110" i="1"/>
  <c r="D111" i="1"/>
  <c r="E111" i="1"/>
  <c r="D112" i="1"/>
  <c r="E112" i="1"/>
  <c r="D113" i="1"/>
  <c r="E113" i="1"/>
  <c r="E109" i="1"/>
  <c r="C110" i="1"/>
  <c r="C111" i="1"/>
  <c r="C112" i="1"/>
  <c r="C113" i="1"/>
  <c r="G138" i="1"/>
  <c r="D138" i="1"/>
  <c r="E138" i="1"/>
  <c r="C138" i="1"/>
  <c r="E28" i="1"/>
  <c r="F134" i="1"/>
  <c r="I134" i="1"/>
  <c r="K134" i="1" s="1"/>
  <c r="I133" i="1"/>
  <c r="K133" i="1" s="1"/>
  <c r="G132" i="1"/>
  <c r="E132" i="1"/>
  <c r="C132" i="1"/>
  <c r="I106" i="1"/>
  <c r="K106" i="1" s="1"/>
  <c r="I107" i="1"/>
  <c r="K107" i="1" s="1"/>
  <c r="I103" i="1"/>
  <c r="K103" i="1" s="1"/>
  <c r="G92" i="1"/>
  <c r="G93" i="1"/>
  <c r="G94" i="1"/>
  <c r="G95" i="1"/>
  <c r="G91" i="1"/>
  <c r="E92" i="1"/>
  <c r="E93" i="1"/>
  <c r="E94" i="1"/>
  <c r="E95" i="1"/>
  <c r="E91" i="1"/>
  <c r="D92" i="1"/>
  <c r="D93" i="1"/>
  <c r="D94" i="1"/>
  <c r="D95" i="1"/>
  <c r="D91" i="1"/>
  <c r="C92" i="1"/>
  <c r="C93" i="1"/>
  <c r="C94" i="1"/>
  <c r="C95" i="1"/>
  <c r="C91" i="1"/>
  <c r="I82" i="1"/>
  <c r="I83" i="1"/>
  <c r="I79" i="1"/>
  <c r="G80" i="1"/>
  <c r="G81" i="1"/>
  <c r="G82" i="1"/>
  <c r="G83" i="1"/>
  <c r="G79" i="1"/>
  <c r="E80" i="1"/>
  <c r="E81" i="1"/>
  <c r="E82" i="1"/>
  <c r="E83" i="1"/>
  <c r="E79" i="1"/>
  <c r="D80" i="1"/>
  <c r="D81" i="1"/>
  <c r="D82" i="1"/>
  <c r="D83" i="1"/>
  <c r="D79" i="1"/>
  <c r="C81" i="1"/>
  <c r="C82" i="1"/>
  <c r="C83" i="1"/>
  <c r="C79" i="1"/>
  <c r="C86" i="1"/>
  <c r="C80" i="1" s="1"/>
  <c r="D105" i="1"/>
  <c r="C105" i="1"/>
  <c r="D104" i="1"/>
  <c r="C104" i="1"/>
  <c r="K79" i="1" l="1"/>
  <c r="K82" i="1"/>
  <c r="K83" i="1"/>
  <c r="I112" i="1"/>
  <c r="K112" i="1" s="1"/>
  <c r="K142" i="1"/>
  <c r="I138" i="1"/>
  <c r="K138" i="1"/>
  <c r="I105" i="1"/>
  <c r="K105" i="1" s="1"/>
  <c r="I104" i="1"/>
  <c r="K104" i="1" s="1"/>
  <c r="I113" i="1"/>
  <c r="K113" i="1" s="1"/>
  <c r="K143" i="1"/>
  <c r="G108" i="1"/>
  <c r="I132" i="1"/>
  <c r="D132" i="1"/>
  <c r="I188" i="1"/>
  <c r="K188" i="1" s="1"/>
  <c r="I187" i="1"/>
  <c r="K187" i="1" s="1"/>
  <c r="F132" i="1" l="1"/>
  <c r="K132" i="1"/>
  <c r="H132" i="1"/>
  <c r="I186" i="1" l="1"/>
  <c r="K186" i="1" s="1"/>
  <c r="I178" i="1"/>
  <c r="K178" i="1" s="1"/>
  <c r="I177" i="1"/>
  <c r="K177" i="1" s="1"/>
  <c r="I162" i="1"/>
  <c r="K162" i="1" s="1"/>
  <c r="I161" i="1"/>
  <c r="K161" i="1" s="1"/>
  <c r="I160" i="1"/>
  <c r="K160" i="1" s="1"/>
  <c r="D127" i="1"/>
  <c r="C127" i="1"/>
  <c r="C109" i="1" s="1"/>
  <c r="C108" i="1" s="1"/>
  <c r="I122" i="1"/>
  <c r="K122" i="1" s="1"/>
  <c r="I117" i="1"/>
  <c r="I115" i="1"/>
  <c r="K115" i="1" s="1"/>
  <c r="I116" i="1"/>
  <c r="K116" i="1" s="1"/>
  <c r="I111" i="1" l="1"/>
  <c r="K111" i="1" s="1"/>
  <c r="K117" i="1"/>
  <c r="D109" i="1"/>
  <c r="K109" i="1" s="1"/>
  <c r="F127" i="1"/>
  <c r="I127" i="1"/>
  <c r="I109" i="1" s="1"/>
  <c r="D144" i="1"/>
  <c r="K127" i="1" l="1"/>
  <c r="I29" i="1"/>
  <c r="I21" i="1" l="1"/>
  <c r="K29" i="1"/>
  <c r="I189" i="1"/>
  <c r="K189" i="1" s="1"/>
  <c r="I190" i="1"/>
  <c r="K190" i="1" s="1"/>
  <c r="I179" i="1"/>
  <c r="K179" i="1" s="1"/>
  <c r="I169" i="1" l="1"/>
  <c r="K169" i="1" s="1"/>
  <c r="I168" i="1"/>
  <c r="K168" i="1" s="1"/>
  <c r="I167" i="1"/>
  <c r="K167" i="1" s="1"/>
  <c r="I155" i="1"/>
  <c r="K155" i="1" s="1"/>
  <c r="I151" i="1"/>
  <c r="K151" i="1" s="1"/>
  <c r="I150" i="1"/>
  <c r="K150" i="1" s="1"/>
  <c r="I149" i="1"/>
  <c r="K149" i="1" s="1"/>
  <c r="I148" i="1"/>
  <c r="K148" i="1" s="1"/>
  <c r="I147" i="1"/>
  <c r="K147" i="1" s="1"/>
  <c r="I59" i="1"/>
  <c r="K59" i="1" s="1"/>
  <c r="I17" i="1"/>
  <c r="K17" i="1" s="1"/>
  <c r="G120" i="1" l="1"/>
  <c r="I99" i="1"/>
  <c r="I98" i="1"/>
  <c r="I87" i="1"/>
  <c r="I86" i="1"/>
  <c r="I81" i="1" l="1"/>
  <c r="K81" i="1" s="1"/>
  <c r="K87" i="1"/>
  <c r="I93" i="1"/>
  <c r="K93" i="1" s="1"/>
  <c r="K99" i="1"/>
  <c r="I92" i="1"/>
  <c r="K92" i="1" s="1"/>
  <c r="K98" i="1"/>
  <c r="I80" i="1"/>
  <c r="K80" i="1" s="1"/>
  <c r="K86" i="1"/>
  <c r="E45" i="1"/>
  <c r="F17" i="1" l="1"/>
  <c r="E74" i="1" l="1"/>
  <c r="C73" i="1"/>
  <c r="D75" i="1"/>
  <c r="E75" i="1"/>
  <c r="E73" i="1"/>
  <c r="D73" i="1"/>
  <c r="E169" i="1" l="1"/>
  <c r="I153" i="1" l="1"/>
  <c r="C75" i="1" l="1"/>
  <c r="H151" i="1" l="1"/>
  <c r="F151" i="1"/>
  <c r="H98" i="1" l="1"/>
  <c r="H99" i="1"/>
  <c r="F98" i="1"/>
  <c r="F99" i="1"/>
  <c r="C74" i="1" l="1"/>
  <c r="F117" i="1" l="1"/>
  <c r="D74" i="1" l="1"/>
  <c r="H26" i="1" l="1"/>
  <c r="E149" i="1" l="1"/>
  <c r="D21" i="1" l="1"/>
  <c r="K21" i="1" s="1"/>
  <c r="F73" i="1" l="1"/>
  <c r="H73" i="1"/>
  <c r="F76" i="1"/>
  <c r="H76" i="1"/>
  <c r="F77" i="1"/>
  <c r="H77" i="1"/>
  <c r="H93" i="1" l="1"/>
  <c r="F92" i="1"/>
  <c r="H92" i="1"/>
  <c r="F93" i="1"/>
  <c r="I158" i="1" l="1"/>
  <c r="K158" i="1" s="1"/>
  <c r="I157" i="1"/>
  <c r="K157" i="1" s="1"/>
  <c r="I156" i="1"/>
  <c r="K156" i="1" s="1"/>
  <c r="I154" i="1"/>
  <c r="K154" i="1" s="1"/>
  <c r="I97" i="1" l="1"/>
  <c r="I100" i="1"/>
  <c r="I101" i="1"/>
  <c r="G96" i="1"/>
  <c r="D96" i="1"/>
  <c r="E96" i="1"/>
  <c r="C96" i="1"/>
  <c r="I95" i="1" l="1"/>
  <c r="K95" i="1" s="1"/>
  <c r="K101" i="1"/>
  <c r="I94" i="1"/>
  <c r="K94" i="1" s="1"/>
  <c r="K100" i="1"/>
  <c r="I91" i="1"/>
  <c r="K91" i="1" s="1"/>
  <c r="K97" i="1"/>
  <c r="F96" i="1"/>
  <c r="H96" i="1"/>
  <c r="I96" i="1"/>
  <c r="K96" i="1" s="1"/>
  <c r="C90" i="1"/>
  <c r="G74" i="1"/>
  <c r="G75" i="1"/>
  <c r="G76" i="1"/>
  <c r="G77" i="1"/>
  <c r="E76" i="1"/>
  <c r="E77" i="1"/>
  <c r="C76" i="1"/>
  <c r="C77" i="1"/>
  <c r="G73" i="1"/>
  <c r="D77" i="1" l="1"/>
  <c r="D76" i="1"/>
  <c r="K76" i="1" s="1"/>
  <c r="E78" i="1"/>
  <c r="I73" i="1"/>
  <c r="K73" i="1" s="1"/>
  <c r="I76" i="1"/>
  <c r="I77" i="1"/>
  <c r="K77" i="1" l="1"/>
  <c r="G72" i="1"/>
  <c r="E72" i="1"/>
  <c r="I128" i="1" l="1"/>
  <c r="I110" i="1" l="1"/>
  <c r="K110" i="1" s="1"/>
  <c r="K128" i="1"/>
  <c r="C67" i="1"/>
  <c r="C10" i="1" s="1"/>
  <c r="H127" i="1"/>
  <c r="I120" i="1"/>
  <c r="I114" i="1"/>
  <c r="I43" i="1" l="1"/>
  <c r="K43" i="1" s="1"/>
  <c r="I44" i="1"/>
  <c r="K44" i="1" s="1"/>
  <c r="E90" i="1" l="1"/>
  <c r="I75" i="1" l="1"/>
  <c r="K75" i="1" s="1"/>
  <c r="I74" i="1"/>
  <c r="K74" i="1" s="1"/>
  <c r="I90" i="1"/>
  <c r="C144" i="1" l="1"/>
  <c r="I15" i="1" l="1"/>
  <c r="H46" i="1" l="1"/>
  <c r="F46" i="1"/>
  <c r="H40" i="1" l="1"/>
  <c r="H41" i="1"/>
  <c r="E39" i="1"/>
  <c r="I31" i="1" l="1"/>
  <c r="I84" i="1" l="1"/>
  <c r="C78" i="1"/>
  <c r="I72" i="1" l="1"/>
  <c r="H28" i="1"/>
  <c r="H167" i="1" l="1"/>
  <c r="F167" i="1"/>
  <c r="D90" i="1" l="1"/>
  <c r="K90" i="1" s="1"/>
  <c r="F90" i="1" l="1"/>
  <c r="E120" i="1"/>
  <c r="D120" i="1"/>
  <c r="K120" i="1" s="1"/>
  <c r="F120" i="1" l="1"/>
  <c r="G31" i="1"/>
  <c r="H187" i="1" l="1"/>
  <c r="F187" i="1"/>
  <c r="F186" i="1" l="1"/>
  <c r="F26" i="1" l="1"/>
  <c r="I166" i="1" l="1"/>
  <c r="E144" i="1" l="1"/>
  <c r="G90" i="1" l="1"/>
  <c r="I78" i="1" l="1"/>
  <c r="G78" i="1"/>
  <c r="H90" i="1"/>
  <c r="I126" i="1" l="1"/>
  <c r="D126" i="1" l="1"/>
  <c r="K126" i="1" s="1"/>
  <c r="G14" i="1" l="1"/>
  <c r="G13" i="1"/>
  <c r="I163" i="1" l="1"/>
  <c r="K163" i="1" s="1"/>
  <c r="I195" i="1"/>
  <c r="K195" i="1" s="1"/>
  <c r="H194" i="1"/>
  <c r="H193" i="1"/>
  <c r="F193" i="1"/>
  <c r="G191" i="1"/>
  <c r="D191" i="1"/>
  <c r="C191" i="1"/>
  <c r="I183" i="1" l="1"/>
  <c r="I159" i="1"/>
  <c r="F194" i="1"/>
  <c r="E191" i="1"/>
  <c r="I191" i="1"/>
  <c r="K191" i="1" s="1"/>
  <c r="H191" i="1"/>
  <c r="F191" i="1" l="1"/>
  <c r="H168" i="1" l="1"/>
  <c r="G144" i="1" l="1"/>
  <c r="G166" i="1"/>
  <c r="F168" i="1"/>
  <c r="C166" i="1"/>
  <c r="G57" i="1"/>
  <c r="D57" i="1"/>
  <c r="C57" i="1"/>
  <c r="I57" i="1"/>
  <c r="K57" i="1" l="1"/>
  <c r="D166" i="1"/>
  <c r="K166" i="1" s="1"/>
  <c r="H169" i="1"/>
  <c r="H57" i="1"/>
  <c r="H144" i="1"/>
  <c r="F169" i="1"/>
  <c r="E166" i="1"/>
  <c r="H166" i="1" l="1"/>
  <c r="F166" i="1"/>
  <c r="C31" i="1"/>
  <c r="I49" i="1" l="1"/>
  <c r="K49" i="1" s="1"/>
  <c r="I45" i="1" l="1"/>
  <c r="I108" i="1" l="1"/>
  <c r="F28" i="1" l="1"/>
  <c r="E163" i="1"/>
  <c r="E189" i="1" l="1"/>
  <c r="H149" i="1" l="1"/>
  <c r="G21" i="1" l="1"/>
  <c r="F122" i="1" l="1"/>
  <c r="D69" i="1" l="1"/>
  <c r="H155" i="1"/>
  <c r="D12" i="1" l="1"/>
  <c r="C51" i="1"/>
  <c r="E179" i="1"/>
  <c r="H87" i="1" l="1"/>
  <c r="F87" i="1"/>
  <c r="F81" i="1" s="1"/>
  <c r="H86" i="1"/>
  <c r="F86" i="1"/>
  <c r="G84" i="1"/>
  <c r="E84" i="1"/>
  <c r="D84" i="1"/>
  <c r="K84" i="1" s="1"/>
  <c r="C84" i="1"/>
  <c r="F80" i="1" l="1"/>
  <c r="F74" i="1" s="1"/>
  <c r="F84" i="1"/>
  <c r="H84" i="1"/>
  <c r="H162" i="1" l="1"/>
  <c r="H186" i="1" l="1"/>
  <c r="E176" i="1" l="1"/>
  <c r="C176" i="1" l="1"/>
  <c r="D176" i="1" l="1"/>
  <c r="H34" i="1" l="1"/>
  <c r="F42" i="1" l="1"/>
  <c r="C21" i="1" l="1"/>
  <c r="I67" i="1" l="1"/>
  <c r="G67" i="1"/>
  <c r="G10" i="1" s="1"/>
  <c r="H42" i="1"/>
  <c r="I10" i="1" l="1"/>
  <c r="G39" i="1"/>
  <c r="F40" i="1" l="1"/>
  <c r="D78" i="1" l="1"/>
  <c r="K78" i="1" s="1"/>
  <c r="F78" i="1" l="1"/>
  <c r="H78" i="1"/>
  <c r="F147" i="1" l="1"/>
  <c r="E35" i="1" l="1"/>
  <c r="F116" i="1" l="1"/>
  <c r="F115" i="1"/>
  <c r="H116" i="1"/>
  <c r="H115" i="1"/>
  <c r="F155" i="1" l="1"/>
  <c r="H147" i="1" l="1"/>
  <c r="H148" i="1"/>
  <c r="C39" i="1" l="1"/>
  <c r="F149" i="1" l="1"/>
  <c r="D39" i="1"/>
  <c r="K39" i="1" s="1"/>
  <c r="F144" i="1" l="1"/>
  <c r="I144" i="1"/>
  <c r="K144" i="1" s="1"/>
  <c r="C45" i="1"/>
  <c r="H178" i="1" l="1"/>
  <c r="H177" i="1"/>
  <c r="F177" i="1"/>
  <c r="F47" i="1" l="1"/>
  <c r="I68" i="1" l="1"/>
  <c r="I11" i="1" l="1"/>
  <c r="D159" i="1"/>
  <c r="K159" i="1" s="1"/>
  <c r="I176" i="1" l="1"/>
  <c r="K176" i="1" s="1"/>
  <c r="G176" i="1"/>
  <c r="F178" i="1"/>
  <c r="H176" i="1" l="1"/>
  <c r="F176" i="1"/>
  <c r="H117" i="1" l="1"/>
  <c r="H47" i="1" l="1"/>
  <c r="H48" i="1"/>
  <c r="E36" i="1" l="1"/>
  <c r="E31" i="1" s="1"/>
  <c r="D153" i="1"/>
  <c r="K153" i="1" s="1"/>
  <c r="E153" i="1"/>
  <c r="G153" i="1"/>
  <c r="C153" i="1"/>
  <c r="H153" i="1" l="1"/>
  <c r="F153" i="1"/>
  <c r="D45" i="1" l="1"/>
  <c r="K45" i="1" s="1"/>
  <c r="G126" i="1"/>
  <c r="C126" i="1"/>
  <c r="F75" i="1" l="1"/>
  <c r="E68" i="1"/>
  <c r="E11" i="1" s="1"/>
  <c r="I71" i="1"/>
  <c r="I14" i="1" l="1"/>
  <c r="C68" i="1"/>
  <c r="C11" i="1" s="1"/>
  <c r="I102" i="1"/>
  <c r="D102" i="1"/>
  <c r="E102" i="1"/>
  <c r="C102" i="1"/>
  <c r="H75" i="1"/>
  <c r="K102" i="1" l="1"/>
  <c r="G68" i="1"/>
  <c r="G11" i="1" s="1"/>
  <c r="C72" i="1"/>
  <c r="E69" i="1"/>
  <c r="I70" i="1"/>
  <c r="D72" i="1"/>
  <c r="K72" i="1" s="1"/>
  <c r="F102" i="1"/>
  <c r="H74" i="1"/>
  <c r="G102" i="1"/>
  <c r="H102" i="1" s="1"/>
  <c r="I13" i="1" l="1"/>
  <c r="F72" i="1"/>
  <c r="H72" i="1"/>
  <c r="F34" i="1" l="1"/>
  <c r="G114" i="1" l="1"/>
  <c r="H161" i="1" l="1"/>
  <c r="F161" i="1"/>
  <c r="H21" i="1" l="1"/>
  <c r="F162" i="1" l="1"/>
  <c r="C183" i="1" l="1"/>
  <c r="G45" i="1" l="1"/>
  <c r="F48" i="1"/>
  <c r="E60" i="1" l="1"/>
  <c r="E12" i="1" l="1"/>
  <c r="F12" i="1" s="1"/>
  <c r="E57" i="1"/>
  <c r="E21" i="1"/>
  <c r="F21" i="1" s="1"/>
  <c r="F57" i="1" l="1"/>
  <c r="I51" i="1"/>
  <c r="G159" i="1" l="1"/>
  <c r="I69" i="1" l="1"/>
  <c r="K69" i="1" s="1"/>
  <c r="I64" i="1" l="1"/>
  <c r="I12" i="1"/>
  <c r="K12" i="1" s="1"/>
  <c r="I9" i="1" l="1"/>
  <c r="F41" i="1"/>
  <c r="H53" i="1"/>
  <c r="G51" i="1"/>
  <c r="D51" i="1"/>
  <c r="K51" i="1" s="1"/>
  <c r="F53" i="1"/>
  <c r="E51" i="1" l="1"/>
  <c r="F39" i="1"/>
  <c r="H39" i="1"/>
  <c r="H51" i="1"/>
  <c r="F51" i="1" l="1"/>
  <c r="F45" i="1"/>
  <c r="H45" i="1"/>
  <c r="H27" i="1"/>
  <c r="F188" i="1"/>
  <c r="H188" i="1"/>
  <c r="G183" i="1"/>
  <c r="E183" i="1"/>
  <c r="D183" i="1"/>
  <c r="K183" i="1" s="1"/>
  <c r="F27" i="1"/>
  <c r="H183" i="1" l="1"/>
  <c r="F183" i="1"/>
  <c r="D31" i="1"/>
  <c r="K31" i="1" s="1"/>
  <c r="F31" i="1" l="1"/>
  <c r="H31" i="1"/>
  <c r="E159" i="1" l="1"/>
  <c r="C159" i="1"/>
  <c r="H159" i="1" l="1"/>
  <c r="F159" i="1"/>
  <c r="F148" i="1" l="1"/>
  <c r="E126" i="1"/>
  <c r="H122" i="1"/>
  <c r="C120" i="1"/>
  <c r="E114" i="1"/>
  <c r="D114" i="1"/>
  <c r="K114" i="1" s="1"/>
  <c r="C114" i="1"/>
  <c r="C71" i="1"/>
  <c r="C14" i="1" s="1"/>
  <c r="C70" i="1"/>
  <c r="C13" i="1" s="1"/>
  <c r="G69" i="1"/>
  <c r="C69" i="1"/>
  <c r="C12" i="1" s="1"/>
  <c r="G12" i="1" l="1"/>
  <c r="C9" i="1"/>
  <c r="D68" i="1"/>
  <c r="K68" i="1" s="1"/>
  <c r="D67" i="1"/>
  <c r="K67" i="1" s="1"/>
  <c r="E71" i="1"/>
  <c r="E70" i="1"/>
  <c r="F109" i="1"/>
  <c r="D71" i="1"/>
  <c r="K71" i="1" s="1"/>
  <c r="D70" i="1"/>
  <c r="K70" i="1" s="1"/>
  <c r="C64" i="1"/>
  <c r="F114" i="1"/>
  <c r="F126" i="1"/>
  <c r="H111" i="1"/>
  <c r="D108" i="1"/>
  <c r="K108" i="1" s="1"/>
  <c r="H110" i="1"/>
  <c r="F111" i="1"/>
  <c r="H114" i="1"/>
  <c r="H109" i="1"/>
  <c r="H120" i="1"/>
  <c r="H126" i="1"/>
  <c r="D13" i="1" l="1"/>
  <c r="K13" i="1" s="1"/>
  <c r="D11" i="1"/>
  <c r="K11" i="1" s="1"/>
  <c r="D10" i="1"/>
  <c r="K10" i="1" s="1"/>
  <c r="H12" i="1"/>
  <c r="E14" i="1"/>
  <c r="E13" i="1"/>
  <c r="D14" i="1"/>
  <c r="K14" i="1" s="1"/>
  <c r="D64" i="1"/>
  <c r="K64" i="1" s="1"/>
  <c r="E108" i="1"/>
  <c r="E67" i="1"/>
  <c r="E10" i="1" s="1"/>
  <c r="F110" i="1"/>
  <c r="H108" i="1"/>
  <c r="F10" i="1" l="1"/>
  <c r="H10" i="1"/>
  <c r="F11" i="1"/>
  <c r="H11" i="1"/>
  <c r="F108" i="1"/>
  <c r="H14" i="1"/>
  <c r="F14" i="1"/>
  <c r="D9" i="1"/>
  <c r="K9" i="1" s="1"/>
  <c r="E64" i="1"/>
  <c r="F68" i="1"/>
  <c r="F67" i="1"/>
  <c r="H67" i="1"/>
  <c r="G64" i="1"/>
  <c r="H64" i="1" s="1"/>
  <c r="H68" i="1"/>
  <c r="G9" i="1"/>
  <c r="H69" i="1"/>
  <c r="F69" i="1"/>
  <c r="F64" i="1" l="1"/>
  <c r="H9" i="1"/>
  <c r="E9" i="1"/>
  <c r="F9" i="1" s="1"/>
  <c r="H59" i="1" l="1"/>
  <c r="F59" i="1"/>
  <c r="H17" i="1"/>
  <c r="G15" i="1"/>
  <c r="D15" i="1"/>
  <c r="K15" i="1" s="1"/>
  <c r="E15" i="1"/>
  <c r="C15" i="1"/>
  <c r="H15" i="1" l="1"/>
  <c r="F15" i="1"/>
</calcChain>
</file>

<file path=xl/sharedStrings.xml><?xml version="1.0" encoding="utf-8"?>
<sst xmlns="http://schemas.openxmlformats.org/spreadsheetml/2006/main" count="263" uniqueCount="124">
  <si>
    <t>Факт финансирования</t>
  </si>
  <si>
    <t>5.</t>
  </si>
  <si>
    <t>% исполнения к уточненному плану</t>
  </si>
  <si>
    <t>№ п/п</t>
  </si>
  <si>
    <t>федеральный бюджет</t>
  </si>
  <si>
    <t>привлечённые средства</t>
  </si>
  <si>
    <t>Исполнение</t>
  </si>
  <si>
    <t>Фактически
 профинансировано</t>
  </si>
  <si>
    <t>Наименование программы/подпрограммы</t>
  </si>
  <si>
    <t>Исполнено (кассовый расход)</t>
  </si>
  <si>
    <t>6.</t>
  </si>
  <si>
    <t xml:space="preserve">бюджет МО </t>
  </si>
  <si>
    <t>% к уточненному плану</t>
  </si>
  <si>
    <t>бюджет МО сверх соглашения</t>
  </si>
  <si>
    <t>2.</t>
  </si>
  <si>
    <t>3.</t>
  </si>
  <si>
    <t>бюджет ХМАО-Югры</t>
  </si>
  <si>
    <t>8.</t>
  </si>
  <si>
    <t>10.</t>
  </si>
  <si>
    <t>11.</t>
  </si>
  <si>
    <t>12.</t>
  </si>
  <si>
    <t>14.</t>
  </si>
  <si>
    <t>15.</t>
  </si>
  <si>
    <t>16.</t>
  </si>
  <si>
    <t>17.</t>
  </si>
  <si>
    <t>18.</t>
  </si>
  <si>
    <t>19.</t>
  </si>
  <si>
    <t>22.</t>
  </si>
  <si>
    <t>21.</t>
  </si>
  <si>
    <t>20.</t>
  </si>
  <si>
    <t>Всего по программам 
Ханты-Мансийского автономного округа - Югры</t>
  </si>
  <si>
    <t>(тыс. руб.)</t>
  </si>
  <si>
    <t>1.</t>
  </si>
  <si>
    <t>4.</t>
  </si>
  <si>
    <t xml:space="preserve">7. </t>
  </si>
  <si>
    <t>Реализация мероприятий не запланирована</t>
  </si>
  <si>
    <t>бюджет ХМАО - Югры</t>
  </si>
  <si>
    <t>бюджет МО</t>
  </si>
  <si>
    <t>11.1.</t>
  </si>
  <si>
    <t>11.1.1.</t>
  </si>
  <si>
    <t>11.2.</t>
  </si>
  <si>
    <t>11.2.1.</t>
  </si>
  <si>
    <t>11.2.2.</t>
  </si>
  <si>
    <t>11.2.3.</t>
  </si>
  <si>
    <t>11.2.4.</t>
  </si>
  <si>
    <t>Пояснения, ожидаемые результаты, планируемые сроки выполнения работ, оказания услуг, причины неисполнения и так далее</t>
  </si>
  <si>
    <t xml:space="preserve">                                                                                                                                                                             </t>
  </si>
  <si>
    <t xml:space="preserve">бюджет ХМАО - Югры </t>
  </si>
  <si>
    <t xml:space="preserve">бюджет ХМАО-Югры </t>
  </si>
  <si>
    <t xml:space="preserve">федеральный бюджет </t>
  </si>
  <si>
    <t>26.</t>
  </si>
  <si>
    <t>27.</t>
  </si>
  <si>
    <t>28.</t>
  </si>
  <si>
    <t>11.1.1.1</t>
  </si>
  <si>
    <t xml:space="preserve"> </t>
  </si>
  <si>
    <t>29.</t>
  </si>
  <si>
    <t xml:space="preserve">Государственная программа «Доступная среда» </t>
  </si>
  <si>
    <t>Государственная программа "Устойчивое развитие коренных малочисленных народов Севера"</t>
  </si>
  <si>
    <t>Государственная программа "Безопасность жизнедеятельности"</t>
  </si>
  <si>
    <t>Государственная программа "Цифровое развитие Ханты-Мансийского автономного округа – Югры"</t>
  </si>
  <si>
    <t xml:space="preserve">Государственная программа «Управление государственными финансами» </t>
  </si>
  <si>
    <t>Государственная программа "Развитие гражданского общества"</t>
  </si>
  <si>
    <t>Государственная программа "Управление государственным имуществом"</t>
  </si>
  <si>
    <t>Государственная программа "Воспроизводство и использование природных ресурсов"</t>
  </si>
  <si>
    <t>Государственная программа "Развитие промышленности и туризма"</t>
  </si>
  <si>
    <t>30.</t>
  </si>
  <si>
    <t>Приобретение жилых помещений для обеспечения граждан жильем, а также для формирования маневренного жилищного фонда (ДАиГ)</t>
  </si>
  <si>
    <t>11.1.2</t>
  </si>
  <si>
    <t>11.1.2.1</t>
  </si>
  <si>
    <t>Комплексные кадастровые работы на территории муниципального образования городской округ город Сургут (ДАиГ)</t>
  </si>
  <si>
    <t>Региональный проект "Обеспечение устойчивого сокращения непригодного для проживания жилищного фонда"</t>
  </si>
  <si>
    <t>Государственная программа "Создание условий для эффективного управления муниципальными финансами"</t>
  </si>
  <si>
    <t xml:space="preserve">Заключен муниципальный контракт на выполнение кадастровых работ №1 от 21.02.2020 №1 от 21.02.2020 с ООО "Геоземстрой", сумма контракта 47 000 тыс.руб. Срок выполнения работ - 01.11.2021 года. Подрядчиком нарушен срок выполнения работ. Ведется претензионная работа. </t>
  </si>
  <si>
    <t>Информация о реализации государственных программ Ханты-Мансийского автономного округа - Югры
на территории города Сургута на 31.01 2021 года</t>
  </si>
  <si>
    <t xml:space="preserve">Утвержденный план 
на 2021 год </t>
  </si>
  <si>
    <t xml:space="preserve">Уточненный план 
на 2021 год </t>
  </si>
  <si>
    <t>на 31.01.2021</t>
  </si>
  <si>
    <r>
      <t xml:space="preserve">Финансовые затраты на реализацию программы в </t>
    </r>
    <r>
      <rPr>
        <u/>
        <sz val="18"/>
        <rFont val="Times New Roman"/>
        <family val="2"/>
        <charset val="204"/>
      </rPr>
      <t>2021</t>
    </r>
    <r>
      <rPr>
        <sz val="18"/>
        <rFont val="Times New Roman"/>
        <family val="2"/>
        <charset val="204"/>
      </rPr>
      <t xml:space="preserve"> году  </t>
    </r>
  </si>
  <si>
    <r>
      <t>Государственная программа "Социальное и демографическое развитие"
(</t>
    </r>
    <r>
      <rPr>
        <sz val="16"/>
        <rFont val="Times New Roman"/>
        <family val="1"/>
        <charset val="204"/>
      </rPr>
      <t xml:space="preserve">1. 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2. 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3. 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4. Субвенция на осуществление деятельности по опеке и попечительству). 
</t>
    </r>
  </si>
  <si>
    <t xml:space="preserve">Подпрограмма "Создание условий для обеспечения жилыми помещениями граждан"
</t>
  </si>
  <si>
    <t>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 (УУиРЖ)</t>
  </si>
  <si>
    <t>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</si>
  <si>
    <t>Субвенции на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(ХЭУ)</t>
  </si>
  <si>
    <r>
      <rPr>
        <b/>
        <sz val="16"/>
        <rFont val="Times New Roman"/>
        <family val="1"/>
        <charset val="204"/>
      </rPr>
      <t>Государственная программа "Развитие жилищной сферы"</t>
    </r>
    <r>
      <rPr>
        <b/>
        <sz val="16"/>
        <color rgb="FFFF0000"/>
        <rFont val="Times New Roman"/>
        <family val="2"/>
        <charset val="204"/>
      </rPr>
      <t xml:space="preserve">
</t>
    </r>
    <r>
      <rPr>
        <b/>
        <sz val="16"/>
        <rFont val="Times New Roman"/>
        <family val="1"/>
        <charset val="204"/>
      </rPr>
      <t>(</t>
    </r>
    <r>
      <rPr>
        <sz val="16"/>
        <rFont val="Times New Roman"/>
        <family val="1"/>
        <charset val="204"/>
      </rPr>
      <t>1.Осуществление полномочий по обеспечению жильем отдельных категорий граждан, установленных Федеральным законом от 12 января 1995 года № 5-ФЗ "О ветеранах"
2. Субвенции на реализацию полномочий, указанных в пунктах 3.1, 3.2 статьи 2 Закона Ханты – 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3. 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за счет средств бюджета Ханты-Мансийского автономного округа – Югры
4.Субсидии из бюджета Ханты-Мансийского автономного округа - Югры бюджетам муниципальных образований Ханты-Мансийского автономного округа - Югры для реализации полномочий в области градостроительной деятельности, строительства и жилищных отношений
5. Субсидии на реализацию мероприятий по обеспечению жильем молодых семей
6. Субсидии на обеспечение устойчивого сокращения непригодного для проживания жилищного фонда за счет средств, поступивших от государственной корпорации Фонда содействия реформированию жилищно-коммунального хозяйства
7.Осуществление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8.Осуществление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9. Субсидии на обеспечение устойчивого сокращения непригодного для проживания жилищного фонда за счет средств бюджета Ханты-Мансийского автономного округа-Югры</t>
    </r>
    <r>
      <rPr>
        <sz val="16"/>
        <color rgb="FFFF0000"/>
        <rFont val="Times New Roman"/>
        <family val="2"/>
        <charset val="204"/>
      </rPr>
      <t xml:space="preserve">
</t>
    </r>
  </si>
  <si>
    <r>
      <t>Государственная программа "Развитие экономического потенциала"
(1</t>
    </r>
    <r>
      <rPr>
        <sz val="16"/>
        <rFont val="Times New Roman"/>
        <family val="2"/>
        <charset val="204"/>
      </rPr>
      <t>. Субсидии на поддержку малого и среднего предпринимательства;
2. Проведение Всероссийской переписи населения 2020 года).</t>
    </r>
  </si>
  <si>
    <r>
      <t xml:space="preserve">Государственная программа Ханты-Мансийского автономного округа – Югры "Профилактика правонарушений и обеспечение отдельных прав граждан"
</t>
    </r>
    <r>
      <rPr>
        <sz val="16"/>
        <rFont val="Times New Roman"/>
        <family val="1"/>
        <charset val="204"/>
      </rPr>
      <t xml:space="preserve">(1.Субвенции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2.Субсидии на создание условий для деятельности народных дружин;
3.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r>
  </si>
  <si>
    <r>
      <t xml:space="preserve">Государственная программа "Развитие государственной гражданской и муниципальной службы"
</t>
    </r>
    <r>
      <rPr>
        <sz val="16"/>
        <rFont val="Times New Roman"/>
        <family val="2"/>
        <charset val="204"/>
      </rPr>
      <t>(1. Осуществление переданных полномочий Российской Федерации на государственную регистрацию актов гражданского состояния;
2. Субсидии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t>
    </r>
  </si>
  <si>
    <r>
      <t>Государственная программа "Развитие агропромышленного комплекса"</t>
    </r>
    <r>
      <rPr>
        <b/>
        <sz val="16"/>
        <rFont val="Times New Roman"/>
        <family val="2"/>
        <charset val="204"/>
      </rPr>
      <t xml:space="preserve">
(</t>
    </r>
    <r>
      <rPr>
        <sz val="16"/>
        <rFont val="Times New Roman"/>
        <family val="2"/>
        <charset val="204"/>
      </rPr>
      <t xml:space="preserve">1. Субвенции на развитие рыбохозяйственного комплекса;
</t>
    </r>
    <r>
      <rPr>
        <sz val="16"/>
        <rFont val="Times New Roman"/>
        <family val="1"/>
        <charset val="204"/>
      </rPr>
      <t>2. Субвенции на организацию мероприятий при осуществлении деятельности по обращению с животными без владельцев;</t>
    </r>
    <r>
      <rPr>
        <sz val="16"/>
        <rFont val="Times New Roman"/>
        <family val="2"/>
        <charset val="204"/>
      </rPr>
      <t xml:space="preserve">
3. Субвенции на поддержку и развитие животноводства;
4. Субвенции на поддержку и развитие малых форм хозяйствования)</t>
    </r>
  </si>
  <si>
    <t>ДГХ: в рамках реализации государственной программы планируется заключение муниципального контракта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2-3 кварталы 2021 года.
АГ: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(отчетов об использовании субвенции на осуществление отдельных полномочий автономного округа по организации  санитарно-противоэпидемических мероприятий города Сургута). Расходы запланированы на 4 квартал 2021 года.</t>
  </si>
  <si>
    <r>
      <rPr>
        <b/>
        <sz val="16"/>
        <rFont val="Times New Roman"/>
        <family val="1"/>
        <charset val="204"/>
      </rPr>
      <t xml:space="preserve">Государственная программа «Жилищно-коммунальный комплекс и городская среда» </t>
    </r>
    <r>
      <rPr>
        <b/>
        <sz val="16"/>
        <color rgb="FFFF0000"/>
        <rFont val="Times New Roman"/>
        <family val="2"/>
        <charset val="204"/>
      </rPr>
      <t xml:space="preserve">
</t>
    </r>
    <r>
      <rPr>
        <b/>
        <sz val="16"/>
        <rFont val="Times New Roman"/>
        <family val="1"/>
        <charset val="204"/>
      </rPr>
      <t>(</t>
    </r>
    <r>
      <rPr>
        <sz val="16"/>
        <rFont val="Times New Roman"/>
        <family val="1"/>
        <charset val="204"/>
      </rPr>
      <t xml:space="preserve">1.Субвенции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t>
    </r>
    <r>
      <rPr>
        <sz val="16"/>
        <color rgb="FFFF0000"/>
        <rFont val="Times New Roman"/>
        <family val="2"/>
        <charset val="204"/>
      </rPr>
      <t xml:space="preserve">
</t>
    </r>
    <r>
      <rPr>
        <sz val="16"/>
        <rFont val="Times New Roman"/>
        <family val="1"/>
        <charset val="204"/>
      </rPr>
      <t>2.Субсидии на реализацию программ формирования современной городской среды;</t>
    </r>
    <r>
      <rPr>
        <sz val="16"/>
        <color rgb="FFFF0000"/>
        <rFont val="Times New Roman"/>
        <family val="2"/>
        <charset val="204"/>
      </rPr>
      <t xml:space="preserve">
</t>
    </r>
    <r>
      <rPr>
        <sz val="16"/>
        <rFont val="Times New Roman"/>
        <family val="1"/>
        <charset val="204"/>
      </rPr>
      <t>3.Субсидии на реализацию полномочий в сфере жилищно-коммунального комплекса;</t>
    </r>
    <r>
      <rPr>
        <sz val="16"/>
        <color rgb="FFFF0000"/>
        <rFont val="Times New Roman"/>
        <family val="2"/>
        <charset val="204"/>
      </rPr>
      <t xml:space="preserve">
</t>
    </r>
    <r>
      <rPr>
        <sz val="16"/>
        <rFont val="Times New Roman"/>
        <family val="1"/>
        <charset val="204"/>
      </rPr>
      <t>4.Субсидии на реализацию программ формирования современной городской среды;</t>
    </r>
    <r>
      <rPr>
        <sz val="16"/>
        <color rgb="FFFF0000"/>
        <rFont val="Times New Roman"/>
        <family val="2"/>
        <charset val="204"/>
      </rPr>
      <t xml:space="preserve">
</t>
    </r>
    <r>
      <rPr>
        <sz val="16"/>
        <rFont val="Times New Roman"/>
        <family val="1"/>
        <charset val="204"/>
      </rPr>
      <t>5.Субсидии на возмещение расходов организации за доставку населению сжиженного газа для бытовых нужд)</t>
    </r>
    <r>
      <rPr>
        <sz val="16"/>
        <color rgb="FFFF0000"/>
        <rFont val="Times New Roman"/>
        <family val="2"/>
        <charset val="204"/>
      </rPr>
      <t xml:space="preserve">
</t>
    </r>
  </si>
  <si>
    <r>
      <t>Государственная программа "Экологическая безопасность"</t>
    </r>
    <r>
      <rPr>
        <b/>
        <sz val="16"/>
        <rFont val="Times New Roman"/>
        <family val="2"/>
        <charset val="204"/>
      </rPr>
      <t xml:space="preserve">
</t>
    </r>
    <r>
      <rPr>
        <sz val="16"/>
        <rFont val="Times New Roman"/>
        <family val="2"/>
        <charset val="204"/>
      </rPr>
      <t>(Субвенции на осуществление отдельных государственных полномочий Ханты-Мансийского автономного округа - Югры в сфере обращения с твердыми коммунальными отходами)</t>
    </r>
  </si>
  <si>
    <r>
      <rPr>
        <b/>
        <sz val="16"/>
        <rFont val="Times New Roman"/>
        <family val="1"/>
        <charset val="204"/>
      </rPr>
      <t xml:space="preserve">Государственная программа "Современная транспортная система"
</t>
    </r>
    <r>
      <rPr>
        <sz val="16"/>
        <rFont val="Times New Roman"/>
        <family val="1"/>
        <charset val="204"/>
      </rPr>
      <t>(1. Субсидии на строительство (реконструкцию), капитальный ремонт и ремонт автомобильных дорог общего пользования местного значения);
2. Субсидии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3. Иные межбюджетные трансферты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t>
    </r>
  </si>
  <si>
    <t xml:space="preserve">В 2021 году из средств окружного бюджета предусмотрены расходы на приобретение конвертов и бумаги. </t>
  </si>
  <si>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2021 году, утвержденного приказом Департамента строительства Ханты-Мансийского автономного округа - Югры от 20.01.2021 № 23, в список получателей субсидии включено 8 человек, из них 6 ветеранов боевых действий и 2 инвалида. В 2021 году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t>
    </r>
  </si>
  <si>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первую половину января 2021 года и премии по итогам работы за 2020 год,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бумаги и услуги СМИ по печати. 
         3. В рамках реализации государственной программы заключено соглашение от 14.01.2021 № ДВП-29-02 о предоставлении субсидии в 2020 году на создание условий для деятельности народных дружин между Департаментом внутренней политики ХМАО-Югры  и Администрацией города. 
          Финансовые средства будут направлены на материальное стимулирование народных дружинников, приобретение форменной одежды, удостоверений народного дружинника и вкладышей к удостоверению народного дружинника, страхование народных дружинников.
</t>
    </r>
    <r>
      <rPr>
        <sz val="16"/>
        <color rgb="FFFF0000"/>
        <rFont val="Times New Roman"/>
        <family val="1"/>
        <charset val="204"/>
      </rPr>
      <t xml:space="preserve">    </t>
    </r>
    <r>
      <rPr>
        <u/>
        <sz val="16"/>
        <color rgb="FFFF0000"/>
        <rFont val="Times New Roman"/>
        <family val="2"/>
        <charset val="204"/>
      </rPr>
      <t/>
    </r>
  </si>
  <si>
    <t xml:space="preserve">АГ: В рамках реализации  переданного государственного полномочия осуществляется деятельность  в сфере обращения с твердыми коммунальными отходами. Планируется произвести расходы по выплате заработной платы и начислений на выплаты по оплате труда, а также по поставке бумаги и конвертов. 
</t>
  </si>
  <si>
    <r>
      <t xml:space="preserve">АГ: </t>
    </r>
    <r>
      <rPr>
        <sz val="16"/>
        <rFont val="Times New Roman"/>
        <family val="1"/>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первую половину января 2021 года и премии по итогам работы за 2020 год.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заключенных договоров, муниципальных контрактов.              
</t>
    </r>
  </si>
  <si>
    <t>Подпрограмма "Комплексное развитие территорий"</t>
  </si>
  <si>
    <t>Предоставление субсидий из бюджета Ханты-Мансийского автономного округа - Югры бюджетам муниципальных образований Ханты-Мансийского автономного округа для реализации полномочий в области градостроительной деятельности, строительства и жилищных отношений (ДАиГ)</t>
  </si>
  <si>
    <t xml:space="preserve">Градостроительная деятельность </t>
  </si>
  <si>
    <t>11.1.3.</t>
  </si>
  <si>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</si>
  <si>
    <t>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за счет средств бюджета Ханты-Мансийского автономного округа – Югры (ДАиГ)</t>
  </si>
  <si>
    <t>Ожидаемое исполнение на 01.01.2022</t>
  </si>
  <si>
    <t>11.2.5.</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</si>
  <si>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t>
  </si>
  <si>
    <r>
      <rPr>
        <b/>
        <sz val="16"/>
        <rFont val="Times New Roman"/>
        <family val="1"/>
        <charset val="204"/>
      </rPr>
      <t>Государственная программа "Культурное пространство"</t>
    </r>
    <r>
      <rPr>
        <sz val="16"/>
        <rFont val="Times New Roman"/>
        <family val="2"/>
        <charset val="204"/>
      </rPr>
      <t xml:space="preserve">
</t>
    </r>
    <r>
      <rPr>
        <sz val="16"/>
        <rFont val="Times New Roman"/>
        <family val="1"/>
        <charset val="204"/>
      </rPr>
      <t>1. Субсидии на развитие сферы культуры в муниципальных образованиях Ханты-Мансийского автономного округа - Югры;</t>
    </r>
    <r>
      <rPr>
        <sz val="16"/>
        <rFont val="Times New Roman"/>
        <family val="2"/>
        <charset val="204"/>
      </rPr>
      <t xml:space="preserve">
</t>
    </r>
    <r>
      <rPr>
        <sz val="16"/>
        <rFont val="Times New Roman"/>
        <family val="1"/>
        <charset val="204"/>
      </rPr>
      <t xml:space="preserve">2. Субсидии на поддержку творческой деятельности и техническое оснащение детских и кукольных театров.
</t>
    </r>
  </si>
  <si>
    <t>Размещение закупок на приобретение жилых помещений для участников программы запланировано на апрель 2021 года</t>
  </si>
  <si>
    <t>Средства предусмотрены на выплату субсидии участнику программы. Оплата будет произведена по факту издания Постановления Администрации города.</t>
  </si>
  <si>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01.02.2021 заключено соглашение о предоставлении субсидии местному бюджету из бюджета ХМАО-Югры № 05-ОЗП-2021 от 25.01.2021.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01.02.2021 поступило обращение АО "Сжиженный газ Север".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01.02.2021 поступило обращение АО "Сжиженный газ Север".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срок выполнения работ  - 15.07.2021), выполнение этапа работ по объекту "Экопарк "За Саймой". Расходы запланированы на 2-4 кварталы 2021 года.</t>
    </r>
    <r>
      <rPr>
        <sz val="16"/>
        <color rgb="FFFF0000"/>
        <rFont val="Times New Roman"/>
        <family val="1"/>
        <charset val="204"/>
      </rPr>
      <t xml:space="preserve">
</t>
    </r>
  </si>
  <si>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 xml:space="preserve">ДГХ: 
</t>
    </r>
    <r>
      <rPr>
        <sz val="16"/>
        <rFont val="Times New Roman"/>
        <family val="1"/>
        <charset val="204"/>
      </rPr>
      <t xml:space="preserve">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
Также запланирована проверка смет на сумму 16,4 тыс.руб.
Расходы запланированы на 2- 4 кварталы 2021 года.
</t>
    </r>
    <r>
      <rPr>
        <u/>
        <sz val="16"/>
        <rFont val="Times New Roman"/>
        <family val="1"/>
        <charset val="204"/>
      </rPr>
      <t>ДО:</t>
    </r>
    <r>
      <rPr>
        <sz val="16"/>
        <rFont val="Times New Roman"/>
        <family val="1"/>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rFont val="Times New Roman"/>
        <family val="1"/>
        <charset val="204"/>
      </rPr>
      <t>ДАиГ</t>
    </r>
    <r>
      <rPr>
        <sz val="16"/>
        <rFont val="Times New Roman"/>
        <family val="1"/>
        <charset val="204"/>
      </rPr>
      <t>: Размещение закупок на приобретение жилых помещений для участников программы запланировано на апрель 2021 года</t>
    </r>
  </si>
  <si>
    <r>
      <rPr>
        <b/>
        <sz val="16"/>
        <rFont val="Times New Roman"/>
        <family val="1"/>
        <charset val="204"/>
      </rPr>
      <t>Государственная программа "Развитие физической культуры и спорта"</t>
    </r>
    <r>
      <rPr>
        <sz val="16"/>
        <rFont val="Times New Roman"/>
        <family val="1"/>
        <charset val="204"/>
      </rPr>
      <t xml:space="preserve">
1. 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2. Субсидии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3. Субсидии на софинансирование расходов муниципальных образований по развитию сети спортивных объектов шаговой доступности</t>
    </r>
  </si>
  <si>
    <r>
      <rPr>
        <b/>
        <sz val="16"/>
        <rFont val="Times New Roman"/>
        <family val="1"/>
        <charset val="204"/>
      </rPr>
      <t>Государственная программа "Реализация государственной национальной политики и профилактика экстремизма"</t>
    </r>
    <r>
      <rPr>
        <b/>
        <sz val="16"/>
        <color rgb="FFFF0000"/>
        <rFont val="Times New Roman"/>
        <family val="2"/>
        <charset val="204"/>
      </rPr>
      <t xml:space="preserve">
</t>
    </r>
    <r>
      <rPr>
        <sz val="16"/>
        <rFont val="Times New Roman"/>
        <family val="1"/>
        <charset val="204"/>
      </rPr>
      <t>1. 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r>
    <r>
      <rPr>
        <sz val="16"/>
        <color rgb="FFFF0000"/>
        <rFont val="Times New Roman"/>
        <family val="2"/>
        <charset val="204"/>
      </rPr>
      <t xml:space="preserve">
</t>
    </r>
    <r>
      <rPr>
        <sz val="16"/>
        <color rgb="FFFF0000"/>
        <rFont val="Times New Roman"/>
        <family val="1"/>
        <charset val="204"/>
      </rPr>
      <t/>
    </r>
  </si>
  <si>
    <r>
      <t xml:space="preserve">
</t>
    </r>
    <r>
      <rPr>
        <u/>
        <sz val="16"/>
        <rFont val="Times New Roman"/>
        <family val="1"/>
        <charset val="204"/>
      </rPr>
      <t>АГ(ДК):</t>
    </r>
    <r>
      <rPr>
        <sz val="16"/>
        <rFont val="Times New Roman"/>
        <family val="1"/>
        <charset val="204"/>
      </rPr>
      <t xml:space="preserve"> 1)</t>
    </r>
    <r>
      <rPr>
        <sz val="16"/>
        <color rgb="FFFF0000"/>
        <rFont val="Times New Roman"/>
        <family val="2"/>
        <charset val="204"/>
      </rPr>
      <t xml:space="preserve"> </t>
    </r>
    <r>
      <rPr>
        <sz val="16"/>
        <rFont val="Times New Roman"/>
        <family val="1"/>
        <charset val="204"/>
      </rPr>
      <t xml:space="preserve">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Соглашение между Департаментом культуры ХМАО-Югры и МО городским округом Сургут на стадии подписания. Денежные средства планируется освоить в 2-4 кварталах 2021 года.         </t>
    </r>
    <r>
      <rPr>
        <sz val="16"/>
        <color rgb="FFFF0000"/>
        <rFont val="Times New Roman"/>
        <family val="2"/>
        <charset val="204"/>
      </rPr>
      <t xml:space="preserve">                                                                                           
</t>
    </r>
    <r>
      <rPr>
        <sz val="16"/>
        <rFont val="Times New Roman"/>
        <family val="1"/>
        <charset val="204"/>
      </rPr>
      <t xml:space="preserve">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Денежные средства планируется освоить во 2 квартале 2021 года.                      </t>
    </r>
    <r>
      <rPr>
        <sz val="16"/>
        <color rgb="FFFF0000"/>
        <rFont val="Times New Roman"/>
        <family val="2"/>
        <charset val="204"/>
      </rPr>
      <t xml:space="preserve">                                                                                                                                                                                                                                                                                                                                                                                                                                                                                 
</t>
    </r>
    <r>
      <rPr>
        <u/>
        <sz val="16"/>
        <rFont val="Times New Roman"/>
        <family val="1"/>
        <charset val="204"/>
      </rPr>
      <t/>
    </r>
  </si>
  <si>
    <r>
      <t xml:space="preserve">Государственная программа "Поддержка занятости населения"
</t>
    </r>
    <r>
      <rPr>
        <sz val="16"/>
        <rFont val="Times New Roman"/>
        <family val="2"/>
        <charset val="204"/>
      </rPr>
      <t>1.</t>
    </r>
    <r>
      <rPr>
        <b/>
        <sz val="16"/>
        <rFont val="Times New Roman"/>
        <family val="2"/>
        <charset val="204"/>
      </rPr>
      <t xml:space="preserve"> </t>
    </r>
    <r>
      <rPr>
        <sz val="16"/>
        <rFont val="Times New Roman"/>
        <family val="2"/>
        <charset val="204"/>
      </rPr>
      <t xml:space="preserve">Субвенции на осуществление отдельных государственных полномочий в сфере трудовых отношений и государственного управления охраной труда; 
2. Иные межбюджетные трансферты на реализацию  мероприятий по содействию трудоустройству граждан.                                                                                                                                     </t>
    </r>
  </si>
  <si>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Денежные средства планируется освоить в 2-4 кварталах 2021 года.                                                                                                    
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Денежные средства планируется освоить в 2-3 кварталах 2021 года.                                                                                                                                          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Денежные средства планируется освоить в 2-4 кварталах 2021 года.                                                                                                         
</t>
  </si>
  <si>
    <r>
      <rPr>
        <sz val="16"/>
        <rFont val="Times New Roman"/>
        <family val="1"/>
        <charset val="204"/>
      </rPr>
      <t xml:space="preserve">
КУИ: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и малых форм хозяйствования, на развитие материально-технической базы (за исключением личных подсобных хозяйств), в целях возмещения недополученных доходов и (или) финансового обеспечения (возмещения) затрат.  
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19 934, 5 тыс.руб., из них рамках государственной программы 1 317,4 тыс.руб. Расходы запланированы на 1 квартал 2021 года.
УБУиО: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Расходы за планированы на 4 квартал 2021 года.</t>
    </r>
    <r>
      <rPr>
        <sz val="16"/>
        <color rgb="FFFF0000"/>
        <rFont val="Times New Roman"/>
        <family val="1"/>
        <charset val="204"/>
      </rPr>
      <t xml:space="preserve">
</t>
    </r>
  </si>
  <si>
    <t xml:space="preserve">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
ДАиГ: 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</si>
  <si>
    <r>
      <t xml:space="preserve">Государственная программа "Современное здравоохранение"
</t>
    </r>
    <r>
      <rPr>
        <sz val="16"/>
        <rFont val="Times New Roman"/>
        <family val="2"/>
        <charset val="204"/>
      </rPr>
      <t>(1. Субвенции на организацию осуществления мероприятий по проведению дезинсекции и дератизации в Ханты-Мансийском автономном округе - Югре.)</t>
    </r>
  </si>
  <si>
    <t xml:space="preserve">АГ: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ДФ: Иные межбюджетные трансферты на реализацию  мероприятий по содействию трудоустройству граждан зарезервированы в составе утвержденных бюджетных ассигнований до определения исполнителей.
</t>
  </si>
  <si>
    <r>
      <rPr>
        <u/>
        <sz val="16"/>
        <rFont val="Times New Roman"/>
        <family val="1"/>
        <charset val="204"/>
      </rPr>
      <t>АГ:</t>
    </r>
    <r>
      <rPr>
        <sz val="16"/>
        <rFont val="Times New Roman"/>
        <family val="1"/>
        <charset val="204"/>
      </rPr>
      <t xml:space="preserve">   1.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23.01.2021 № МСП 2021 - 11. 
 Субсидия предоставляется на поддержку малого и среднего предпринимательства в целях реализации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запланирован на 2 квартал 2021 года. 
         2.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Закупки планируется осуществить в соответствии с планом -графиком закупок. </t>
    </r>
  </si>
  <si>
    <r>
      <t xml:space="preserve">   На 01.02.2021 участниками мероприятия числится 41 молодая семья.  Соглашение между Департаментом строительства ХМАО - Югры и Администрацией города о предоставлении в 2021 году субсидии </t>
    </r>
    <r>
      <rPr>
        <sz val="16"/>
        <rFont val="Times New Roman"/>
        <family val="2"/>
        <charset val="204"/>
      </rPr>
      <t>на софинансирование расходных обязательств муниципального образования город Сургут на предоставление социальных выплат молодым семьям  в стадии заключения.</t>
    </r>
  </si>
  <si>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18.01.2021 № ДВП-30-24 о предоставлении 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Денежные средства планируется освоить во 2 квартале 2021 года.                                                                                                  
                                                                                    </t>
    </r>
  </si>
  <si>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t>
    </r>
    <r>
      <rPr>
        <sz val="16"/>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ведется в рамках заключенного концессионного соглашения. Заявка на выплату гранта направлена на согласование в Департамент образования ХМАО-Югры. Выплата капитального гранта будет произведена в феврале 2021 года.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предусмотрены на выкуп объекта в IV квартале 2021 года.</t>
    </r>
    <r>
      <rPr>
        <sz val="16"/>
        <color rgb="FFFF0000"/>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</si>
</sst>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р_._-;\-* #,##0.00_р_._-;_-* &quot;-&quot;??_р_._-;_-@_-"/>
    <numFmt numFmtId="165" formatCode="#,##0.0"/>
    <numFmt numFmtId="166" formatCode="&quot;$&quot;#,##0_);\(&quot;$&quot;#,##0\)"/>
    <numFmt numFmtId="167" formatCode="&quot;р.&quot;#,##0_);\(&quot;р.&quot;#,##0\)"/>
  </numFmts>
  <fonts count="48"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2"/>
      <color indexed="8"/>
      <name val="Times New Roman"/>
      <family val="2"/>
      <charset val="204"/>
    </font>
    <font>
      <sz val="8"/>
      <name val="Times New Roman"/>
      <family val="2"/>
      <charset val="204"/>
    </font>
    <font>
      <sz val="10"/>
      <name val="Arial"/>
      <family val="2"/>
      <charset val="204"/>
    </font>
    <font>
      <sz val="10"/>
      <name val="Arial Cyr"/>
      <charset val="204"/>
    </font>
    <font>
      <sz val="10"/>
      <name val="Helv"/>
      <family val="2"/>
      <charset val="204"/>
    </font>
    <font>
      <sz val="11"/>
      <color indexed="8"/>
      <name val="Calibri"/>
      <family val="2"/>
      <charset val="204"/>
    </font>
    <font>
      <sz val="12"/>
      <color indexed="8"/>
      <name val="Times New Roman"/>
      <family val="2"/>
      <charset val="204"/>
    </font>
    <font>
      <sz val="12"/>
      <color theme="1"/>
      <name val="Times New Roman"/>
      <family val="2"/>
      <charset val="204"/>
    </font>
    <font>
      <sz val="11"/>
      <color theme="1"/>
      <name val="Calibri"/>
      <family val="2"/>
      <charset val="204"/>
      <scheme val="minor"/>
    </font>
    <font>
      <b/>
      <sz val="20"/>
      <color rgb="FFFF0000"/>
      <name val="Times New Roman"/>
      <family val="2"/>
      <charset val="204"/>
    </font>
    <font>
      <sz val="20"/>
      <color rgb="FFFF0000"/>
      <name val="Times New Roman"/>
      <family val="2"/>
      <charset val="204"/>
    </font>
    <font>
      <sz val="24"/>
      <color rgb="FFFF0000"/>
      <name val="Times New Roman"/>
      <family val="2"/>
      <charset val="204"/>
    </font>
    <font>
      <u/>
      <sz val="16"/>
      <color rgb="FFFF0000"/>
      <name val="Times New Roman"/>
      <family val="2"/>
      <charset val="204"/>
    </font>
    <font>
      <i/>
      <sz val="20"/>
      <color rgb="FFFF0000"/>
      <name val="Times New Roman"/>
      <family val="2"/>
      <charset val="204"/>
    </font>
    <font>
      <i/>
      <sz val="18"/>
      <color rgb="FFFF0000"/>
      <name val="Times New Roman"/>
      <family val="2"/>
      <charset val="204"/>
    </font>
    <font>
      <sz val="18"/>
      <color rgb="FFFF0000"/>
      <name val="Times New Roman"/>
      <family val="2"/>
      <charset val="204"/>
    </font>
    <font>
      <b/>
      <sz val="18"/>
      <color rgb="FFFF0000"/>
      <name val="Times New Roman"/>
      <family val="2"/>
      <charset val="204"/>
    </font>
    <font>
      <sz val="16"/>
      <color rgb="FFFF0000"/>
      <name val="Times New Roman"/>
      <family val="1"/>
      <charset val="204"/>
    </font>
    <font>
      <sz val="24"/>
      <name val="Times New Roman"/>
      <family val="2"/>
      <charset val="204"/>
    </font>
    <font>
      <sz val="20"/>
      <name val="Times New Roman"/>
      <family val="2"/>
      <charset val="204"/>
    </font>
    <font>
      <i/>
      <sz val="20"/>
      <name val="Times New Roman"/>
      <family val="2"/>
      <charset val="204"/>
    </font>
    <font>
      <sz val="18"/>
      <name val="Times New Roman"/>
      <family val="2"/>
      <charset val="204"/>
    </font>
    <font>
      <i/>
      <sz val="16"/>
      <name val="Times New Roman"/>
      <family val="2"/>
      <charset val="204"/>
    </font>
    <font>
      <u/>
      <sz val="18"/>
      <name val="Times New Roman"/>
      <family val="2"/>
      <charset val="204"/>
    </font>
    <font>
      <b/>
      <sz val="16"/>
      <color rgb="FFFF0000"/>
      <name val="Times New Roman"/>
      <family val="2"/>
      <charset val="204"/>
    </font>
    <font>
      <sz val="16"/>
      <color rgb="FFFF0000"/>
      <name val="Times New Roman"/>
      <family val="2"/>
      <charset val="204"/>
    </font>
    <font>
      <u/>
      <sz val="16"/>
      <name val="Times New Roman"/>
      <family val="1"/>
      <charset val="204"/>
    </font>
    <font>
      <b/>
      <i/>
      <sz val="20"/>
      <color rgb="FFFF0000"/>
      <name val="Times New Roman"/>
      <family val="2"/>
      <charset val="204"/>
    </font>
    <font>
      <b/>
      <sz val="16"/>
      <color rgb="FFFF0000"/>
      <name val="Times New Roman"/>
      <family val="1"/>
      <charset val="204"/>
    </font>
    <font>
      <sz val="11"/>
      <color rgb="FFFF0000"/>
      <name val="Calibri"/>
      <family val="2"/>
      <charset val="204"/>
      <scheme val="minor"/>
    </font>
    <font>
      <i/>
      <sz val="16"/>
      <color rgb="FFFF0000"/>
      <name val="Times New Roman"/>
      <family val="2"/>
      <charset val="204"/>
    </font>
    <font>
      <b/>
      <i/>
      <sz val="16"/>
      <color rgb="FFFF0000"/>
      <name val="Times New Roman"/>
      <family val="2"/>
      <charset val="204"/>
    </font>
    <font>
      <b/>
      <sz val="16"/>
      <name val="Times New Roman"/>
      <family val="1"/>
      <charset val="204"/>
    </font>
    <font>
      <b/>
      <sz val="16"/>
      <name val="Times New Roman"/>
      <family val="2"/>
      <charset val="204"/>
    </font>
    <font>
      <sz val="16"/>
      <name val="Times New Roman"/>
      <family val="1"/>
      <charset val="204"/>
    </font>
    <font>
      <b/>
      <i/>
      <sz val="16"/>
      <name val="Times New Roman"/>
      <family val="2"/>
      <charset val="204"/>
    </font>
    <font>
      <sz val="16"/>
      <name val="Times New Roman"/>
      <family val="2"/>
      <charset val="204"/>
    </font>
    <font>
      <b/>
      <sz val="20"/>
      <name val="Times New Roman"/>
      <family val="2"/>
      <charset val="204"/>
    </font>
    <font>
      <i/>
      <sz val="18"/>
      <name val="Times New Roman"/>
      <family val="2"/>
      <charset val="204"/>
    </font>
    <font>
      <b/>
      <i/>
      <sz val="20"/>
      <name val="Times New Roman"/>
      <family val="2"/>
      <charset val="204"/>
    </font>
    <font>
      <b/>
      <sz val="20"/>
      <name val="Times New Roman"/>
      <family val="1"/>
      <charset val="204"/>
    </font>
    <font>
      <sz val="20"/>
      <name val="Times New Roman"/>
      <family val="1"/>
      <charset val="204"/>
    </font>
    <font>
      <b/>
      <i/>
      <sz val="18"/>
      <name val="Times New Roman"/>
      <family val="2"/>
      <charset val="204"/>
    </font>
    <font>
      <i/>
      <sz val="16"/>
      <name val="Times New Roman"/>
      <family val="1"/>
      <charset val="204"/>
    </font>
    <font>
      <sz val="12"/>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s>
  <cellStyleXfs count="51">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5" fillId="0" borderId="0"/>
    <xf numFmtId="0" fontId="6" fillId="0" borderId="0"/>
    <xf numFmtId="0" fontId="11" fillId="0" borderId="0"/>
    <xf numFmtId="0" fontId="6" fillId="0" borderId="0"/>
    <xf numFmtId="0" fontId="11" fillId="0" borderId="0"/>
    <xf numFmtId="0" fontId="3" fillId="0" borderId="0"/>
    <xf numFmtId="0" fontId="5" fillId="0" borderId="0"/>
    <xf numFmtId="0" fontId="3" fillId="0" borderId="0"/>
    <xf numFmtId="0" fontId="10" fillId="0" borderId="0"/>
    <xf numFmtId="0" fontId="5" fillId="0" borderId="0"/>
    <xf numFmtId="0" fontId="5" fillId="0" borderId="0"/>
    <xf numFmtId="0" fontId="5" fillId="0" borderId="0"/>
    <xf numFmtId="0" fontId="6" fillId="0" borderId="0"/>
    <xf numFmtId="0" fontId="11" fillId="0" borderId="0"/>
    <xf numFmtId="0" fontId="5" fillId="0" borderId="0"/>
    <xf numFmtId="9" fontId="6" fillId="0" borderId="0" applyFont="0" applyFill="0" applyBorder="0" applyAlignment="0" applyProtection="0"/>
    <xf numFmtId="0" fontId="7" fillId="0" borderId="0"/>
    <xf numFmtId="0" fontId="5" fillId="0" borderId="0" applyFont="0" applyFill="0" applyBorder="0" applyAlignment="0" applyProtection="0"/>
    <xf numFmtId="164" fontId="8" fillId="0" borderId="0" applyFont="0" applyFill="0" applyBorder="0" applyAlignment="0" applyProtection="0"/>
    <xf numFmtId="164" fontId="3" fillId="0" borderId="0" applyFont="0" applyFill="0" applyBorder="0" applyAlignment="0" applyProtection="0"/>
    <xf numFmtId="164" fontId="9" fillId="0" borderId="0" applyFont="0" applyFill="0" applyBorder="0" applyAlignment="0" applyProtection="0"/>
    <xf numFmtId="164" fontId="3"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33">
    <xf numFmtId="0" fontId="0" fillId="0" borderId="0" xfId="0"/>
    <xf numFmtId="4" fontId="12" fillId="0" borderId="0" xfId="0" applyNumberFormat="1" applyFont="1" applyFill="1" applyAlignment="1">
      <alignment horizontal="left" vertical="top" wrapText="1"/>
    </xf>
    <xf numFmtId="0" fontId="12" fillId="0" borderId="0" xfId="0" applyFont="1" applyFill="1" applyAlignment="1">
      <alignment horizontal="left" vertical="top" wrapText="1"/>
    </xf>
    <xf numFmtId="0" fontId="13" fillId="0" borderId="0" xfId="0" applyFont="1" applyFill="1" applyAlignment="1">
      <alignment horizontal="left" vertical="top" wrapText="1"/>
    </xf>
    <xf numFmtId="0" fontId="18" fillId="0" borderId="0" xfId="0" applyFont="1" applyFill="1" applyAlignment="1">
      <alignment horizontal="left" vertical="top" wrapText="1"/>
    </xf>
    <xf numFmtId="0" fontId="13" fillId="0" borderId="0" xfId="0" applyFont="1" applyFill="1" applyBorder="1" applyAlignment="1">
      <alignment horizontal="center" vertical="top" wrapText="1"/>
    </xf>
    <xf numFmtId="0" fontId="13" fillId="0" borderId="0" xfId="0" applyFont="1" applyFill="1" applyBorder="1" applyAlignment="1">
      <alignment horizontal="justify" vertical="top" wrapText="1"/>
    </xf>
    <xf numFmtId="4" fontId="13" fillId="0" borderId="0" xfId="0" applyNumberFormat="1" applyFont="1" applyFill="1" applyBorder="1" applyAlignment="1">
      <alignment vertical="top" wrapText="1"/>
    </xf>
    <xf numFmtId="2" fontId="13" fillId="0" borderId="0" xfId="0" applyNumberFormat="1" applyFont="1" applyFill="1" applyBorder="1" applyAlignment="1">
      <alignment vertical="top" wrapText="1"/>
    </xf>
    <xf numFmtId="9" fontId="13" fillId="0" borderId="0" xfId="0" applyNumberFormat="1" applyFont="1" applyFill="1" applyBorder="1" applyAlignment="1">
      <alignment vertical="top" wrapText="1"/>
    </xf>
    <xf numFmtId="0" fontId="14" fillId="0" borderId="0" xfId="0" applyFont="1" applyFill="1" applyAlignment="1">
      <alignment horizontal="justify" vertical="top" wrapText="1"/>
    </xf>
    <xf numFmtId="0" fontId="13" fillId="0" borderId="0" xfId="0" applyFont="1" applyFill="1" applyAlignment="1">
      <alignment vertical="top" wrapText="1"/>
    </xf>
    <xf numFmtId="0" fontId="16" fillId="0" borderId="0" xfId="0" applyFont="1" applyFill="1" applyAlignment="1">
      <alignment horizontal="left" vertical="top" wrapText="1"/>
    </xf>
    <xf numFmtId="0" fontId="17" fillId="0" borderId="0" xfId="0" applyFont="1" applyFill="1" applyAlignment="1">
      <alignment horizontal="left" vertical="top" wrapText="1"/>
    </xf>
    <xf numFmtId="0" fontId="13" fillId="0" borderId="0" xfId="0" applyFont="1" applyFill="1" applyAlignment="1">
      <alignment horizontal="center" vertical="top" wrapText="1"/>
    </xf>
    <xf numFmtId="0" fontId="13" fillId="0" borderId="0" xfId="0" applyFont="1" applyFill="1" applyAlignment="1">
      <alignment horizontal="justify" vertical="top" wrapText="1"/>
    </xf>
    <xf numFmtId="4" fontId="13" fillId="0" borderId="0" xfId="0" applyNumberFormat="1" applyFont="1" applyFill="1" applyAlignment="1">
      <alignment vertical="top" wrapText="1"/>
    </xf>
    <xf numFmtId="2" fontId="13" fillId="0" borderId="0" xfId="0" applyNumberFormat="1" applyFont="1" applyFill="1" applyAlignment="1">
      <alignment vertical="top" wrapText="1"/>
    </xf>
    <xf numFmtId="9" fontId="13" fillId="0" borderId="0" xfId="0" applyNumberFormat="1" applyFont="1" applyFill="1" applyAlignment="1">
      <alignment vertical="top" wrapText="1"/>
    </xf>
    <xf numFmtId="4" fontId="22" fillId="0" borderId="0" xfId="0" applyNumberFormat="1" applyFont="1" applyFill="1" applyBorder="1" applyAlignment="1" applyProtection="1">
      <alignment horizontal="right" vertical="top" wrapText="1"/>
      <protection locked="0"/>
    </xf>
    <xf numFmtId="9" fontId="24" fillId="0" borderId="1" xfId="0" applyNumberFormat="1" applyFont="1" applyFill="1" applyBorder="1" applyAlignment="1" applyProtection="1">
      <alignment horizontal="center" vertical="top" wrapText="1"/>
      <protection locked="0"/>
    </xf>
    <xf numFmtId="0" fontId="23" fillId="0" borderId="1" xfId="0" applyFont="1" applyFill="1" applyBorder="1" applyAlignment="1" applyProtection="1">
      <alignment horizontal="center" vertical="top" wrapText="1"/>
      <protection locked="0"/>
    </xf>
    <xf numFmtId="0" fontId="25" fillId="0" borderId="1" xfId="0" applyFont="1" applyFill="1" applyBorder="1" applyAlignment="1" applyProtection="1">
      <alignment horizontal="center" vertical="top" wrapText="1"/>
      <protection locked="0"/>
    </xf>
    <xf numFmtId="3" fontId="23" fillId="0" borderId="1" xfId="0" applyNumberFormat="1" applyFont="1" applyFill="1" applyBorder="1" applyAlignment="1" applyProtection="1">
      <alignment horizontal="center" vertical="top" wrapText="1"/>
      <protection locked="0"/>
    </xf>
    <xf numFmtId="1" fontId="23" fillId="0" borderId="1" xfId="0" applyNumberFormat="1" applyFont="1" applyFill="1" applyBorder="1" applyAlignment="1" applyProtection="1">
      <alignment horizontal="center" vertical="top" wrapText="1"/>
      <protection locked="0"/>
    </xf>
    <xf numFmtId="4" fontId="12" fillId="0" borderId="1" xfId="0" applyNumberFormat="1" applyFont="1" applyFill="1" applyBorder="1" applyAlignment="1" applyProtection="1">
      <alignment horizontal="center" vertical="top" wrapText="1"/>
      <protection locked="0"/>
    </xf>
    <xf numFmtId="10" fontId="12" fillId="0" borderId="1" xfId="0" applyNumberFormat="1" applyFont="1" applyFill="1" applyBorder="1" applyAlignment="1" applyProtection="1">
      <alignment horizontal="center" vertical="top" wrapText="1"/>
      <protection locked="0"/>
    </xf>
    <xf numFmtId="4" fontId="13" fillId="0" borderId="1" xfId="0" applyNumberFormat="1" applyFont="1" applyFill="1" applyBorder="1" applyAlignment="1" applyProtection="1">
      <alignment horizontal="center" vertical="top" wrapText="1"/>
      <protection locked="0"/>
    </xf>
    <xf numFmtId="10" fontId="13" fillId="0" borderId="1" xfId="0" applyNumberFormat="1" applyFont="1" applyFill="1" applyBorder="1" applyAlignment="1" applyProtection="1">
      <alignment horizontal="center" vertical="top" wrapText="1"/>
      <protection locked="0"/>
    </xf>
    <xf numFmtId="4" fontId="16" fillId="0" borderId="1" xfId="0" applyNumberFormat="1" applyFont="1" applyFill="1" applyBorder="1" applyAlignment="1" applyProtection="1">
      <alignment horizontal="center" vertical="top" wrapText="1"/>
      <protection locked="0"/>
    </xf>
    <xf numFmtId="4" fontId="13" fillId="0" borderId="1" xfId="0" applyNumberFormat="1" applyFont="1" applyFill="1" applyBorder="1" applyAlignment="1" applyProtection="1">
      <alignment horizontal="left" vertical="top" wrapText="1"/>
      <protection locked="0"/>
    </xf>
    <xf numFmtId="10" fontId="13" fillId="0" borderId="1" xfId="0" applyNumberFormat="1" applyFont="1" applyFill="1" applyBorder="1" applyAlignment="1" applyProtection="1">
      <alignment horizontal="left" vertical="top" wrapText="1"/>
      <protection locked="0"/>
    </xf>
    <xf numFmtId="0" fontId="19" fillId="0" borderId="0" xfId="0" applyFont="1" applyFill="1" applyAlignment="1">
      <alignment horizontal="left" vertical="top" wrapText="1"/>
    </xf>
    <xf numFmtId="4" fontId="16" fillId="0" borderId="1" xfId="0" applyNumberFormat="1" applyFont="1" applyFill="1" applyBorder="1" applyAlignment="1" applyProtection="1">
      <alignment horizontal="left" vertical="top" wrapText="1"/>
      <protection locked="0"/>
    </xf>
    <xf numFmtId="0" fontId="30" fillId="0" borderId="0" xfId="0" applyFont="1" applyFill="1" applyAlignment="1">
      <alignment horizontal="left" vertical="top" wrapText="1"/>
    </xf>
    <xf numFmtId="4" fontId="23" fillId="0" borderId="0" xfId="0" applyNumberFormat="1" applyFont="1" applyFill="1" applyAlignment="1">
      <alignment horizontal="left" vertical="top" wrapText="1"/>
    </xf>
    <xf numFmtId="0" fontId="23" fillId="0" borderId="0" xfId="0" applyFont="1" applyFill="1" applyAlignment="1">
      <alignment horizontal="left" vertical="top" wrapText="1"/>
    </xf>
    <xf numFmtId="0" fontId="12" fillId="0" borderId="1" xfId="0" applyFont="1" applyFill="1" applyBorder="1" applyAlignment="1" applyProtection="1">
      <alignment horizontal="justify" vertical="top" wrapText="1"/>
      <protection locked="0"/>
    </xf>
    <xf numFmtId="0" fontId="13" fillId="0" borderId="1" xfId="0" applyFont="1" applyFill="1" applyBorder="1" applyAlignment="1" applyProtection="1">
      <alignment horizontal="justify" vertical="top" wrapText="1"/>
      <protection locked="0"/>
    </xf>
    <xf numFmtId="0" fontId="12" fillId="0" borderId="1" xfId="0" quotePrefix="1" applyFont="1" applyFill="1" applyBorder="1" applyAlignment="1" applyProtection="1">
      <alignment horizontal="justify" vertical="top" wrapText="1"/>
      <protection locked="0"/>
    </xf>
    <xf numFmtId="49" fontId="16" fillId="0" borderId="1" xfId="0" applyNumberFormat="1" applyFont="1" applyFill="1" applyBorder="1" applyAlignment="1" applyProtection="1">
      <alignment horizontal="justify" vertical="top" wrapText="1"/>
      <protection locked="0"/>
    </xf>
    <xf numFmtId="0" fontId="13" fillId="0" borderId="1" xfId="0" applyFont="1" applyFill="1" applyBorder="1" applyAlignment="1">
      <alignment horizontal="left" vertical="top" wrapText="1"/>
    </xf>
    <xf numFmtId="0" fontId="12" fillId="0" borderId="1" xfId="0" applyFont="1" applyFill="1" applyBorder="1" applyAlignment="1" applyProtection="1">
      <alignment horizontal="left" vertical="top" wrapText="1"/>
      <protection locked="0"/>
    </xf>
    <xf numFmtId="0" fontId="22" fillId="0" borderId="0" xfId="0" applyFont="1" applyFill="1" applyAlignment="1">
      <alignment horizontal="left" vertical="top" wrapText="1"/>
    </xf>
    <xf numFmtId="4" fontId="12" fillId="0" borderId="2" xfId="0" applyNumberFormat="1" applyFont="1" applyFill="1" applyBorder="1" applyAlignment="1" applyProtection="1">
      <alignment horizontal="center" vertical="top" wrapText="1"/>
      <protection locked="0"/>
    </xf>
    <xf numFmtId="4" fontId="12" fillId="0" borderId="3" xfId="0" applyNumberFormat="1" applyFont="1" applyFill="1" applyBorder="1" applyAlignment="1" applyProtection="1">
      <alignment horizontal="center" vertical="top" wrapText="1"/>
      <protection locked="0"/>
    </xf>
    <xf numFmtId="4" fontId="24" fillId="0" borderId="1" xfId="0" applyNumberFormat="1" applyFont="1" applyFill="1" applyBorder="1" applyAlignment="1" applyProtection="1">
      <alignment horizontal="center" vertical="top" wrapText="1"/>
      <protection locked="0"/>
    </xf>
    <xf numFmtId="2" fontId="24" fillId="0" borderId="1" xfId="0" applyNumberFormat="1" applyFont="1" applyFill="1" applyBorder="1" applyAlignment="1" applyProtection="1">
      <alignment horizontal="center" vertical="top" wrapText="1"/>
      <protection locked="0"/>
    </xf>
    <xf numFmtId="4" fontId="16" fillId="0" borderId="0" xfId="0" applyNumberFormat="1" applyFont="1" applyFill="1" applyAlignment="1">
      <alignment horizontal="left" vertical="top" wrapText="1"/>
    </xf>
    <xf numFmtId="4" fontId="32" fillId="0" borderId="1" xfId="0" applyNumberFormat="1" applyFont="1" applyFill="1" applyBorder="1" applyAlignment="1" applyProtection="1">
      <alignment horizontal="center" vertical="top" wrapText="1"/>
      <protection locked="0"/>
    </xf>
    <xf numFmtId="4" fontId="30" fillId="0" borderId="1" xfId="0" applyNumberFormat="1" applyFont="1" applyFill="1" applyBorder="1" applyAlignment="1" applyProtection="1">
      <alignment horizontal="center" vertical="top" wrapText="1"/>
      <protection locked="0"/>
    </xf>
    <xf numFmtId="10" fontId="30" fillId="0" borderId="1" xfId="0" applyNumberFormat="1" applyFont="1" applyFill="1" applyBorder="1" applyAlignment="1" applyProtection="1">
      <alignment horizontal="center" vertical="top" wrapText="1"/>
      <protection locked="0"/>
    </xf>
    <xf numFmtId="0" fontId="33" fillId="0" borderId="1" xfId="0" applyFont="1" applyFill="1" applyBorder="1" applyAlignment="1">
      <alignment horizontal="justify" vertical="top" wrapText="1"/>
    </xf>
    <xf numFmtId="9" fontId="34" fillId="0" borderId="1" xfId="0" applyNumberFormat="1" applyFont="1" applyFill="1" applyBorder="1" applyAlignment="1" applyProtection="1">
      <alignment horizontal="justify" vertical="top" wrapText="1"/>
      <protection locked="0"/>
    </xf>
    <xf numFmtId="10" fontId="16" fillId="0" borderId="1" xfId="0" applyNumberFormat="1" applyFont="1" applyFill="1" applyBorder="1" applyAlignment="1" applyProtection="1">
      <alignment horizontal="center" vertical="top" wrapText="1"/>
      <protection locked="0"/>
    </xf>
    <xf numFmtId="49" fontId="33" fillId="0" borderId="1" xfId="0" applyNumberFormat="1" applyFont="1" applyFill="1" applyBorder="1" applyAlignment="1" applyProtection="1">
      <alignment horizontal="justify" vertical="top" wrapText="1"/>
      <protection locked="0"/>
    </xf>
    <xf numFmtId="4" fontId="13" fillId="0" borderId="5" xfId="0" applyNumberFormat="1" applyFont="1" applyFill="1" applyBorder="1" applyAlignment="1" applyProtection="1">
      <alignment horizontal="center" vertical="top" wrapText="1"/>
      <protection locked="0"/>
    </xf>
    <xf numFmtId="9" fontId="13" fillId="0" borderId="1" xfId="0" applyNumberFormat="1" applyFont="1" applyFill="1" applyBorder="1" applyAlignment="1" applyProtection="1">
      <alignment horizontal="center" vertical="top" wrapText="1"/>
      <protection locked="0"/>
    </xf>
    <xf numFmtId="0" fontId="22" fillId="0" borderId="0" xfId="0" applyFont="1" applyFill="1" applyBorder="1" applyAlignment="1" applyProtection="1">
      <alignment horizontal="center" vertical="top" wrapText="1"/>
      <protection locked="0"/>
    </xf>
    <xf numFmtId="4" fontId="22" fillId="0" borderId="0" xfId="0" applyNumberFormat="1" applyFont="1" applyFill="1" applyBorder="1" applyAlignment="1" applyProtection="1">
      <alignment horizontal="justify" vertical="top" wrapText="1"/>
      <protection locked="0"/>
    </xf>
    <xf numFmtId="4" fontId="22" fillId="0" borderId="0" xfId="0" applyNumberFormat="1" applyFont="1" applyFill="1" applyBorder="1" applyAlignment="1" applyProtection="1">
      <alignment horizontal="center" vertical="top" wrapText="1"/>
      <protection locked="0"/>
    </xf>
    <xf numFmtId="9" fontId="22" fillId="0" borderId="0" xfId="0" applyNumberFormat="1" applyFont="1" applyFill="1" applyBorder="1" applyAlignment="1" applyProtection="1">
      <alignment horizontal="right" vertical="top" wrapText="1"/>
      <protection locked="0"/>
    </xf>
    <xf numFmtId="1" fontId="22" fillId="0" borderId="0" xfId="0" applyNumberFormat="1" applyFont="1" applyFill="1" applyBorder="1" applyAlignment="1" applyProtection="1">
      <alignment horizontal="right" vertical="top" wrapText="1"/>
      <protection locked="0"/>
    </xf>
    <xf numFmtId="0" fontId="22" fillId="0" borderId="0" xfId="0" applyFont="1" applyFill="1" applyBorder="1" applyAlignment="1">
      <alignment horizontal="left" vertical="top" wrapText="1"/>
    </xf>
    <xf numFmtId="0" fontId="22" fillId="0" borderId="0" xfId="0" applyFont="1" applyFill="1" applyBorder="1" applyAlignment="1">
      <alignment vertical="top" wrapText="1"/>
    </xf>
    <xf numFmtId="0" fontId="36" fillId="0" borderId="1" xfId="0" applyFont="1" applyFill="1" applyBorder="1" applyAlignment="1" applyProtection="1">
      <alignment horizontal="justify" vertical="top" wrapText="1"/>
      <protection locked="0"/>
    </xf>
    <xf numFmtId="0" fontId="31" fillId="0" borderId="1" xfId="0" applyFont="1" applyFill="1" applyBorder="1" applyAlignment="1" applyProtection="1">
      <alignment horizontal="left" vertical="top" wrapText="1"/>
      <protection locked="0"/>
    </xf>
    <xf numFmtId="0" fontId="36" fillId="0" borderId="0" xfId="0" applyFont="1" applyFill="1" applyAlignment="1">
      <alignment horizontal="left" vertical="top" wrapText="1"/>
    </xf>
    <xf numFmtId="0" fontId="36" fillId="0" borderId="1" xfId="0" applyFont="1" applyFill="1" applyBorder="1" applyAlignment="1">
      <alignment horizontal="left" vertical="top" wrapText="1"/>
    </xf>
    <xf numFmtId="0" fontId="36" fillId="0" borderId="4" xfId="0" applyFont="1" applyFill="1" applyBorder="1" applyAlignment="1" applyProtection="1">
      <alignment horizontal="justify" vertical="top" wrapText="1"/>
      <protection locked="0"/>
    </xf>
    <xf numFmtId="0" fontId="36" fillId="0" borderId="1" xfId="0" applyFont="1" applyFill="1" applyBorder="1" applyAlignment="1">
      <alignment vertical="top" wrapText="1"/>
    </xf>
    <xf numFmtId="0" fontId="25" fillId="0" borderId="1" xfId="0" applyFont="1" applyFill="1" applyBorder="1" applyAlignment="1" applyProtection="1">
      <alignment horizontal="justify" vertical="top" wrapText="1"/>
      <protection locked="0"/>
    </xf>
    <xf numFmtId="0" fontId="38" fillId="0" borderId="1" xfId="0" applyFont="1" applyFill="1" applyBorder="1" applyAlignment="1" applyProtection="1">
      <alignment horizontal="justify" vertical="top" wrapText="1"/>
      <protection locked="0"/>
    </xf>
    <xf numFmtId="0" fontId="39" fillId="0" borderId="1" xfId="0" applyFont="1" applyFill="1" applyBorder="1" applyAlignment="1" applyProtection="1">
      <alignment horizontal="justify" vertical="top" wrapText="1"/>
      <protection locked="0"/>
    </xf>
    <xf numFmtId="0" fontId="35" fillId="0" borderId="1" xfId="0" applyFont="1" applyFill="1" applyBorder="1" applyAlignment="1" applyProtection="1">
      <alignment horizontal="justify" vertical="top" wrapText="1"/>
      <protection locked="0"/>
    </xf>
    <xf numFmtId="4" fontId="22" fillId="0" borderId="1" xfId="0" applyNumberFormat="1" applyFont="1" applyFill="1" applyBorder="1" applyAlignment="1" applyProtection="1">
      <alignment horizontal="center" vertical="top" wrapText="1"/>
      <protection locked="0"/>
    </xf>
    <xf numFmtId="10" fontId="22" fillId="0" borderId="1" xfId="0" applyNumberFormat="1" applyFont="1" applyFill="1" applyBorder="1" applyAlignment="1" applyProtection="1">
      <alignment horizontal="center" vertical="top" wrapText="1"/>
      <protection locked="0"/>
    </xf>
    <xf numFmtId="0" fontId="40" fillId="0" borderId="4" xfId="0" applyFont="1" applyFill="1" applyBorder="1" applyAlignment="1" applyProtection="1">
      <alignment horizontal="justify" vertical="top" wrapText="1"/>
      <protection locked="0"/>
    </xf>
    <xf numFmtId="4" fontId="40" fillId="0" borderId="4" xfId="0" applyNumberFormat="1" applyFont="1" applyFill="1" applyBorder="1" applyAlignment="1" applyProtection="1">
      <alignment horizontal="center" vertical="top" wrapText="1"/>
      <protection locked="0"/>
    </xf>
    <xf numFmtId="49" fontId="23" fillId="0" borderId="1" xfId="0" applyNumberFormat="1" applyFont="1" applyFill="1" applyBorder="1" applyAlignment="1" applyProtection="1">
      <alignment horizontal="justify" vertical="top" wrapText="1"/>
      <protection locked="0"/>
    </xf>
    <xf numFmtId="10" fontId="23" fillId="0" borderId="1" xfId="0" applyNumberFormat="1" applyFont="1" applyFill="1" applyBorder="1" applyAlignment="1" applyProtection="1">
      <alignment horizontal="center" vertical="top" wrapText="1"/>
      <protection locked="0"/>
    </xf>
    <xf numFmtId="4" fontId="40" fillId="0" borderId="0" xfId="0" applyNumberFormat="1" applyFont="1" applyFill="1" applyAlignment="1">
      <alignment horizontal="left" vertical="top" wrapText="1"/>
    </xf>
    <xf numFmtId="0" fontId="24" fillId="0" borderId="0" xfId="0" applyFont="1" applyFill="1" applyAlignment="1">
      <alignment horizontal="left" vertical="top" wrapText="1"/>
    </xf>
    <xf numFmtId="4" fontId="23" fillId="0" borderId="1" xfId="0" applyNumberFormat="1" applyFont="1" applyFill="1" applyBorder="1" applyAlignment="1" applyProtection="1">
      <alignment horizontal="center" vertical="top" wrapText="1"/>
      <protection locked="0"/>
    </xf>
    <xf numFmtId="0" fontId="41" fillId="0" borderId="0" xfId="0" applyFont="1" applyFill="1" applyAlignment="1">
      <alignment horizontal="left" vertical="top" wrapText="1"/>
    </xf>
    <xf numFmtId="2" fontId="22" fillId="0" borderId="5" xfId="0" applyNumberFormat="1" applyFont="1" applyFill="1" applyBorder="1" applyAlignment="1" applyProtection="1">
      <alignment horizontal="center" vertical="top" wrapText="1"/>
      <protection locked="0"/>
    </xf>
    <xf numFmtId="9" fontId="22" fillId="0" borderId="5" xfId="0" applyNumberFormat="1" applyFont="1" applyFill="1" applyBorder="1" applyAlignment="1" applyProtection="1">
      <alignment horizontal="center" vertical="top" wrapText="1"/>
      <protection locked="0"/>
    </xf>
    <xf numFmtId="9" fontId="22" fillId="0" borderId="1" xfId="0" applyNumberFormat="1" applyFont="1" applyFill="1" applyBorder="1" applyAlignment="1" applyProtection="1">
      <alignment horizontal="center" vertical="top" wrapText="1"/>
      <protection locked="0"/>
    </xf>
    <xf numFmtId="4" fontId="40" fillId="0" borderId="1" xfId="0" applyNumberFormat="1" applyFont="1" applyFill="1" applyBorder="1" applyAlignment="1" applyProtection="1">
      <alignment horizontal="center" vertical="top" wrapText="1"/>
      <protection locked="0"/>
    </xf>
    <xf numFmtId="49" fontId="42" fillId="0" borderId="1" xfId="0" applyNumberFormat="1" applyFont="1" applyFill="1" applyBorder="1" applyAlignment="1" applyProtection="1">
      <alignment horizontal="justify" vertical="top" wrapText="1"/>
      <protection locked="0"/>
    </xf>
    <xf numFmtId="4" fontId="42" fillId="0" borderId="1" xfId="0" applyNumberFormat="1" applyFont="1" applyFill="1" applyBorder="1" applyAlignment="1" applyProtection="1">
      <alignment horizontal="center" vertical="top" wrapText="1"/>
      <protection locked="0"/>
    </xf>
    <xf numFmtId="10" fontId="42" fillId="0" borderId="1" xfId="0" applyNumberFormat="1" applyFont="1" applyFill="1" applyBorder="1" applyAlignment="1" applyProtection="1">
      <alignment horizontal="center" vertical="top" wrapText="1"/>
      <protection locked="0"/>
    </xf>
    <xf numFmtId="49" fontId="40" fillId="0" borderId="1" xfId="0" applyNumberFormat="1" applyFont="1" applyFill="1" applyBorder="1" applyAlignment="1" applyProtection="1">
      <alignment horizontal="justify" vertical="top" wrapText="1"/>
      <protection locked="0"/>
    </xf>
    <xf numFmtId="0" fontId="40" fillId="0" borderId="1" xfId="0" applyFont="1" applyFill="1" applyBorder="1" applyAlignment="1" applyProtection="1">
      <alignment horizontal="justify" vertical="top" wrapText="1"/>
      <protection locked="0"/>
    </xf>
    <xf numFmtId="10" fontId="40" fillId="0" borderId="1" xfId="0" applyNumberFormat="1" applyFont="1" applyFill="1" applyBorder="1" applyAlignment="1" applyProtection="1">
      <alignment horizontal="center" vertical="top" wrapText="1"/>
      <protection locked="0"/>
    </xf>
    <xf numFmtId="0" fontId="40" fillId="0" borderId="1" xfId="0" applyFont="1" applyFill="1" applyBorder="1" applyAlignment="1" applyProtection="1">
      <alignment horizontal="justify" vertical="top" wrapText="1"/>
      <protection locked="0"/>
    </xf>
    <xf numFmtId="10" fontId="40" fillId="0" borderId="4" xfId="0" applyNumberFormat="1" applyFont="1" applyFill="1" applyBorder="1" applyAlignment="1" applyProtection="1">
      <alignment horizontal="center" vertical="top" wrapText="1"/>
      <protection locked="0"/>
    </xf>
    <xf numFmtId="0" fontId="39" fillId="0" borderId="1" xfId="0" applyFont="1" applyFill="1" applyBorder="1" applyAlignment="1" applyProtection="1">
      <alignment horizontal="justify" vertical="top" wrapText="1"/>
      <protection locked="0"/>
    </xf>
    <xf numFmtId="0" fontId="37" fillId="0" borderId="1" xfId="0" applyFont="1" applyFill="1" applyBorder="1" applyAlignment="1" applyProtection="1">
      <alignment horizontal="justify" vertical="top" wrapText="1"/>
      <protection locked="0"/>
    </xf>
    <xf numFmtId="4" fontId="44" fillId="0" borderId="1" xfId="0" applyNumberFormat="1" applyFont="1" applyFill="1" applyBorder="1" applyAlignment="1" applyProtection="1">
      <alignment horizontal="center" vertical="top" wrapText="1"/>
      <protection locked="0"/>
    </xf>
    <xf numFmtId="10" fontId="44" fillId="0" borderId="1" xfId="0" applyNumberFormat="1" applyFont="1" applyFill="1" applyBorder="1" applyAlignment="1" applyProtection="1">
      <alignment horizontal="center" vertical="top" wrapText="1"/>
      <protection locked="0"/>
    </xf>
    <xf numFmtId="0" fontId="36" fillId="0" borderId="1" xfId="0" applyFont="1" applyFill="1" applyBorder="1" applyAlignment="1" applyProtection="1">
      <alignment horizontal="justify" vertical="top" wrapText="1"/>
      <protection locked="0"/>
    </xf>
    <xf numFmtId="49" fontId="38" fillId="0" borderId="1" xfId="0" applyNumberFormat="1" applyFont="1" applyFill="1" applyBorder="1" applyAlignment="1" applyProtection="1">
      <alignment horizontal="justify" vertical="top" wrapText="1"/>
      <protection locked="0"/>
    </xf>
    <xf numFmtId="49" fontId="25" fillId="0" borderId="1" xfId="0" applyNumberFormat="1" applyFont="1" applyFill="1" applyBorder="1" applyAlignment="1" applyProtection="1">
      <alignment horizontal="justify" vertical="top" wrapText="1"/>
      <protection locked="0"/>
    </xf>
    <xf numFmtId="2" fontId="40" fillId="0" borderId="1" xfId="0" applyNumberFormat="1" applyFont="1" applyFill="1" applyBorder="1" applyAlignment="1" applyProtection="1">
      <alignment horizontal="center" vertical="top" wrapText="1"/>
      <protection locked="0"/>
    </xf>
    <xf numFmtId="9" fontId="40" fillId="0" borderId="1" xfId="0" applyNumberFormat="1" applyFont="1" applyFill="1" applyBorder="1" applyAlignment="1" applyProtection="1">
      <alignment horizontal="center" vertical="top" wrapText="1"/>
      <protection locked="0"/>
    </xf>
    <xf numFmtId="0" fontId="40" fillId="0" borderId="0" xfId="0" applyFont="1" applyFill="1" applyAlignment="1">
      <alignment horizontal="left" vertical="top" wrapText="1"/>
    </xf>
    <xf numFmtId="0" fontId="42" fillId="0" borderId="0" xfId="0" applyFont="1" applyFill="1" applyAlignment="1">
      <alignment horizontal="left" vertical="top" wrapText="1"/>
    </xf>
    <xf numFmtId="0" fontId="40" fillId="0" borderId="1" xfId="0" applyFont="1" applyFill="1" applyBorder="1" applyAlignment="1" applyProtection="1">
      <alignment horizontal="left" vertical="top" wrapText="1"/>
      <protection locked="0"/>
    </xf>
    <xf numFmtId="4" fontId="22" fillId="0" borderId="1" xfId="0" applyNumberFormat="1" applyFont="1" applyFill="1" applyBorder="1" applyAlignment="1" applyProtection="1">
      <alignment horizontal="left" vertical="top" wrapText="1"/>
      <protection locked="0"/>
    </xf>
    <xf numFmtId="2" fontId="22" fillId="0" borderId="1" xfId="0" applyNumberFormat="1" applyFont="1" applyFill="1" applyBorder="1" applyAlignment="1" applyProtection="1">
      <alignment horizontal="left" vertical="top" wrapText="1"/>
      <protection locked="0"/>
    </xf>
    <xf numFmtId="10" fontId="22" fillId="0" borderId="1" xfId="0" applyNumberFormat="1" applyFont="1" applyFill="1" applyBorder="1" applyAlignment="1" applyProtection="1">
      <alignment horizontal="left" vertical="top" wrapText="1"/>
      <protection locked="0"/>
    </xf>
    <xf numFmtId="9" fontId="22" fillId="0" borderId="1" xfId="0" applyNumberFormat="1" applyFont="1" applyFill="1" applyBorder="1" applyAlignment="1" applyProtection="1">
      <alignment horizontal="left" vertical="top" wrapText="1"/>
      <protection locked="0"/>
    </xf>
    <xf numFmtId="0" fontId="39" fillId="0" borderId="1" xfId="0" applyFont="1" applyFill="1" applyBorder="1" applyAlignment="1" applyProtection="1">
      <alignment horizontal="left" vertical="top" wrapText="1"/>
      <protection locked="0"/>
    </xf>
    <xf numFmtId="2" fontId="40" fillId="0" borderId="4" xfId="0" applyNumberFormat="1" applyFont="1" applyFill="1" applyBorder="1" applyAlignment="1" applyProtection="1">
      <alignment horizontal="center" vertical="top" wrapText="1"/>
      <protection locked="0"/>
    </xf>
    <xf numFmtId="9" fontId="40" fillId="0" borderId="4" xfId="0" applyNumberFormat="1" applyFont="1" applyFill="1" applyBorder="1" applyAlignment="1" applyProtection="1">
      <alignment horizontal="center" vertical="top" wrapText="1"/>
      <protection locked="0"/>
    </xf>
    <xf numFmtId="4" fontId="40" fillId="0" borderId="1" xfId="0" applyNumberFormat="1" applyFont="1" applyFill="1" applyBorder="1" applyAlignment="1" applyProtection="1">
      <alignment horizontal="left" vertical="top" wrapText="1"/>
      <protection locked="0"/>
    </xf>
    <xf numFmtId="10" fontId="40" fillId="0" borderId="1" xfId="0" applyNumberFormat="1" applyFont="1" applyFill="1" applyBorder="1" applyAlignment="1" applyProtection="1">
      <alignment horizontal="left" vertical="top" wrapText="1"/>
      <protection locked="0"/>
    </xf>
    <xf numFmtId="9" fontId="40" fillId="0" borderId="1" xfId="0" applyNumberFormat="1" applyFont="1" applyFill="1" applyBorder="1" applyAlignment="1" applyProtection="1">
      <alignment horizontal="left" vertical="top" wrapText="1"/>
      <protection locked="0"/>
    </xf>
    <xf numFmtId="0" fontId="22" fillId="0" borderId="0" xfId="0" applyFont="1" applyFill="1" applyAlignment="1">
      <alignment vertical="top" wrapText="1"/>
    </xf>
    <xf numFmtId="49" fontId="41" fillId="0" borderId="1" xfId="0" applyNumberFormat="1" applyFont="1" applyFill="1" applyBorder="1" applyAlignment="1" applyProtection="1">
      <alignment horizontal="justify" vertical="top" wrapText="1"/>
      <protection locked="0"/>
    </xf>
    <xf numFmtId="49" fontId="45" fillId="0" borderId="1" xfId="0" applyNumberFormat="1" applyFont="1" applyFill="1" applyBorder="1" applyAlignment="1" applyProtection="1">
      <alignment horizontal="justify" vertical="top" wrapText="1"/>
      <protection locked="0"/>
    </xf>
    <xf numFmtId="4" fontId="22" fillId="0" borderId="4" xfId="0" applyNumberFormat="1" applyFont="1" applyFill="1" applyBorder="1" applyAlignment="1" applyProtection="1">
      <alignment horizontal="center" vertical="top" wrapText="1"/>
      <protection locked="0"/>
    </xf>
    <xf numFmtId="10" fontId="22" fillId="0" borderId="4" xfId="0" applyNumberFormat="1" applyFont="1" applyFill="1" applyBorder="1" applyAlignment="1" applyProtection="1">
      <alignment horizontal="center" vertical="top" wrapText="1"/>
      <protection locked="0"/>
    </xf>
    <xf numFmtId="0" fontId="37" fillId="0" borderId="4" xfId="0" applyFont="1" applyFill="1" applyBorder="1" applyAlignment="1" applyProtection="1">
      <alignment horizontal="justify" vertical="top" wrapText="1"/>
      <protection locked="0"/>
    </xf>
    <xf numFmtId="4" fontId="22" fillId="0" borderId="3" xfId="0" applyNumberFormat="1" applyFont="1" applyFill="1" applyBorder="1" applyAlignment="1" applyProtection="1">
      <alignment horizontal="center" vertical="top" wrapText="1"/>
      <protection locked="0"/>
    </xf>
    <xf numFmtId="0" fontId="12" fillId="0" borderId="0" xfId="0" applyFont="1" applyFill="1" applyBorder="1" applyAlignment="1" applyProtection="1">
      <alignment horizontal="justify" vertical="top" wrapText="1"/>
      <protection locked="0"/>
    </xf>
    <xf numFmtId="0" fontId="46" fillId="0" borderId="4" xfId="0" applyFont="1" applyFill="1" applyBorder="1" applyAlignment="1" applyProtection="1">
      <alignment horizontal="justify" vertical="top" wrapText="1"/>
      <protection locked="0"/>
    </xf>
    <xf numFmtId="4" fontId="44" fillId="0" borderId="4" xfId="0" applyNumberFormat="1" applyFont="1" applyFill="1" applyBorder="1" applyAlignment="1" applyProtection="1">
      <alignment horizontal="center" vertical="top" wrapText="1"/>
      <protection locked="0"/>
    </xf>
    <xf numFmtId="0" fontId="22" fillId="0" borderId="4" xfId="0" applyFont="1" applyFill="1" applyBorder="1" applyAlignment="1" applyProtection="1">
      <alignment horizontal="justify" vertical="top" wrapText="1"/>
      <protection locked="0"/>
    </xf>
    <xf numFmtId="4" fontId="22" fillId="0" borderId="5" xfId="0" applyNumberFormat="1" applyFont="1" applyFill="1" applyBorder="1" applyAlignment="1" applyProtection="1">
      <alignment horizontal="center" vertical="top" wrapText="1"/>
      <protection locked="0"/>
    </xf>
    <xf numFmtId="0" fontId="40" fillId="0" borderId="1" xfId="0" applyFont="1" applyFill="1" applyBorder="1" applyAlignment="1" applyProtection="1">
      <alignment horizontal="justify" vertical="top" wrapText="1"/>
      <protection locked="0"/>
    </xf>
    <xf numFmtId="4" fontId="40" fillId="0" borderId="1" xfId="0" applyNumberFormat="1" applyFont="1" applyFill="1" applyBorder="1" applyAlignment="1" applyProtection="1">
      <alignment horizontal="center" vertical="top" wrapText="1"/>
      <protection locked="0"/>
    </xf>
    <xf numFmtId="0" fontId="39" fillId="0" borderId="1" xfId="0" applyFont="1" applyFill="1" applyBorder="1" applyAlignment="1" applyProtection="1">
      <alignment horizontal="justify" vertical="top" wrapText="1"/>
      <protection locked="0"/>
    </xf>
    <xf numFmtId="0" fontId="37" fillId="0" borderId="1" xfId="0" applyFont="1" applyFill="1" applyBorder="1" applyAlignment="1" applyProtection="1">
      <alignment vertical="top" wrapText="1"/>
      <protection locked="0"/>
    </xf>
    <xf numFmtId="4" fontId="40" fillId="0" borderId="1" xfId="0" applyNumberFormat="1" applyFont="1" applyFill="1" applyBorder="1" applyAlignment="1" applyProtection="1">
      <alignment horizontal="center" vertical="top" wrapText="1"/>
      <protection locked="0"/>
    </xf>
    <xf numFmtId="0" fontId="39" fillId="0" borderId="1" xfId="0" applyFont="1" applyFill="1" applyBorder="1" applyAlignment="1" applyProtection="1">
      <alignment horizontal="justify" vertical="top" wrapText="1"/>
      <protection locked="0"/>
    </xf>
    <xf numFmtId="10" fontId="40" fillId="0" borderId="1" xfId="0" applyNumberFormat="1" applyFont="1" applyFill="1" applyBorder="1" applyAlignment="1" applyProtection="1">
      <alignment horizontal="center" vertical="top" wrapText="1"/>
      <protection locked="0"/>
    </xf>
    <xf numFmtId="0" fontId="40" fillId="0" borderId="1" xfId="0" applyFont="1" applyFill="1" applyBorder="1" applyAlignment="1" applyProtection="1">
      <alignment horizontal="justify" vertical="top" wrapText="1"/>
      <protection locked="0"/>
    </xf>
    <xf numFmtId="0" fontId="36" fillId="0" borderId="1" xfId="0" applyFont="1" applyFill="1" applyBorder="1" applyAlignment="1" applyProtection="1">
      <alignment horizontal="left" vertical="top" wrapText="1"/>
      <protection locked="0"/>
    </xf>
    <xf numFmtId="4" fontId="40" fillId="0" borderId="1" xfId="0" applyNumberFormat="1" applyFont="1" applyFill="1" applyBorder="1" applyAlignment="1" applyProtection="1">
      <alignment horizontal="center" vertical="top" wrapText="1"/>
      <protection locked="0"/>
    </xf>
    <xf numFmtId="0" fontId="36" fillId="0" borderId="1" xfId="0" applyFont="1" applyFill="1" applyBorder="1" applyAlignment="1" applyProtection="1">
      <alignment horizontal="justify" vertical="top" wrapText="1"/>
      <protection locked="0"/>
    </xf>
    <xf numFmtId="0" fontId="39" fillId="0" borderId="1" xfId="0" applyFont="1" applyFill="1" applyBorder="1" applyAlignment="1" applyProtection="1">
      <alignment horizontal="justify" vertical="top" wrapText="1"/>
      <protection locked="0"/>
    </xf>
    <xf numFmtId="10" fontId="40" fillId="0" borderId="1" xfId="0" applyNumberFormat="1" applyFont="1" applyFill="1" applyBorder="1" applyAlignment="1" applyProtection="1">
      <alignment horizontal="center" vertical="top" wrapText="1"/>
      <protection locked="0"/>
    </xf>
    <xf numFmtId="0" fontId="40" fillId="0" borderId="1" xfId="0" applyNumberFormat="1" applyFont="1" applyFill="1" applyBorder="1" applyAlignment="1" applyProtection="1">
      <alignment horizontal="center" vertical="top" wrapText="1"/>
      <protection locked="0"/>
    </xf>
    <xf numFmtId="0" fontId="22" fillId="0" borderId="1" xfId="0" applyNumberFormat="1" applyFont="1" applyFill="1" applyBorder="1" applyAlignment="1" applyProtection="1">
      <alignment horizontal="center" vertical="top" wrapText="1"/>
      <protection locked="0"/>
    </xf>
    <xf numFmtId="4" fontId="40" fillId="0" borderId="4" xfId="0" applyNumberFormat="1" applyFont="1" applyFill="1" applyBorder="1" applyAlignment="1" applyProtection="1">
      <alignment horizontal="center" vertical="top" wrapText="1"/>
      <protection locked="0"/>
    </xf>
    <xf numFmtId="4" fontId="40" fillId="0" borderId="2" xfId="0" applyNumberFormat="1" applyFont="1" applyFill="1" applyBorder="1" applyAlignment="1" applyProtection="1">
      <alignment horizontal="center" vertical="top" wrapText="1"/>
      <protection locked="0"/>
    </xf>
    <xf numFmtId="4" fontId="40" fillId="0" borderId="3" xfId="0" applyNumberFormat="1" applyFont="1" applyFill="1" applyBorder="1" applyAlignment="1" applyProtection="1">
      <alignment horizontal="center" vertical="top" wrapText="1"/>
      <protection locked="0"/>
    </xf>
    <xf numFmtId="0" fontId="31" fillId="0" borderId="4" xfId="0" applyFont="1" applyFill="1" applyBorder="1" applyAlignment="1" applyProtection="1">
      <alignment horizontal="left" vertical="top" wrapText="1"/>
      <protection locked="0"/>
    </xf>
    <xf numFmtId="0" fontId="27" fillId="0" borderId="2" xfId="0" applyFont="1" applyFill="1" applyBorder="1" applyAlignment="1" applyProtection="1">
      <alignment horizontal="left" vertical="top" wrapText="1"/>
      <protection locked="0"/>
    </xf>
    <xf numFmtId="0" fontId="27" fillId="0" borderId="3" xfId="0" applyFont="1" applyFill="1" applyBorder="1" applyAlignment="1" applyProtection="1">
      <alignment horizontal="left" vertical="top" wrapText="1"/>
      <protection locked="0"/>
    </xf>
    <xf numFmtId="4" fontId="40" fillId="0" borderId="1" xfId="0" applyNumberFormat="1" applyFont="1" applyFill="1" applyBorder="1" applyAlignment="1" applyProtection="1">
      <alignment horizontal="center" vertical="top" wrapText="1"/>
      <protection locked="0"/>
    </xf>
    <xf numFmtId="0" fontId="37" fillId="0" borderId="1" xfId="0" applyFont="1" applyFill="1" applyBorder="1" applyAlignment="1" applyProtection="1">
      <alignment horizontal="justify" vertical="top" wrapText="1"/>
      <protection locked="0"/>
    </xf>
    <xf numFmtId="0" fontId="29" fillId="0" borderId="1" xfId="0" applyFont="1" applyFill="1" applyBorder="1" applyAlignment="1" applyProtection="1">
      <alignment horizontal="justify" vertical="top" wrapText="1"/>
      <protection locked="0"/>
    </xf>
    <xf numFmtId="0" fontId="35" fillId="0" borderId="1" xfId="0" applyFont="1" applyFill="1" applyBorder="1" applyAlignment="1" applyProtection="1">
      <alignment horizontal="justify" vertical="top" wrapText="1"/>
      <protection locked="0"/>
    </xf>
    <xf numFmtId="4" fontId="43" fillId="0" borderId="4" xfId="0" applyNumberFormat="1" applyFont="1" applyFill="1" applyBorder="1" applyAlignment="1" applyProtection="1">
      <alignment horizontal="center" vertical="top" wrapText="1"/>
      <protection locked="0"/>
    </xf>
    <xf numFmtId="4" fontId="43" fillId="0" borderId="2" xfId="0" applyNumberFormat="1" applyFont="1" applyFill="1" applyBorder="1" applyAlignment="1" applyProtection="1">
      <alignment horizontal="center" vertical="top" wrapText="1"/>
      <protection locked="0"/>
    </xf>
    <xf numFmtId="4" fontId="43" fillId="0" borderId="3" xfId="0" applyNumberFormat="1" applyFont="1" applyFill="1" applyBorder="1" applyAlignment="1" applyProtection="1">
      <alignment horizontal="center" vertical="top" wrapText="1"/>
      <protection locked="0"/>
    </xf>
    <xf numFmtId="10" fontId="43" fillId="0" borderId="4" xfId="0" applyNumberFormat="1" applyFont="1" applyFill="1" applyBorder="1" applyAlignment="1" applyProtection="1">
      <alignment horizontal="center" vertical="top" wrapText="1"/>
      <protection locked="0"/>
    </xf>
    <xf numFmtId="10" fontId="43" fillId="0" borderId="2" xfId="0" applyNumberFormat="1" applyFont="1" applyFill="1" applyBorder="1" applyAlignment="1" applyProtection="1">
      <alignment horizontal="center" vertical="top" wrapText="1"/>
      <protection locked="0"/>
    </xf>
    <xf numFmtId="10" fontId="43" fillId="0" borderId="3" xfId="0" applyNumberFormat="1" applyFont="1" applyFill="1" applyBorder="1" applyAlignment="1" applyProtection="1">
      <alignment horizontal="center" vertical="top" wrapText="1"/>
      <protection locked="0"/>
    </xf>
    <xf numFmtId="0" fontId="20" fillId="0" borderId="1" xfId="0" applyFont="1" applyFill="1" applyBorder="1" applyAlignment="1" applyProtection="1">
      <alignment horizontal="justify" vertical="top" wrapText="1"/>
      <protection locked="0"/>
    </xf>
    <xf numFmtId="10" fontId="40" fillId="0" borderId="4" xfId="0" applyNumberFormat="1" applyFont="1" applyFill="1" applyBorder="1" applyAlignment="1" applyProtection="1">
      <alignment horizontal="center" vertical="top" wrapText="1"/>
      <protection locked="0"/>
    </xf>
    <xf numFmtId="10" fontId="40" fillId="0" borderId="2" xfId="0" applyNumberFormat="1" applyFont="1" applyFill="1" applyBorder="1" applyAlignment="1" applyProtection="1">
      <alignment horizontal="center" vertical="top" wrapText="1"/>
      <protection locked="0"/>
    </xf>
    <xf numFmtId="10" fontId="40" fillId="0" borderId="3" xfId="0" applyNumberFormat="1" applyFont="1" applyFill="1" applyBorder="1" applyAlignment="1" applyProtection="1">
      <alignment horizontal="center" vertical="top" wrapText="1"/>
      <protection locked="0"/>
    </xf>
    <xf numFmtId="9" fontId="28" fillId="0" borderId="4" xfId="0" applyNumberFormat="1" applyFont="1" applyFill="1" applyBorder="1" applyAlignment="1" applyProtection="1">
      <alignment horizontal="justify" vertical="top" wrapText="1"/>
      <protection locked="0"/>
    </xf>
    <xf numFmtId="9" fontId="28" fillId="0" borderId="2" xfId="0" applyNumberFormat="1" applyFont="1" applyFill="1" applyBorder="1" applyAlignment="1" applyProtection="1">
      <alignment horizontal="justify" vertical="top" wrapText="1"/>
      <protection locked="0"/>
    </xf>
    <xf numFmtId="9" fontId="39" fillId="0" borderId="4" xfId="0" applyNumberFormat="1" applyFont="1" applyFill="1" applyBorder="1" applyAlignment="1" applyProtection="1">
      <alignment horizontal="left" vertical="top" wrapText="1"/>
      <protection locked="0"/>
    </xf>
    <xf numFmtId="9" fontId="39" fillId="0" borderId="2" xfId="0" applyNumberFormat="1" applyFont="1" applyFill="1" applyBorder="1" applyAlignment="1" applyProtection="1">
      <alignment horizontal="left" vertical="top" wrapText="1"/>
      <protection locked="0"/>
    </xf>
    <xf numFmtId="9" fontId="39" fillId="0" borderId="3" xfId="0" applyNumberFormat="1" applyFont="1" applyFill="1" applyBorder="1" applyAlignment="1" applyProtection="1">
      <alignment horizontal="left" vertical="top" wrapText="1"/>
      <protection locked="0"/>
    </xf>
    <xf numFmtId="0" fontId="20" fillId="0" borderId="4" xfId="0" applyFont="1" applyFill="1" applyBorder="1" applyAlignment="1" applyProtection="1">
      <alignment horizontal="justify" vertical="top" wrapText="1"/>
      <protection locked="0"/>
    </xf>
    <xf numFmtId="0" fontId="20" fillId="0" borderId="2" xfId="0" applyFont="1" applyFill="1" applyBorder="1" applyAlignment="1" applyProtection="1">
      <alignment horizontal="justify" vertical="top" wrapText="1"/>
      <protection locked="0"/>
    </xf>
    <xf numFmtId="0" fontId="20" fillId="0" borderId="3" xfId="0" applyFont="1" applyFill="1" applyBorder="1" applyAlignment="1" applyProtection="1">
      <alignment horizontal="justify" vertical="top" wrapText="1"/>
      <protection locked="0"/>
    </xf>
    <xf numFmtId="0" fontId="36" fillId="0" borderId="1" xfId="0" applyFont="1" applyFill="1" applyBorder="1" applyAlignment="1" applyProtection="1">
      <alignment horizontal="justify" vertical="top" wrapText="1"/>
      <protection locked="0"/>
    </xf>
    <xf numFmtId="4" fontId="43" fillId="0" borderId="1" xfId="0" applyNumberFormat="1" applyFont="1" applyFill="1" applyBorder="1" applyAlignment="1" applyProtection="1">
      <alignment horizontal="center" vertical="top" wrapText="1"/>
      <protection locked="0"/>
    </xf>
    <xf numFmtId="0" fontId="20" fillId="0" borderId="4" xfId="0" applyFont="1" applyFill="1" applyBorder="1" applyAlignment="1" applyProtection="1">
      <alignment horizontal="left" vertical="top" wrapText="1"/>
      <protection locked="0"/>
    </xf>
    <xf numFmtId="0" fontId="20" fillId="0" borderId="2" xfId="0" applyFont="1" applyFill="1" applyBorder="1" applyAlignment="1" applyProtection="1">
      <alignment horizontal="left" vertical="top" wrapText="1"/>
      <protection locked="0"/>
    </xf>
    <xf numFmtId="0" fontId="20" fillId="0" borderId="3" xfId="0" applyFont="1" applyFill="1" applyBorder="1" applyAlignment="1" applyProtection="1">
      <alignment horizontal="left" vertical="top" wrapText="1"/>
      <protection locked="0"/>
    </xf>
    <xf numFmtId="0" fontId="40" fillId="0" borderId="1" xfId="0" applyFont="1" applyFill="1" applyBorder="1" applyAlignment="1" applyProtection="1">
      <alignment horizontal="justify" vertical="top" wrapText="1"/>
      <protection locked="0"/>
    </xf>
    <xf numFmtId="0" fontId="40" fillId="0" borderId="4" xfId="0" applyFont="1" applyFill="1" applyBorder="1" applyAlignment="1" applyProtection="1">
      <alignment horizontal="justify" vertical="top" wrapText="1"/>
      <protection locked="0"/>
    </xf>
    <xf numFmtId="0" fontId="40" fillId="0" borderId="2" xfId="0" applyFont="1" applyFill="1" applyBorder="1" applyAlignment="1" applyProtection="1">
      <alignment horizontal="justify" vertical="top" wrapText="1"/>
      <protection locked="0"/>
    </xf>
    <xf numFmtId="0" fontId="35" fillId="0" borderId="4" xfId="0" applyFont="1" applyFill="1" applyBorder="1" applyAlignment="1" applyProtection="1">
      <alignment horizontal="justify" vertical="top" wrapText="1"/>
      <protection locked="0"/>
    </xf>
    <xf numFmtId="0" fontId="35" fillId="0" borderId="3" xfId="0" applyFont="1" applyFill="1" applyBorder="1" applyAlignment="1" applyProtection="1">
      <alignment horizontal="justify" vertical="top" wrapText="1"/>
      <protection locked="0"/>
    </xf>
    <xf numFmtId="0" fontId="40" fillId="0" borderId="3" xfId="0" applyFont="1" applyFill="1" applyBorder="1" applyAlignment="1" applyProtection="1">
      <alignment horizontal="justify" vertical="top" wrapText="1"/>
      <protection locked="0"/>
    </xf>
    <xf numFmtId="0" fontId="39" fillId="0" borderId="1" xfId="0" applyFont="1" applyFill="1" applyBorder="1" applyAlignment="1" applyProtection="1">
      <alignment horizontal="justify" vertical="top" wrapText="1"/>
      <protection locked="0"/>
    </xf>
    <xf numFmtId="0" fontId="40" fillId="0" borderId="4" xfId="0" applyFont="1" applyFill="1" applyBorder="1" applyAlignment="1" applyProtection="1">
      <alignment horizontal="left" vertical="top" wrapText="1"/>
      <protection locked="0"/>
    </xf>
    <xf numFmtId="0" fontId="40" fillId="0" borderId="2" xfId="0" applyFont="1" applyFill="1" applyBorder="1" applyAlignment="1" applyProtection="1">
      <alignment horizontal="left" vertical="top" wrapText="1"/>
      <protection locked="0"/>
    </xf>
    <xf numFmtId="0" fontId="40" fillId="0" borderId="3" xfId="0" applyFont="1" applyFill="1" applyBorder="1" applyAlignment="1" applyProtection="1">
      <alignment horizontal="left" vertical="top" wrapText="1"/>
      <protection locked="0"/>
    </xf>
    <xf numFmtId="10" fontId="40" fillId="0" borderId="1" xfId="0" applyNumberFormat="1" applyFont="1" applyFill="1" applyBorder="1" applyAlignment="1" applyProtection="1">
      <alignment horizontal="center" vertical="top" wrapText="1"/>
      <protection locked="0"/>
    </xf>
    <xf numFmtId="0" fontId="21" fillId="0" borderId="0" xfId="0" quotePrefix="1" applyFont="1" applyFill="1" applyBorder="1" applyAlignment="1" applyProtection="1">
      <alignment horizontal="center" vertical="top" wrapText="1"/>
      <protection locked="0"/>
    </xf>
    <xf numFmtId="165" fontId="24" fillId="0" borderId="1" xfId="0" applyNumberFormat="1" applyFont="1" applyFill="1" applyBorder="1" applyAlignment="1" applyProtection="1">
      <alignment horizontal="center" vertical="top" wrapText="1"/>
      <protection locked="0"/>
    </xf>
    <xf numFmtId="0" fontId="13" fillId="0" borderId="1" xfId="0" applyFont="1" applyFill="1" applyBorder="1" applyAlignment="1" applyProtection="1">
      <alignment horizontal="justify" vertical="top" wrapText="1"/>
      <protection locked="0"/>
    </xf>
    <xf numFmtId="0" fontId="22" fillId="0" borderId="1" xfId="0" applyFont="1" applyFill="1" applyBorder="1" applyAlignment="1" applyProtection="1">
      <alignment horizontal="center" vertical="top" wrapText="1"/>
      <protection locked="0"/>
    </xf>
    <xf numFmtId="4" fontId="24" fillId="0" borderId="1" xfId="0" applyNumberFormat="1" applyFont="1" applyFill="1" applyBorder="1" applyAlignment="1" applyProtection="1">
      <alignment horizontal="center" vertical="top" wrapText="1"/>
      <protection locked="0"/>
    </xf>
    <xf numFmtId="4" fontId="24" fillId="0" borderId="1" xfId="0" quotePrefix="1" applyNumberFormat="1" applyFont="1" applyFill="1" applyBorder="1" applyAlignment="1" applyProtection="1">
      <alignment horizontal="center" vertical="top" wrapText="1"/>
      <protection locked="0"/>
    </xf>
    <xf numFmtId="0" fontId="24" fillId="0" borderId="1" xfId="0" applyFont="1" applyFill="1" applyBorder="1" applyAlignment="1" applyProtection="1">
      <alignment horizontal="center" vertical="top" wrapText="1"/>
      <protection locked="0"/>
    </xf>
    <xf numFmtId="2" fontId="24" fillId="0" borderId="1" xfId="0" applyNumberFormat="1" applyFont="1" applyFill="1" applyBorder="1" applyAlignment="1" applyProtection="1">
      <alignment horizontal="center" vertical="top" wrapText="1"/>
      <protection locked="0"/>
    </xf>
    <xf numFmtId="165" fontId="24" fillId="0" borderId="1" xfId="0" quotePrefix="1" applyNumberFormat="1" applyFont="1" applyFill="1" applyBorder="1" applyAlignment="1" applyProtection="1">
      <alignment horizontal="center" vertical="top" wrapText="1"/>
      <protection locked="0"/>
    </xf>
    <xf numFmtId="4" fontId="27" fillId="0" borderId="1" xfId="0" applyNumberFormat="1" applyFont="1" applyFill="1" applyBorder="1" applyAlignment="1" applyProtection="1">
      <alignment horizontal="justify" vertical="top" wrapText="1"/>
      <protection locked="0"/>
    </xf>
    <xf numFmtId="0" fontId="37" fillId="0" borderId="4" xfId="0" applyFont="1" applyFill="1" applyBorder="1" applyAlignment="1" applyProtection="1">
      <alignment horizontal="left" vertical="top" wrapText="1"/>
      <protection locked="0"/>
    </xf>
    <xf numFmtId="0" fontId="47" fillId="0" borderId="2" xfId="0" applyFont="1" applyFill="1" applyBorder="1" applyAlignment="1">
      <alignment horizontal="left" vertical="top" wrapText="1"/>
    </xf>
    <xf numFmtId="0" fontId="47" fillId="0" borderId="3" xfId="0" applyFont="1" applyFill="1" applyBorder="1" applyAlignment="1">
      <alignment horizontal="left" vertical="top" wrapText="1"/>
    </xf>
    <xf numFmtId="0" fontId="37" fillId="0" borderId="3" xfId="0" applyFont="1" applyFill="1" applyBorder="1" applyAlignment="1" applyProtection="1">
      <alignment horizontal="justify" vertical="top" wrapText="1"/>
      <protection locked="0"/>
    </xf>
    <xf numFmtId="4" fontId="12" fillId="0" borderId="1" xfId="0" applyNumberFormat="1" applyFont="1" applyFill="1" applyBorder="1" applyAlignment="1" applyProtection="1">
      <alignment horizontal="center" vertical="top" wrapText="1"/>
      <protection locked="0"/>
    </xf>
    <xf numFmtId="10" fontId="12" fillId="0" borderId="1" xfId="0" applyNumberFormat="1" applyFont="1" applyFill="1" applyBorder="1" applyAlignment="1" applyProtection="1">
      <alignment horizontal="center" vertical="top" wrapText="1"/>
      <protection locked="0"/>
    </xf>
    <xf numFmtId="4" fontId="12" fillId="0" borderId="4" xfId="0" applyNumberFormat="1" applyFont="1" applyFill="1" applyBorder="1" applyAlignment="1" applyProtection="1">
      <alignment horizontal="center" vertical="top" wrapText="1"/>
      <protection locked="0"/>
    </xf>
    <xf numFmtId="4" fontId="12" fillId="0" borderId="2" xfId="0" applyNumberFormat="1" applyFont="1" applyFill="1" applyBorder="1" applyAlignment="1" applyProtection="1">
      <alignment horizontal="center" vertical="top" wrapText="1"/>
      <protection locked="0"/>
    </xf>
    <xf numFmtId="4" fontId="12" fillId="0" borderId="3" xfId="0" applyNumberFormat="1" applyFont="1" applyFill="1" applyBorder="1" applyAlignment="1" applyProtection="1">
      <alignment horizontal="center" vertical="top" wrapText="1"/>
      <protection locked="0"/>
    </xf>
    <xf numFmtId="10" fontId="12" fillId="0" borderId="4" xfId="0" applyNumberFormat="1" applyFont="1" applyFill="1" applyBorder="1" applyAlignment="1" applyProtection="1">
      <alignment horizontal="center" vertical="top" wrapText="1"/>
      <protection locked="0"/>
    </xf>
    <xf numFmtId="10" fontId="12" fillId="0" borderId="2" xfId="0" applyNumberFormat="1" applyFont="1" applyFill="1" applyBorder="1" applyAlignment="1" applyProtection="1">
      <alignment horizontal="center" vertical="top" wrapText="1"/>
      <protection locked="0"/>
    </xf>
    <xf numFmtId="10" fontId="12" fillId="0" borderId="3" xfId="0" applyNumberFormat="1" applyFont="1" applyFill="1" applyBorder="1" applyAlignment="1" applyProtection="1">
      <alignment horizontal="center" vertical="top" wrapText="1"/>
      <protection locked="0"/>
    </xf>
    <xf numFmtId="0" fontId="39" fillId="0" borderId="4" xfId="0" applyFont="1" applyFill="1" applyBorder="1" applyAlignment="1" applyProtection="1">
      <alignment horizontal="left" vertical="top" wrapText="1"/>
      <protection locked="0"/>
    </xf>
    <xf numFmtId="0" fontId="39" fillId="0" borderId="2" xfId="0" applyFont="1" applyFill="1" applyBorder="1" applyAlignment="1" applyProtection="1">
      <alignment horizontal="left" vertical="top" wrapText="1"/>
      <protection locked="0"/>
    </xf>
    <xf numFmtId="0" fontId="39" fillId="0" borderId="3" xfId="0" applyFont="1" applyFill="1" applyBorder="1" applyAlignment="1" applyProtection="1">
      <alignment horizontal="left" vertical="top" wrapText="1"/>
      <protection locked="0"/>
    </xf>
    <xf numFmtId="49" fontId="28" fillId="0" borderId="1" xfId="0" applyNumberFormat="1" applyFont="1" applyFill="1" applyBorder="1" applyAlignment="1" applyProtection="1">
      <alignment horizontal="left" vertical="top" wrapText="1"/>
      <protection locked="0"/>
    </xf>
    <xf numFmtId="0" fontId="31" fillId="0" borderId="4" xfId="0" applyFont="1" applyFill="1" applyBorder="1" applyAlignment="1" applyProtection="1">
      <alignment horizontal="justify" vertical="top" wrapText="1"/>
      <protection locked="0"/>
    </xf>
    <xf numFmtId="0" fontId="31" fillId="0" borderId="2" xfId="0" applyFont="1" applyFill="1" applyBorder="1" applyAlignment="1" applyProtection="1">
      <alignment horizontal="justify" vertical="top" wrapText="1"/>
      <protection locked="0"/>
    </xf>
    <xf numFmtId="0" fontId="31" fillId="0" borderId="6" xfId="0" applyFont="1" applyFill="1" applyBorder="1" applyAlignment="1" applyProtection="1">
      <alignment horizontal="justify" vertical="top" wrapText="1"/>
      <protection locked="0"/>
    </xf>
    <xf numFmtId="0" fontId="31" fillId="0" borderId="7" xfId="0" applyFont="1" applyFill="1" applyBorder="1" applyAlignment="1" applyProtection="1">
      <alignment horizontal="justify" vertical="top" wrapText="1"/>
      <protection locked="0"/>
    </xf>
    <xf numFmtId="9" fontId="34" fillId="0" borderId="1" xfId="0" applyNumberFormat="1" applyFont="1" applyFill="1" applyBorder="1" applyAlignment="1" applyProtection="1">
      <alignment horizontal="justify" vertical="top" wrapText="1"/>
      <protection locked="0"/>
    </xf>
    <xf numFmtId="0" fontId="39" fillId="0" borderId="4" xfId="0" applyFont="1" applyFill="1" applyBorder="1" applyAlignment="1" applyProtection="1">
      <alignment horizontal="justify" vertical="top" wrapText="1"/>
      <protection locked="0"/>
    </xf>
    <xf numFmtId="2" fontId="37" fillId="0" borderId="4" xfId="0" applyNumberFormat="1" applyFont="1" applyFill="1" applyBorder="1" applyAlignment="1" applyProtection="1">
      <alignment vertical="top" wrapText="1"/>
      <protection locked="0"/>
    </xf>
    <xf numFmtId="2" fontId="37" fillId="0" borderId="2" xfId="0" applyNumberFormat="1" applyFont="1" applyFill="1" applyBorder="1" applyAlignment="1" applyProtection="1">
      <alignment vertical="top" wrapText="1"/>
      <protection locked="0"/>
    </xf>
    <xf numFmtId="2" fontId="37" fillId="0" borderId="3" xfId="0" applyNumberFormat="1" applyFont="1" applyFill="1" applyBorder="1" applyAlignment="1" applyProtection="1">
      <alignment vertical="top" wrapText="1"/>
      <protection locked="0"/>
    </xf>
    <xf numFmtId="2" fontId="37" fillId="0" borderId="1" xfId="0" applyNumberFormat="1" applyFont="1" applyFill="1" applyBorder="1" applyAlignment="1" applyProtection="1">
      <alignment vertical="top" wrapText="1"/>
      <protection locked="0"/>
    </xf>
    <xf numFmtId="0" fontId="28" fillId="0" borderId="1" xfId="0" applyFont="1" applyFill="1" applyBorder="1" applyAlignment="1" applyProtection="1">
      <alignment horizontal="justify" vertical="top" wrapText="1"/>
      <protection locked="0"/>
    </xf>
    <xf numFmtId="9" fontId="39" fillId="0" borderId="1" xfId="0" applyNumberFormat="1" applyFont="1" applyFill="1" applyBorder="1" applyAlignment="1" applyProtection="1">
      <alignment horizontal="justify" vertical="top" wrapText="1"/>
      <protection locked="0"/>
    </xf>
    <xf numFmtId="9" fontId="39" fillId="0" borderId="4" xfId="0" applyNumberFormat="1" applyFont="1" applyFill="1" applyBorder="1" applyAlignment="1" applyProtection="1">
      <alignment horizontal="justify" vertical="top" wrapText="1"/>
      <protection locked="0"/>
    </xf>
    <xf numFmtId="9" fontId="39" fillId="0" borderId="2" xfId="0" applyNumberFormat="1" applyFont="1" applyFill="1" applyBorder="1" applyAlignment="1" applyProtection="1">
      <alignment horizontal="justify" vertical="top" wrapText="1"/>
      <protection locked="0"/>
    </xf>
    <xf numFmtId="9" fontId="39" fillId="0" borderId="3" xfId="0" applyNumberFormat="1" applyFont="1" applyFill="1" applyBorder="1" applyAlignment="1" applyProtection="1">
      <alignment horizontal="justify" vertical="top" wrapText="1"/>
      <protection locked="0"/>
    </xf>
    <xf numFmtId="0" fontId="31" fillId="0" borderId="1" xfId="0" applyFont="1" applyFill="1" applyBorder="1" applyAlignment="1" applyProtection="1">
      <alignment horizontal="left" vertical="top" wrapText="1"/>
      <protection locked="0"/>
    </xf>
    <xf numFmtId="0" fontId="27" fillId="0" borderId="1" xfId="0" applyFont="1" applyFill="1" applyBorder="1" applyAlignment="1" applyProtection="1">
      <alignment horizontal="left" vertical="top" wrapText="1"/>
      <protection locked="0"/>
    </xf>
  </cellXfs>
  <cellStyles count="51">
    <cellStyle name="Обычный" xfId="0" builtinId="0"/>
    <cellStyle name="Обычный 10" xfId="1"/>
    <cellStyle name="Обычный 11" xfId="2"/>
    <cellStyle name="Обычный 12" xfId="3"/>
    <cellStyle name="Обычный 13" xfId="4"/>
    <cellStyle name="Обычный 14" xfId="5"/>
    <cellStyle name="Обычный 15" xfId="6"/>
    <cellStyle name="Обычный 16" xfId="7"/>
    <cellStyle name="Обычный 17" xfId="8"/>
    <cellStyle name="Обычный 17 2" xfId="39"/>
    <cellStyle name="Обычный 17 2 2" xfId="47"/>
    <cellStyle name="Обычный 17 3" xfId="43"/>
    <cellStyle name="Обычный 2" xfId="9"/>
    <cellStyle name="Обычный 2 2" xfId="10"/>
    <cellStyle name="Обычный 2 2 2" xfId="11"/>
    <cellStyle name="Обычный 2 2 2 2" xfId="40"/>
    <cellStyle name="Обычный 2 2 2 2 2" xfId="48"/>
    <cellStyle name="Обычный 2 2 2 3" xfId="44"/>
    <cellStyle name="Обычный 2 2 3" xfId="12"/>
    <cellStyle name="Обычный 2 3" xfId="13"/>
    <cellStyle name="Обычный 2 3 2" xfId="41"/>
    <cellStyle name="Обычный 2 3 2 2" xfId="49"/>
    <cellStyle name="Обычный 2 3 3" xfId="45"/>
    <cellStyle name="Обычный 3" xfId="14"/>
    <cellStyle name="Обычный 3 2" xfId="15"/>
    <cellStyle name="Обычный 3 3" xfId="16"/>
    <cellStyle name="Обычный 3 4" xfId="17"/>
    <cellStyle name="Обычный 4" xfId="18"/>
    <cellStyle name="Обычный 5" xfId="19"/>
    <cellStyle name="Обычный 6" xfId="20"/>
    <cellStyle name="Обычный 7" xfId="21"/>
    <cellStyle name="Обычный 8" xfId="22"/>
    <cellStyle name="Обычный 8 2" xfId="42"/>
    <cellStyle name="Обычный 8 2 2" xfId="50"/>
    <cellStyle name="Обычный 8 3" xfId="46"/>
    <cellStyle name="Обычный 9" xfId="23"/>
    <cellStyle name="Процентный 2" xfId="24"/>
    <cellStyle name="Стиль 1" xfId="25"/>
    <cellStyle name="Финансовый 10" xfId="26"/>
    <cellStyle name="Финансовый 11" xfId="27"/>
    <cellStyle name="Финансовый 12" xfId="28"/>
    <cellStyle name="Финансовый 2" xfId="29"/>
    <cellStyle name="Финансовый 2 2" xfId="30"/>
    <cellStyle name="Финансовый 3" xfId="31"/>
    <cellStyle name="Финансовый 3 2" xfId="32"/>
    <cellStyle name="Финансовый 4" xfId="33"/>
    <cellStyle name="Финансовый 5" xfId="34"/>
    <cellStyle name="Финансовый 6" xfId="35"/>
    <cellStyle name="Финансовый 7" xfId="36"/>
    <cellStyle name="Финансовый 8" xfId="37"/>
    <cellStyle name="Финансовый 9" xfId="38"/>
  </cellStyles>
  <dxfs count="0"/>
  <tableStyles count="0" defaultTableStyle="TableStyleMedium9" defaultPivotStyle="PivotStyleLight16"/>
  <colors>
    <mruColors>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usernames" Target="revisions/userNames1.xml"/></Relationships>
</file>

<file path=xl/revisions/_rels/revisionHeaders.xml.rels><?xml version="1.0" encoding="UTF-8" standalone="yes"?>
<Relationships xmlns="http://schemas.openxmlformats.org/package/2006/relationships"><Relationship Id="rId117" Type="http://schemas.openxmlformats.org/officeDocument/2006/relationships/revisionLog" Target="revisionLog117.xml"/><Relationship Id="rId299" Type="http://schemas.openxmlformats.org/officeDocument/2006/relationships/revisionLog" Target="revisionLog299.xml"/><Relationship Id="rId303" Type="http://schemas.openxmlformats.org/officeDocument/2006/relationships/revisionLog" Target="revisionLog303.xml"/><Relationship Id="rId387" Type="http://schemas.openxmlformats.org/officeDocument/2006/relationships/revisionLog" Target="revisionLog387.xml"/><Relationship Id="rId63" Type="http://schemas.openxmlformats.org/officeDocument/2006/relationships/revisionLog" Target="revisionLog63.xml"/><Relationship Id="rId159" Type="http://schemas.openxmlformats.org/officeDocument/2006/relationships/revisionLog" Target="revisionLog159.xml"/><Relationship Id="rId324" Type="http://schemas.openxmlformats.org/officeDocument/2006/relationships/revisionLog" Target="revisionLog324.xml"/><Relationship Id="rId366" Type="http://schemas.openxmlformats.org/officeDocument/2006/relationships/revisionLog" Target="revisionLog366.xml"/><Relationship Id="rId345" Type="http://schemas.openxmlformats.org/officeDocument/2006/relationships/revisionLog" Target="revisionLog345.xml"/><Relationship Id="rId84" Type="http://schemas.openxmlformats.org/officeDocument/2006/relationships/revisionLog" Target="revisionLog84.xml"/><Relationship Id="rId138" Type="http://schemas.openxmlformats.org/officeDocument/2006/relationships/revisionLog" Target="revisionLog138.xml"/><Relationship Id="rId170" Type="http://schemas.openxmlformats.org/officeDocument/2006/relationships/revisionLog" Target="revisionLog170.xml"/><Relationship Id="rId226" Type="http://schemas.openxmlformats.org/officeDocument/2006/relationships/revisionLog" Target="revisionLog226.xml"/><Relationship Id="rId191" Type="http://schemas.openxmlformats.org/officeDocument/2006/relationships/revisionLog" Target="revisionLog191.xml"/><Relationship Id="rId205" Type="http://schemas.openxmlformats.org/officeDocument/2006/relationships/revisionLog" Target="revisionLog205.xml"/><Relationship Id="rId247" Type="http://schemas.openxmlformats.org/officeDocument/2006/relationships/revisionLog" Target="revisionLog247.xml"/><Relationship Id="rId268" Type="http://schemas.openxmlformats.org/officeDocument/2006/relationships/revisionLog" Target="revisionLog268.xml"/><Relationship Id="rId107" Type="http://schemas.openxmlformats.org/officeDocument/2006/relationships/revisionLog" Target="revisionLog107.xml"/><Relationship Id="rId289" Type="http://schemas.openxmlformats.org/officeDocument/2006/relationships/revisionLog" Target="revisionLog289.xml"/><Relationship Id="rId314" Type="http://schemas.openxmlformats.org/officeDocument/2006/relationships/revisionLog" Target="revisionLog314.xml"/><Relationship Id="rId74" Type="http://schemas.openxmlformats.org/officeDocument/2006/relationships/revisionLog" Target="revisionLog74.xml"/><Relationship Id="rId128" Type="http://schemas.openxmlformats.org/officeDocument/2006/relationships/revisionLog" Target="revisionLog128.xml"/><Relationship Id="rId335" Type="http://schemas.openxmlformats.org/officeDocument/2006/relationships/revisionLog" Target="revisionLog335.xml"/><Relationship Id="rId377" Type="http://schemas.openxmlformats.org/officeDocument/2006/relationships/revisionLog" Target="revisionLog377.xml"/><Relationship Id="rId356" Type="http://schemas.openxmlformats.org/officeDocument/2006/relationships/revisionLog" Target="revisionLog356.xml"/><Relationship Id="rId53" Type="http://schemas.openxmlformats.org/officeDocument/2006/relationships/revisionLog" Target="revisionLog53.xml"/><Relationship Id="rId149" Type="http://schemas.openxmlformats.org/officeDocument/2006/relationships/revisionLog" Target="revisionLog149.xml"/><Relationship Id="rId216" Type="http://schemas.openxmlformats.org/officeDocument/2006/relationships/revisionLog" Target="revisionLog216.xml"/><Relationship Id="rId181" Type="http://schemas.openxmlformats.org/officeDocument/2006/relationships/revisionLog" Target="revisionLog181.xml"/><Relationship Id="rId237" Type="http://schemas.openxmlformats.org/officeDocument/2006/relationships/revisionLog" Target="revisionLog237.xml"/><Relationship Id="rId95" Type="http://schemas.openxmlformats.org/officeDocument/2006/relationships/revisionLog" Target="revisionLog95.xml"/><Relationship Id="rId160" Type="http://schemas.openxmlformats.org/officeDocument/2006/relationships/revisionLog" Target="revisionLog160.xml"/><Relationship Id="rId279" Type="http://schemas.openxmlformats.org/officeDocument/2006/relationships/revisionLog" Target="revisionLog279.xml"/><Relationship Id="rId258" Type="http://schemas.openxmlformats.org/officeDocument/2006/relationships/revisionLog" Target="revisionLog258.xml"/><Relationship Id="rId325" Type="http://schemas.openxmlformats.org/officeDocument/2006/relationships/revisionLog" Target="revisionLog325.xml"/><Relationship Id="rId139" Type="http://schemas.openxmlformats.org/officeDocument/2006/relationships/revisionLog" Target="revisionLog139.xml"/><Relationship Id="rId290" Type="http://schemas.openxmlformats.org/officeDocument/2006/relationships/revisionLog" Target="revisionLog290.xml"/><Relationship Id="rId304" Type="http://schemas.openxmlformats.org/officeDocument/2006/relationships/revisionLog" Target="revisionLog304.xml"/><Relationship Id="rId346" Type="http://schemas.openxmlformats.org/officeDocument/2006/relationships/revisionLog" Target="revisionLog346.xml"/><Relationship Id="rId367" Type="http://schemas.openxmlformats.org/officeDocument/2006/relationships/revisionLog" Target="revisionLog367.xml"/><Relationship Id="rId64" Type="http://schemas.openxmlformats.org/officeDocument/2006/relationships/revisionLog" Target="revisionLog64.xml"/><Relationship Id="rId118" Type="http://schemas.openxmlformats.org/officeDocument/2006/relationships/revisionLog" Target="revisionLog118.xml"/><Relationship Id="rId85" Type="http://schemas.openxmlformats.org/officeDocument/2006/relationships/revisionLog" Target="revisionLog85.xml"/><Relationship Id="rId150" Type="http://schemas.openxmlformats.org/officeDocument/2006/relationships/revisionLog" Target="revisionLog150.xml"/><Relationship Id="rId192" Type="http://schemas.openxmlformats.org/officeDocument/2006/relationships/revisionLog" Target="revisionLog192.xml"/><Relationship Id="rId206" Type="http://schemas.openxmlformats.org/officeDocument/2006/relationships/revisionLog" Target="revisionLog206.xml"/><Relationship Id="rId171" Type="http://schemas.openxmlformats.org/officeDocument/2006/relationships/revisionLog" Target="revisionLog171.xml"/><Relationship Id="rId227" Type="http://schemas.openxmlformats.org/officeDocument/2006/relationships/revisionLog" Target="revisionLog227.xml"/><Relationship Id="rId248" Type="http://schemas.openxmlformats.org/officeDocument/2006/relationships/revisionLog" Target="revisionLog248.xml"/><Relationship Id="rId269" Type="http://schemas.openxmlformats.org/officeDocument/2006/relationships/revisionLog" Target="revisionLog269.xml"/><Relationship Id="rId336" Type="http://schemas.openxmlformats.org/officeDocument/2006/relationships/revisionLog" Target="revisionLog336.xml"/><Relationship Id="rId108" Type="http://schemas.openxmlformats.org/officeDocument/2006/relationships/revisionLog" Target="revisionLog108.xml"/><Relationship Id="rId315" Type="http://schemas.openxmlformats.org/officeDocument/2006/relationships/revisionLog" Target="revisionLog315.xml"/><Relationship Id="rId357" Type="http://schemas.openxmlformats.org/officeDocument/2006/relationships/revisionLog" Target="revisionLog357.xml"/><Relationship Id="rId280" Type="http://schemas.openxmlformats.org/officeDocument/2006/relationships/revisionLog" Target="revisionLog280.xml"/><Relationship Id="rId129" Type="http://schemas.openxmlformats.org/officeDocument/2006/relationships/revisionLog" Target="revisionLog129.xml"/><Relationship Id="rId54" Type="http://schemas.openxmlformats.org/officeDocument/2006/relationships/revisionLog" Target="revisionLog54.xml"/><Relationship Id="rId96" Type="http://schemas.openxmlformats.org/officeDocument/2006/relationships/revisionLog" Target="revisionLog96.xml"/><Relationship Id="rId161" Type="http://schemas.openxmlformats.org/officeDocument/2006/relationships/revisionLog" Target="revisionLog161.xml"/><Relationship Id="rId217" Type="http://schemas.openxmlformats.org/officeDocument/2006/relationships/revisionLog" Target="revisionLog217.xml"/><Relationship Id="rId75" Type="http://schemas.openxmlformats.org/officeDocument/2006/relationships/revisionLog" Target="revisionLog75.xml"/><Relationship Id="rId140" Type="http://schemas.openxmlformats.org/officeDocument/2006/relationships/revisionLog" Target="revisionLog140.xml"/><Relationship Id="rId182" Type="http://schemas.openxmlformats.org/officeDocument/2006/relationships/revisionLog" Target="revisionLog182.xml"/><Relationship Id="rId378" Type="http://schemas.openxmlformats.org/officeDocument/2006/relationships/revisionLog" Target="revisionLog378.xml"/><Relationship Id="rId259" Type="http://schemas.openxmlformats.org/officeDocument/2006/relationships/revisionLog" Target="revisionLog259.xml"/><Relationship Id="rId238" Type="http://schemas.openxmlformats.org/officeDocument/2006/relationships/revisionLog" Target="revisionLog238.xml"/><Relationship Id="rId347" Type="http://schemas.openxmlformats.org/officeDocument/2006/relationships/revisionLog" Target="revisionLog347.xml"/><Relationship Id="rId119" Type="http://schemas.openxmlformats.org/officeDocument/2006/relationships/revisionLog" Target="revisionLog119.xml"/><Relationship Id="rId270" Type="http://schemas.openxmlformats.org/officeDocument/2006/relationships/revisionLog" Target="revisionLog270.xml"/><Relationship Id="rId326" Type="http://schemas.openxmlformats.org/officeDocument/2006/relationships/revisionLog" Target="revisionLog326.xml"/><Relationship Id="rId291" Type="http://schemas.openxmlformats.org/officeDocument/2006/relationships/revisionLog" Target="revisionLog291.xml"/><Relationship Id="rId305" Type="http://schemas.openxmlformats.org/officeDocument/2006/relationships/revisionLog" Target="revisionLog305.xml"/><Relationship Id="rId65" Type="http://schemas.openxmlformats.org/officeDocument/2006/relationships/revisionLog" Target="revisionLog65.xml"/><Relationship Id="rId130" Type="http://schemas.openxmlformats.org/officeDocument/2006/relationships/revisionLog" Target="revisionLog130.xml"/><Relationship Id="rId368" Type="http://schemas.openxmlformats.org/officeDocument/2006/relationships/revisionLog" Target="revisionLog368.xml"/><Relationship Id="rId151" Type="http://schemas.openxmlformats.org/officeDocument/2006/relationships/revisionLog" Target="revisionLog151.xml"/><Relationship Id="rId86" Type="http://schemas.openxmlformats.org/officeDocument/2006/relationships/revisionLog" Target="revisionLog86.xml"/><Relationship Id="rId172" Type="http://schemas.openxmlformats.org/officeDocument/2006/relationships/revisionLog" Target="revisionLog172.xml"/><Relationship Id="rId228" Type="http://schemas.openxmlformats.org/officeDocument/2006/relationships/revisionLog" Target="revisionLog228.xml"/><Relationship Id="rId193" Type="http://schemas.openxmlformats.org/officeDocument/2006/relationships/revisionLog" Target="revisionLog193.xml"/><Relationship Id="rId207" Type="http://schemas.openxmlformats.org/officeDocument/2006/relationships/revisionLog" Target="revisionLog207.xml"/><Relationship Id="rId249" Type="http://schemas.openxmlformats.org/officeDocument/2006/relationships/revisionLog" Target="revisionLog249.xml"/><Relationship Id="rId281" Type="http://schemas.openxmlformats.org/officeDocument/2006/relationships/revisionLog" Target="revisionLog281.xml"/><Relationship Id="rId337" Type="http://schemas.openxmlformats.org/officeDocument/2006/relationships/revisionLog" Target="revisionLog337.xml"/><Relationship Id="rId316" Type="http://schemas.openxmlformats.org/officeDocument/2006/relationships/revisionLog" Target="revisionLog316.xml"/><Relationship Id="rId109" Type="http://schemas.openxmlformats.org/officeDocument/2006/relationships/revisionLog" Target="revisionLog109.xml"/><Relationship Id="rId260" Type="http://schemas.openxmlformats.org/officeDocument/2006/relationships/revisionLog" Target="revisionLog260.xml"/><Relationship Id="rId358" Type="http://schemas.openxmlformats.org/officeDocument/2006/relationships/revisionLog" Target="revisionLog358.xml"/><Relationship Id="rId76" Type="http://schemas.openxmlformats.org/officeDocument/2006/relationships/revisionLog" Target="revisionLog76.xml"/><Relationship Id="rId141" Type="http://schemas.openxmlformats.org/officeDocument/2006/relationships/revisionLog" Target="revisionLog141.xml"/><Relationship Id="rId379" Type="http://schemas.openxmlformats.org/officeDocument/2006/relationships/revisionLog" Target="revisionLog379.xml"/><Relationship Id="rId55" Type="http://schemas.openxmlformats.org/officeDocument/2006/relationships/revisionLog" Target="revisionLog55.xml"/><Relationship Id="rId97" Type="http://schemas.openxmlformats.org/officeDocument/2006/relationships/revisionLog" Target="revisionLog97.xml"/><Relationship Id="rId120" Type="http://schemas.openxmlformats.org/officeDocument/2006/relationships/revisionLog" Target="revisionLog120.xml"/><Relationship Id="rId218" Type="http://schemas.openxmlformats.org/officeDocument/2006/relationships/revisionLog" Target="revisionLog218.xml"/><Relationship Id="rId183" Type="http://schemas.openxmlformats.org/officeDocument/2006/relationships/revisionLog" Target="revisionLog183.xml"/><Relationship Id="rId239" Type="http://schemas.openxmlformats.org/officeDocument/2006/relationships/revisionLog" Target="revisionLog239.xml"/><Relationship Id="rId162" Type="http://schemas.openxmlformats.org/officeDocument/2006/relationships/revisionLog" Target="revisionLog162.xml"/><Relationship Id="rId250" Type="http://schemas.openxmlformats.org/officeDocument/2006/relationships/revisionLog" Target="revisionLog250.xml"/><Relationship Id="rId292" Type="http://schemas.openxmlformats.org/officeDocument/2006/relationships/revisionLog" Target="revisionLog292.xml"/><Relationship Id="rId306" Type="http://schemas.openxmlformats.org/officeDocument/2006/relationships/revisionLog" Target="revisionLog306.xml"/><Relationship Id="rId271" Type="http://schemas.openxmlformats.org/officeDocument/2006/relationships/revisionLog" Target="revisionLog271.xml"/><Relationship Id="rId327" Type="http://schemas.openxmlformats.org/officeDocument/2006/relationships/revisionLog" Target="revisionLog327.xml"/><Relationship Id="rId87" Type="http://schemas.openxmlformats.org/officeDocument/2006/relationships/revisionLog" Target="revisionLog87.xml"/><Relationship Id="rId110" Type="http://schemas.openxmlformats.org/officeDocument/2006/relationships/revisionLog" Target="revisionLog110.xml"/><Relationship Id="rId348" Type="http://schemas.openxmlformats.org/officeDocument/2006/relationships/revisionLog" Target="revisionLog348.xml"/><Relationship Id="rId369" Type="http://schemas.openxmlformats.org/officeDocument/2006/relationships/revisionLog" Target="revisionLog369.xml"/><Relationship Id="rId66" Type="http://schemas.openxmlformats.org/officeDocument/2006/relationships/revisionLog" Target="revisionLog66.xml"/><Relationship Id="rId131" Type="http://schemas.openxmlformats.org/officeDocument/2006/relationships/revisionLog" Target="revisionLog131.xml"/><Relationship Id="rId152" Type="http://schemas.openxmlformats.org/officeDocument/2006/relationships/revisionLog" Target="revisionLog152.xml"/><Relationship Id="rId194" Type="http://schemas.openxmlformats.org/officeDocument/2006/relationships/revisionLog" Target="revisionLog194.xml"/><Relationship Id="rId208" Type="http://schemas.openxmlformats.org/officeDocument/2006/relationships/revisionLog" Target="revisionLog208.xml"/><Relationship Id="rId173" Type="http://schemas.openxmlformats.org/officeDocument/2006/relationships/revisionLog" Target="revisionLog173.xml"/><Relationship Id="rId229" Type="http://schemas.openxmlformats.org/officeDocument/2006/relationships/revisionLog" Target="revisionLog229.xml"/><Relationship Id="rId380" Type="http://schemas.openxmlformats.org/officeDocument/2006/relationships/revisionLog" Target="revisionLog380.xml"/><Relationship Id="rId261" Type="http://schemas.openxmlformats.org/officeDocument/2006/relationships/revisionLog" Target="revisionLog261.xml"/><Relationship Id="rId240" Type="http://schemas.openxmlformats.org/officeDocument/2006/relationships/revisionLog" Target="revisionLog240.xml"/><Relationship Id="rId338" Type="http://schemas.openxmlformats.org/officeDocument/2006/relationships/revisionLog" Target="revisionLog338.xml"/><Relationship Id="rId56" Type="http://schemas.openxmlformats.org/officeDocument/2006/relationships/revisionLog" Target="revisionLog56.xml"/><Relationship Id="rId317" Type="http://schemas.openxmlformats.org/officeDocument/2006/relationships/revisionLog" Target="revisionLog317.xml"/><Relationship Id="rId359" Type="http://schemas.openxmlformats.org/officeDocument/2006/relationships/revisionLog" Target="revisionLog359.xml"/><Relationship Id="rId282" Type="http://schemas.openxmlformats.org/officeDocument/2006/relationships/revisionLog" Target="revisionLog282.xml"/><Relationship Id="rId77" Type="http://schemas.openxmlformats.org/officeDocument/2006/relationships/revisionLog" Target="revisionLog77.xml"/><Relationship Id="rId100" Type="http://schemas.openxmlformats.org/officeDocument/2006/relationships/revisionLog" Target="revisionLog100.xml"/><Relationship Id="rId98" Type="http://schemas.openxmlformats.org/officeDocument/2006/relationships/revisionLog" Target="revisionLog98.xml"/><Relationship Id="rId121" Type="http://schemas.openxmlformats.org/officeDocument/2006/relationships/revisionLog" Target="revisionLog121.xml"/><Relationship Id="rId163" Type="http://schemas.openxmlformats.org/officeDocument/2006/relationships/revisionLog" Target="revisionLog163.xml"/><Relationship Id="rId219" Type="http://schemas.openxmlformats.org/officeDocument/2006/relationships/revisionLog" Target="revisionLog219.xml"/><Relationship Id="rId370" Type="http://schemas.openxmlformats.org/officeDocument/2006/relationships/revisionLog" Target="revisionLog370.xml"/><Relationship Id="rId184" Type="http://schemas.openxmlformats.org/officeDocument/2006/relationships/revisionLog" Target="revisionLog184.xml"/><Relationship Id="rId142" Type="http://schemas.openxmlformats.org/officeDocument/2006/relationships/revisionLog" Target="revisionLog142.xml"/><Relationship Id="rId230" Type="http://schemas.openxmlformats.org/officeDocument/2006/relationships/revisionLog" Target="revisionLog230.xml"/><Relationship Id="rId251" Type="http://schemas.openxmlformats.org/officeDocument/2006/relationships/revisionLog" Target="revisionLog251.xml"/><Relationship Id="rId349" Type="http://schemas.openxmlformats.org/officeDocument/2006/relationships/revisionLog" Target="revisionLog349.xml"/><Relationship Id="rId67" Type="http://schemas.openxmlformats.org/officeDocument/2006/relationships/revisionLog" Target="revisionLog67.xml"/><Relationship Id="rId272" Type="http://schemas.openxmlformats.org/officeDocument/2006/relationships/revisionLog" Target="revisionLog272.xml"/><Relationship Id="rId328" Type="http://schemas.openxmlformats.org/officeDocument/2006/relationships/revisionLog" Target="revisionLog328.xml"/><Relationship Id="rId307" Type="http://schemas.openxmlformats.org/officeDocument/2006/relationships/revisionLog" Target="revisionLog307.xml"/><Relationship Id="rId293" Type="http://schemas.openxmlformats.org/officeDocument/2006/relationships/revisionLog" Target="revisionLog293.xml"/><Relationship Id="rId132" Type="http://schemas.openxmlformats.org/officeDocument/2006/relationships/revisionLog" Target="revisionLog132.xml"/><Relationship Id="rId174" Type="http://schemas.openxmlformats.org/officeDocument/2006/relationships/revisionLog" Target="revisionLog174.xml"/><Relationship Id="rId381" Type="http://schemas.openxmlformats.org/officeDocument/2006/relationships/revisionLog" Target="revisionLog381.xml"/><Relationship Id="rId88" Type="http://schemas.openxmlformats.org/officeDocument/2006/relationships/revisionLog" Target="revisionLog88.xml"/><Relationship Id="rId111" Type="http://schemas.openxmlformats.org/officeDocument/2006/relationships/revisionLog" Target="revisionLog111.xml"/><Relationship Id="rId153" Type="http://schemas.openxmlformats.org/officeDocument/2006/relationships/revisionLog" Target="revisionLog153.xml"/><Relationship Id="rId195" Type="http://schemas.openxmlformats.org/officeDocument/2006/relationships/revisionLog" Target="revisionLog195.xml"/><Relationship Id="rId209" Type="http://schemas.openxmlformats.org/officeDocument/2006/relationships/revisionLog" Target="revisionLog209.xml"/><Relationship Id="rId360" Type="http://schemas.openxmlformats.org/officeDocument/2006/relationships/revisionLog" Target="revisionLog360.xml"/><Relationship Id="rId386" Type="http://schemas.openxmlformats.org/officeDocument/2006/relationships/revisionLog" Target="revisionLog386.xml"/><Relationship Id="rId365" Type="http://schemas.openxmlformats.org/officeDocument/2006/relationships/revisionLog" Target="revisionLog365.xml"/><Relationship Id="rId62" Type="http://schemas.openxmlformats.org/officeDocument/2006/relationships/revisionLog" Target="revisionLog62.xml"/><Relationship Id="rId83" Type="http://schemas.openxmlformats.org/officeDocument/2006/relationships/revisionLog" Target="revisionLog83.xml"/><Relationship Id="rId179" Type="http://schemas.openxmlformats.org/officeDocument/2006/relationships/revisionLog" Target="revisionLog179.xml"/><Relationship Id="rId241" Type="http://schemas.openxmlformats.org/officeDocument/2006/relationships/revisionLog" Target="revisionLog241.xml"/><Relationship Id="rId220" Type="http://schemas.openxmlformats.org/officeDocument/2006/relationships/revisionLog" Target="revisionLog220.xml"/><Relationship Id="rId190" Type="http://schemas.openxmlformats.org/officeDocument/2006/relationships/revisionLog" Target="revisionLog190.xml"/><Relationship Id="rId204" Type="http://schemas.openxmlformats.org/officeDocument/2006/relationships/revisionLog" Target="revisionLog204.xml"/><Relationship Id="rId225" Type="http://schemas.openxmlformats.org/officeDocument/2006/relationships/revisionLog" Target="revisionLog225.xml"/><Relationship Id="rId246" Type="http://schemas.openxmlformats.org/officeDocument/2006/relationships/revisionLog" Target="revisionLog246.xml"/><Relationship Id="rId267" Type="http://schemas.openxmlformats.org/officeDocument/2006/relationships/revisionLog" Target="revisionLog267.xml"/><Relationship Id="rId288" Type="http://schemas.openxmlformats.org/officeDocument/2006/relationships/revisionLog" Target="revisionLog288.xml"/><Relationship Id="rId262" Type="http://schemas.openxmlformats.org/officeDocument/2006/relationships/revisionLog" Target="revisionLog262.xml"/><Relationship Id="rId283" Type="http://schemas.openxmlformats.org/officeDocument/2006/relationships/revisionLog" Target="revisionLog283.xml"/><Relationship Id="rId339" Type="http://schemas.openxmlformats.org/officeDocument/2006/relationships/revisionLog" Target="revisionLog339.xml"/><Relationship Id="rId318" Type="http://schemas.openxmlformats.org/officeDocument/2006/relationships/revisionLog" Target="revisionLog318.xml"/><Relationship Id="rId57" Type="http://schemas.openxmlformats.org/officeDocument/2006/relationships/revisionLog" Target="revisionLog57.xml"/><Relationship Id="rId106" Type="http://schemas.openxmlformats.org/officeDocument/2006/relationships/revisionLog" Target="revisionLog106.xml"/><Relationship Id="rId127" Type="http://schemas.openxmlformats.org/officeDocument/2006/relationships/revisionLog" Target="revisionLog127.xml"/><Relationship Id="rId313" Type="http://schemas.openxmlformats.org/officeDocument/2006/relationships/revisionLog" Target="revisionLog313.xml"/><Relationship Id="rId78" Type="http://schemas.openxmlformats.org/officeDocument/2006/relationships/revisionLog" Target="revisionLog78.xml"/><Relationship Id="rId101" Type="http://schemas.openxmlformats.org/officeDocument/2006/relationships/revisionLog" Target="revisionLog101.xml"/><Relationship Id="rId143" Type="http://schemas.openxmlformats.org/officeDocument/2006/relationships/revisionLog" Target="revisionLog143.xml"/><Relationship Id="rId185" Type="http://schemas.openxmlformats.org/officeDocument/2006/relationships/revisionLog" Target="revisionLog185.xml"/><Relationship Id="rId350" Type="http://schemas.openxmlformats.org/officeDocument/2006/relationships/revisionLog" Target="revisionLog350.xml"/><Relationship Id="rId99" Type="http://schemas.openxmlformats.org/officeDocument/2006/relationships/revisionLog" Target="revisionLog99.xml"/><Relationship Id="rId122" Type="http://schemas.openxmlformats.org/officeDocument/2006/relationships/revisionLog" Target="revisionLog122.xml"/><Relationship Id="rId164" Type="http://schemas.openxmlformats.org/officeDocument/2006/relationships/revisionLog" Target="revisionLog164.xml"/><Relationship Id="rId371" Type="http://schemas.openxmlformats.org/officeDocument/2006/relationships/revisionLog" Target="revisionLog371.xml"/><Relationship Id="rId376" Type="http://schemas.openxmlformats.org/officeDocument/2006/relationships/revisionLog" Target="revisionLog376.xml"/><Relationship Id="rId355" Type="http://schemas.openxmlformats.org/officeDocument/2006/relationships/revisionLog" Target="revisionLog355.xml"/><Relationship Id="rId52" Type="http://schemas.openxmlformats.org/officeDocument/2006/relationships/revisionLog" Target="revisionLog52.xml"/><Relationship Id="rId73" Type="http://schemas.openxmlformats.org/officeDocument/2006/relationships/revisionLog" Target="revisionLog73.xml"/><Relationship Id="rId94" Type="http://schemas.openxmlformats.org/officeDocument/2006/relationships/revisionLog" Target="revisionLog94.xml"/><Relationship Id="rId148" Type="http://schemas.openxmlformats.org/officeDocument/2006/relationships/revisionLog" Target="revisionLog148.xml"/><Relationship Id="rId169" Type="http://schemas.openxmlformats.org/officeDocument/2006/relationships/revisionLog" Target="revisionLog169.xml"/><Relationship Id="rId334" Type="http://schemas.openxmlformats.org/officeDocument/2006/relationships/revisionLog" Target="revisionLog334.xml"/><Relationship Id="rId210" Type="http://schemas.openxmlformats.org/officeDocument/2006/relationships/revisionLog" Target="revisionLog210.xml"/><Relationship Id="rId278" Type="http://schemas.openxmlformats.org/officeDocument/2006/relationships/revisionLog" Target="revisionLog278.xml"/><Relationship Id="rId180" Type="http://schemas.openxmlformats.org/officeDocument/2006/relationships/revisionLog" Target="revisionLog180.xml"/><Relationship Id="rId215" Type="http://schemas.openxmlformats.org/officeDocument/2006/relationships/revisionLog" Target="revisionLog215.xml"/><Relationship Id="rId236" Type="http://schemas.openxmlformats.org/officeDocument/2006/relationships/revisionLog" Target="revisionLog236.xml"/><Relationship Id="rId257" Type="http://schemas.openxmlformats.org/officeDocument/2006/relationships/revisionLog" Target="revisionLog257.xml"/><Relationship Id="rId252" Type="http://schemas.openxmlformats.org/officeDocument/2006/relationships/revisionLog" Target="revisionLog252.xml"/><Relationship Id="rId294" Type="http://schemas.openxmlformats.org/officeDocument/2006/relationships/revisionLog" Target="revisionLog294.xml"/><Relationship Id="rId308" Type="http://schemas.openxmlformats.org/officeDocument/2006/relationships/revisionLog" Target="revisionLog308.xml"/><Relationship Id="rId329" Type="http://schemas.openxmlformats.org/officeDocument/2006/relationships/revisionLog" Target="revisionLog329.xml"/><Relationship Id="rId231" Type="http://schemas.openxmlformats.org/officeDocument/2006/relationships/revisionLog" Target="revisionLog231.xml"/><Relationship Id="rId273" Type="http://schemas.openxmlformats.org/officeDocument/2006/relationships/revisionLog" Target="revisionLog273.xml"/><Relationship Id="rId361" Type="http://schemas.openxmlformats.org/officeDocument/2006/relationships/revisionLog" Target="revisionLog361.xml"/><Relationship Id="rId68" Type="http://schemas.openxmlformats.org/officeDocument/2006/relationships/revisionLog" Target="revisionLog68.xml"/><Relationship Id="rId89" Type="http://schemas.openxmlformats.org/officeDocument/2006/relationships/revisionLog" Target="revisionLog89.xml"/><Relationship Id="rId112" Type="http://schemas.openxmlformats.org/officeDocument/2006/relationships/revisionLog" Target="revisionLog112.xml"/><Relationship Id="rId133" Type="http://schemas.openxmlformats.org/officeDocument/2006/relationships/revisionLog" Target="revisionLog133.xml"/><Relationship Id="rId154" Type="http://schemas.openxmlformats.org/officeDocument/2006/relationships/revisionLog" Target="revisionLog154.xml"/><Relationship Id="rId175" Type="http://schemas.openxmlformats.org/officeDocument/2006/relationships/revisionLog" Target="revisionLog175.xml"/><Relationship Id="rId340" Type="http://schemas.openxmlformats.org/officeDocument/2006/relationships/revisionLog" Target="revisionLog340.xml"/><Relationship Id="rId196" Type="http://schemas.openxmlformats.org/officeDocument/2006/relationships/revisionLog" Target="revisionLog196.xml"/><Relationship Id="rId200" Type="http://schemas.openxmlformats.org/officeDocument/2006/relationships/revisionLog" Target="revisionLog200.xml"/><Relationship Id="rId382" Type="http://schemas.openxmlformats.org/officeDocument/2006/relationships/revisionLog" Target="revisionLog382.xml"/><Relationship Id="rId319" Type="http://schemas.openxmlformats.org/officeDocument/2006/relationships/revisionLog" Target="revisionLog319.xml"/><Relationship Id="rId221" Type="http://schemas.openxmlformats.org/officeDocument/2006/relationships/revisionLog" Target="revisionLog221.xml"/><Relationship Id="rId242" Type="http://schemas.openxmlformats.org/officeDocument/2006/relationships/revisionLog" Target="revisionLog242.xml"/><Relationship Id="rId263" Type="http://schemas.openxmlformats.org/officeDocument/2006/relationships/revisionLog" Target="revisionLog263.xml"/><Relationship Id="rId284" Type="http://schemas.openxmlformats.org/officeDocument/2006/relationships/revisionLog" Target="revisionLog284.xml"/><Relationship Id="rId330" Type="http://schemas.openxmlformats.org/officeDocument/2006/relationships/revisionLog" Target="revisionLog330.xml"/><Relationship Id="rId58" Type="http://schemas.openxmlformats.org/officeDocument/2006/relationships/revisionLog" Target="revisionLog58.xml"/><Relationship Id="rId79" Type="http://schemas.openxmlformats.org/officeDocument/2006/relationships/revisionLog" Target="revisionLog79.xml"/><Relationship Id="rId102" Type="http://schemas.openxmlformats.org/officeDocument/2006/relationships/revisionLog" Target="revisionLog102.xml"/><Relationship Id="rId123" Type="http://schemas.openxmlformats.org/officeDocument/2006/relationships/revisionLog" Target="revisionLog123.xml"/><Relationship Id="rId144" Type="http://schemas.openxmlformats.org/officeDocument/2006/relationships/revisionLog" Target="revisionLog144.xml"/><Relationship Id="rId90" Type="http://schemas.openxmlformats.org/officeDocument/2006/relationships/revisionLog" Target="revisionLog90.xml"/><Relationship Id="rId165" Type="http://schemas.openxmlformats.org/officeDocument/2006/relationships/revisionLog" Target="revisionLog165.xml"/><Relationship Id="rId186" Type="http://schemas.openxmlformats.org/officeDocument/2006/relationships/revisionLog" Target="revisionLog186.xml"/><Relationship Id="rId351" Type="http://schemas.openxmlformats.org/officeDocument/2006/relationships/revisionLog" Target="revisionLog351.xml"/><Relationship Id="rId372" Type="http://schemas.openxmlformats.org/officeDocument/2006/relationships/revisionLog" Target="revisionLog372.xml"/><Relationship Id="rId211" Type="http://schemas.openxmlformats.org/officeDocument/2006/relationships/revisionLog" Target="revisionLog211.xml"/><Relationship Id="rId232" Type="http://schemas.openxmlformats.org/officeDocument/2006/relationships/revisionLog" Target="revisionLog232.xml"/><Relationship Id="rId253" Type="http://schemas.openxmlformats.org/officeDocument/2006/relationships/revisionLog" Target="revisionLog253.xml"/><Relationship Id="rId274" Type="http://schemas.openxmlformats.org/officeDocument/2006/relationships/revisionLog" Target="revisionLog274.xml"/><Relationship Id="rId295" Type="http://schemas.openxmlformats.org/officeDocument/2006/relationships/revisionLog" Target="revisionLog295.xml"/><Relationship Id="rId309" Type="http://schemas.openxmlformats.org/officeDocument/2006/relationships/revisionLog" Target="revisionLog309.xml"/><Relationship Id="rId320" Type="http://schemas.openxmlformats.org/officeDocument/2006/relationships/revisionLog" Target="revisionLog320.xml"/><Relationship Id="rId134" Type="http://schemas.openxmlformats.org/officeDocument/2006/relationships/revisionLog" Target="revisionLog134.xml"/><Relationship Id="rId69" Type="http://schemas.openxmlformats.org/officeDocument/2006/relationships/revisionLog" Target="revisionLog69.xml"/><Relationship Id="rId113" Type="http://schemas.openxmlformats.org/officeDocument/2006/relationships/revisionLog" Target="revisionLog113.xml"/><Relationship Id="rId80" Type="http://schemas.openxmlformats.org/officeDocument/2006/relationships/revisionLog" Target="revisionLog80.xml"/><Relationship Id="rId155" Type="http://schemas.openxmlformats.org/officeDocument/2006/relationships/revisionLog" Target="revisionLog155.xml"/><Relationship Id="rId176" Type="http://schemas.openxmlformats.org/officeDocument/2006/relationships/revisionLog" Target="revisionLog176.xml"/><Relationship Id="rId197" Type="http://schemas.openxmlformats.org/officeDocument/2006/relationships/revisionLog" Target="revisionLog197.xml"/><Relationship Id="rId341" Type="http://schemas.openxmlformats.org/officeDocument/2006/relationships/revisionLog" Target="revisionLog341.xml"/><Relationship Id="rId362" Type="http://schemas.openxmlformats.org/officeDocument/2006/relationships/revisionLog" Target="revisionLog362.xml"/><Relationship Id="rId383" Type="http://schemas.openxmlformats.org/officeDocument/2006/relationships/revisionLog" Target="revisionLog383.xml"/><Relationship Id="rId201" Type="http://schemas.openxmlformats.org/officeDocument/2006/relationships/revisionLog" Target="revisionLog201.xml"/><Relationship Id="rId222" Type="http://schemas.openxmlformats.org/officeDocument/2006/relationships/revisionLog" Target="revisionLog222.xml"/><Relationship Id="rId243" Type="http://schemas.openxmlformats.org/officeDocument/2006/relationships/revisionLog" Target="revisionLog243.xml"/><Relationship Id="rId264" Type="http://schemas.openxmlformats.org/officeDocument/2006/relationships/revisionLog" Target="revisionLog264.xml"/><Relationship Id="rId285" Type="http://schemas.openxmlformats.org/officeDocument/2006/relationships/revisionLog" Target="revisionLog285.xml"/><Relationship Id="rId310" Type="http://schemas.openxmlformats.org/officeDocument/2006/relationships/revisionLog" Target="revisionLog310.xml"/><Relationship Id="rId124" Type="http://schemas.openxmlformats.org/officeDocument/2006/relationships/revisionLog" Target="revisionLog124.xml"/><Relationship Id="rId59" Type="http://schemas.openxmlformats.org/officeDocument/2006/relationships/revisionLog" Target="revisionLog59.xml"/><Relationship Id="rId103" Type="http://schemas.openxmlformats.org/officeDocument/2006/relationships/revisionLog" Target="revisionLog103.xml"/><Relationship Id="rId70" Type="http://schemas.openxmlformats.org/officeDocument/2006/relationships/revisionLog" Target="revisionLog70.xml"/><Relationship Id="rId91" Type="http://schemas.openxmlformats.org/officeDocument/2006/relationships/revisionLog" Target="revisionLog91.xml"/><Relationship Id="rId145" Type="http://schemas.openxmlformats.org/officeDocument/2006/relationships/revisionLog" Target="revisionLog145.xml"/><Relationship Id="rId166" Type="http://schemas.openxmlformats.org/officeDocument/2006/relationships/revisionLog" Target="revisionLog166.xml"/><Relationship Id="rId187" Type="http://schemas.openxmlformats.org/officeDocument/2006/relationships/revisionLog" Target="revisionLog187.xml"/><Relationship Id="rId331" Type="http://schemas.openxmlformats.org/officeDocument/2006/relationships/revisionLog" Target="revisionLog331.xml"/><Relationship Id="rId352" Type="http://schemas.openxmlformats.org/officeDocument/2006/relationships/revisionLog" Target="revisionLog352.xml"/><Relationship Id="rId373" Type="http://schemas.openxmlformats.org/officeDocument/2006/relationships/revisionLog" Target="revisionLog373.xml"/><Relationship Id="rId254" Type="http://schemas.openxmlformats.org/officeDocument/2006/relationships/revisionLog" Target="revisionLog254.xml"/><Relationship Id="rId212" Type="http://schemas.openxmlformats.org/officeDocument/2006/relationships/revisionLog" Target="revisionLog212.xml"/><Relationship Id="rId233" Type="http://schemas.openxmlformats.org/officeDocument/2006/relationships/revisionLog" Target="revisionLog233.xml"/><Relationship Id="rId300" Type="http://schemas.openxmlformats.org/officeDocument/2006/relationships/revisionLog" Target="revisionLog300.xml"/><Relationship Id="rId296" Type="http://schemas.openxmlformats.org/officeDocument/2006/relationships/revisionLog" Target="revisionLog296.xml"/><Relationship Id="rId114" Type="http://schemas.openxmlformats.org/officeDocument/2006/relationships/revisionLog" Target="revisionLog114.xml"/><Relationship Id="rId275" Type="http://schemas.openxmlformats.org/officeDocument/2006/relationships/revisionLog" Target="revisionLog275.xml"/><Relationship Id="rId60" Type="http://schemas.openxmlformats.org/officeDocument/2006/relationships/revisionLog" Target="revisionLog60.xml"/><Relationship Id="rId81" Type="http://schemas.openxmlformats.org/officeDocument/2006/relationships/revisionLog" Target="revisionLog81.xml"/><Relationship Id="rId135" Type="http://schemas.openxmlformats.org/officeDocument/2006/relationships/revisionLog" Target="revisionLog135.xml"/><Relationship Id="rId156" Type="http://schemas.openxmlformats.org/officeDocument/2006/relationships/revisionLog" Target="revisionLog156.xml"/><Relationship Id="rId177" Type="http://schemas.openxmlformats.org/officeDocument/2006/relationships/revisionLog" Target="revisionLog177.xml"/><Relationship Id="rId198" Type="http://schemas.openxmlformats.org/officeDocument/2006/relationships/revisionLog" Target="revisionLog198.xml"/><Relationship Id="rId321" Type="http://schemas.openxmlformats.org/officeDocument/2006/relationships/revisionLog" Target="revisionLog321.xml"/><Relationship Id="rId342" Type="http://schemas.openxmlformats.org/officeDocument/2006/relationships/revisionLog" Target="revisionLog342.xml"/><Relationship Id="rId363" Type="http://schemas.openxmlformats.org/officeDocument/2006/relationships/revisionLog" Target="revisionLog363.xml"/><Relationship Id="rId384" Type="http://schemas.openxmlformats.org/officeDocument/2006/relationships/revisionLog" Target="revisionLog384.xml"/><Relationship Id="rId202" Type="http://schemas.openxmlformats.org/officeDocument/2006/relationships/revisionLog" Target="revisionLog202.xml"/><Relationship Id="rId223" Type="http://schemas.openxmlformats.org/officeDocument/2006/relationships/revisionLog" Target="revisionLog223.xml"/><Relationship Id="rId244" Type="http://schemas.openxmlformats.org/officeDocument/2006/relationships/revisionLog" Target="revisionLog244.xml"/><Relationship Id="rId286" Type="http://schemas.openxmlformats.org/officeDocument/2006/relationships/revisionLog" Target="revisionLog286.xml"/><Relationship Id="rId265" Type="http://schemas.openxmlformats.org/officeDocument/2006/relationships/revisionLog" Target="revisionLog265.xml"/><Relationship Id="rId50" Type="http://schemas.openxmlformats.org/officeDocument/2006/relationships/revisionLog" Target="revisionLog50.xml"/><Relationship Id="rId104" Type="http://schemas.openxmlformats.org/officeDocument/2006/relationships/revisionLog" Target="revisionLog104.xml"/><Relationship Id="rId125" Type="http://schemas.openxmlformats.org/officeDocument/2006/relationships/revisionLog" Target="revisionLog125.xml"/><Relationship Id="rId146" Type="http://schemas.openxmlformats.org/officeDocument/2006/relationships/revisionLog" Target="revisionLog146.xml"/><Relationship Id="rId167" Type="http://schemas.openxmlformats.org/officeDocument/2006/relationships/revisionLog" Target="revisionLog167.xml"/><Relationship Id="rId188" Type="http://schemas.openxmlformats.org/officeDocument/2006/relationships/revisionLog" Target="revisionLog188.xml"/><Relationship Id="rId311" Type="http://schemas.openxmlformats.org/officeDocument/2006/relationships/revisionLog" Target="revisionLog311.xml"/><Relationship Id="rId332" Type="http://schemas.openxmlformats.org/officeDocument/2006/relationships/revisionLog" Target="revisionLog332.xml"/><Relationship Id="rId353" Type="http://schemas.openxmlformats.org/officeDocument/2006/relationships/revisionLog" Target="revisionLog353.xml"/><Relationship Id="rId374" Type="http://schemas.openxmlformats.org/officeDocument/2006/relationships/revisionLog" Target="revisionLog374.xml"/><Relationship Id="rId71" Type="http://schemas.openxmlformats.org/officeDocument/2006/relationships/revisionLog" Target="revisionLog71.xml"/><Relationship Id="rId92" Type="http://schemas.openxmlformats.org/officeDocument/2006/relationships/revisionLog" Target="revisionLog92.xml"/><Relationship Id="rId213" Type="http://schemas.openxmlformats.org/officeDocument/2006/relationships/revisionLog" Target="revisionLog213.xml"/><Relationship Id="rId234" Type="http://schemas.openxmlformats.org/officeDocument/2006/relationships/revisionLog" Target="revisionLog234.xml"/><Relationship Id="rId297" Type="http://schemas.openxmlformats.org/officeDocument/2006/relationships/revisionLog" Target="revisionLog297.xml"/><Relationship Id="rId276" Type="http://schemas.openxmlformats.org/officeDocument/2006/relationships/revisionLog" Target="revisionLog276.xml"/><Relationship Id="rId255" Type="http://schemas.openxmlformats.org/officeDocument/2006/relationships/revisionLog" Target="revisionLog255.xml"/><Relationship Id="rId364" Type="http://schemas.openxmlformats.org/officeDocument/2006/relationships/revisionLog" Target="revisionLog364.xml"/><Relationship Id="rId115" Type="http://schemas.openxmlformats.org/officeDocument/2006/relationships/revisionLog" Target="revisionLog115.xml"/><Relationship Id="rId136" Type="http://schemas.openxmlformats.org/officeDocument/2006/relationships/revisionLog" Target="revisionLog136.xml"/><Relationship Id="rId157" Type="http://schemas.openxmlformats.org/officeDocument/2006/relationships/revisionLog" Target="revisionLog157.xml"/><Relationship Id="rId178" Type="http://schemas.openxmlformats.org/officeDocument/2006/relationships/revisionLog" Target="revisionLog178.xml"/><Relationship Id="rId301" Type="http://schemas.openxmlformats.org/officeDocument/2006/relationships/revisionLog" Target="revisionLog301.xml"/><Relationship Id="rId322" Type="http://schemas.openxmlformats.org/officeDocument/2006/relationships/revisionLog" Target="revisionLog322.xml"/><Relationship Id="rId343" Type="http://schemas.openxmlformats.org/officeDocument/2006/relationships/revisionLog" Target="revisionLog343.xml"/><Relationship Id="rId61" Type="http://schemas.openxmlformats.org/officeDocument/2006/relationships/revisionLog" Target="revisionLog61.xml"/><Relationship Id="rId82" Type="http://schemas.openxmlformats.org/officeDocument/2006/relationships/revisionLog" Target="revisionLog82.xml"/><Relationship Id="rId199" Type="http://schemas.openxmlformats.org/officeDocument/2006/relationships/revisionLog" Target="revisionLog199.xml"/><Relationship Id="rId203" Type="http://schemas.openxmlformats.org/officeDocument/2006/relationships/revisionLog" Target="revisionLog203.xml"/><Relationship Id="rId385" Type="http://schemas.openxmlformats.org/officeDocument/2006/relationships/revisionLog" Target="revisionLog385.xml"/><Relationship Id="rId287" Type="http://schemas.openxmlformats.org/officeDocument/2006/relationships/revisionLog" Target="revisionLog287.xml"/><Relationship Id="rId224" Type="http://schemas.openxmlformats.org/officeDocument/2006/relationships/revisionLog" Target="revisionLog224.xml"/><Relationship Id="rId245" Type="http://schemas.openxmlformats.org/officeDocument/2006/relationships/revisionLog" Target="revisionLog245.xml"/><Relationship Id="rId266" Type="http://schemas.openxmlformats.org/officeDocument/2006/relationships/revisionLog" Target="revisionLog266.xml"/><Relationship Id="rId354" Type="http://schemas.openxmlformats.org/officeDocument/2006/relationships/revisionLog" Target="revisionLog354.xml"/><Relationship Id="rId105" Type="http://schemas.openxmlformats.org/officeDocument/2006/relationships/revisionLog" Target="revisionLog105.xml"/><Relationship Id="rId126" Type="http://schemas.openxmlformats.org/officeDocument/2006/relationships/revisionLog" Target="revisionLog126.xml"/><Relationship Id="rId147" Type="http://schemas.openxmlformats.org/officeDocument/2006/relationships/revisionLog" Target="revisionLog147.xml"/><Relationship Id="rId168" Type="http://schemas.openxmlformats.org/officeDocument/2006/relationships/revisionLog" Target="revisionLog168.xml"/><Relationship Id="rId312" Type="http://schemas.openxmlformats.org/officeDocument/2006/relationships/revisionLog" Target="revisionLog312.xml"/><Relationship Id="rId333" Type="http://schemas.openxmlformats.org/officeDocument/2006/relationships/revisionLog" Target="revisionLog333.xml"/><Relationship Id="rId51" Type="http://schemas.openxmlformats.org/officeDocument/2006/relationships/revisionLog" Target="revisionLog51.xml"/><Relationship Id="rId72" Type="http://schemas.openxmlformats.org/officeDocument/2006/relationships/revisionLog" Target="revisionLog72.xml"/><Relationship Id="rId93" Type="http://schemas.openxmlformats.org/officeDocument/2006/relationships/revisionLog" Target="revisionLog93.xml"/><Relationship Id="rId189" Type="http://schemas.openxmlformats.org/officeDocument/2006/relationships/revisionLog" Target="revisionLog189.xml"/><Relationship Id="rId375" Type="http://schemas.openxmlformats.org/officeDocument/2006/relationships/revisionLog" Target="revisionLog375.xml"/><Relationship Id="rId298" Type="http://schemas.openxmlformats.org/officeDocument/2006/relationships/revisionLog" Target="revisionLog298.xml"/><Relationship Id="rId214" Type="http://schemas.openxmlformats.org/officeDocument/2006/relationships/revisionLog" Target="revisionLog214.xml"/><Relationship Id="rId235" Type="http://schemas.openxmlformats.org/officeDocument/2006/relationships/revisionLog" Target="revisionLog235.xml"/><Relationship Id="rId256" Type="http://schemas.openxmlformats.org/officeDocument/2006/relationships/revisionLog" Target="revisionLog256.xml"/><Relationship Id="rId277" Type="http://schemas.openxmlformats.org/officeDocument/2006/relationships/revisionLog" Target="revisionLog277.xml"/><Relationship Id="rId116" Type="http://schemas.openxmlformats.org/officeDocument/2006/relationships/revisionLog" Target="revisionLog116.xml"/><Relationship Id="rId137" Type="http://schemas.openxmlformats.org/officeDocument/2006/relationships/revisionLog" Target="revisionLog137.xml"/><Relationship Id="rId158" Type="http://schemas.openxmlformats.org/officeDocument/2006/relationships/revisionLog" Target="revisionLog158.xml"/><Relationship Id="rId302" Type="http://schemas.openxmlformats.org/officeDocument/2006/relationships/revisionLog" Target="revisionLog302.xml"/><Relationship Id="rId323" Type="http://schemas.openxmlformats.org/officeDocument/2006/relationships/revisionLog" Target="revisionLog323.xml"/><Relationship Id="rId344" Type="http://schemas.openxmlformats.org/officeDocument/2006/relationships/revisionLog" Target="revisionLog34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CF772D3-F4DD-4D09-959B-25F1EEBA9CB6}" diskRevisions="1" revisionId="2556" version="387">
  <header guid="{067BBB92-6109-4062-93BF-35FE65D0756A}" dateTime="2021-01-18T10:17:48" maxSheetId="3" userName="Вершинина Мария Игоревна" r:id="rId50" minRId="197" maxRId="198">
    <sheetIdMap count="2">
      <sheetId val="1"/>
      <sheetId val="2"/>
    </sheetIdMap>
  </header>
  <header guid="{13D054D3-FCAF-4662-A2FF-B87FDACF9033}" dateTime="2021-01-18T10:27:26" maxSheetId="3" userName="Вершинина Мария Игоревна" r:id="rId51" minRId="202" maxRId="203">
    <sheetIdMap count="2">
      <sheetId val="1"/>
      <sheetId val="2"/>
    </sheetIdMap>
  </header>
  <header guid="{7282246C-B305-4128-880C-8D4C84557C2B}" dateTime="2021-01-18T10:29:10" maxSheetId="3" userName="Вершинина Мария Игоревна" r:id="rId52" minRId="204" maxRId="208">
    <sheetIdMap count="2">
      <sheetId val="1"/>
      <sheetId val="2"/>
    </sheetIdMap>
  </header>
  <header guid="{64B4A3AF-557A-458E-8E1F-2A887F8D9C74}" dateTime="2021-01-18T10:40:15" maxSheetId="3" userName="Вершинина Мария Игоревна" r:id="rId53" minRId="209">
    <sheetIdMap count="2">
      <sheetId val="1"/>
      <sheetId val="2"/>
    </sheetIdMap>
  </header>
  <header guid="{96A4E899-60B0-482E-9568-696FD0B085CF}" dateTime="2021-01-18T10:46:03" maxSheetId="3" userName="Астахова Анна Владимировна" r:id="rId54">
    <sheetIdMap count="2">
      <sheetId val="1"/>
      <sheetId val="2"/>
    </sheetIdMap>
  </header>
  <header guid="{55674EAC-C260-41F2-B957-CDDB7CB29682}" dateTime="2021-01-18T10:48:04" maxSheetId="3" userName="Астахова Анна Владимировна" r:id="rId55">
    <sheetIdMap count="2">
      <sheetId val="1"/>
      <sheetId val="2"/>
    </sheetIdMap>
  </header>
  <header guid="{FFA5C3FA-9FBF-4745-B5CC-3AD0EB2FE5C7}" dateTime="2021-01-18T10:49:28" maxSheetId="3" userName="Астахова Анна Владимировна" r:id="rId56" minRId="219">
    <sheetIdMap count="2">
      <sheetId val="1"/>
      <sheetId val="2"/>
    </sheetIdMap>
  </header>
  <header guid="{E3E94559-24B1-47CD-BD20-AC2F82FBBB6C}" dateTime="2021-01-18T10:54:10" maxSheetId="3" userName="Астахова Анна Владимировна" r:id="rId57" minRId="220">
    <sheetIdMap count="2">
      <sheetId val="1"/>
      <sheetId val="2"/>
    </sheetIdMap>
  </header>
  <header guid="{A133C980-C3B3-498F-BBE4-1539AA355DEC}" dateTime="2021-01-18T10:58:13" maxSheetId="3" userName="Астахова Анна Владимировна" r:id="rId58" minRId="221" maxRId="225">
    <sheetIdMap count="2">
      <sheetId val="1"/>
      <sheetId val="2"/>
    </sheetIdMap>
  </header>
  <header guid="{599D9DE8-D87E-476D-8804-D7E76673F85D}" dateTime="2021-01-18T10:59:06" maxSheetId="3" userName="Астахова Анна Владимировна" r:id="rId59" minRId="226">
    <sheetIdMap count="2">
      <sheetId val="1"/>
      <sheetId val="2"/>
    </sheetIdMap>
  </header>
  <header guid="{9580C73B-7638-4246-823A-564DC5023C24}" dateTime="2021-01-18T11:05:11" maxSheetId="3" userName="Астахова Анна Владимировна" r:id="rId60" minRId="227" maxRId="228">
    <sheetIdMap count="2">
      <sheetId val="1"/>
      <sheetId val="2"/>
    </sheetIdMap>
  </header>
  <header guid="{5E5158CD-0A16-4742-8EB6-34AB6A1AD0BA}" dateTime="2021-01-18T11:06:34" maxSheetId="3" userName="Астахова Анна Владимировна" r:id="rId61" minRId="232" maxRId="233">
    <sheetIdMap count="2">
      <sheetId val="1"/>
      <sheetId val="2"/>
    </sheetIdMap>
  </header>
  <header guid="{529BC847-7F5D-4940-8B6F-1D9B2EDE5859}" dateTime="2021-01-18T11:16:06" maxSheetId="3" userName="Астахова Анна Владимировна" r:id="rId62" minRId="234">
    <sheetIdMap count="2">
      <sheetId val="1"/>
      <sheetId val="2"/>
    </sheetIdMap>
  </header>
  <header guid="{44F75127-D533-4E62-841D-889E472CCA5A}" dateTime="2021-01-18T11:18:43" maxSheetId="3" userName="Астахова Анна Владимировна" r:id="rId63" minRId="235">
    <sheetIdMap count="2">
      <sheetId val="1"/>
      <sheetId val="2"/>
    </sheetIdMap>
  </header>
  <header guid="{15EDF944-A095-49BF-8945-633C68A25CB6}" dateTime="2021-01-18T11:19:52" maxSheetId="3" userName="Астахова Анна Владимировна" r:id="rId64" minRId="236">
    <sheetIdMap count="2">
      <sheetId val="1"/>
      <sheetId val="2"/>
    </sheetIdMap>
  </header>
  <header guid="{13E910D2-5B35-4A63-9D3F-01B17D8CE9C4}" dateTime="2021-01-18T11:21:05" maxSheetId="3" userName="Астахова Анна Владимировна" r:id="rId65" minRId="237">
    <sheetIdMap count="2">
      <sheetId val="1"/>
      <sheetId val="2"/>
    </sheetIdMap>
  </header>
  <header guid="{74365CCC-A849-47A7-92EC-0947AC0AAD07}" dateTime="2021-01-18T11:29:32" maxSheetId="3" userName="Астахова Анна Владимировна" r:id="rId66" minRId="238">
    <sheetIdMap count="2">
      <sheetId val="1"/>
      <sheetId val="2"/>
    </sheetIdMap>
  </header>
  <header guid="{6DA47456-44EB-4E86-9864-0653EB140CC9}" dateTime="2021-01-18T11:32:34" maxSheetId="3" userName="Астахова Анна Владимировна" r:id="rId67">
    <sheetIdMap count="2">
      <sheetId val="1"/>
      <sheetId val="2"/>
    </sheetIdMap>
  </header>
  <header guid="{E589EA95-3ED7-4BAA-A3AA-A0798012570B}" dateTime="2021-01-18T11:35:32" maxSheetId="3" userName="Астахова Анна Владимировна" r:id="rId68" minRId="245">
    <sheetIdMap count="2">
      <sheetId val="1"/>
      <sheetId val="2"/>
    </sheetIdMap>
  </header>
  <header guid="{E745453B-5ECB-4BE0-87B3-DBC266EB5486}" dateTime="2021-01-18T11:38:30" maxSheetId="3" userName="Астахова Анна Владимировна" r:id="rId69">
    <sheetIdMap count="2">
      <sheetId val="1"/>
      <sheetId val="2"/>
    </sheetIdMap>
  </header>
  <header guid="{990839D5-6EB0-422B-81ED-71199AF295A6}" dateTime="2021-01-18T11:39:05" maxSheetId="3" userName="Астахова Анна Владимировна" r:id="rId70" minRId="246">
    <sheetIdMap count="2">
      <sheetId val="1"/>
      <sheetId val="2"/>
    </sheetIdMap>
  </header>
  <header guid="{6F02E9AB-D552-409D-B621-240E414AA761}" dateTime="2021-01-18T11:41:53" maxSheetId="3" userName="Астахова Анна Владимировна" r:id="rId71" minRId="247" maxRId="248">
    <sheetIdMap count="2">
      <sheetId val="1"/>
      <sheetId val="2"/>
    </sheetIdMap>
  </header>
  <header guid="{03DF20B9-B95F-47FD-AF6D-1A0FFC4E37A8}" dateTime="2021-01-18T11:42:34" maxSheetId="3" userName="Астахова Анна Владимировна" r:id="rId72" minRId="252" maxRId="258">
    <sheetIdMap count="2">
      <sheetId val="1"/>
      <sheetId val="2"/>
    </sheetIdMap>
  </header>
  <header guid="{5588F0F3-997C-4170-97D1-E5B96ED3E9E3}" dateTime="2021-01-18T12:01:50" maxSheetId="3" userName="Вершинина Мария Игоревна" r:id="rId73" minRId="259">
    <sheetIdMap count="2">
      <sheetId val="1"/>
      <sheetId val="2"/>
    </sheetIdMap>
  </header>
  <header guid="{5A9EA18F-26D7-4781-B832-3CF3858FD1C7}" dateTime="2021-01-18T12:35:45" maxSheetId="3" userName="Вершинина Мария Игоревна" r:id="rId74" minRId="260">
    <sheetIdMap count="2">
      <sheetId val="1"/>
      <sheetId val="2"/>
    </sheetIdMap>
  </header>
  <header guid="{B77D561D-D6FA-4C11-BC87-459266A18958}" dateTime="2021-01-18T12:40:17" maxSheetId="3" userName="Вершинина Мария Игоревна" r:id="rId75" minRId="261" maxRId="268">
    <sheetIdMap count="2">
      <sheetId val="1"/>
      <sheetId val="2"/>
    </sheetIdMap>
  </header>
  <header guid="{13152D0A-2D13-4FBE-BC48-26D78EC0750A}" dateTime="2021-01-18T12:42:52" maxSheetId="3" userName="Вершинина Мария Игоревна" r:id="rId76" minRId="269" maxRId="279">
    <sheetIdMap count="2">
      <sheetId val="1"/>
      <sheetId val="2"/>
    </sheetIdMap>
  </header>
  <header guid="{9BD00136-6AEC-4DF5-9351-27B4CDF54647}" dateTime="2021-01-18T12:46:44" maxSheetId="3" userName="Вершинина Мария Игоревна" r:id="rId77" minRId="280">
    <sheetIdMap count="2">
      <sheetId val="1"/>
      <sheetId val="2"/>
    </sheetIdMap>
  </header>
  <header guid="{260097AA-6065-49C7-8782-CE3BD00202D9}" dateTime="2021-01-18T13:02:28" maxSheetId="3" userName="Вершинина Мария Игоревна" r:id="rId78" minRId="281" maxRId="285">
    <sheetIdMap count="2">
      <sheetId val="1"/>
      <sheetId val="2"/>
    </sheetIdMap>
  </header>
  <header guid="{7D0E5B9A-59DA-4FE2-9B13-6F4FEB84FF9D}" dateTime="2021-01-18T13:03:16" maxSheetId="3" userName="Вершинина Мария Игоревна" r:id="rId79">
    <sheetIdMap count="2">
      <sheetId val="1"/>
      <sheetId val="2"/>
    </sheetIdMap>
  </header>
  <header guid="{2DFE7BE3-A785-418F-B0F2-43D4CD252092}" dateTime="2021-01-18T13:03:55" maxSheetId="3" userName="Вершинина Мария Игоревна" r:id="rId80" minRId="286">
    <sheetIdMap count="2">
      <sheetId val="1"/>
      <sheetId val="2"/>
    </sheetIdMap>
  </header>
  <header guid="{BB9756F8-5F55-48DE-A09A-C45354A320A4}" dateTime="2021-01-18T13:04:13" maxSheetId="3" userName="Вершинина Мария Игоревна" r:id="rId81" minRId="287">
    <sheetIdMap count="2">
      <sheetId val="1"/>
      <sheetId val="2"/>
    </sheetIdMap>
  </header>
  <header guid="{A3CB8F07-F248-439E-B3AA-687DEF6A29BF}" dateTime="2021-01-18T13:05:13" maxSheetId="3" userName="Вершинина Мария Игоревна" r:id="rId82">
    <sheetIdMap count="2">
      <sheetId val="1"/>
      <sheetId val="2"/>
    </sheetIdMap>
  </header>
  <header guid="{3A29355E-4DA8-4FDF-AFEA-D3BF29CC7DA2}" dateTime="2021-01-18T13:47:15" maxSheetId="3" userName="Крыжановская Анна Александровна" r:id="rId83" minRId="288">
    <sheetIdMap count="2">
      <sheetId val="1"/>
      <sheetId val="2"/>
    </sheetIdMap>
  </header>
  <header guid="{C0BB413C-683E-4463-B797-1555C4EAA4A0}" dateTime="2021-01-18T13:49:51" maxSheetId="3" userName="Крыжановская Анна Александровна" r:id="rId84" minRId="290">
    <sheetIdMap count="2">
      <sheetId val="1"/>
      <sheetId val="2"/>
    </sheetIdMap>
  </header>
  <header guid="{96A96441-B5B3-43B9-916E-C303E4D00554}" dateTime="2021-01-18T13:50:26" maxSheetId="3" userName="Крыжановская Анна Александровна" r:id="rId85" minRId="291">
    <sheetIdMap count="2">
      <sheetId val="1"/>
      <sheetId val="2"/>
    </sheetIdMap>
  </header>
  <header guid="{065824A7-CBA0-4D70-BAA7-7DBA04BD4A6B}" dateTime="2021-01-18T13:50:45" maxSheetId="3" userName="Крыжановская Анна Александровна" r:id="rId86" minRId="292">
    <sheetIdMap count="2">
      <sheetId val="1"/>
      <sheetId val="2"/>
    </sheetIdMap>
  </header>
  <header guid="{CFB56AE3-8AA0-4617-8AEC-B33465B5E588}" dateTime="2021-01-18T13:51:10" maxSheetId="3" userName="Крыжановская Анна Александровна" r:id="rId87" minRId="293">
    <sheetIdMap count="2">
      <sheetId val="1"/>
      <sheetId val="2"/>
    </sheetIdMap>
  </header>
  <header guid="{A5F0FD56-7BD4-46EC-854A-212C1DC538F5}" dateTime="2021-01-18T13:51:24" maxSheetId="3" userName="Крыжановская Анна Александровна" r:id="rId88" minRId="294">
    <sheetIdMap count="2">
      <sheetId val="1"/>
      <sheetId val="2"/>
    </sheetIdMap>
  </header>
  <header guid="{0437B5FD-3EC1-4C21-A0E9-1B02927D8516}" dateTime="2021-01-18T13:51:34" maxSheetId="3" userName="Крыжановская Анна Александровна" r:id="rId89" minRId="295">
    <sheetIdMap count="2">
      <sheetId val="1"/>
      <sheetId val="2"/>
    </sheetIdMap>
  </header>
  <header guid="{249E12B5-0E6C-4AD2-8D1A-0FB1E1B8D4EF}" dateTime="2021-01-18T13:53:11" maxSheetId="3" userName="Крыжановская Анна Александровна" r:id="rId90" minRId="296">
    <sheetIdMap count="2">
      <sheetId val="1"/>
      <sheetId val="2"/>
    </sheetIdMap>
  </header>
  <header guid="{AD4464AE-3BF3-47F1-ABF4-A7187C8C2D83}" dateTime="2021-01-18T13:54:01" maxSheetId="3" userName="Крыжановская Анна Александровна" r:id="rId91" minRId="297">
    <sheetIdMap count="2">
      <sheetId val="1"/>
      <sheetId val="2"/>
    </sheetIdMap>
  </header>
  <header guid="{F7AAA35C-77A8-437D-AA76-055F61D3EF42}" dateTime="2021-01-18T13:54:19" maxSheetId="3" userName="Крыжановская Анна Александровна" r:id="rId92">
    <sheetIdMap count="2">
      <sheetId val="1"/>
      <sheetId val="2"/>
    </sheetIdMap>
  </header>
  <header guid="{9389AC6E-06F9-4B0F-A18A-A3C1EA2005A8}" dateTime="2021-01-18T13:55:20" maxSheetId="3" userName="Крыжановская Анна Александровна" r:id="rId93" minRId="298">
    <sheetIdMap count="2">
      <sheetId val="1"/>
      <sheetId val="2"/>
    </sheetIdMap>
  </header>
  <header guid="{1BC42402-0A27-4D93-A66F-C0A4585B6CF7}" dateTime="2021-01-18T13:56:35" maxSheetId="3" userName="Крыжановская Анна Александровна" r:id="rId94" minRId="299">
    <sheetIdMap count="2">
      <sheetId val="1"/>
      <sheetId val="2"/>
    </sheetIdMap>
  </header>
  <header guid="{6321C01C-1C22-46FE-A442-BA9E5C26D8A4}" dateTime="2021-01-18T13:57:00" maxSheetId="3" userName="Крыжановская Анна Александровна" r:id="rId95" minRId="300">
    <sheetIdMap count="2">
      <sheetId val="1"/>
      <sheetId val="2"/>
    </sheetIdMap>
  </header>
  <header guid="{E847A138-F00C-45FC-B04E-6456DED72536}" dateTime="2021-01-18T13:57:33" maxSheetId="3" userName="Крыжановская Анна Александровна" r:id="rId96" minRId="301">
    <sheetIdMap count="2">
      <sheetId val="1"/>
      <sheetId val="2"/>
    </sheetIdMap>
  </header>
  <header guid="{AE98AF02-A0DD-41A2-A83B-56B8D980E131}" dateTime="2021-01-18T13:57:54" maxSheetId="3" userName="Крыжановская Анна Александровна" r:id="rId97" minRId="302">
    <sheetIdMap count="2">
      <sheetId val="1"/>
      <sheetId val="2"/>
    </sheetIdMap>
  </header>
  <header guid="{229368DF-C10A-4825-9322-CF7592C7ADD5}" dateTime="2021-01-18T13:59:03" maxSheetId="3" userName="Крыжановская Анна Александровна" r:id="rId98" minRId="303" maxRId="308">
    <sheetIdMap count="2">
      <sheetId val="1"/>
      <sheetId val="2"/>
    </sheetIdMap>
  </header>
  <header guid="{59A49E59-706D-4032-A4D7-8C7AC1FAB6A4}" dateTime="2021-01-18T13:59:26" maxSheetId="3" userName="Крыжановская Анна Александровна" r:id="rId99">
    <sheetIdMap count="2">
      <sheetId val="1"/>
      <sheetId val="2"/>
    </sheetIdMap>
  </header>
  <header guid="{1C3D4467-CA1F-4F4D-8D77-CE08CEA4F298}" dateTime="2021-01-18T14:10:34" maxSheetId="3" userName="Крыжановская Анна Александровна" r:id="rId100" minRId="309">
    <sheetIdMap count="2">
      <sheetId val="1"/>
      <sheetId val="2"/>
    </sheetIdMap>
  </header>
  <header guid="{F616CD99-CA31-403D-9C28-4C6C117A90ED}" dateTime="2021-01-18T14:11:33" maxSheetId="3" userName="Крыжановская Анна Александровна" r:id="rId101" minRId="310">
    <sheetIdMap count="2">
      <sheetId val="1"/>
      <sheetId val="2"/>
    </sheetIdMap>
  </header>
  <header guid="{1E18F31A-29D1-45A1-AA0D-3F7645EE31E1}" dateTime="2021-01-18T14:11:42" maxSheetId="3" userName="Крыжановская Анна Александровна" r:id="rId102">
    <sheetIdMap count="2">
      <sheetId val="1"/>
      <sheetId val="2"/>
    </sheetIdMap>
  </header>
  <header guid="{C1DC1428-05DB-4C4F-893D-54F0315A338A}" dateTime="2021-01-18T14:11:52" maxSheetId="3" userName="Крыжановская Анна Александровна" r:id="rId103">
    <sheetIdMap count="2">
      <sheetId val="1"/>
      <sheetId val="2"/>
    </sheetIdMap>
  </header>
  <header guid="{97EA654B-C35A-4AA8-9C20-C3A62E83A0CD}" dateTime="2021-01-18T14:12:48" maxSheetId="3" userName="Крыжановская Анна Александровна" r:id="rId104" minRId="311">
    <sheetIdMap count="2">
      <sheetId val="1"/>
      <sheetId val="2"/>
    </sheetIdMap>
  </header>
  <header guid="{3C1F46E3-09F3-4C41-BBEE-943807FE3CFE}" dateTime="2021-01-18T14:12:56" maxSheetId="3" userName="Крыжановская Анна Александровна" r:id="rId105">
    <sheetIdMap count="2">
      <sheetId val="1"/>
      <sheetId val="2"/>
    </sheetIdMap>
  </header>
  <header guid="{9561ED8D-2193-422D-A305-53FAD1D5B81C}" dateTime="2021-01-18T14:13:12" maxSheetId="3" userName="Крыжановская Анна Александровна" r:id="rId106">
    <sheetIdMap count="2">
      <sheetId val="1"/>
      <sheetId val="2"/>
    </sheetIdMap>
  </header>
  <header guid="{D64C9C39-479A-4A74-8F00-75D6E353872A}" dateTime="2021-01-18T14:13:43" maxSheetId="3" userName="Крыжановская Анна Александровна" r:id="rId107">
    <sheetIdMap count="2">
      <sheetId val="1"/>
      <sheetId val="2"/>
    </sheetIdMap>
  </header>
  <header guid="{E5A325F3-4DC8-47F2-B51A-9D5F37379FDB}" dateTime="2021-01-18T14:14:33" maxSheetId="3" userName="Крыжановская Анна Александровна" r:id="rId108">
    <sheetIdMap count="2">
      <sheetId val="1"/>
      <sheetId val="2"/>
    </sheetIdMap>
  </header>
  <header guid="{9EC5B50F-2EB9-4602-B473-74A3201B2822}" dateTime="2021-01-18T14:15:33" maxSheetId="3" userName="Крыжановская Анна Александровна" r:id="rId109" minRId="313">
    <sheetIdMap count="2">
      <sheetId val="1"/>
      <sheetId val="2"/>
    </sheetIdMap>
  </header>
  <header guid="{852DB55D-966E-469B-84BC-5D70129DBE43}" dateTime="2021-01-18T14:15:58" maxSheetId="3" userName="Крыжановская Анна Александровна" r:id="rId110">
    <sheetIdMap count="2">
      <sheetId val="1"/>
      <sheetId val="2"/>
    </sheetIdMap>
  </header>
  <header guid="{4093B8ED-590B-4EEC-B2FE-7CFFF8E5BD7B}" dateTime="2021-01-18T14:16:54" maxSheetId="3" userName="Крыжановская Анна Александровна" r:id="rId111" minRId="314">
    <sheetIdMap count="2">
      <sheetId val="1"/>
      <sheetId val="2"/>
    </sheetIdMap>
  </header>
  <header guid="{C4479021-EC53-4AC1-898E-DE30D79719E9}" dateTime="2021-01-18T14:17:08" maxSheetId="3" userName="Крыжановская Анна Александровна" r:id="rId112">
    <sheetIdMap count="2">
      <sheetId val="1"/>
      <sheetId val="2"/>
    </sheetIdMap>
  </header>
  <header guid="{16587191-1CF1-4733-880E-196095FDC82B}" dateTime="2021-01-18T14:18:38" maxSheetId="3" userName="Крыжановская Анна Александровна" r:id="rId113" minRId="315">
    <sheetIdMap count="2">
      <sheetId val="1"/>
      <sheetId val="2"/>
    </sheetIdMap>
  </header>
  <header guid="{DF42E8F2-6350-420F-B6E9-A0ED41CE477F}" dateTime="2021-01-18T14:18:51" maxSheetId="3" userName="Крыжановская Анна Александровна" r:id="rId114">
    <sheetIdMap count="2">
      <sheetId val="1"/>
      <sheetId val="2"/>
    </sheetIdMap>
  </header>
  <header guid="{07203BB8-C3C5-4A47-8697-C0C340ADD5C3}" dateTime="2021-01-18T14:20:10" maxSheetId="3" userName="Крыжановская Анна Александровна" r:id="rId115">
    <sheetIdMap count="2">
      <sheetId val="1"/>
      <sheetId val="2"/>
    </sheetIdMap>
  </header>
  <header guid="{BFD469E8-DF18-4C5A-A872-C9F2EF4AFD45}" dateTime="2021-01-18T14:21:26" maxSheetId="3" userName="Крыжановская Анна Александровна" r:id="rId116" minRId="316">
    <sheetIdMap count="2">
      <sheetId val="1"/>
      <sheetId val="2"/>
    </sheetIdMap>
  </header>
  <header guid="{F41BCE81-FC77-4B2E-B61A-0C2FB578D984}" dateTime="2021-01-18T14:21:46" maxSheetId="3" userName="Крыжановская Анна Александровна" r:id="rId117" minRId="317">
    <sheetIdMap count="2">
      <sheetId val="1"/>
      <sheetId val="2"/>
    </sheetIdMap>
  </header>
  <header guid="{1305D112-90DB-46D6-B343-CDA9B69D40C6}" dateTime="2021-01-18T14:22:31" maxSheetId="3" userName="Крыжановская Анна Александровна" r:id="rId118" minRId="318">
    <sheetIdMap count="2">
      <sheetId val="1"/>
      <sheetId val="2"/>
    </sheetIdMap>
  </header>
  <header guid="{41623564-FF19-4038-8021-0A9E6B65AA6C}" dateTime="2021-01-18T14:23:00" maxSheetId="3" userName="Крыжановская Анна Александровна" r:id="rId119" minRId="319">
    <sheetIdMap count="2">
      <sheetId val="1"/>
      <sheetId val="2"/>
    </sheetIdMap>
  </header>
  <header guid="{D8D53381-6D13-4C81-9924-14897A97513B}" dateTime="2021-01-18T14:23:27" maxSheetId="3" userName="Крыжановская Анна Александровна" r:id="rId120" minRId="320">
    <sheetIdMap count="2">
      <sheetId val="1"/>
      <sheetId val="2"/>
    </sheetIdMap>
  </header>
  <header guid="{5B543C38-00CC-44F1-9548-EFD90F51C2FE}" dateTime="2021-01-18T14:24:23" maxSheetId="3" userName="Крыжановская Анна Александровна" r:id="rId121">
    <sheetIdMap count="2">
      <sheetId val="1"/>
      <sheetId val="2"/>
    </sheetIdMap>
  </header>
  <header guid="{D2557683-A745-490B-B4DA-6F9BFB7981B9}" dateTime="2021-01-18T14:27:52" maxSheetId="3" userName="Крыжановская Анна Александровна" r:id="rId122">
    <sheetIdMap count="2">
      <sheetId val="1"/>
      <sheetId val="2"/>
    </sheetIdMap>
  </header>
  <header guid="{B41B1F97-BD04-4135-BCAF-13EAABD4FBA8}" dateTime="2021-01-18T14:30:20" maxSheetId="3" userName="Крыжановская Анна Александровна" r:id="rId123" minRId="322">
    <sheetIdMap count="2">
      <sheetId val="1"/>
      <sheetId val="2"/>
    </sheetIdMap>
  </header>
  <header guid="{6A87772D-F46F-401E-836A-8EABC5098058}" dateTime="2021-01-18T14:34:10" maxSheetId="3" userName="Крыжановская Анна Александровна" r:id="rId124" minRId="323">
    <sheetIdMap count="2">
      <sheetId val="1"/>
      <sheetId val="2"/>
    </sheetIdMap>
  </header>
  <header guid="{8437EDE1-0CF9-47F9-8611-3A6009DD9919}" dateTime="2021-01-18T14:34:33" maxSheetId="3" userName="Крыжановская Анна Александровна" r:id="rId125" minRId="324">
    <sheetIdMap count="2">
      <sheetId val="1"/>
      <sheetId val="2"/>
    </sheetIdMap>
  </header>
  <header guid="{7B16BD5C-04CC-450E-8ACE-DC97353CCA0F}" dateTime="2021-01-18T14:40:00" maxSheetId="3" userName="Астахова Анна Владимировна" r:id="rId126">
    <sheetIdMap count="2">
      <sheetId val="1"/>
      <sheetId val="2"/>
    </sheetIdMap>
  </header>
  <header guid="{BAF3AD82-E259-4559-8BAF-428DB9E8EA3A}" dateTime="2021-01-18T14:41:53" maxSheetId="3" userName="Крыжановская Анна Александровна" r:id="rId127" minRId="328">
    <sheetIdMap count="2">
      <sheetId val="1"/>
      <sheetId val="2"/>
    </sheetIdMap>
  </header>
  <header guid="{41E42DA3-B233-4B91-AC60-1B1E442AA587}" dateTime="2021-01-18T14:43:32" maxSheetId="3" userName="Крыжановская Анна Александровна" r:id="rId128" minRId="329">
    <sheetIdMap count="2">
      <sheetId val="1"/>
      <sheetId val="2"/>
    </sheetIdMap>
  </header>
  <header guid="{9F870A88-9FA1-4593-A911-994B383E1C50}" dateTime="2021-01-18T14:44:30" maxSheetId="3" userName="Крыжановская Анна Александровна" r:id="rId129" minRId="330">
    <sheetIdMap count="2">
      <sheetId val="1"/>
      <sheetId val="2"/>
    </sheetIdMap>
  </header>
  <header guid="{E2A80C63-30D8-4DCF-9670-6D294FE095A8}" dateTime="2021-01-18T14:47:07" maxSheetId="3" userName="Крыжановская Анна Александровна" r:id="rId130" minRId="331">
    <sheetIdMap count="2">
      <sheetId val="1"/>
      <sheetId val="2"/>
    </sheetIdMap>
  </header>
  <header guid="{BDD7D494-AA73-4206-93A9-72F51F02BD38}" dateTime="2021-01-18T14:47:51" maxSheetId="3" userName="Астахова Анна Владимировна" r:id="rId131">
    <sheetIdMap count="2">
      <sheetId val="1"/>
      <sheetId val="2"/>
    </sheetIdMap>
  </header>
  <header guid="{0DCB36EA-4C0D-4EF2-B8B4-DCEAF83AF91B}" dateTime="2021-01-18T14:49:09" maxSheetId="3" userName="Крыжановская Анна Александровна" r:id="rId132" minRId="335">
    <sheetIdMap count="2">
      <sheetId val="1"/>
      <sheetId val="2"/>
    </sheetIdMap>
  </header>
  <header guid="{E804BD2B-C8FD-4DB3-8D6F-2DA4DF90FC23}" dateTime="2021-01-18T14:51:35" maxSheetId="3" userName="Вершинина Мария Игоревна" r:id="rId133" minRId="336">
    <sheetIdMap count="2">
      <sheetId val="1"/>
      <sheetId val="2"/>
    </sheetIdMap>
  </header>
  <header guid="{DDEBF7F2-E2E6-4DDB-8C4C-AE991720C3B6}" dateTime="2021-01-18T14:59:12" maxSheetId="3" userName="Крыжановская Анна Александровна" r:id="rId134" minRId="340">
    <sheetIdMap count="2">
      <sheetId val="1"/>
      <sheetId val="2"/>
    </sheetIdMap>
  </header>
  <header guid="{F18946F2-2D5E-47BD-9DAD-24566C1D495C}" dateTime="2021-01-18T15:03:56" maxSheetId="3" userName="Крыжановская Анна Александровна" r:id="rId135" minRId="341">
    <sheetIdMap count="2">
      <sheetId val="1"/>
      <sheetId val="2"/>
    </sheetIdMap>
  </header>
  <header guid="{901E24A3-562D-4ADA-9ADD-D38A105E1A95}" dateTime="2021-01-18T15:05:27" maxSheetId="3" userName="Крыжановская Анна Александровна" r:id="rId136" minRId="342">
    <sheetIdMap count="2">
      <sheetId val="1"/>
      <sheetId val="2"/>
    </sheetIdMap>
  </header>
  <header guid="{8917ADEC-394C-4CDC-8596-BE53354BD610}" dateTime="2021-01-18T15:06:50" maxSheetId="3" userName="Крыжановская Анна Александровна" r:id="rId137" minRId="343">
    <sheetIdMap count="2">
      <sheetId val="1"/>
      <sheetId val="2"/>
    </sheetIdMap>
  </header>
  <header guid="{2AEFC49B-5945-48EF-BE7D-C86434086030}" dateTime="2021-01-18T15:09:59" maxSheetId="3" userName="Крыжановская Анна Александровна" r:id="rId138" minRId="344">
    <sheetIdMap count="2">
      <sheetId val="1"/>
      <sheetId val="2"/>
    </sheetIdMap>
  </header>
  <header guid="{AAAEF7DB-6447-4305-98E8-589A2BC2115D}" dateTime="2021-01-18T15:11:10" maxSheetId="3" userName="Крыжановская Анна Александровна" r:id="rId139" minRId="345">
    <sheetIdMap count="2">
      <sheetId val="1"/>
      <sheetId val="2"/>
    </sheetIdMap>
  </header>
  <header guid="{0ED638F3-F40C-41DF-BBC8-1E39B20F6E5F}" dateTime="2021-01-18T15:14:38" maxSheetId="3" userName="Крыжановская Анна Александровна" r:id="rId140" minRId="346">
    <sheetIdMap count="2">
      <sheetId val="1"/>
      <sheetId val="2"/>
    </sheetIdMap>
  </header>
  <header guid="{E81A92E0-7209-4889-9741-648E42CD532E}" dateTime="2021-01-18T15:19:37" maxSheetId="3" userName="Крыжановская Анна Александровна" r:id="rId141" minRId="347">
    <sheetIdMap count="2">
      <sheetId val="1"/>
      <sheetId val="2"/>
    </sheetIdMap>
  </header>
  <header guid="{ABD14E99-271D-46EF-9F4C-19F5536238CE}" dateTime="2021-01-18T15:20:42" maxSheetId="3" userName="Крыжановская Анна Александровна" r:id="rId142" minRId="348">
    <sheetIdMap count="2">
      <sheetId val="1"/>
      <sheetId val="2"/>
    </sheetIdMap>
  </header>
  <header guid="{6EEF6FF2-EC3A-4AE8-8800-49FC38867F5D}" dateTime="2021-01-18T15:21:51" maxSheetId="3" userName="Крыжановская Анна Александровна" r:id="rId143" minRId="349">
    <sheetIdMap count="2">
      <sheetId val="1"/>
      <sheetId val="2"/>
    </sheetIdMap>
  </header>
  <header guid="{33E2DA44-4C7B-423A-86D4-4AD5C46AF2F0}" dateTime="2021-01-18T15:22:57" maxSheetId="3" userName="Астахова Анна Владимировна" r:id="rId144">
    <sheetIdMap count="2">
      <sheetId val="1"/>
      <sheetId val="2"/>
    </sheetIdMap>
  </header>
  <header guid="{31AEEC2A-3783-45B7-AD45-245527150156}" dateTime="2021-01-18T15:23:50" maxSheetId="3" userName="Крыжановская Анна Александровна" r:id="rId145" minRId="353">
    <sheetIdMap count="2">
      <sheetId val="1"/>
      <sheetId val="2"/>
    </sheetIdMap>
  </header>
  <header guid="{45C59AD0-F0C3-47D4-85FF-19AE841627BE}" dateTime="2021-01-18T15:25:01" maxSheetId="3" userName="Крыжановская Анна Александровна" r:id="rId146" minRId="354">
    <sheetIdMap count="2">
      <sheetId val="1"/>
      <sheetId val="2"/>
    </sheetIdMap>
  </header>
  <header guid="{7105F21D-369A-4B5E-8C89-9F73B03137AD}" dateTime="2021-01-18T15:25:22" maxSheetId="3" userName="Крыжановская Анна Александровна" r:id="rId147" minRId="355">
    <sheetIdMap count="2">
      <sheetId val="1"/>
      <sheetId val="2"/>
    </sheetIdMap>
  </header>
  <header guid="{54E11827-D466-4766-97B1-FC17C0899745}" dateTime="2021-01-18T15:26:00" maxSheetId="3" userName="Астахова Анна Владимировна" r:id="rId148" minRId="356">
    <sheetIdMap count="2">
      <sheetId val="1"/>
      <sheetId val="2"/>
    </sheetIdMap>
  </header>
  <header guid="{75159C1F-F362-4E59-B8E0-6B0368F5E7E5}" dateTime="2021-01-18T15:28:26" maxSheetId="3" userName="Астахова Анна Владимировна" r:id="rId149" minRId="360">
    <sheetIdMap count="2">
      <sheetId val="1"/>
      <sheetId val="2"/>
    </sheetIdMap>
  </header>
  <header guid="{411CB563-665F-4298-80CC-2F456FA7D2D9}" dateTime="2021-01-18T15:29:52" maxSheetId="3" userName="Астахова Анна Владимировна" r:id="rId150" minRId="361">
    <sheetIdMap count="2">
      <sheetId val="1"/>
      <sheetId val="2"/>
    </sheetIdMap>
  </header>
  <header guid="{6EE98D71-3ABD-4A70-AAF7-E9C61D44B361}" dateTime="2021-01-18T15:31:06" maxSheetId="3" userName="Крыжановская Анна Александровна" r:id="rId151" minRId="362">
    <sheetIdMap count="2">
      <sheetId val="1"/>
      <sheetId val="2"/>
    </sheetIdMap>
  </header>
  <header guid="{FEFA2F24-30E5-4D49-B525-70F292CA6199}" dateTime="2021-01-18T15:31:43" maxSheetId="3" userName="Вершинина Мария Игоревна" r:id="rId152" minRId="363">
    <sheetIdMap count="2">
      <sheetId val="1"/>
      <sheetId val="2"/>
    </sheetIdMap>
  </header>
  <header guid="{BA014A8C-EF0B-49CC-AE6E-435F52CA8A2E}" dateTime="2021-01-18T15:33:42" maxSheetId="3" userName="Астахова Анна Владимировна" r:id="rId153" minRId="367">
    <sheetIdMap count="2">
      <sheetId val="1"/>
      <sheetId val="2"/>
    </sheetIdMap>
  </header>
  <header guid="{95AF26B8-4D73-4F99-8461-F4E8D329C589}" dateTime="2021-01-18T15:35:43" maxSheetId="3" userName="Крыжановская Анна Александровна" r:id="rId154" minRId="368">
    <sheetIdMap count="2">
      <sheetId val="1"/>
      <sheetId val="2"/>
    </sheetIdMap>
  </header>
  <header guid="{98E9AFD0-3858-4890-B610-4FB1595D0B05}" dateTime="2021-01-18T15:35:48" maxSheetId="3" userName="Астахова Анна Владимировна" r:id="rId155" minRId="369">
    <sheetIdMap count="2">
      <sheetId val="1"/>
      <sheetId val="2"/>
    </sheetIdMap>
  </header>
  <header guid="{79828D95-96C5-4F72-BAB5-E1110D245056}" dateTime="2021-01-18T15:41:23" maxSheetId="3" userName="Крыжановская Анна Александровна" r:id="rId156" minRId="370">
    <sheetIdMap count="2">
      <sheetId val="1"/>
      <sheetId val="2"/>
    </sheetIdMap>
  </header>
  <header guid="{E46B947A-1479-4563-B070-955CAB7756E0}" dateTime="2021-01-18T15:43:13" maxSheetId="3" userName="Крыжановская Анна Александровна" r:id="rId157" minRId="371">
    <sheetIdMap count="2">
      <sheetId val="1"/>
      <sheetId val="2"/>
    </sheetIdMap>
  </header>
  <header guid="{A7A04E27-D83E-4526-983D-F4A42DA0B9A2}" dateTime="2021-01-18T15:43:49" maxSheetId="3" userName="Крыжановская Анна Александровна" r:id="rId158" minRId="372">
    <sheetIdMap count="2">
      <sheetId val="1"/>
      <sheetId val="2"/>
    </sheetIdMap>
  </header>
  <header guid="{4579302A-81B4-492D-B963-504554CAD4E2}" dateTime="2021-01-18T15:45:02" maxSheetId="3" userName="Крыжановская Анна Александровна" r:id="rId159" minRId="373">
    <sheetIdMap count="2">
      <sheetId val="1"/>
      <sheetId val="2"/>
    </sheetIdMap>
  </header>
  <header guid="{D3605B6A-CDFF-4B86-B625-4FD54FCD8155}" dateTime="2021-01-18T15:45:45" maxSheetId="3" userName="Крыжановская Анна Александровна" r:id="rId160" minRId="374">
    <sheetIdMap count="2">
      <sheetId val="1"/>
      <sheetId val="2"/>
    </sheetIdMap>
  </header>
  <header guid="{ED160934-F56D-4D9B-9D21-89AF55D0774B}" dateTime="2021-01-18T15:46:13" maxSheetId="3" userName="Крыжановская Анна Александровна" r:id="rId161" minRId="375">
    <sheetIdMap count="2">
      <sheetId val="1"/>
      <sheetId val="2"/>
    </sheetIdMap>
  </header>
  <header guid="{E82BAF4B-ED2A-40A9-81B5-4F69AB126301}" dateTime="2021-01-18T15:47:05" maxSheetId="3" userName="Крыжановская Анна Александровна" r:id="rId162" minRId="376">
    <sheetIdMap count="2">
      <sheetId val="1"/>
      <sheetId val="2"/>
    </sheetIdMap>
  </header>
  <header guid="{8849DDBC-87E4-4CBD-AD10-5C42E3FB275C}" dateTime="2021-01-18T15:51:22" maxSheetId="3" userName="Астахова Анна Владимировна" r:id="rId163" minRId="377">
    <sheetIdMap count="2">
      <sheetId val="1"/>
      <sheetId val="2"/>
    </sheetIdMap>
  </header>
  <header guid="{BD520467-7618-44EC-B3F9-DECA0F5C84C4}" dateTime="2021-01-18T15:56:10" maxSheetId="3" userName="Астахова Анна Владимировна" r:id="rId164" minRId="381">
    <sheetIdMap count="2">
      <sheetId val="1"/>
      <sheetId val="2"/>
    </sheetIdMap>
  </header>
  <header guid="{AD716275-F11F-40FF-8760-FA775B9A774E}" dateTime="2021-01-18T16:02:58" maxSheetId="3" userName="Астахова Анна Владимировна" r:id="rId165" minRId="382">
    <sheetIdMap count="2">
      <sheetId val="1"/>
      <sheetId val="2"/>
    </sheetIdMap>
  </header>
  <header guid="{E0B525B9-A6B8-4F87-83B6-485F94AAEFC8}" dateTime="2021-01-18T16:16:28" maxSheetId="3" userName="Крыжановская Анна Александровна" r:id="rId166" minRId="383">
    <sheetIdMap count="2">
      <sheetId val="1"/>
      <sheetId val="2"/>
    </sheetIdMap>
  </header>
  <header guid="{3609CBAA-E3DB-4622-8F78-0AAB93679A88}" dateTime="2021-01-18T16:17:15" maxSheetId="3" userName="Крыжановская Анна Александровна" r:id="rId167" minRId="385">
    <sheetIdMap count="2">
      <sheetId val="1"/>
      <sheetId val="2"/>
    </sheetIdMap>
  </header>
  <header guid="{1F4B53AA-5281-4C42-816E-172F2711578B}" dateTime="2021-01-18T16:28:45" maxSheetId="3" userName="Крыжановская Анна Александровна" r:id="rId168">
    <sheetIdMap count="2">
      <sheetId val="1"/>
      <sheetId val="2"/>
    </sheetIdMap>
  </header>
  <header guid="{AD2BA07A-D145-4A30-820F-7CC6980CE700}" dateTime="2021-01-18T16:29:14" maxSheetId="3" userName="Крыжановская Анна Александровна" r:id="rId169" minRId="386">
    <sheetIdMap count="2">
      <sheetId val="1"/>
      <sheetId val="2"/>
    </sheetIdMap>
  </header>
  <header guid="{891A7252-792F-4611-8EC4-B01D40DEEAF6}" dateTime="2021-01-18T16:31:14" maxSheetId="3" userName="Крыжановская Анна Александровна" r:id="rId170">
    <sheetIdMap count="2">
      <sheetId val="1"/>
      <sheetId val="2"/>
    </sheetIdMap>
  </header>
  <header guid="{BF070F79-B90C-4B98-9A38-3531892CEC1F}" dateTime="2021-01-18T16:32:45" maxSheetId="3" userName="Крыжановская Анна Александровна" r:id="rId171" minRId="387">
    <sheetIdMap count="2">
      <sheetId val="1"/>
      <sheetId val="2"/>
    </sheetIdMap>
  </header>
  <header guid="{D10654A1-47DF-4469-96B7-3C0615BEEBC3}" dateTime="2021-01-18T16:38:30" maxSheetId="3" userName="Крыжановская Анна Александровна" r:id="rId172" minRId="388">
    <sheetIdMap count="2">
      <sheetId val="1"/>
      <sheetId val="2"/>
    </sheetIdMap>
  </header>
  <header guid="{0FD3F8AC-2787-47A4-8BBB-C985A2E07826}" dateTime="2021-01-18T16:38:39" maxSheetId="3" userName="Крыжановская Анна Александровна" r:id="rId173" minRId="389">
    <sheetIdMap count="2">
      <sheetId val="1"/>
      <sheetId val="2"/>
    </sheetIdMap>
  </header>
  <header guid="{77EBD53E-A0D5-4300-8BBC-8CF2DF30A6CA}" dateTime="2021-01-19T09:23:29" maxSheetId="3" userName="Астахова Анна Владимировна" r:id="rId174">
    <sheetIdMap count="2">
      <sheetId val="1"/>
      <sheetId val="2"/>
    </sheetIdMap>
  </header>
  <header guid="{420BDC5D-FFA7-43EC-8C38-3EFD5A3DF0D9}" dateTime="2021-01-19T09:27:15" maxSheetId="3" userName="Астахова Анна Владимировна" r:id="rId175">
    <sheetIdMap count="2">
      <sheetId val="1"/>
      <sheetId val="2"/>
    </sheetIdMap>
  </header>
  <header guid="{E0130103-5209-47D8-A471-2586DCCA7D40}" dateTime="2021-01-19T10:06:21" maxSheetId="3" userName="Вершинина Мария Игоревна" r:id="rId176">
    <sheetIdMap count="2">
      <sheetId val="1"/>
      <sheetId val="2"/>
    </sheetIdMap>
  </header>
  <header guid="{8D940A39-0197-4551-A111-9058A95F7D55}" dateTime="2021-01-19T10:53:40" maxSheetId="3" userName="Маганёва Екатерина Николаевна" r:id="rId177">
    <sheetIdMap count="2">
      <sheetId val="1"/>
      <sheetId val="2"/>
    </sheetIdMap>
  </header>
  <header guid="{0CE8DA68-0664-4B31-894C-281A160EF07F}" dateTime="2021-01-19T10:56:26" maxSheetId="3" userName="Маганёва Екатерина Николаевна" r:id="rId178" minRId="403">
    <sheetIdMap count="2">
      <sheetId val="1"/>
      <sheetId val="2"/>
    </sheetIdMap>
  </header>
  <header guid="{5AFB45AF-31A2-45E8-B53C-8F30001905F9}" dateTime="2021-01-19T11:13:23" maxSheetId="3" userName="Перевощикова Анна Васильевна" r:id="rId179" minRId="404">
    <sheetIdMap count="2">
      <sheetId val="1"/>
      <sheetId val="2"/>
    </sheetIdMap>
  </header>
  <header guid="{01E04C71-6339-4868-A6CC-1DD088BDC31C}" dateTime="2021-01-19T11:15:54" maxSheetId="3" userName="Перевощикова Анна Васильевна" r:id="rId180" minRId="408">
    <sheetIdMap count="2">
      <sheetId val="1"/>
      <sheetId val="2"/>
    </sheetIdMap>
  </header>
  <header guid="{26C6BAF6-0A61-4EE5-99F5-6D645CFA559E}" dateTime="2021-01-19T11:20:07" maxSheetId="3" userName="Маганёва Екатерина Николаевна" r:id="rId181" minRId="409">
    <sheetIdMap count="2">
      <sheetId val="1"/>
      <sheetId val="2"/>
    </sheetIdMap>
  </header>
  <header guid="{3C0E92F0-3798-4820-BB7C-F93863622DC9}" dateTime="2021-01-19T11:21:03" maxSheetId="3" userName="Маганёва Екатерина Николаевна" r:id="rId182" minRId="410">
    <sheetIdMap count="2">
      <sheetId val="1"/>
      <sheetId val="2"/>
    </sheetIdMap>
  </header>
  <header guid="{2DA108CD-F975-4314-9375-CC53C7A05F2D}" dateTime="2021-01-19T11:25:10" maxSheetId="3" userName="Фесик Светлана Викторовна" r:id="rId183" minRId="411">
    <sheetIdMap count="2">
      <sheetId val="1"/>
      <sheetId val="2"/>
    </sheetIdMap>
  </header>
  <header guid="{ABD5E499-3FCF-4A1D-85BE-22C5C0E98CF0}" dateTime="2021-01-19T11:28:07" maxSheetId="3" userName="Маганёва Екатерина Николаевна" r:id="rId184" minRId="415">
    <sheetIdMap count="2">
      <sheetId val="1"/>
      <sheetId val="2"/>
    </sheetIdMap>
  </header>
  <header guid="{0799CC73-BB51-4085-A0C4-0EAECC508232}" dateTime="2021-01-19T11:29:07" maxSheetId="3" userName="Маганёва Екатерина Николаевна" r:id="rId185" minRId="416">
    <sheetIdMap count="2">
      <sheetId val="1"/>
      <sheetId val="2"/>
    </sheetIdMap>
  </header>
  <header guid="{6DE00E0E-0C56-4F60-9763-8BD6F88E788B}" dateTime="2021-01-19T11:32:03" maxSheetId="3" userName="Маганёва Екатерина Николаевна" r:id="rId186" minRId="417">
    <sheetIdMap count="2">
      <sheetId val="1"/>
      <sheetId val="2"/>
    </sheetIdMap>
  </header>
  <header guid="{853B950B-0E8E-4DA7-8A08-A3A3AEEA63D6}" dateTime="2021-01-19T11:34:39" maxSheetId="3" userName="Маганёва Екатерина Николаевна" r:id="rId187" minRId="418">
    <sheetIdMap count="2">
      <sheetId val="1"/>
      <sheetId val="2"/>
    </sheetIdMap>
  </header>
  <header guid="{0733DBCF-FE08-406C-8F9F-DCF9BCC05031}" dateTime="2021-01-19T11:34:55" maxSheetId="3" userName="Маганёва Екатерина Николаевна" r:id="rId188" minRId="419">
    <sheetIdMap count="2">
      <sheetId val="1"/>
      <sheetId val="2"/>
    </sheetIdMap>
  </header>
  <header guid="{30C7E7F0-2D69-417B-B8FE-18C30D811338}" dateTime="2021-01-19T11:37:13" maxSheetId="3" userName="Маганёва Екатерина Николаевна" r:id="rId189" minRId="420">
    <sheetIdMap count="2">
      <sheetId val="1"/>
      <sheetId val="2"/>
    </sheetIdMap>
  </header>
  <header guid="{0164288E-F007-4F84-980B-DB7B7B60C301}" dateTime="2021-01-19T11:40:38" maxSheetId="3" userName="Фесик Светлана Викторовна" r:id="rId190" minRId="421">
    <sheetIdMap count="2">
      <sheetId val="1"/>
      <sheetId val="2"/>
    </sheetIdMap>
  </header>
  <header guid="{7F907F84-F9C6-42CB-A6D2-7E1C067F71EC}" dateTime="2021-01-19T11:50:48" maxSheetId="3" userName="Фесик Светлана Викторовна" r:id="rId191" minRId="422" maxRId="424">
    <sheetIdMap count="2">
      <sheetId val="1"/>
      <sheetId val="2"/>
    </sheetIdMap>
  </header>
  <header guid="{7C533511-A50D-43BF-8AA7-35EF6D9019F5}" dateTime="2021-01-19T11:54:04" maxSheetId="3" userName="Фесик Светлана Викторовна" r:id="rId192" minRId="425">
    <sheetIdMap count="2">
      <sheetId val="1"/>
      <sheetId val="2"/>
    </sheetIdMap>
  </header>
  <header guid="{7AE309C1-59B7-4018-82C1-37EB2BCCB094}" dateTime="2021-01-19T13:04:07" maxSheetId="3" userName="Маганёва Екатерина Николаевна" r:id="rId193" minRId="426">
    <sheetIdMap count="2">
      <sheetId val="1"/>
      <sheetId val="2"/>
    </sheetIdMap>
  </header>
  <header guid="{B220B88D-53AE-499A-86D9-5E32E1435223}" dateTime="2021-01-19T15:46:26" maxSheetId="3" userName="Рогожина Ольга Сергеевна" r:id="rId194" minRId="431">
    <sheetIdMap count="2">
      <sheetId val="1"/>
      <sheetId val="2"/>
    </sheetIdMap>
  </header>
  <header guid="{F2297FD5-1154-47C2-8814-8A73CA8CCDFB}" dateTime="2021-01-19T15:46:53" maxSheetId="3" userName="Рогожина Ольга Сергеевна" r:id="rId195" minRId="435">
    <sheetIdMap count="2">
      <sheetId val="1"/>
      <sheetId val="2"/>
    </sheetIdMap>
  </header>
  <header guid="{553D4E52-85F4-45DE-96E5-ECB9136CCD36}" dateTime="2021-01-19T15:52:58" maxSheetId="3" userName="Рогожина Ольга Сергеевна" r:id="rId196" minRId="436" maxRId="884">
    <sheetIdMap count="2">
      <sheetId val="1"/>
      <sheetId val="2"/>
    </sheetIdMap>
  </header>
  <header guid="{60864F93-0936-41B1-A817-55D7EC21E8A0}" dateTime="2021-01-19T15:58:08" maxSheetId="3" userName="Фесик Светлана Викторовна" r:id="rId197" minRId="888" maxRId="889">
    <sheetIdMap count="2">
      <sheetId val="1"/>
      <sheetId val="2"/>
    </sheetIdMap>
  </header>
  <header guid="{6119FB26-8B3B-4D3D-8A5E-AF66A84E9F56}" dateTime="2021-01-19T16:01:49" maxSheetId="3" userName="Рогожина Ольга Сергеевна" r:id="rId198">
    <sheetIdMap count="2">
      <sheetId val="1"/>
      <sheetId val="2"/>
    </sheetIdMap>
  </header>
  <header guid="{4A2C794A-75B1-4108-AD00-2DFE0B82B809}" dateTime="2021-01-19T16:05:17" maxSheetId="3" userName="Рогожина Ольга Сергеевна" r:id="rId199" minRId="896">
    <sheetIdMap count="2">
      <sheetId val="1"/>
      <sheetId val="2"/>
    </sheetIdMap>
  </header>
  <header guid="{7D19FFD3-ECE5-46AC-B460-DD4F02A142A3}" dateTime="2021-01-19T16:12:32" maxSheetId="3" userName="Рогожина Ольга Сергеевна" r:id="rId200" minRId="897">
    <sheetIdMap count="2">
      <sheetId val="1"/>
      <sheetId val="2"/>
    </sheetIdMap>
  </header>
  <header guid="{FAB774F2-19C7-434D-A3C6-79966556A6C5}" dateTime="2021-01-19T16:14:29" maxSheetId="3" userName="Перевощикова Анна Васильевна" r:id="rId201" minRId="898">
    <sheetIdMap count="2">
      <sheetId val="1"/>
      <sheetId val="2"/>
    </sheetIdMap>
  </header>
  <header guid="{98E06240-BD5A-4BB9-8058-70947D00141D}" dateTime="2021-01-19T16:25:21" maxSheetId="3" userName="Рогожина Ольга Сергеевна" r:id="rId202" minRId="899">
    <sheetIdMap count="2">
      <sheetId val="1"/>
      <sheetId val="2"/>
    </sheetIdMap>
  </header>
  <header guid="{4104A378-1EBB-40E6-BB83-A0EA1783A333}" dateTime="2021-01-19T16:25:44" maxSheetId="3" userName="Рогожина Ольга Сергеевна" r:id="rId203" minRId="903">
    <sheetIdMap count="2">
      <sheetId val="1"/>
      <sheetId val="2"/>
    </sheetIdMap>
  </header>
  <header guid="{A2843B05-1A07-410D-81E5-CA930879C19C}" dateTime="2021-01-19T16:26:30" maxSheetId="3" userName="Фесик Светлана Викторовна" r:id="rId204" minRId="904" maxRId="905">
    <sheetIdMap count="2">
      <sheetId val="1"/>
      <sheetId val="2"/>
    </sheetIdMap>
  </header>
  <header guid="{A20601C2-D194-4B3F-AE33-D06FA3E40B56}" dateTime="2021-01-19T16:26:38" maxSheetId="3" userName="Рогожина Ольга Сергеевна" r:id="rId205">
    <sheetIdMap count="2">
      <sheetId val="1"/>
      <sheetId val="2"/>
    </sheetIdMap>
  </header>
  <header guid="{543C309D-0E44-461C-81F1-DCE2E6679073}" dateTime="2021-01-19T16:26:58" maxSheetId="3" userName="Рогожина Ольга Сергеевна" r:id="rId206">
    <sheetIdMap count="2">
      <sheetId val="1"/>
      <sheetId val="2"/>
    </sheetIdMap>
  </header>
  <header guid="{140D5419-C558-4BDB-8BCE-21C900837497}" dateTime="2021-01-19T16:27:47" maxSheetId="3" userName="Фесик Светлана Викторовна" r:id="rId207" minRId="915" maxRId="929">
    <sheetIdMap count="2">
      <sheetId val="1"/>
      <sheetId val="2"/>
    </sheetIdMap>
  </header>
  <header guid="{3DC7610B-A254-4E25-927B-E9AC45BFD0D7}" dateTime="2021-01-19T16:37:20" maxSheetId="3" userName="Рогожина Ольга Сергеевна" r:id="rId208" minRId="930" maxRId="931">
    <sheetIdMap count="2">
      <sheetId val="1"/>
      <sheetId val="2"/>
    </sheetIdMap>
  </header>
  <header guid="{8705E703-78D4-4762-AEC2-C9A77E5F077A}" dateTime="2021-01-20T11:37:36" maxSheetId="3" userName="Вершинина Мария Игоревна" r:id="rId209" minRId="935">
    <sheetIdMap count="2">
      <sheetId val="1"/>
      <sheetId val="2"/>
    </sheetIdMap>
  </header>
  <header guid="{F0847D46-7EFC-4F06-A9F6-C5226C53D615}" dateTime="2021-01-20T11:41:56" maxSheetId="3" userName="Вершинина Мария Игоревна" r:id="rId210" minRId="939">
    <sheetIdMap count="2">
      <sheetId val="1"/>
      <sheetId val="2"/>
    </sheetIdMap>
  </header>
  <header guid="{F3AC01AF-7990-4222-908F-A69996562072}" dateTime="2021-01-20T13:25:50" maxSheetId="3" userName="Вершинина Мария Игоревна" r:id="rId211" minRId="940">
    <sheetIdMap count="2">
      <sheetId val="1"/>
      <sheetId val="2"/>
    </sheetIdMap>
  </header>
  <header guid="{7EF54084-67DF-424E-B066-DA4FE6B9CA73}" dateTime="2021-01-20T13:26:01" maxSheetId="3" userName="Вершинина Мария Игоревна" r:id="rId212">
    <sheetIdMap count="2">
      <sheetId val="1"/>
      <sheetId val="2"/>
    </sheetIdMap>
  </header>
  <header guid="{553FC377-E0E0-4510-A258-41C35443CFBE}" dateTime="2021-01-20T13:30:03" maxSheetId="3" userName="Вершинина Мария Игоревна" r:id="rId213" minRId="941">
    <sheetIdMap count="2">
      <sheetId val="1"/>
      <sheetId val="2"/>
    </sheetIdMap>
  </header>
  <header guid="{934DC20A-F2F7-43E9-BE9D-E9553DA6891A}" dateTime="2021-01-20T13:30:35" maxSheetId="3" userName="Вершинина Мария Игоревна" r:id="rId214" minRId="942" maxRId="943">
    <sheetIdMap count="2">
      <sheetId val="1"/>
      <sheetId val="2"/>
    </sheetIdMap>
  </header>
  <header guid="{E1A19FBD-9D19-408E-A282-6543ED6DB7F9}" dateTime="2021-01-20T13:31:34" maxSheetId="3" userName="Вершинина Мария Игоревна" r:id="rId215" minRId="944">
    <sheetIdMap count="2">
      <sheetId val="1"/>
      <sheetId val="2"/>
    </sheetIdMap>
  </header>
  <header guid="{77686A1C-2B5A-49F7-9D35-DC6FE82CB533}" dateTime="2021-01-20T13:38:00" maxSheetId="3" userName="Вершинина Мария Игоревна" r:id="rId216" minRId="945">
    <sheetIdMap count="2">
      <sheetId val="1"/>
      <sheetId val="2"/>
    </sheetIdMap>
  </header>
  <header guid="{7EF8E7C1-5EC5-49D1-9FF3-1881FDC1B439}" dateTime="2021-01-21T10:32:51" maxSheetId="3" userName="Крыжановская Анна Александровна" r:id="rId217" minRId="946">
    <sheetIdMap count="2">
      <sheetId val="1"/>
      <sheetId val="2"/>
    </sheetIdMap>
  </header>
  <header guid="{28C4607C-D3C5-4E01-B0DA-8B9E048B6617}" dateTime="2021-01-21T10:33:49" maxSheetId="3" userName="Крыжановская Анна Александровна" r:id="rId218" minRId="948">
    <sheetIdMap count="2">
      <sheetId val="1"/>
      <sheetId val="2"/>
    </sheetIdMap>
  </header>
  <header guid="{560758F5-BC60-4606-81A1-5B4B1B50E269}" dateTime="2021-01-21T10:34:35" maxSheetId="3" userName="Крыжановская Анна Александровна" r:id="rId219" minRId="949">
    <sheetIdMap count="2">
      <sheetId val="1"/>
      <sheetId val="2"/>
    </sheetIdMap>
  </header>
  <header guid="{FB21809C-A89A-4EDC-AD61-2C397520844F}" dateTime="2021-01-21T10:37:12" maxSheetId="3" userName="Крыжановская Анна Александровна" r:id="rId220" minRId="950">
    <sheetIdMap count="2">
      <sheetId val="1"/>
      <sheetId val="2"/>
    </sheetIdMap>
  </header>
  <header guid="{3406E87F-876A-46D6-968E-2867648ADA8D}" dateTime="2021-01-21T11:04:15" maxSheetId="3" userName="Рогожина Ольга Сергеевна" r:id="rId221" minRId="951">
    <sheetIdMap count="2">
      <sheetId val="1"/>
      <sheetId val="2"/>
    </sheetIdMap>
  </header>
  <header guid="{951CF245-8324-49C1-93A6-FDC83B25901E}" dateTime="2021-01-21T11:07:19" maxSheetId="3" userName="Рогожина Ольга Сергеевна" r:id="rId222" minRId="952">
    <sheetIdMap count="2">
      <sheetId val="1"/>
      <sheetId val="2"/>
    </sheetIdMap>
  </header>
  <header guid="{825DC10D-9BE9-4B97-A051-C6928E611698}" dateTime="2021-01-21T11:07:50" maxSheetId="3" userName="Рогожина Ольга Сергеевна" r:id="rId223">
    <sheetIdMap count="2">
      <sheetId val="1"/>
      <sheetId val="2"/>
    </sheetIdMap>
  </header>
  <header guid="{7BAB2926-C89B-42EB-A643-E39B0F22DA44}" dateTime="2021-01-21T11:09:19" maxSheetId="3" userName="Перевощикова Анна Васильевна" r:id="rId224" minRId="959" maxRId="960">
    <sheetIdMap count="2">
      <sheetId val="1"/>
      <sheetId val="2"/>
    </sheetIdMap>
  </header>
  <header guid="{01D5B38C-D03B-4BEF-B6BF-E35E4FC8911C}" dateTime="2021-01-21T11:19:12" maxSheetId="3" userName="Перевощикова Анна Васильевна" r:id="rId225" minRId="964">
    <sheetIdMap count="2">
      <sheetId val="1"/>
      <sheetId val="2"/>
    </sheetIdMap>
  </header>
  <header guid="{E601C538-F904-4296-8BE6-AE9A4EBBE5F9}" dateTime="2021-01-21T11:22:09" maxSheetId="3" userName="Перевощикова Анна Васильевна" r:id="rId226" minRId="965">
    <sheetIdMap count="2">
      <sheetId val="1"/>
      <sheetId val="2"/>
    </sheetIdMap>
  </header>
  <header guid="{200F4BEA-38B7-434B-8E7B-2ED63A000621}" dateTime="2021-01-21T11:31:59" maxSheetId="3" userName="Рогожина Ольга Сергеевна" r:id="rId227" minRId="969" maxRId="1404">
    <sheetIdMap count="2">
      <sheetId val="1"/>
      <sheetId val="2"/>
    </sheetIdMap>
  </header>
  <header guid="{2BF91207-9752-4CFE-86CF-EF00A86E2902}" dateTime="2021-02-04T12:49:50" maxSheetId="3" userName="Вершинина Мария Игоревна" r:id="rId228" minRId="1408" maxRId="1413">
    <sheetIdMap count="2">
      <sheetId val="1"/>
      <sheetId val="2"/>
    </sheetIdMap>
  </header>
  <header guid="{9691A4A7-8E92-43FF-A3D5-1819FD8B4AAD}" dateTime="2021-02-04T14:22:27" maxSheetId="3" userName="Вершинина Мария Игоревна" r:id="rId229" minRId="1414" maxRId="1418">
    <sheetIdMap count="2">
      <sheetId val="1"/>
      <sheetId val="2"/>
    </sheetIdMap>
  </header>
  <header guid="{E157C55B-A3F5-492B-BA0C-972E52D6F4AA}" dateTime="2021-02-04T14:24:00" maxSheetId="3" userName="Вершинина Мария Игоревна" r:id="rId230" minRId="1419" maxRId="1427">
    <sheetIdMap count="2">
      <sheetId val="1"/>
      <sheetId val="2"/>
    </sheetIdMap>
  </header>
  <header guid="{3D783067-E082-4796-A554-1DD3357A0F17}" dateTime="2021-02-04T14:24:18" maxSheetId="3" userName="Вершинина Мария Игоревна" r:id="rId231" minRId="1428">
    <sheetIdMap count="2">
      <sheetId val="1"/>
      <sheetId val="2"/>
    </sheetIdMap>
  </header>
  <header guid="{FFB94CC9-2860-47D5-8292-E85DEA1619B2}" dateTime="2021-02-04T15:21:12" maxSheetId="3" userName="Залецкая Ольга Генадьевна" r:id="rId232" minRId="1429">
    <sheetIdMap count="2">
      <sheetId val="1"/>
      <sheetId val="2"/>
    </sheetIdMap>
  </header>
  <header guid="{D8916F74-11C3-4B60-899B-B2B3613CE128}" dateTime="2021-02-04T15:23:00" maxSheetId="3" userName="Залецкая Ольга Генадьевна" r:id="rId233" minRId="1433">
    <sheetIdMap count="2">
      <sheetId val="1"/>
      <sheetId val="2"/>
    </sheetIdMap>
  </header>
  <header guid="{C9D71402-5FC4-49AA-9B7F-DB79C220DC04}" dateTime="2021-02-04T16:52:09" maxSheetId="3" userName="Залецкая Ольга Генадьевна" r:id="rId234" minRId="1434" maxRId="1435">
    <sheetIdMap count="2">
      <sheetId val="1"/>
      <sheetId val="2"/>
    </sheetIdMap>
  </header>
  <header guid="{15C81F56-CFD9-4014-A1E7-0841CF87AFC0}" dateTime="2021-02-04T16:58:30" maxSheetId="3" userName="Залецкая Ольга Генадьевна" r:id="rId235" minRId="1436" maxRId="1437">
    <sheetIdMap count="2">
      <sheetId val="1"/>
      <sheetId val="2"/>
    </sheetIdMap>
  </header>
  <header guid="{7D0D763A-2E85-4FED-A846-73A29F6BD373}" dateTime="2021-02-04T16:59:01" maxSheetId="3" userName="Залецкая Ольга Генадьевна" r:id="rId236">
    <sheetIdMap count="2">
      <sheetId val="1"/>
      <sheetId val="2"/>
    </sheetIdMap>
  </header>
  <header guid="{0BEE2B05-4567-4DF0-8A78-647CFF6B17C3}" dateTime="2021-02-04T16:59:45" maxSheetId="3" userName="Фесик Светлана Викторовна" r:id="rId237" minRId="1438">
    <sheetIdMap count="2">
      <sheetId val="1"/>
      <sheetId val="2"/>
    </sheetIdMap>
  </header>
  <header guid="{FF520A36-ABB4-4FA8-A546-BDCFA59D9298}" dateTime="2021-02-04T17:06:37" maxSheetId="3" userName="Фесик Светлана Викторовна" r:id="rId238" minRId="1442">
    <sheetIdMap count="2">
      <sheetId val="1"/>
      <sheetId val="2"/>
    </sheetIdMap>
  </header>
  <header guid="{D11EAF70-471E-4056-A422-FCECDA28DFB6}" dateTime="2021-02-04T17:22:22" maxSheetId="3" userName="Фесик Светлана Викторовна" r:id="rId239">
    <sheetIdMap count="2">
      <sheetId val="1"/>
      <sheetId val="2"/>
    </sheetIdMap>
  </header>
  <header guid="{A21D0854-BC82-4BE3-A8B7-B695E95E4AF6}" dateTime="2021-02-05T09:12:14" maxSheetId="3" userName="Залецкая Ольга Генадьевна" r:id="rId240" minRId="1449" maxRId="1451">
    <sheetIdMap count="2">
      <sheetId val="1"/>
      <sheetId val="2"/>
    </sheetIdMap>
  </header>
  <header guid="{CB1F8763-F167-4400-8A31-BF357F6087BF}" dateTime="2021-02-05T09:18:16" maxSheetId="3" userName="Залецкая Ольга Генадьевна" r:id="rId241" minRId="1455" maxRId="1461">
    <sheetIdMap count="2">
      <sheetId val="1"/>
      <sheetId val="2"/>
    </sheetIdMap>
  </header>
  <header guid="{8E656D6F-65CB-464F-9DDE-447BABFCD9D2}" dateTime="2021-02-05T09:35:44" maxSheetId="3" userName="Залецкая Ольга Генадьевна" r:id="rId242" minRId="1465" maxRId="1487">
    <sheetIdMap count="2">
      <sheetId val="1"/>
      <sheetId val="2"/>
    </sheetIdMap>
  </header>
  <header guid="{30D00DD0-FE91-4F13-90EF-18E04CF57146}" dateTime="2021-02-05T09:38:18" maxSheetId="3" userName="Залецкая Ольга Генадьевна" r:id="rId243" minRId="1488" maxRId="1500">
    <sheetIdMap count="2">
      <sheetId val="1"/>
      <sheetId val="2"/>
    </sheetIdMap>
  </header>
  <header guid="{55CBD6F3-C3FC-426D-A642-ABB837E14E23}" dateTime="2021-02-05T09:40:08" maxSheetId="3" userName="Перевощикова Анна Васильевна" r:id="rId244" minRId="1501" maxRId="1503">
    <sheetIdMap count="2">
      <sheetId val="1"/>
      <sheetId val="2"/>
    </sheetIdMap>
  </header>
  <header guid="{C98D382D-F136-4822-98C5-F51E3479E6D8}" dateTime="2021-02-05T09:43:10" maxSheetId="3" userName="Перевощикова Анна Васильевна" r:id="rId245" minRId="1507">
    <sheetIdMap count="2">
      <sheetId val="1"/>
      <sheetId val="2"/>
    </sheetIdMap>
  </header>
  <header guid="{71572099-CD35-4A67-A9E4-B72F2CAC2D4C}" dateTime="2021-02-05T10:03:36" maxSheetId="3" userName="Перевощикова Анна Васильевна" r:id="rId246" minRId="1508" maxRId="1514">
    <sheetIdMap count="2">
      <sheetId val="1"/>
      <sheetId val="2"/>
    </sheetIdMap>
  </header>
  <header guid="{FD8CCEA1-7D67-401C-922B-FCFBF6FEF81A}" dateTime="2021-02-05T10:03:55" maxSheetId="3" userName="Перевощикова Анна Васильевна" r:id="rId247">
    <sheetIdMap count="2">
      <sheetId val="1"/>
      <sheetId val="2"/>
    </sheetIdMap>
  </header>
  <header guid="{E5648920-FC7C-42EC-9BF7-0194D3F47F5D}" dateTime="2021-02-05T10:08:34" maxSheetId="3" userName="Перевощикова Анна Васильевна" r:id="rId248" minRId="1518" maxRId="1532">
    <sheetIdMap count="2">
      <sheetId val="1"/>
      <sheetId val="2"/>
    </sheetIdMap>
  </header>
  <header guid="{257A41B0-ACB2-444B-AF04-C5852A6D71CC}" dateTime="2021-02-05T10:10:49" maxSheetId="3" userName="Залецкая Ольга Генадьевна" r:id="rId249" minRId="1533" maxRId="1550">
    <sheetIdMap count="2">
      <sheetId val="1"/>
      <sheetId val="2"/>
    </sheetIdMap>
  </header>
  <header guid="{D2D6A789-4AB1-4784-893F-EF144C643B70}" dateTime="2021-02-05T10:14:17" maxSheetId="3" userName="Перевощикова Анна Васильевна" r:id="rId250" minRId="1551">
    <sheetIdMap count="2">
      <sheetId val="1"/>
      <sheetId val="2"/>
    </sheetIdMap>
  </header>
  <header guid="{780732AF-9EB7-4E9E-801A-7CC97108D7A1}" dateTime="2021-02-05T10:28:16" maxSheetId="3" userName="Залецкая Ольга Генадьевна" r:id="rId251" minRId="1552">
    <sheetIdMap count="2">
      <sheetId val="1"/>
      <sheetId val="2"/>
    </sheetIdMap>
  </header>
  <header guid="{B40B0358-47CC-4AA2-A1CF-74CEC39CE62F}" dateTime="2021-02-05T10:29:12" maxSheetId="3" userName="Перевощикова Анна Васильевна" r:id="rId252" minRId="1556">
    <sheetIdMap count="2">
      <sheetId val="1"/>
      <sheetId val="2"/>
    </sheetIdMap>
  </header>
  <header guid="{7E232DC9-C7AA-43FD-9BE0-605FBB7FD62A}" dateTime="2021-02-05T10:29:21" maxSheetId="3" userName="Перевощикова Анна Васильевна" r:id="rId253" minRId="1560">
    <sheetIdMap count="2">
      <sheetId val="1"/>
      <sheetId val="2"/>
    </sheetIdMap>
  </header>
  <header guid="{BBAF5E28-4BD9-4541-B4B1-64F48467B6EF}" dateTime="2021-02-05T10:37:58" maxSheetId="3" userName="Залецкая Ольга Генадьевна" r:id="rId254" minRId="1561">
    <sheetIdMap count="2">
      <sheetId val="1"/>
      <sheetId val="2"/>
    </sheetIdMap>
  </header>
  <header guid="{CC8C29A7-EC6D-40D6-ACDA-889C7F36749F}" dateTime="2021-02-05T10:41:25" maxSheetId="3" userName="Перевощикова Анна Васильевна" r:id="rId255" minRId="1562" maxRId="1577">
    <sheetIdMap count="2">
      <sheetId val="1"/>
      <sheetId val="2"/>
    </sheetIdMap>
  </header>
  <header guid="{FD30DA89-B805-48AE-8F7D-E1F0CD575ADA}" dateTime="2021-02-05T10:42:44" maxSheetId="3" userName="Перевощикова Анна Васильевна" r:id="rId256" minRId="1581">
    <sheetIdMap count="2">
      <sheetId val="1"/>
      <sheetId val="2"/>
    </sheetIdMap>
  </header>
  <header guid="{DD426325-E210-4237-8302-8442B96BE7AC}" dateTime="2021-02-05T10:43:39" maxSheetId="3" userName="Залецкая Ольга Генадьевна" r:id="rId257" minRId="1582">
    <sheetIdMap count="2">
      <sheetId val="1"/>
      <sheetId val="2"/>
    </sheetIdMap>
  </header>
  <header guid="{7129A79E-AD1E-42BC-97E8-D59DD79470C6}" dateTime="2021-02-05T10:52:27" maxSheetId="3" userName="Залецкая Ольга Генадьевна" r:id="rId258" minRId="1583" maxRId="1584">
    <sheetIdMap count="2">
      <sheetId val="1"/>
      <sheetId val="2"/>
    </sheetIdMap>
  </header>
  <header guid="{5715FE98-325D-4B11-B897-15C4B9CEA86E}" dateTime="2021-02-05T11:02:40" maxSheetId="3" userName="Залецкая Ольга Генадьевна" r:id="rId259" minRId="1585">
    <sheetIdMap count="2">
      <sheetId val="1"/>
      <sheetId val="2"/>
    </sheetIdMap>
  </header>
  <header guid="{52F5A72F-C058-438D-AD8A-C493D5C64DF2}" dateTime="2021-02-05T11:03:08" maxSheetId="3" userName="Залецкая Ольга Генадьевна" r:id="rId260" minRId="1586">
    <sheetIdMap count="2">
      <sheetId val="1"/>
      <sheetId val="2"/>
    </sheetIdMap>
  </header>
  <header guid="{92C7C9B0-3341-4CDD-B341-E9A53C8A0C9E}" dateTime="2021-02-05T11:05:51" maxSheetId="3" userName="Залецкая Ольга Генадьевна" r:id="rId261" minRId="1587">
    <sheetIdMap count="2">
      <sheetId val="1"/>
      <sheetId val="2"/>
    </sheetIdMap>
  </header>
  <header guid="{C9C8CFC1-136E-4923-9195-08878C011DCD}" dateTime="2021-02-05T11:14:05" maxSheetId="3" userName="Залецкая Ольга Генадьевна" r:id="rId262" minRId="1588">
    <sheetIdMap count="2">
      <sheetId val="1"/>
      <sheetId val="2"/>
    </sheetIdMap>
  </header>
  <header guid="{EB0C793A-86A4-4783-9FA2-74634C724C0A}" dateTime="2021-02-05T11:19:07" maxSheetId="3" userName="Залецкая Ольга Генадьевна" r:id="rId263" minRId="1589">
    <sheetIdMap count="2">
      <sheetId val="1"/>
      <sheetId val="2"/>
    </sheetIdMap>
  </header>
  <header guid="{A31ED2EE-7F38-48A6-90D3-6B8A782934B2}" dateTime="2021-02-05T11:22:44" maxSheetId="3" userName="Залецкая Ольга Генадьевна" r:id="rId264" minRId="1590">
    <sheetIdMap count="2">
      <sheetId val="1"/>
      <sheetId val="2"/>
    </sheetIdMap>
  </header>
  <header guid="{50E1A302-3F22-4B60-B12E-08F82F6CAA4B}" dateTime="2021-02-05T11:24:31" maxSheetId="3" userName="Перевощикова Анна Васильевна" r:id="rId265">
    <sheetIdMap count="2">
      <sheetId val="1"/>
      <sheetId val="2"/>
    </sheetIdMap>
  </header>
  <header guid="{5362B22F-EA02-4E9A-A599-12B3C36CC9AB}" dateTime="2021-02-05T11:27:00" maxSheetId="3" userName="Перевощикова Анна Васильевна" r:id="rId266" minRId="1593">
    <sheetIdMap count="2">
      <sheetId val="1"/>
      <sheetId val="2"/>
    </sheetIdMap>
  </header>
  <header guid="{7879604C-3134-4DC5-BE1F-AD34452692E6}" dateTime="2021-02-05T11:33:24" maxSheetId="3" userName="Перевощикова Анна Васильевна" r:id="rId267" minRId="1596">
    <sheetIdMap count="2">
      <sheetId val="1"/>
      <sheetId val="2"/>
    </sheetIdMap>
  </header>
  <header guid="{6BF084E2-4734-4D5E-AA45-1DEA8B35087F}" dateTime="2021-02-05T11:41:57" maxSheetId="3" userName="Перевощикова Анна Васильевна" r:id="rId268" minRId="1597" maxRId="1598">
    <sheetIdMap count="2">
      <sheetId val="1"/>
      <sheetId val="2"/>
    </sheetIdMap>
  </header>
  <header guid="{B3B0EF36-1756-442C-B126-137C1D782E46}" dateTime="2021-02-05T13:18:19" maxSheetId="3" userName="Залецкая Ольга Генадьевна" r:id="rId269" minRId="1599" maxRId="1608">
    <sheetIdMap count="2">
      <sheetId val="1"/>
      <sheetId val="2"/>
    </sheetIdMap>
  </header>
  <header guid="{8EDEAA6F-6C58-4243-BCF6-FE08AC12F4CC}" dateTime="2021-02-05T13:23:28" maxSheetId="3" userName="Залецкая Ольга Генадьевна" r:id="rId270" minRId="1609">
    <sheetIdMap count="2">
      <sheetId val="1"/>
      <sheetId val="2"/>
    </sheetIdMap>
  </header>
  <header guid="{F4AA6810-17E6-4515-BBF7-43433EB9DFC8}" dateTime="2021-02-05T13:24:22" maxSheetId="3" userName="Залецкая Ольга Генадьевна" r:id="rId271" minRId="1610">
    <sheetIdMap count="2">
      <sheetId val="1"/>
      <sheetId val="2"/>
    </sheetIdMap>
  </header>
  <header guid="{ECC3ABE4-EAB5-4951-80FD-436E2573A0CF}" dateTime="2021-02-05T13:25:36" maxSheetId="3" userName="Залецкая Ольга Генадьевна" r:id="rId272" minRId="1611">
    <sheetIdMap count="2">
      <sheetId val="1"/>
      <sheetId val="2"/>
    </sheetIdMap>
  </header>
  <header guid="{9B7F608C-02E1-4E94-A4AD-34F18A693ED5}" dateTime="2021-02-05T13:28:13" maxSheetId="3" userName="Залецкая Ольга Генадьевна" r:id="rId273" minRId="1612">
    <sheetIdMap count="2">
      <sheetId val="1"/>
      <sheetId val="2"/>
    </sheetIdMap>
  </header>
  <header guid="{FE6C7405-4363-4D0E-8241-9B1D2B658645}" dateTime="2021-02-05T13:31:08" maxSheetId="3" userName="Залецкая Ольга Генадьевна" r:id="rId274">
    <sheetIdMap count="2">
      <sheetId val="1"/>
      <sheetId val="2"/>
    </sheetIdMap>
  </header>
  <header guid="{9BA318FE-FD3A-488F-A01A-B1881C69758D}" dateTime="2021-02-05T13:35:59" maxSheetId="3" userName="Крыжановская Анна Александровна" r:id="rId275" minRId="1619">
    <sheetIdMap count="2">
      <sheetId val="1"/>
      <sheetId val="2"/>
    </sheetIdMap>
  </header>
  <header guid="{3C239E34-8193-4D63-BA89-31345CAD0650}" dateTime="2021-02-05T13:36:31" maxSheetId="3" userName="Крыжановская Анна Александровна" r:id="rId276" minRId="1621">
    <sheetIdMap count="2">
      <sheetId val="1"/>
      <sheetId val="2"/>
    </sheetIdMap>
  </header>
  <header guid="{170C89F6-7AB4-4327-BC65-248B43B6B3A4}" dateTime="2021-02-05T13:37:00" maxSheetId="3" userName="Крыжановская Анна Александровна" r:id="rId277" minRId="1622">
    <sheetIdMap count="2">
      <sheetId val="1"/>
      <sheetId val="2"/>
    </sheetIdMap>
  </header>
  <header guid="{15FBEFB2-49FE-4E7E-BCD7-E81FDB896BBE}" dateTime="2021-02-05T13:37:48" maxSheetId="3" userName="Крыжановская Анна Александровна" r:id="rId278" minRId="1623">
    <sheetIdMap count="2">
      <sheetId val="1"/>
      <sheetId val="2"/>
    </sheetIdMap>
  </header>
  <header guid="{9EFD484A-EAAD-4A48-8C55-CAC57AD20B65}" dateTime="2021-02-05T13:38:16" maxSheetId="3" userName="Крыжановская Анна Александровна" r:id="rId279" minRId="1624">
    <sheetIdMap count="2">
      <sheetId val="1"/>
      <sheetId val="2"/>
    </sheetIdMap>
  </header>
  <header guid="{48FB9069-2C9F-45CF-9CA2-AB4D77CB8403}" dateTime="2021-02-05T13:38:34" maxSheetId="3" userName="Крыжановская Анна Александровна" r:id="rId280" minRId="1625">
    <sheetIdMap count="2">
      <sheetId val="1"/>
      <sheetId val="2"/>
    </sheetIdMap>
  </header>
  <header guid="{21D98A96-78F8-4CE2-A951-3668E2D164A7}" dateTime="2021-02-05T13:41:06" maxSheetId="3" userName="Крыжановская Анна Александровна" r:id="rId281" minRId="1626">
    <sheetIdMap count="2">
      <sheetId val="1"/>
      <sheetId val="2"/>
    </sheetIdMap>
  </header>
  <header guid="{11ED3325-5F49-4B46-B0C9-F5C96C38DD52}" dateTime="2021-02-05T13:42:27" maxSheetId="3" userName="Фесик Светлана Викторовна" r:id="rId282" minRId="1627" maxRId="1660">
    <sheetIdMap count="2">
      <sheetId val="1"/>
      <sheetId val="2"/>
    </sheetIdMap>
  </header>
  <header guid="{1DED0978-C7AB-4A7F-875E-3766A8DBB5A9}" dateTime="2021-02-05T13:43:00" maxSheetId="3" userName="Крыжановская Анна Александровна" r:id="rId283" minRId="1664">
    <sheetIdMap count="2">
      <sheetId val="1"/>
      <sheetId val="2"/>
    </sheetIdMap>
  </header>
  <header guid="{54741102-8DF5-4989-AEDB-3D1C0C4B2584}" dateTime="2021-02-05T13:45:22" maxSheetId="3" userName="Крыжановская Анна Александровна" r:id="rId284" minRId="1665">
    <sheetIdMap count="2">
      <sheetId val="1"/>
      <sheetId val="2"/>
    </sheetIdMap>
  </header>
  <header guid="{0988EB2B-DB07-4E36-BDFF-145DD9335B0D}" dateTime="2021-02-05T13:46:18" maxSheetId="3" userName="Крыжановская Анна Александровна" r:id="rId285" minRId="1666">
    <sheetIdMap count="2">
      <sheetId val="1"/>
      <sheetId val="2"/>
    </sheetIdMap>
  </header>
  <header guid="{E65E2BAB-56BC-483B-BFA6-681980C7FB81}" dateTime="2021-02-05T13:46:51" maxSheetId="3" userName="Крыжановская Анна Александровна" r:id="rId286" minRId="1667">
    <sheetIdMap count="2">
      <sheetId val="1"/>
      <sheetId val="2"/>
    </sheetIdMap>
  </header>
  <header guid="{70863FD0-873E-42B2-AF62-1A5CD288E84D}" dateTime="2021-02-05T13:47:39" maxSheetId="3" userName="Крыжановская Анна Александровна" r:id="rId287" minRId="1668">
    <sheetIdMap count="2">
      <sheetId val="1"/>
      <sheetId val="2"/>
    </sheetIdMap>
  </header>
  <header guid="{B33145E8-6EBC-41BC-B246-00338F289E33}" dateTime="2021-02-05T13:48:34" maxSheetId="3" userName="Крыжановская Анна Александровна" r:id="rId288" minRId="1669">
    <sheetIdMap count="2">
      <sheetId val="1"/>
      <sheetId val="2"/>
    </sheetIdMap>
  </header>
  <header guid="{351C81E6-CF3C-4900-B56C-26DA4EDECC6A}" dateTime="2021-02-05T13:49:19" maxSheetId="3" userName="Крыжановская Анна Александровна" r:id="rId289" minRId="1670">
    <sheetIdMap count="2">
      <sheetId val="1"/>
      <sheetId val="2"/>
    </sheetIdMap>
  </header>
  <header guid="{D06792BA-0C7D-42B6-8B0F-B7FB53B347A3}" dateTime="2021-02-05T13:50:44" maxSheetId="3" userName="Крыжановская Анна Александровна" r:id="rId290" minRId="1671">
    <sheetIdMap count="2">
      <sheetId val="1"/>
      <sheetId val="2"/>
    </sheetIdMap>
  </header>
  <header guid="{8D7A025D-1250-4267-B1CC-33C0AAED5BA8}" dateTime="2021-02-05T13:51:15" maxSheetId="3" userName="Крыжановская Анна Александровна" r:id="rId291" minRId="1673">
    <sheetIdMap count="2">
      <sheetId val="1"/>
      <sheetId val="2"/>
    </sheetIdMap>
  </header>
  <header guid="{210551E2-8057-4FC7-AF5D-B5025BA1714B}" dateTime="2021-02-05T13:55:43" maxSheetId="3" userName="Крыжановская Анна Александровна" r:id="rId292" minRId="1674">
    <sheetIdMap count="2">
      <sheetId val="1"/>
      <sheetId val="2"/>
    </sheetIdMap>
  </header>
  <header guid="{46F38D49-1E78-4A23-8C3F-C642B8234734}" dateTime="2021-02-05T13:57:03" maxSheetId="3" userName="Крыжановская Анна Александровна" r:id="rId293" minRId="1675">
    <sheetIdMap count="2">
      <sheetId val="1"/>
      <sheetId val="2"/>
    </sheetIdMap>
  </header>
  <header guid="{6DA5C8AF-53B3-4F9B-9A58-ABFA07D298AB}" dateTime="2021-02-05T14:00:49" maxSheetId="3" userName="Фесик Светлана Викторовна" r:id="rId294" minRId="1677" maxRId="1761">
    <sheetIdMap count="2">
      <sheetId val="1"/>
      <sheetId val="2"/>
    </sheetIdMap>
  </header>
  <header guid="{CD89D9DF-8196-4A33-B2C4-49635F23D02F}" dateTime="2021-02-05T14:09:23" maxSheetId="3" userName="Крыжановская Анна Александровна" r:id="rId295" minRId="1765">
    <sheetIdMap count="2">
      <sheetId val="1"/>
      <sheetId val="2"/>
    </sheetIdMap>
  </header>
  <header guid="{40583417-2FA4-4157-A7DB-28A8BFBE172C}" dateTime="2021-02-05T14:09:39" maxSheetId="3" userName="Крыжановская Анна Александровна" r:id="rId296" minRId="1767">
    <sheetIdMap count="2">
      <sheetId val="1"/>
      <sheetId val="2"/>
    </sheetIdMap>
  </header>
  <header guid="{589BCD9C-EC03-45E6-83A2-37F596DCCF34}" dateTime="2021-02-05T14:10:44" maxSheetId="3" userName="Крыжановская Анна Александровна" r:id="rId297" minRId="1768">
    <sheetIdMap count="2">
      <sheetId val="1"/>
      <sheetId val="2"/>
    </sheetIdMap>
  </header>
  <header guid="{6143A240-1FEA-4B81-AFA4-76ABB312CF09}" dateTime="2021-02-05T14:11:13" maxSheetId="3" userName="Фесик Светлана Викторовна" r:id="rId298" minRId="1769" maxRId="1846">
    <sheetIdMap count="2">
      <sheetId val="1"/>
      <sheetId val="2"/>
    </sheetIdMap>
  </header>
  <header guid="{D67DE551-1FFC-4747-B240-814FF1601597}" dateTime="2021-02-05T14:11:26" maxSheetId="3" userName="Крыжановская Анна Александровна" r:id="rId299" minRId="1847">
    <sheetIdMap count="2">
      <sheetId val="1"/>
      <sheetId val="2"/>
    </sheetIdMap>
  </header>
  <header guid="{AEB674D9-CDB1-49EE-A37A-F0D52DBC6F38}" dateTime="2021-02-05T14:13:44" maxSheetId="3" userName="Крыжановская Анна Александровна" r:id="rId300" minRId="1848">
    <sheetIdMap count="2">
      <sheetId val="1"/>
      <sheetId val="2"/>
    </sheetIdMap>
  </header>
  <header guid="{876E8448-17ED-4A40-B120-174EDB4ED045}" dateTime="2021-02-05T14:15:09" maxSheetId="3" userName="Крыжановская Анна Александровна" r:id="rId301" minRId="1849">
    <sheetIdMap count="2">
      <sheetId val="1"/>
      <sheetId val="2"/>
    </sheetIdMap>
  </header>
  <header guid="{D1A72C47-A121-44B5-9B0A-2AC80266F289}" dateTime="2021-02-05T14:15:47" maxSheetId="3" userName="Крыжановская Анна Александровна" r:id="rId302" minRId="1850" maxRId="1855">
    <sheetIdMap count="2">
      <sheetId val="1"/>
      <sheetId val="2"/>
    </sheetIdMap>
  </header>
  <header guid="{D94F193F-5088-48A4-B479-8B30FF238191}" dateTime="2021-02-05T14:17:47" maxSheetId="3" userName="Крыжановская Анна Александровна" r:id="rId303" minRId="1856" maxRId="1859">
    <sheetIdMap count="2">
      <sheetId val="1"/>
      <sheetId val="2"/>
    </sheetIdMap>
  </header>
  <header guid="{85354CC7-1D55-41AA-B571-770B9567F29E}" dateTime="2021-02-05T14:19:23" maxSheetId="3" userName="Крыжановская Анна Александровна" r:id="rId304" minRId="1860" maxRId="1868">
    <sheetIdMap count="2">
      <sheetId val="1"/>
      <sheetId val="2"/>
    </sheetIdMap>
  </header>
  <header guid="{A0177C23-A088-479E-9BCD-7C5D238FFC1D}" dateTime="2021-02-05T14:19:33" maxSheetId="3" userName="Крыжановская Анна Александровна" r:id="rId305">
    <sheetIdMap count="2">
      <sheetId val="1"/>
      <sheetId val="2"/>
    </sheetIdMap>
  </header>
  <header guid="{73558996-B209-4AB2-92E7-634529D7ADDB}" dateTime="2021-02-05T14:20:03" maxSheetId="3" userName="Крыжановская Анна Александровна" r:id="rId306">
    <sheetIdMap count="2">
      <sheetId val="1"/>
      <sheetId val="2"/>
    </sheetIdMap>
  </header>
  <header guid="{7FE41414-9C0D-4FAA-84C3-42184D743C77}" dateTime="2021-02-05T14:20:29" maxSheetId="3" userName="Крыжановская Анна Александровна" r:id="rId307">
    <sheetIdMap count="2">
      <sheetId val="1"/>
      <sheetId val="2"/>
    </sheetIdMap>
  </header>
  <header guid="{C5197018-88AD-4246-B850-4E9FE40FB17E}" dateTime="2021-02-05T14:22:18" maxSheetId="3" userName="Крыжановская Анна Александровна" r:id="rId308" minRId="1869">
    <sheetIdMap count="2">
      <sheetId val="1"/>
      <sheetId val="2"/>
    </sheetIdMap>
  </header>
  <header guid="{0B4041F2-2EC7-42F5-8DF0-2D5CFB2DA272}" dateTime="2021-02-05T14:23:46" maxSheetId="3" userName="Крыжановская Анна Александровна" r:id="rId309" minRId="1870" maxRId="1873">
    <sheetIdMap count="2">
      <sheetId val="1"/>
      <sheetId val="2"/>
    </sheetIdMap>
  </header>
  <header guid="{E5B1CDC7-0863-4D17-B825-41E872E87C5E}" dateTime="2021-02-05T14:24:39" maxSheetId="3" userName="Крыжановская Анна Александровна" r:id="rId310">
    <sheetIdMap count="2">
      <sheetId val="1"/>
      <sheetId val="2"/>
    </sheetIdMap>
  </header>
  <header guid="{A8DF4843-4ED3-4049-BA9E-BC633F693EC3}" dateTime="2021-02-05T14:25:05" maxSheetId="3" userName="Фесик Светлана Викторовна" r:id="rId311" minRId="1874" maxRId="1896">
    <sheetIdMap count="2">
      <sheetId val="1"/>
      <sheetId val="2"/>
    </sheetIdMap>
  </header>
  <header guid="{633DE7CB-F41C-4B45-9D2F-C5D1FD939AAC}" dateTime="2021-02-05T14:26:05" maxSheetId="3" userName="Фесик Светлана Викторовна" r:id="rId312" minRId="1900" maxRId="1919">
    <sheetIdMap count="2">
      <sheetId val="1"/>
      <sheetId val="2"/>
    </sheetIdMap>
  </header>
  <header guid="{07B7209E-16DA-4E72-80A6-BE8A1DBBC4C2}" dateTime="2021-02-05T14:34:18" maxSheetId="3" userName="Астахова Анна Владимировна" r:id="rId313" minRId="1920" maxRId="1932">
    <sheetIdMap count="2">
      <sheetId val="1"/>
      <sheetId val="2"/>
    </sheetIdMap>
  </header>
  <header guid="{4B25A8BC-B087-43A9-8908-2956E58BFCE5}" dateTime="2021-02-05T14:37:59" maxSheetId="3" userName="Крыжановская Анна Александровна" r:id="rId314" minRId="1936">
    <sheetIdMap count="2">
      <sheetId val="1"/>
      <sheetId val="2"/>
    </sheetIdMap>
  </header>
  <header guid="{CEAA3CD4-BAC1-4A66-8F90-07169D13D8C1}" dateTime="2021-02-05T14:38:50" maxSheetId="3" userName="Крыжановская Анна Александровна" r:id="rId315">
    <sheetIdMap count="2">
      <sheetId val="1"/>
      <sheetId val="2"/>
    </sheetIdMap>
  </header>
  <header guid="{2691E802-532B-49B5-9AB1-3EA6B4E4D547}" dateTime="2021-02-05T14:43:35" maxSheetId="3" userName="Астахова Анна Владимировна" r:id="rId316" minRId="1938">
    <sheetIdMap count="2">
      <sheetId val="1"/>
      <sheetId val="2"/>
    </sheetIdMap>
  </header>
  <header guid="{7F7B24E9-2886-4921-A42A-F86986031655}" dateTime="2021-02-05T14:44:09" maxSheetId="3" userName="Крыжановская Анна Александровна" r:id="rId317" minRId="1942">
    <sheetIdMap count="2">
      <sheetId val="1"/>
      <sheetId val="2"/>
    </sheetIdMap>
  </header>
  <header guid="{D41A0FF2-AD07-4984-B96F-FD1ECB928DE3}" dateTime="2021-02-05T14:51:46" maxSheetId="3" userName="Фесик Светлана Викторовна" r:id="rId318" minRId="1943" maxRId="1993">
    <sheetIdMap count="2">
      <sheetId val="1"/>
      <sheetId val="2"/>
    </sheetIdMap>
  </header>
  <header guid="{41486762-5358-4999-8BB2-67B4B756745B}" dateTime="2021-02-05T14:55:58" maxSheetId="3" userName="Фесик Светлана Викторовна" r:id="rId319" minRId="1997">
    <sheetIdMap count="2">
      <sheetId val="1"/>
      <sheetId val="2"/>
    </sheetIdMap>
  </header>
  <header guid="{02897201-61B4-4290-9AEA-1E8FAE306828}" dateTime="2021-02-05T14:57:20" maxSheetId="3" userName="Фесик Светлана Викторовна" r:id="rId320">
    <sheetIdMap count="2">
      <sheetId val="1"/>
      <sheetId val="2"/>
    </sheetIdMap>
  </header>
  <header guid="{7927BE3C-3B22-462C-BA77-20A3696DE2B3}" dateTime="2021-02-05T15:00:51" maxSheetId="3" userName="Фесик Светлана Викторовна" r:id="rId321" minRId="1998" maxRId="1999">
    <sheetIdMap count="2">
      <sheetId val="1"/>
      <sheetId val="2"/>
    </sheetIdMap>
  </header>
  <header guid="{05080BBB-B46E-4D4D-B8D3-815EDDC996C7}" dateTime="2021-02-05T15:01:30" maxSheetId="3" userName="Фесик Светлана Викторовна" r:id="rId322" minRId="2000" maxRId="2005">
    <sheetIdMap count="2">
      <sheetId val="1"/>
      <sheetId val="2"/>
    </sheetIdMap>
  </header>
  <header guid="{47069F45-71F4-46F3-B155-970C3AB71DF4}" dateTime="2021-02-05T15:18:16" maxSheetId="3" userName="Фесик Светлана Викторовна" r:id="rId323" minRId="2006" maxRId="2010">
    <sheetIdMap count="2">
      <sheetId val="1"/>
      <sheetId val="2"/>
    </sheetIdMap>
  </header>
  <header guid="{BDAEF62F-85C6-4A53-A8BF-9058027B13DA}" dateTime="2021-02-05T15:23:23" maxSheetId="3" userName="Крыжановская Анна Александровна" r:id="rId324" minRId="2011">
    <sheetIdMap count="2">
      <sheetId val="1"/>
      <sheetId val="2"/>
    </sheetIdMap>
  </header>
  <header guid="{3CB422E2-68FB-47E3-82D1-4F1C9AF1063F}" dateTime="2021-02-05T15:24:27" maxSheetId="3" userName="Крыжановская Анна Александровна" r:id="rId325" minRId="2013">
    <sheetIdMap count="2">
      <sheetId val="1"/>
      <sheetId val="2"/>
    </sheetIdMap>
  </header>
  <header guid="{6EC5C3E7-2A50-4472-8D2E-49E8EEB8D8ED}" dateTime="2021-02-05T15:31:21" maxSheetId="3" userName="Крыжановская Анна Александровна" r:id="rId326" minRId="2015">
    <sheetIdMap count="2">
      <sheetId val="1"/>
      <sheetId val="2"/>
    </sheetIdMap>
  </header>
  <header guid="{30E98250-0001-4056-B330-084AED596C8C}" dateTime="2021-02-05T15:33:27" maxSheetId="3" userName="Фесик Светлана Викторовна" r:id="rId327" minRId="2016">
    <sheetIdMap count="2">
      <sheetId val="1"/>
      <sheetId val="2"/>
    </sheetIdMap>
  </header>
  <header guid="{140A3590-2706-4C02-82C1-402CBDBC100C}" dateTime="2021-02-05T15:34:47" maxSheetId="3" userName="Крыжановская Анна Александровна" r:id="rId328">
    <sheetIdMap count="2">
      <sheetId val="1"/>
      <sheetId val="2"/>
    </sheetIdMap>
  </header>
  <header guid="{51464524-5070-4C4E-9515-A82695DED3A6}" dateTime="2021-02-05T15:42:00" maxSheetId="3" userName="Астахова Анна Владимировна" r:id="rId329" minRId="2018">
    <sheetIdMap count="2">
      <sheetId val="1"/>
      <sheetId val="2"/>
    </sheetIdMap>
  </header>
  <header guid="{6B1F5C4C-95C2-41FD-845F-7F8A428F8F2C}" dateTime="2021-02-05T15:44:22" maxSheetId="3" userName="Астахова Анна Владимировна" r:id="rId330" minRId="2022">
    <sheetIdMap count="2">
      <sheetId val="1"/>
      <sheetId val="2"/>
    </sheetIdMap>
  </header>
  <header guid="{B092EC55-BC97-41C3-B5D9-2FBDB27C8B7D}" dateTime="2021-02-05T15:45:24" maxSheetId="3" userName="Астахова Анна Владимировна" r:id="rId331" minRId="2023">
    <sheetIdMap count="2">
      <sheetId val="1"/>
      <sheetId val="2"/>
    </sheetIdMap>
  </header>
  <header guid="{190DD3F4-143E-4D5C-BC50-BDB47B2879E8}" dateTime="2021-02-05T15:48:03" maxSheetId="3" userName="Фесик Светлана Викторовна" r:id="rId332" minRId="2024" maxRId="2028">
    <sheetIdMap count="2">
      <sheetId val="1"/>
      <sheetId val="2"/>
    </sheetIdMap>
  </header>
  <header guid="{6E705B9B-4B20-4C14-86AE-8E8480C6C5B4}" dateTime="2021-02-05T15:50:17" maxSheetId="3" userName="Фесик Светлана Викторовна" r:id="rId333" minRId="2029">
    <sheetIdMap count="2">
      <sheetId val="1"/>
      <sheetId val="2"/>
    </sheetIdMap>
  </header>
  <header guid="{7FD5B4F7-5A79-40E2-9FBD-7CFB31EED0D0}" dateTime="2021-02-05T15:52:02" maxSheetId="3" userName="Астахова Анна Владимировна" r:id="rId334" minRId="2033">
    <sheetIdMap count="2">
      <sheetId val="1"/>
      <sheetId val="2"/>
    </sheetIdMap>
  </header>
  <header guid="{E362D651-6A77-426D-A128-46EFCAECB7DB}" dateTime="2021-02-05T15:52:26" maxSheetId="3" userName="Астахова Анна Владимировна" r:id="rId335" minRId="2034">
    <sheetIdMap count="2">
      <sheetId val="1"/>
      <sheetId val="2"/>
    </sheetIdMap>
  </header>
  <header guid="{EADAE4AE-B6FD-4C48-BFD2-2FB72B60EE97}" dateTime="2021-02-05T15:53:15" maxSheetId="3" userName="Астахова Анна Владимировна" r:id="rId336">
    <sheetIdMap count="2">
      <sheetId val="1"/>
      <sheetId val="2"/>
    </sheetIdMap>
  </header>
  <header guid="{7C464855-86B0-4403-A0A8-E6A15ADBC89A}" dateTime="2021-02-05T16:06:56" maxSheetId="3" userName="Астахова Анна Владимировна" r:id="rId337">
    <sheetIdMap count="2">
      <sheetId val="1"/>
      <sheetId val="2"/>
    </sheetIdMap>
  </header>
  <header guid="{49B3C7C7-C1E2-4041-B84E-EF129399A28E}" dateTime="2021-02-05T16:14:21" maxSheetId="3" userName="Астахова Анна Владимировна" r:id="rId338" minRId="2038">
    <sheetIdMap count="2">
      <sheetId val="1"/>
      <sheetId val="2"/>
    </sheetIdMap>
  </header>
  <header guid="{E06495D2-1CB7-49E4-BC98-BE71DEB174FB}" dateTime="2021-02-05T16:15:52" maxSheetId="3" userName="Астахова Анна Владимировна" r:id="rId339" minRId="2042">
    <sheetIdMap count="2">
      <sheetId val="1"/>
      <sheetId val="2"/>
    </sheetIdMap>
  </header>
  <header guid="{976C7A39-4996-48E1-8001-839169A3278E}" dateTime="2021-02-05T16:17:36" maxSheetId="3" userName="Астахова Анна Владимировна" r:id="rId340" minRId="2046" maxRId="2051">
    <sheetIdMap count="2">
      <sheetId val="1"/>
      <sheetId val="2"/>
    </sheetIdMap>
  </header>
  <header guid="{FE16F0B1-A8E9-4FF1-BA15-435D9F4A4134}" dateTime="2021-02-05T16:18:36" maxSheetId="3" userName="Астахова Анна Владимировна" r:id="rId341" minRId="2052" maxRId="2057">
    <sheetIdMap count="2">
      <sheetId val="1"/>
      <sheetId val="2"/>
    </sheetIdMap>
  </header>
  <header guid="{D96DD89C-9FD2-4F99-B4A9-005A634B2114}" dateTime="2021-02-05T16:29:06" maxSheetId="3" userName="Залецкая Ольга Генадьевна" r:id="rId342" minRId="2058">
    <sheetIdMap count="2">
      <sheetId val="1"/>
      <sheetId val="2"/>
    </sheetIdMap>
  </header>
  <header guid="{D4765D48-2091-4DCE-BFBB-E3DA0A075AFA}" dateTime="2021-02-05T16:30:02" maxSheetId="3" userName="Астахова Анна Владимировна" r:id="rId343" minRId="2062">
    <sheetIdMap count="2">
      <sheetId val="1"/>
      <sheetId val="2"/>
    </sheetIdMap>
  </header>
  <header guid="{B1B7AD2E-F0F1-417E-99F9-E09EDA3F7F0F}" dateTime="2021-02-05T16:32:14" maxSheetId="3" userName="Астахова Анна Владимировна" r:id="rId344" minRId="2063" maxRId="2067">
    <sheetIdMap count="2">
      <sheetId val="1"/>
      <sheetId val="2"/>
    </sheetIdMap>
  </header>
  <header guid="{2D064BE8-E1E4-4460-8B54-AF429C09E79B}" dateTime="2021-02-05T16:33:42" maxSheetId="3" userName="Фесик Светлана Викторовна" r:id="rId345" minRId="2068">
    <sheetIdMap count="2">
      <sheetId val="1"/>
      <sheetId val="2"/>
    </sheetIdMap>
  </header>
  <header guid="{8B0C3BF7-FFEA-49AC-AFE4-E6E65F9E7969}" dateTime="2021-02-05T16:33:54" maxSheetId="3" userName="Перевощикова Анна Васильевна" r:id="rId346">
    <sheetIdMap count="2">
      <sheetId val="1"/>
      <sheetId val="2"/>
    </sheetIdMap>
  </header>
  <header guid="{6B9BFCF7-D0FA-4F2C-B273-136F0A3427F3}" dateTime="2021-02-05T16:34:33" maxSheetId="3" userName="Перевощикова Анна Васильевна" r:id="rId347" minRId="2074">
    <sheetIdMap count="2">
      <sheetId val="1"/>
      <sheetId val="2"/>
    </sheetIdMap>
  </header>
  <header guid="{EA2B4845-EDCF-4368-BEE3-F9F6B62AA814}" dateTime="2021-02-05T16:34:59" maxSheetId="3" userName="Астахова Анна Владимировна" r:id="rId348" minRId="2075">
    <sheetIdMap count="2">
      <sheetId val="1"/>
      <sheetId val="2"/>
    </sheetIdMap>
  </header>
  <header guid="{B6335C25-894A-4900-89D0-09BDCA47B8E1}" dateTime="2021-02-05T16:36:40" maxSheetId="3" userName="Астахова Анна Владимировна" r:id="rId349" minRId="2076">
    <sheetIdMap count="2">
      <sheetId val="1"/>
      <sheetId val="2"/>
    </sheetIdMap>
  </header>
  <header guid="{103F9F30-E447-4CE6-9F1A-99D7C778CFAA}" dateTime="2021-02-05T16:36:52" maxSheetId="3" userName="Астахова Анна Владимировна" r:id="rId350">
    <sheetIdMap count="2">
      <sheetId val="1"/>
      <sheetId val="2"/>
    </sheetIdMap>
  </header>
  <header guid="{805E7C01-F2D8-4F89-9B60-4384CB9CA84E}" dateTime="2021-02-05T16:38:16" maxSheetId="3" userName="Залецкая Ольга Генадьевна" r:id="rId351" minRId="2077">
    <sheetIdMap count="2">
      <sheetId val="1"/>
      <sheetId val="2"/>
    </sheetIdMap>
  </header>
  <header guid="{25FE1E6E-0631-40B8-BBB3-58DBB674DEC0}" dateTime="2021-02-05T16:43:16" maxSheetId="3" userName="Залецкая Ольга Генадьевна" r:id="rId352" minRId="2081">
    <sheetIdMap count="2">
      <sheetId val="1"/>
      <sheetId val="2"/>
    </sheetIdMap>
  </header>
  <header guid="{21E70CAD-D234-40F0-A033-128813484864}" dateTime="2021-02-05T16:51:10" maxSheetId="3" userName="Астахова Анна Владимировна" r:id="rId353" minRId="2085">
    <sheetIdMap count="2">
      <sheetId val="1"/>
      <sheetId val="2"/>
    </sheetIdMap>
  </header>
  <header guid="{9DCCBBF9-A9E4-46D9-BA7E-2C548A922CC1}" dateTime="2021-02-05T16:53:19" maxSheetId="3" userName="Астахова Анна Владимировна" r:id="rId354" minRId="2086">
    <sheetIdMap count="2">
      <sheetId val="1"/>
      <sheetId val="2"/>
    </sheetIdMap>
  </header>
  <header guid="{960E0938-ADFC-44DE-95C4-38E6853CA680}" dateTime="2021-02-06T13:23:56" maxSheetId="3" userName="Астахова Анна Владимировна" r:id="rId355">
    <sheetIdMap count="2">
      <sheetId val="1"/>
      <sheetId val="2"/>
    </sheetIdMap>
  </header>
  <header guid="{00464EEA-5254-4017-B959-01DB3FD38A73}" dateTime="2021-02-06T13:26:57" maxSheetId="3" userName="Астахова Анна Владимировна" r:id="rId356" minRId="2090">
    <sheetIdMap count="2">
      <sheetId val="1"/>
      <sheetId val="2"/>
    </sheetIdMap>
  </header>
  <header guid="{A7171B51-A09A-40F9-82CF-A256E9AAFD20}" dateTime="2021-02-06T13:36:12" maxSheetId="3" userName="Астахова Анна Владимировна" r:id="rId357" minRId="2094" maxRId="2095">
    <sheetIdMap count="2">
      <sheetId val="1"/>
      <sheetId val="2"/>
    </sheetIdMap>
  </header>
  <header guid="{6E3138E4-B1C8-4DA1-93B1-C7F9F058C928}" dateTime="2021-02-06T13:38:28" maxSheetId="3" userName="Астахова Анна Владимировна" r:id="rId358" minRId="2096">
    <sheetIdMap count="2">
      <sheetId val="1"/>
      <sheetId val="2"/>
    </sheetIdMap>
  </header>
  <header guid="{4623ECD0-903A-490E-8F29-BACE94F022B3}" dateTime="2021-02-06T13:46:38" maxSheetId="3" userName="Маганёва Екатерина Николаевна" r:id="rId359">
    <sheetIdMap count="2">
      <sheetId val="1"/>
      <sheetId val="2"/>
    </sheetIdMap>
  </header>
  <header guid="{B5565F50-F265-4552-BF11-AFBE9ED3447E}" dateTime="2021-02-06T14:04:13" maxSheetId="3" userName="Астахова Анна Владимировна" r:id="rId360">
    <sheetIdMap count="2">
      <sheetId val="1"/>
      <sheetId val="2"/>
    </sheetIdMap>
  </header>
  <header guid="{DA1BD97B-B624-4D19-A5DA-C976E0602B31}" dateTime="2021-02-06T14:07:07" maxSheetId="3" userName="Астахова Анна Владимировна" r:id="rId361" minRId="2107" maxRId="2111">
    <sheetIdMap count="2">
      <sheetId val="1"/>
      <sheetId val="2"/>
    </sheetIdMap>
  </header>
  <header guid="{246EA72B-11A6-4366-9C06-992CF8F0B336}" dateTime="2021-02-06T14:08:20" maxSheetId="3" userName="Астахова Анна Владимировна" r:id="rId362" minRId="2115">
    <sheetIdMap count="2">
      <sheetId val="1"/>
      <sheetId val="2"/>
    </sheetIdMap>
  </header>
  <header guid="{D565A2CD-91CA-4090-8551-C076725ACB51}" dateTime="2021-02-06T14:08:53" maxSheetId="3" userName="Астахова Анна Владимировна" r:id="rId363">
    <sheetIdMap count="2">
      <sheetId val="1"/>
      <sheetId val="2"/>
    </sheetIdMap>
  </header>
  <header guid="{D19FDC96-3497-45A6-B203-DBEBB0D88320}" dateTime="2021-02-08T13:50:12" maxSheetId="3" userName="Астахова Анна Владимировна" r:id="rId364" minRId="2116">
    <sheetIdMap count="2">
      <sheetId val="1"/>
      <sheetId val="2"/>
    </sheetIdMap>
  </header>
  <header guid="{ED93348C-DEFF-4EA2-B01D-F6A5ED8097B1}" dateTime="2021-02-08T13:51:12" maxSheetId="3" userName="Астахова Анна Владимировна" r:id="rId365" minRId="2120">
    <sheetIdMap count="2">
      <sheetId val="1"/>
      <sheetId val="2"/>
    </sheetIdMap>
  </header>
  <header guid="{667F55B8-3882-40B2-B814-E4DC0FE49ACB}" dateTime="2021-02-08T13:52:24" maxSheetId="3" userName="Астахова Анна Владимировна" r:id="rId366">
    <sheetIdMap count="2">
      <sheetId val="1"/>
      <sheetId val="2"/>
    </sheetIdMap>
  </header>
  <header guid="{E58550F4-2F61-4293-8046-F8ED169A8052}" dateTime="2021-02-08T13:53:18" maxSheetId="3" userName="Астахова Анна Владимировна" r:id="rId367" minRId="2124">
    <sheetIdMap count="2">
      <sheetId val="1"/>
      <sheetId val="2"/>
    </sheetIdMap>
  </header>
  <header guid="{E58A9F01-B53C-4967-9EF4-0CA607F83734}" dateTime="2021-02-08T17:41:52" maxSheetId="3" userName="Шулепова Ольга Анатольевна" r:id="rId368">
    <sheetIdMap count="2">
      <sheetId val="1"/>
      <sheetId val="2"/>
    </sheetIdMap>
  </header>
  <header guid="{6D5628B3-3038-4D00-9CA0-0168A21539CC}" dateTime="2021-02-08T17:47:52" maxSheetId="3" userName="Шулепова Ольга Анатольевна" r:id="rId369" minRId="2128" maxRId="2130">
    <sheetIdMap count="2">
      <sheetId val="1"/>
      <sheetId val="2"/>
    </sheetIdMap>
  </header>
  <header guid="{57733518-FFC5-4277-A9CF-B9C445407EFE}" dateTime="2021-02-08T17:49:29" maxSheetId="3" userName="Шулепова Ольга Анатольевна" r:id="rId370">
    <sheetIdMap count="2">
      <sheetId val="1"/>
      <sheetId val="2"/>
    </sheetIdMap>
  </header>
  <header guid="{197F8D6D-7705-4AF7-ACCE-5EA586376ADE}" dateTime="2021-02-08T17:55:12" maxSheetId="3" userName="Шулепова Ольга Анатольевна" r:id="rId371" minRId="2137">
    <sheetIdMap count="2">
      <sheetId val="1"/>
      <sheetId val="2"/>
    </sheetIdMap>
  </header>
  <header guid="{6E4B3438-2518-455C-A51E-B5BDE950A075}" dateTime="2021-02-08T17:55:28" maxSheetId="3" userName="Шулепова Ольга Анатольевна" r:id="rId372">
    <sheetIdMap count="2">
      <sheetId val="1"/>
      <sheetId val="2"/>
    </sheetIdMap>
  </header>
  <header guid="{8523DC52-C288-44C7-98E9-D06BF07D47BA}" dateTime="2021-02-10T08:58:47" maxSheetId="3" userName="Вершинина Мария Игоревна" r:id="rId373" minRId="2144" maxRId="2331">
    <sheetIdMap count="2">
      <sheetId val="1"/>
      <sheetId val="2"/>
    </sheetIdMap>
  </header>
  <header guid="{C829876B-20BF-4825-A48A-8E91D2D4E361}" dateTime="2021-02-10T09:02:55" maxSheetId="3" userName="Вершинина Мария Игоревна" r:id="rId374" minRId="2332" maxRId="2519">
    <sheetIdMap count="2">
      <sheetId val="1"/>
      <sheetId val="2"/>
    </sheetIdMap>
  </header>
  <header guid="{9AD4BB02-C288-45E9-BA48-4995A93A74AD}" dateTime="2021-02-10T09:05:11" maxSheetId="3" userName="Вершинина Мария Игоревна" r:id="rId375" minRId="2520" maxRId="2524">
    <sheetIdMap count="2">
      <sheetId val="1"/>
      <sheetId val="2"/>
    </sheetIdMap>
  </header>
  <header guid="{11417F4E-1DBD-4FF5-9B95-922119BA0B39}" dateTime="2021-02-10T09:05:44" maxSheetId="3" userName="Вершинина Мария Игоревна" r:id="rId376" minRId="2525" maxRId="2528">
    <sheetIdMap count="2">
      <sheetId val="1"/>
      <sheetId val="2"/>
    </sheetIdMap>
  </header>
  <header guid="{47CD23D6-9CCF-461C-94EB-2ED218925EFA}" dateTime="2021-02-10T09:05:59" maxSheetId="3" userName="Вершинина Мария Игоревна" r:id="rId377">
    <sheetIdMap count="2">
      <sheetId val="1"/>
      <sheetId val="2"/>
    </sheetIdMap>
  </header>
  <header guid="{4AB44DFC-99BF-4193-AAE0-570EDE1E2ECC}" dateTime="2021-02-10T09:07:38" maxSheetId="3" userName="Вершинина Мария Игоревна" r:id="rId378" minRId="2529">
    <sheetIdMap count="2">
      <sheetId val="1"/>
      <sheetId val="2"/>
    </sheetIdMap>
  </header>
  <header guid="{0FE65BFF-4F3B-43FF-AA5C-5F5FD1BBBD23}" dateTime="2021-02-10T09:07:47" maxSheetId="3" userName="Вершинина Мария Игоревна" r:id="rId379">
    <sheetIdMap count="2">
      <sheetId val="1"/>
      <sheetId val="2"/>
    </sheetIdMap>
  </header>
  <header guid="{EBF21F46-1FB6-4F9C-8DE7-8FDBFFF2C4D5}" dateTime="2021-02-10T10:56:37" maxSheetId="3" userName="Рогожина Ольга Сергеевна" r:id="rId380">
    <sheetIdMap count="2">
      <sheetId val="1"/>
      <sheetId val="2"/>
    </sheetIdMap>
  </header>
  <header guid="{AB12CF75-1990-4E08-851E-9A708DA3BD2E}" dateTime="2021-02-10T11:05:27" maxSheetId="3" userName="Рогожина Ольга Сергеевна" r:id="rId381" minRId="2533" maxRId="2534">
    <sheetIdMap count="2">
      <sheetId val="1"/>
      <sheetId val="2"/>
    </sheetIdMap>
  </header>
  <header guid="{9C402489-0985-4498-A7B3-405411683FAC}" dateTime="2021-02-10T11:07:30" maxSheetId="3" userName="Рогожина Ольга Сергеевна" r:id="rId382" minRId="2538">
    <sheetIdMap count="2">
      <sheetId val="1"/>
      <sheetId val="2"/>
    </sheetIdMap>
  </header>
  <header guid="{20996513-24BE-46E6-8EB9-503D4E8E178B}" dateTime="2021-02-10T11:12:10" maxSheetId="3" userName="Рогожина Ольга Сергеевна" r:id="rId383" minRId="2539">
    <sheetIdMap count="2">
      <sheetId val="1"/>
      <sheetId val="2"/>
    </sheetIdMap>
  </header>
  <header guid="{971AF03B-03C2-4B48-905B-8EE5A28321E3}" dateTime="2021-02-10T11:12:37" maxSheetId="3" userName="Рогожина Ольга Сергеевна" r:id="rId384" minRId="2543" maxRId="2547">
    <sheetIdMap count="2">
      <sheetId val="1"/>
      <sheetId val="2"/>
    </sheetIdMap>
  </header>
  <header guid="{B02F213C-429D-4869-841C-0F94D4F22C30}" dateTime="2021-02-10T14:04:32" maxSheetId="3" userName="Минакова Оксана Сергеевна" r:id="rId385">
    <sheetIdMap count="2">
      <sheetId val="1"/>
      <sheetId val="2"/>
    </sheetIdMap>
  </header>
  <header guid="{77F43E72-28FE-403F-B68C-0C4985F74299}" dateTime="2021-02-10T14:05:06" maxSheetId="3" userName="Минакова Оксана Сергеевна" r:id="rId386" minRId="2551" maxRId="2552">
    <sheetIdMap count="2">
      <sheetId val="1"/>
      <sheetId val="2"/>
    </sheetIdMap>
  </header>
  <header guid="{0CF772D3-F4DD-4D09-959B-25F1EEBA9CB6}" dateTime="2021-02-10T14:34:15" maxSheetId="3" userName="Фесик Светлана Викторовна" r:id="rId387" minRId="2553">
    <sheetIdMap count="2">
      <sheetId val="1"/>
      <sheetId val="2"/>
    </sheetIdMap>
  </header>
</header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9" sId="1" numFmtId="4">
    <oc r="C28">
      <v>237229.76</v>
    </oc>
    <nc r="C28">
      <v>196647.9</v>
    </nc>
  </rcc>
  <rfmt sheetId="1" sqref="C28" start="0" length="2147483647">
    <dxf>
      <font>
        <color auto="1"/>
      </font>
    </dxf>
  </rfmt>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0" sId="1" numFmtId="4">
    <oc r="D28">
      <v>243204.35</v>
    </oc>
    <nc r="D28">
      <v>182279.59</v>
    </nc>
  </rcc>
  <rfmt sheetId="1" sqref="D28" start="0" length="2147483647">
    <dxf>
      <font>
        <color auto="1"/>
      </font>
    </dxf>
  </rfmt>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8" start="0" length="2147483647">
    <dxf>
      <font>
        <color auto="1"/>
      </font>
    </dxf>
  </rfmt>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28" start="0" length="2147483647">
    <dxf>
      <font>
        <color auto="1"/>
      </font>
    </dxf>
  </rfmt>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1" sId="1" numFmtId="4">
    <oc r="G28">
      <v>107356.36</v>
    </oc>
    <nc r="G28">
      <v>157607.19</v>
    </nc>
  </rcc>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28" start="0" length="2147483647">
    <dxf>
      <font>
        <color auto="1"/>
      </font>
    </dxf>
  </rfmt>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28" start="0" length="2147483647">
    <dxf>
      <font>
        <color auto="1"/>
      </font>
    </dxf>
  </rfmt>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1:B25">
    <dxf>
      <alignment vertical="top" readingOrder="0"/>
    </dxf>
  </rfmt>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1:C23" start="0" length="2147483647">
    <dxf>
      <font>
        <color auto="1"/>
      </font>
    </dxf>
  </rfmt>
  <rcv guid="{3EEA7E1A-5F2B-4408-A34C-1F0223B5B245}" action="delete"/>
  <rdn rId="0" localSheetId="1" customView="1" name="Z_3EEA7E1A_5F2B_4408_A34C_1F0223B5B245_.wvu.FilterData" hidden="1" oldHidden="1">
    <formula>'на 01.10.2020'!$A$7:$J$433</formula>
    <oldFormula>'на 01.10.2020'!$A$7:$J$433</oldFormula>
  </rdn>
  <rcv guid="{3EEA7E1A-5F2B-4408-A34C-1F0223B5B245}" action="add"/>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3" sId="1" numFmtId="4">
    <oc r="D26">
      <v>310905.46999999997</v>
    </oc>
    <nc r="D26">
      <v>310905.48</v>
    </nc>
  </rcc>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21:D23" start="0" length="2147483647">
    <dxf>
      <font>
        <color auto="1"/>
      </font>
    </dxf>
  </rfmt>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4" sId="1" numFmtId="4">
    <oc r="G28">
      <v>157607.19</v>
    </oc>
    <nc r="G28">
      <f>157607.19-G29</f>
    </nc>
  </rcc>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21:G23" start="0" length="2147483647">
    <dxf>
      <font>
        <color auto="1"/>
      </font>
    </dxf>
  </rfmt>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5" sId="1" numFmtId="4">
    <oc r="G27">
      <v>13792444.07</v>
    </oc>
    <nc r="G27">
      <v>13792444.060000001</v>
    </nc>
  </rcc>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21:F23" start="0" length="2147483647">
    <dxf>
      <font>
        <color auto="1"/>
      </font>
    </dxf>
  </rfmt>
  <rfmt sheetId="1" sqref="H21:H23" start="0" length="2147483647">
    <dxf>
      <font>
        <color auto="1"/>
      </font>
    </dxf>
  </rfmt>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1:E23" start="0" length="2147483647">
    <dxf>
      <font>
        <color auto="1"/>
      </font>
    </dxf>
  </rfmt>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6" sId="1">
    <oc r="J21" t="inlineStr">
      <is>
        <r>
          <rPr>
            <u/>
            <sz val="16"/>
            <color rgb="FFFF0000"/>
            <rFont val="Times New Roman"/>
            <family val="1"/>
            <charset val="204"/>
          </rPr>
          <t>ДО</t>
        </r>
        <r>
          <rPr>
            <sz val="16"/>
            <color rgb="FFFF0000"/>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7"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8"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9"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0"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6" start="0" length="2147483647">
    <dxf>
      <font>
        <color auto="1"/>
      </font>
    </dxf>
  </rfmt>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A7E1A-5F2B-4408-A34C-1F0223B5B245}" action="delete"/>
  <rdn rId="0" localSheetId="1" customView="1" name="Z_3EEA7E1A_5F2B_4408_A34C_1F0223B5B245_.wvu.FilterData" hidden="1" oldHidden="1">
    <formula>'на 01.10.2020'!$A$7:$J$433</formula>
    <oldFormula>'на 01.10.2020'!$A$7:$J$433</oldFormula>
  </rdn>
  <rcv guid="{3EEA7E1A-5F2B-4408-A34C-1F0223B5B245}" action="add"/>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2"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1) наличие остатка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сумме 34 763,8 тыс. руб.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Из них средства в сумме 34 042,82 тыс. руб. не поступали в бюджет муниципального
образования, средства в сумме 720,98 тыс. руб. будут возвращены в бюджет автономного округа в январе 2021 года;
2) наличие остатка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сумме 29 690,75 тыс. руб.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Из них средства в сумме 28 899,5 тыс. руб. не поступали в бюджет муниципального образования, средства в сумме 791,25 тыс.
руб. будут возвращены в бюджет автономного округа в январе 2021 года;
3)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- 33 тыс. руб. Средства будут возвращены в бюджет автономного округа в январе 2021 года;
4)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на сумму 272,52 тыс. руб.,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5) наличие остатка средств субвенции на организацию и обеспечение отдыха и оздоровления детей, в том числе в этнической среде, в сумме 7 586,21 тыс. руб.,
сложившимся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
вызванной COVID-19;
6) наличие остатка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3"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1) наличие остатка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сумме 34 763,8 тыс. руб.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Из них средства в сумме 34 042,82 тыс. руб. не поступали в бюджет муниципального
образования, средства в сумме 720,98 тыс. руб. будут возвращены в бюджет автономного округа в январе 2021 года;
2) наличие остатка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сумме 29 690,75 тыс. руб.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Из них средства в сумме 28 899,5 тыс. руб. не поступали в бюджет муниципального образования, средства в сумме 791,25 тыс.
руб. будут возвращены в бюджет автономного округа в январе 2021 года;
3)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- 33 тыс. руб. Средства будут возвращены в бюджет автономного округа в январе 2021 года;
4)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на сумму 272,52 тыс. руб.,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5) наличие остатка средств субвенции на организацию и обеспечение отдыха и оздоровления детей, в том числе в этнической среде, в сумме 7 586,21 тыс. руб.,
сложившимся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
вызванной COVID-19;
6) наличие остатка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 тыс. руб.наличие остатка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образования, средства в сумме 720,98 тыс. руб. будут возвращены в бюджет автономного округа в январе 2021 года;
2) наличие остатка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сумме 29 690,75 тыс. руб.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Из них средства в сумме 28 899,5 тыс. руб. не поступали в бюджет муниципального образования, средства в сумме 791,25 тыс.
руб. будут возвращены в бюджет автономного округа в январе 2021 года;
3)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- 33 тыс. руб. Средства будут возвращены в бюджет автономного округа в январе 2021 года;
4)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на сумму 272,52 тыс. руб.,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5) наличие остатка средств субвенции на организацию и обеспечение отдыха и оздоровления детей, в том числе в этнической среде, в сумме 7 586,21 тыс. руб.,
сложившимся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
вызванной COVID-19;
6) наличие остатка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4"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 тыс. руб.наличие остатка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образования, средства в сумме 720,98 тыс. руб. будут возвращены в бюджет автономного округа в январе 2021 года;
2) наличие остатка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сумме 29 690,75 тыс. руб.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Из них средства в сумме 28 899,5 тыс. руб. не поступали в бюджет муниципального образования, средства в сумме 791,25 тыс.
руб. будут возвращены в бюджет автономного округа в январе 2021 года;
3)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- 33 тыс. руб. Средства будут возвращены в бюджет автономного округа в январе 2021 года;
4)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на сумму 272,52 тыс. руб.,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5) наличие остатка средств субвенции на организацию и обеспечение отдыха и оздоровления детей, в том числе в этнической среде, в сумме 7 586,21 тыс. руб.,
сложившимся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
вызванной COVID-19;
6) наличие остатка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руб.наличие остатка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образования, средства в сумме 720,98 тыс. руб. будут возвращены в бюджет автономного округа в январе 2021 года;
2) наличие остатка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сумме 29 690,75 тыс. руб.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Из них средства в сумме 28 899,5 тыс. руб. не поступали в бюджет муниципального образования, средства в сумме 791,25 тыс.
руб. будут возвращены в бюджет автономного округа в январе 2021 года;
3)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- 33 тыс. руб. Средства будут возвращены в бюджет автономного округа в январе 2021 года;
4)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на сумму 272,52 тыс. руб.,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5) наличие остатка средств субвенции на организацию и обеспечение отдыха и оздоровления детей, в том числе в этнической среде, в сумме 7 586,21 тыс. руб.,
сложившимся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
вызванной COVID-19;
6) наличие остатка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01.10.2020'!$A$1:$J$233</formula>
    <oldFormula>'на 01.10.2020'!$A$1:$J$233</oldFormula>
  </rdn>
  <rdn rId="0" localSheetId="1" customView="1" name="Z_13BE7114_35DF_4699_8779_61985C68F6C3_.wvu.PrintTitles" hidden="1" oldHidden="1">
    <formula>'на 01.10.2020'!$5:$8</formula>
    <oldFormula>'на 01.10.2020'!$5:$8</oldFormula>
  </rdn>
  <rdn rId="0" localSheetId="1" customView="1" name="Z_13BE7114_35DF_4699_8779_61985C68F6C3_.wvu.FilterData" hidden="1" oldHidden="1">
    <formula>'на 01.10.2020'!$A$7:$J$433</formula>
    <oldFormula>'на 01.10.2020'!$A$7:$J$433</oldFormula>
  </rdn>
  <rcv guid="{13BE7114-35DF-4699-8779-61985C68F6C3}" action="add"/>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8"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руб.наличие остатка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образования, средства в сумме 720,98 тыс. руб. будут возвращены в бюджет автономного округа в январе 2021 года;
2) наличие остатка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сумме 29 690,75 тыс. руб.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Из них средства в сумме 28 899,5 тыс. руб. не поступали в бюджет муниципального образования, средства в сумме 791,25 тыс.
руб. будут возвращены в бюджет автономного округа в январе 2021 года;
3)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- 33 тыс. руб. Средства будут возвращены в бюджет автономного округа в январе 2021 года;
4)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на сумму 272,52 тыс. руб.,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5) наличие остатка средств субвенции на организацию и обеспечение отдыха и оздоровления детей, в том числе в этнической среде, в сумме 7 586,21 тыс. руб.,
сложившимся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
вызванной COVID-19;
6) наличие остатка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наличие остатка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сумме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Из них средства в сумме 28 899,5 тыс. руб. не поступали в бюджет муниципального образования, средства в сумме 791,25 тыс.
руб. будут возвращены в бюджет автономного округа в январе 2021 года;
3)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- 33 тыс. руб. Средства будут возвращены в бюджет автономного округа в январе 2021 года;
4)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на сумму 272,52 тыс. руб.,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5) наличие остатка средств субвенции на организацию и обеспечение отдыха и оздоровления детей, в том числе в этнической среде, в сумме 7 586,21 тыс. руб.,
сложившимся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
вызванной COVID-19;
6) наличие остатка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9"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наличие остатка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сумме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Из них средства в сумме 28 899,5 тыс. руб. не поступали в бюджет муниципального образования, средства в сумме 791,25 тыс.
руб. будут возвращены в бюджет автономного округа в январе 2021 года;
3)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- 33 тыс. руб. Средства будут возвращены в бюджет автономного округа в январе 2021 года;
4)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на сумму 272,52 тыс. руб.,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5) наличие остатка средств субвенции на организацию и обеспечение отдыха и оздоровления детей, в том числе в этнической среде, в сумме 7 586,21 тыс. руб.,
сложившимся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
вызванной COVID-19;
6) наличие остатка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- 33 тыс. руб. Средства будут возвращены в бюджет автономного округа в январе 2021 года;
4)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на сумму 272,52 тыс. руб.,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5) наличие остатка средств субвенции на организацию и обеспечение отдыха и оздоровления детей, в том числе в этнической среде, в сумме 7 586,21 тыс. руб.,
сложившимся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
вызванной COVID-19;
6) наличие остатка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0"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- 33 тыс. руб. Средства будут возвращены в бюджет автономного округа в январе 2021 года;
4)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на сумму 272,52 тыс. руб.,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5) наличие остатка средств субвенции на организацию и обеспечение отдыха и оздоровления детей, в том числе в этнической среде, в сумме 7 586,21 тыс. руб.,
сложившимся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
вызванной COVID-19;
6) наличие остатка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Средства будут возвращены в бюджет автономного округа в январе 2021 года;
4)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на сумму 272,52 тыс. руб.,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5) наличие остатка средств субвенции на организацию и обеспечение отдыха и оздоровления детей, в том числе в этнической среде, в сумме 7 586,21 тыс. руб.,
сложившимся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
вызванной COVID-19;
6) наличие остатка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Средства будут возвращены в бюджет автономного округа в январе 2021 года;
4)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на сумму 272,52 тыс. руб.,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5) наличие остатка средств субвенции на организацию и обеспечение отдыха и оздоровления детей, в том числе в этнической среде, в сумме 7 586,21 тыс. руб.,
сложившимся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
вызванной COVID-19;
6) наличие остатка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5) наличие остатка средств субвенции на организацию и обеспечение отдыха и оздоровления детей, в том числе в этнической среде, в сумме 7 586,21 тыс. руб.,
сложившимся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
вызванной COVID-19;
6) наличие остатка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01.10.2020'!$A$1:$J$233</formula>
    <oldFormula>'на 01.10.2020'!$A$1:$J$233</oldFormula>
  </rdn>
  <rdn rId="0" localSheetId="1" customView="1" name="Z_13BE7114_35DF_4699_8779_61985C68F6C3_.wvu.PrintTitles" hidden="1" oldHidden="1">
    <formula>'на 01.10.2020'!$5:$8</formula>
    <oldFormula>'на 01.10.2020'!$5:$8</oldFormula>
  </rdn>
  <rdn rId="0" localSheetId="1" customView="1" name="Z_13BE7114_35DF_4699_8779_61985C68F6C3_.wvu.FilterData" hidden="1" oldHidden="1">
    <formula>'на 01.10.2020'!$A$7:$J$433</formula>
    <oldFormula>'на 01.10.2020'!$A$7:$J$433</oldFormula>
  </rdn>
  <rcv guid="{13BE7114-35DF-4699-8779-61985C68F6C3}" action="add"/>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5"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5) наличие остатка средств субвенции на организацию и обеспечение отдыха и оздоровления детей, в том числе в этнической среде, в сумме 7 586,21 тыс. руб.,
сложившимся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
вызванной COVID-19;
6) наличие остатка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руб.,наличие остатка средств субвенции на организацию и обеспечение отдыха и оздоровления детей, в том числе в этнической среде, в сумме 7 586,21 тыс. руб.,
сложившимся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
вызванной COVID-19;
6) наличие остатка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62:J167" start="0" length="2147483647">
    <dxf>
      <font>
        <color auto="1"/>
      </font>
    </dxf>
  </rfmt>
  <rcc rId="336" sId="1">
    <oc r="J150" t="inlineStr">
      <is>
        <r>
          <t xml:space="preserve"> </t>
        </r>
        <r>
          <rPr>
            <sz val="16"/>
            <rFont val="Times New Roman"/>
            <family val="1"/>
            <charset val="204"/>
          </rPr>
          <t xml:space="preserve">  На 31.12.2020 участниками мероприятия числится 41 молодая семья. Между Департаментом строительства ХМАО - Югры и Администрацией города заключено соглашение о предоставлении в 2020 году субсидии из бюджета Ханты-Мансийского автономного округа - Югры бюджету муниципального образования  город Сургут на софинансирование расходных обязательств муниципального образования город Сургут на предоставление социальных выплат молодым семьям. </t>
        </r>
        <r>
          <rPr>
            <sz val="16"/>
            <color rgb="FFFF0000"/>
            <rFont val="Times New Roman"/>
            <family val="2"/>
            <charset val="204"/>
          </rPr>
          <t xml:space="preserve">
     По состоянию на 01.12.2020 молодым семьям, включенным в список претендентов на получение социальной выплаты в текущем году,  выданы  свидетельства о праве на получение социальной выплаты и перечислены бюджетные средства.</t>
        </r>
      </is>
    </oc>
    <nc r="J150" t="inlineStr">
      <is>
        <r>
          <t xml:space="preserve"> </t>
        </r>
        <r>
          <rPr>
            <sz val="16"/>
            <rFont val="Times New Roman"/>
            <family val="1"/>
            <charset val="204"/>
          </rPr>
          <t xml:space="preserve">  На 31.12.2020 участниками мероприятия числится 41 молодая семья. Между Департаментом строительства ХМАО - Югры и Администрацией города заключено соглашение о предоставлении в 2020 году субсидии из бюджета Ханты-Мансийского автономного округа - Югры бюджету муниципального образования  город Сургут на софинансирование расходных обязательств муниципального образования город Сургут на предоставление социальных выплат молодым семьям. </t>
        </r>
        <r>
          <rPr>
            <sz val="16"/>
            <color rgb="FFFF0000"/>
            <rFont val="Times New Roman"/>
            <family val="2"/>
            <charset val="204"/>
          </rPr>
          <t xml:space="preserve">
     По состоянию на 31.12.2020:
- 3  молодым семьям перечислены социальные выплаты;
- 24 молодым семьям выданы свидетельства о праве на получение социальной выплаты на приобретение жилого помещения или создания объекта индивидуального жилого строительства.</t>
        </r>
      </is>
    </nc>
  </rcc>
  <rfmt sheetId="1" sqref="J150:J155" start="0" length="2147483647">
    <dxf>
      <font>
        <color auto="1"/>
      </font>
    </dxf>
  </rfmt>
  <rcv guid="{A0A3CD9B-2436-40D7-91DB-589A95FBBF00}" action="delete"/>
  <rdn rId="0" localSheetId="1" customView="1" name="Z_A0A3CD9B_2436_40D7_91DB_589A95FBBF00_.wvu.PrintArea" hidden="1" oldHidden="1">
    <formula>'на 01.10.2020'!$A$1:$J$232</formula>
    <oldFormula>'на 01.10.2020'!$A$1:$J$232</oldFormula>
  </rdn>
  <rdn rId="0" localSheetId="1" customView="1" name="Z_A0A3CD9B_2436_40D7_91DB_589A95FBBF00_.wvu.PrintTitles" hidden="1" oldHidden="1">
    <formula>'на 01.10.2020'!$5:$8</formula>
    <oldFormula>'на 01.10.2020'!$5:$8</oldFormula>
  </rdn>
  <rdn rId="0" localSheetId="1" customView="1" name="Z_A0A3CD9B_2436_40D7_91DB_589A95FBBF00_.wvu.FilterData" hidden="1" oldHidden="1">
    <formula>'на 01.10.2020'!$A$7:$J$433</formula>
    <oldFormula>'на 01.10.2020'!$A$7:$J$433</oldFormula>
  </rdn>
  <rcv guid="{A0A3CD9B-2436-40D7-91DB-589A95FBBF00}" action="add"/>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0"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руб.,наличие остатка средств субвенции на организацию и обеспечение отдыха и оздоровления детей, в том числе в этнической среде, в сумме 7 586,21 тыс. руб.,
сложившимся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
вызванной COVID-19;
6) наличие остатка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
вызванной COVID-19;
6) наличие остатка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1"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
вызванной COVID-19;
6) наличие остатка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6) наличие остатка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2"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6) наличие остатка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-1 522,18 тыс. руб.остаток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3"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-1 522,18 тыс. руб.остаток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-1 522,18 тыс. руб.остаток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4"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-1 522,18 тыс. руб.остаток средств субсидии на софинансирование организации питания детей школьного возраста в оздоровительных лагерях с дневным пребыванием детей,
в том числе в палаточных лагерях, местного бюджета в сумме 1 522,18 тыс. руб.,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-1 522,18 тыс. руб.остаток средств субсидии на софинансирование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5"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-1 522,18 тыс. руб.остаток средств субсидии на софинансирование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сложившемся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-1 522,18 тыс. руб.остаток средств местного бюджета на софинансирование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сложившийся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6"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-1 522,18 тыс. руб.остаток средств местного бюджета на софинансирование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сложившийся в связи с функционированием в период летних, осенних школьных
каникул лагерей с дневным пребыванием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-1 522,18 тыс. руб.остаток средств местного бюджета на софинансирование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сложившийся в связи с функционированием лагерей в период летних и осенних школьных каникул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7"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- 21 842,02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-1 522,18 тыс. руб.остаток средств местного бюджета на софинансирование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сложившийся в связи с функционированием лагерей в период летних и осенних школьных каникул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-1 522,18 тыс. руб.остаток средств местного бюджета на софинансирование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сложившийся в связи с функционированием лагерей в период летних и осенних школьных каникул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8"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-1 522,18 тыс. руб.остаток средств местного бюджета на софинансирование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сложившийся в связи с функционированием лагерей в период летних и осенних школьных каникул в заочном формате (с использованием дистанционных технологий, выдачей продуктовых наборов родителям (законным
представителям) детей, зачисленных в данные лагеря;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9"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8) наличие остатка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166,43 тыс. руб.,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01.10.2020'!$A$1:$J$233</formula>
    <oldFormula>'на 01.10.2020'!$A$1:$J$233</oldFormula>
  </rdn>
  <rdn rId="0" localSheetId="1" customView="1" name="Z_13BE7114_35DF_4699_8779_61985C68F6C3_.wvu.PrintTitles" hidden="1" oldHidden="1">
    <formula>'на 01.10.2020'!$5:$8</formula>
    <oldFormula>'на 01.10.2020'!$5:$8</oldFormula>
  </rdn>
  <rdn rId="0" localSheetId="1" customView="1" name="Z_13BE7114_35DF_4699_8779_61985C68F6C3_.wvu.FilterData" hidden="1" oldHidden="1">
    <formula>'на 01.10.2020'!$A$7:$J$433</formula>
    <oldFormula>'на 01.10.2020'!$A$7:$J$433</oldFormula>
  </rdn>
  <rcv guid="{13BE7114-35DF-4699-8779-61985C68F6C3}" action="add"/>
</revisions>
</file>

<file path=xl/revisions/revisionLog1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3"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4"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сложившемся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остаток средств сложившийся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5"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остаток средств сложившийся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остаток средств сложившийся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6" sId="1">
    <o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t>
        </r>
        <r>
          <rPr>
            <sz val="16"/>
            <color rgb="FFFF0000"/>
            <rFont val="Times New Roman"/>
            <family val="1"/>
            <charset val="204"/>
          </rPr>
          <t xml:space="preserve"> </t>
        </r>
        <r>
          <rPr>
            <sz val="16"/>
            <rFont val="Times New Roman"/>
            <family val="1"/>
            <charset val="204"/>
          </rPr>
          <t xml:space="preserve">Соглашение с  получателем субсидии МАУ ПРСМ "Наше время" на финансовое обеспечение выполнения муниципального задания на оплату труда несовершеннолетних детей не заключено,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МБУ СП СШОР "Кедр" средства освоены в полном объеме.                                                                                                                                                                                                                                                             
</t>
        </r>
        <r>
          <rPr>
            <sz val="16"/>
            <color rgb="FFFF0000"/>
            <rFont val="Times New Roman"/>
            <family val="1"/>
            <charset val="204"/>
          </rPr>
          <t xml:space="preserve">985,10 тыс. руб. - </t>
        </r>
      </is>
    </oc>
    <n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t>
        </r>
        <r>
          <rPr>
            <sz val="16"/>
            <color rgb="FFFF0000"/>
            <rFont val="Times New Roman"/>
            <family val="1"/>
            <charset val="204"/>
          </rPr>
          <t xml:space="preserve"> </t>
        </r>
        <r>
          <rPr>
            <sz val="16"/>
            <rFont val="Times New Roman"/>
            <family val="1"/>
            <charset val="204"/>
          </rPr>
          <t xml:space="preserve">Соглашение с  получателем субсидии МАУ ПРСМ "Наше время" на финансовое обеспечение выполнения муниципального задания на оплату труда несовершеннолетних детей не заключено,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МБУ СП СШОР "Кедр" средства освоены в полном объеме.                                                                                                                                                                                                                                                             
</t>
        </r>
        <r>
          <rPr>
            <sz val="16"/>
            <color rgb="FFFF0000"/>
            <rFont val="Times New Roman"/>
            <family val="1"/>
            <charset val="204"/>
          </rPr>
          <t>985,10 тыс. руб. - остаток средств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t>
        </r>
      </is>
    </nc>
  </rcc>
  <rcv guid="{13BE7114-35DF-4699-8779-61985C68F6C3}" action="delete"/>
  <rdn rId="0" localSheetId="1" customView="1" name="Z_13BE7114_35DF_4699_8779_61985C68F6C3_.wvu.PrintArea" hidden="1" oldHidden="1">
    <formula>'на 01.10.2020'!$A$1:$J$233</formula>
    <oldFormula>'на 01.10.2020'!$A$1:$J$233</oldFormula>
  </rdn>
  <rdn rId="0" localSheetId="1" customView="1" name="Z_13BE7114_35DF_4699_8779_61985C68F6C3_.wvu.PrintTitles" hidden="1" oldHidden="1">
    <formula>'на 01.10.2020'!$5:$8</formula>
    <oldFormula>'на 01.10.2020'!$5:$8</oldFormula>
  </rdn>
  <rdn rId="0" localSheetId="1" customView="1" name="Z_13BE7114_35DF_4699_8779_61985C68F6C3_.wvu.FilterData" hidden="1" oldHidden="1">
    <formula>'на 01.10.2020'!$A$7:$J$433</formula>
    <oldFormula>'на 01.10.2020'!$A$7:$J$433</oldFormula>
  </rdn>
  <rcv guid="{13BE7114-35DF-4699-8779-61985C68F6C3}" action="add"/>
</revisions>
</file>

<file path=xl/revisions/revisionLog1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0" sId="1">
    <o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t>
        </r>
        <r>
          <rPr>
            <sz val="16"/>
            <color rgb="FFFF0000"/>
            <rFont val="Times New Roman"/>
            <family val="1"/>
            <charset val="204"/>
          </rPr>
          <t xml:space="preserve"> </t>
        </r>
        <r>
          <rPr>
            <sz val="16"/>
            <rFont val="Times New Roman"/>
            <family val="1"/>
            <charset val="204"/>
          </rPr>
          <t xml:space="preserve">Соглашение с  получателем субсидии МАУ ПРСМ "Наше время" на финансовое обеспечение выполнения муниципального задания на оплату труда несовершеннолетних детей не заключено,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МБУ СП СШОР "Кедр" средства освоены в полном объеме.                                                                                                                                                                                                                                                             
</t>
        </r>
        <r>
          <rPr>
            <sz val="16"/>
            <color rgb="FFFF0000"/>
            <rFont val="Times New Roman"/>
            <family val="1"/>
            <charset val="204"/>
          </rPr>
          <t>985,10 тыс. руб. - остаток средств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t>
        </r>
      </is>
    </oc>
    <n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t>
        </r>
        <r>
          <rPr>
            <sz val="16"/>
            <color rgb="FFFF0000"/>
            <rFont val="Times New Roman"/>
            <family val="1"/>
            <charset val="204"/>
          </rPr>
          <t xml:space="preserve"> </t>
        </r>
        <r>
          <rPr>
            <sz val="16"/>
            <rFont val="Times New Roman"/>
            <family val="1"/>
            <charset val="204"/>
          </rPr>
          <t xml:space="preserve">Соглашение с  получателем субсидии МАУ ПРСМ "Наше время" на финансовое обеспечение выполнения муниципального задания на оплату труда несовершеннолетних детей не заключено,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МБУ СП СШОР "Кедр" средства освоены в полном объеме.                                                                                                                                                                                                                                                             
</t>
        </r>
        <r>
          <rPr>
            <sz val="16"/>
            <color rgb="FFFF0000"/>
            <rFont val="Times New Roman"/>
            <family val="1"/>
            <charset val="204"/>
          </rPr>
          <t>985,10 тыс. руб. - остаток средств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t>
        </r>
      </is>
    </nc>
  </rcc>
</revisions>
</file>

<file path=xl/revisions/revisionLog1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1" sId="1">
    <o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t>
        </r>
        <r>
          <rPr>
            <sz val="16"/>
            <color rgb="FFFF0000"/>
            <rFont val="Times New Roman"/>
            <family val="1"/>
            <charset val="204"/>
          </rPr>
          <t xml:space="preserve"> </t>
        </r>
        <r>
          <rPr>
            <sz val="16"/>
            <rFont val="Times New Roman"/>
            <family val="1"/>
            <charset val="204"/>
          </rPr>
          <t xml:space="preserve">Соглашение с  получателем субсидии МАУ ПРСМ "Наше время" на финансовое обеспечение выполнения муниципального задания на оплату труда несовершеннолетних детей не заключено,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МБУ СП СШОР "Кедр" средства освоены в полном объеме.                                                                                                                                                                                                                                                             
</t>
        </r>
        <r>
          <rPr>
            <sz val="16"/>
            <color rgb="FFFF0000"/>
            <rFont val="Times New Roman"/>
            <family val="1"/>
            <charset val="204"/>
          </rPr>
          <t>985,10 тыс. руб. - остаток средств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t>
        </r>
      </is>
    </oc>
    <n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t>
        </r>
        <r>
          <rPr>
            <sz val="16"/>
            <color rgb="FFFF0000"/>
            <rFont val="Times New Roman"/>
            <family val="1"/>
            <charset val="204"/>
          </rPr>
          <t xml:space="preserve"> </t>
        </r>
        <r>
          <rPr>
            <sz val="16"/>
            <rFont val="Times New Roman"/>
            <family val="1"/>
            <charset val="204"/>
          </rPr>
          <t xml:space="preserve">Соглашение с  получателем субсидии МАУ ПРСМ "Наше время" на финансовое обеспечение выполнения муниципального задания на оплату труда несовершеннолетних детей не заключено,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МБУ СП СШОР "Кедр" средства освоены в полном объеме.                                                                                                                                                                                                                                                             
</t>
        </r>
        <r>
          <rPr>
            <sz val="16"/>
            <color rgb="FFFF0000"/>
            <rFont val="Times New Roman"/>
            <family val="1"/>
            <charset val="204"/>
          </rPr>
          <t>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t>
        </r>
      </is>
    </nc>
  </rcc>
</revisions>
</file>

<file path=xl/revisions/revisionLog1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2"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7) наличие остатка средств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в сумме
-14 697,9 тыс.руб. остаток средств сложившийся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3" sId="1">
    <oc r="J219"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t>
        </r>
        <r>
          <rPr>
            <sz val="16"/>
            <rFont val="Times New Roman"/>
            <family val="1"/>
            <charset val="204"/>
          </rPr>
          <t>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t>
        </r>
        <r>
          <rPr>
            <sz val="16"/>
            <color rgb="FFFF0000"/>
            <rFont val="Times New Roman"/>
            <family val="1"/>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t>
        </r>
        <r>
          <rPr>
            <sz val="16"/>
            <color rgb="FFFF0000"/>
            <rFont val="Times New Roman"/>
            <family val="1"/>
            <charset val="204"/>
          </rPr>
          <t xml:space="preserve">
          На 01.12.2020 заключен контракт на приобретение цифровых камер АПК "Безопасный город" и договор на поставку купольной видеокамеры.
        Планируется заключение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Планируется заключить контракт на проведение обучающих семинаров для руководителей и сотрудников органов местного самоуправления.
       Ожидаемое неисполнение составит 73,37 тыс.рублей, в том числе за счет бюджета автономного округа 72,64 тыс. рублей и 0,73 тыс. рублей за счет средств местного бюджета.  
     </t>
        </r>
        <r>
          <rPr>
            <u/>
            <sz val="16"/>
            <color rgb="FFFF0000"/>
            <rFont val="Times New Roman"/>
            <family val="2"/>
            <charset val="204"/>
          </rPr>
          <t/>
        </r>
      </is>
    </oc>
    <nc r="J219"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t>
        </r>
        <r>
          <rPr>
            <sz val="16"/>
            <rFont val="Times New Roman"/>
            <family val="1"/>
            <charset val="204"/>
          </rPr>
          <t>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t>
        </r>
        <r>
          <rPr>
            <sz val="16"/>
            <color rgb="FFFF0000"/>
            <rFont val="Times New Roman"/>
            <family val="1"/>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t>
        </r>
        <r>
          <rPr>
            <sz val="16"/>
            <color rgb="FFFF0000"/>
            <rFont val="Times New Roman"/>
            <family val="1"/>
            <charset val="204"/>
          </rPr>
          <t xml:space="preserve">
         Заключен контракт на приобретение цифровых камер АПК "Безопасный город" с целью замены устаревшего оборудования.
       </t>
        </r>
        <r>
          <rPr>
            <sz val="16"/>
            <rFont val="Times New Roman"/>
            <family val="1"/>
            <charset val="204"/>
          </rPr>
          <t xml:space="preserve"> Заключены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t>
        </r>
        <r>
          <rPr>
            <sz val="16"/>
            <color rgb="FFFF0000"/>
            <rFont val="Times New Roman"/>
            <family val="1"/>
            <charset val="204"/>
          </rPr>
          <t xml:space="preserve">
     </t>
        </r>
        <r>
          <rPr>
            <sz val="16"/>
            <rFont val="Times New Roman"/>
            <family val="1"/>
            <charset val="204"/>
          </rPr>
          <t xml:space="preserve">  Заключен контракт на проведение обучающих семинаров для руководителей и сотрудников органов местного самоуправления.</t>
        </r>
        <r>
          <rPr>
            <sz val="16"/>
            <color rgb="FFFF0000"/>
            <rFont val="Times New Roman"/>
            <family val="1"/>
            <charset val="204"/>
          </rPr>
          <t xml:space="preserve">
     </t>
        </r>
        <r>
          <rPr>
            <u/>
            <sz val="16"/>
            <color rgb="FFFF0000"/>
            <rFont val="Times New Roman"/>
            <family val="2"/>
            <charset val="204"/>
          </rPr>
          <t/>
        </r>
      </is>
    </nc>
  </rcc>
  <rfmt sheetId="1" sqref="J219:J226" start="0" length="2147483647">
    <dxf>
      <font>
        <color auto="1"/>
      </font>
    </dxf>
  </rfmt>
  <rcv guid="{A0A3CD9B-2436-40D7-91DB-589A95FBBF00}" action="delete"/>
  <rdn rId="0" localSheetId="1" customView="1" name="Z_A0A3CD9B_2436_40D7_91DB_589A95FBBF00_.wvu.PrintArea" hidden="1" oldHidden="1">
    <formula>'на 01.10.2020'!$A$1:$J$232</formula>
    <oldFormula>'на 01.10.2020'!$A$1:$J$232</oldFormula>
  </rdn>
  <rdn rId="0" localSheetId="1" customView="1" name="Z_A0A3CD9B_2436_40D7_91DB_589A95FBBF00_.wvu.PrintTitles" hidden="1" oldHidden="1">
    <formula>'на 01.10.2020'!$5:$8</formula>
    <oldFormula>'на 01.10.2020'!$5:$8</oldFormula>
  </rdn>
  <rdn rId="0" localSheetId="1" customView="1" name="Z_A0A3CD9B_2436_40D7_91DB_589A95FBBF00_.wvu.FilterData" hidden="1" oldHidden="1">
    <formula>'на 01.10.2020'!$A$7:$J$433</formula>
    <oldFormula>'на 01.10.2020'!$A$7:$J$433</oldFormula>
  </rdn>
  <rcv guid="{A0A3CD9B-2436-40D7-91DB-589A95FBBF00}" action="add"/>
</revisions>
</file>

<file path=xl/revisions/revisionLog1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7" sId="1">
    <o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t>
        </r>
        <r>
          <rPr>
            <sz val="16"/>
            <color rgb="FFFF0000"/>
            <rFont val="Times New Roman"/>
            <family val="1"/>
            <charset val="204"/>
          </rPr>
          <t xml:space="preserve"> </t>
        </r>
        <r>
          <rPr>
            <sz val="16"/>
            <rFont val="Times New Roman"/>
            <family val="1"/>
            <charset val="204"/>
          </rPr>
          <t xml:space="preserve">Соглашение с  получателем субсидии МАУ ПРСМ "Наше время" на финансовое обеспечение выполнения муниципального задания на оплату труда несовершеннолетних детей не заключено,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МБУ СП СШОР "Кедр" средства освоены в полном объеме.                                                                                                                                                                                                                                                             
</t>
        </r>
        <r>
          <rPr>
            <sz val="16"/>
            <color rgb="FFFF0000"/>
            <rFont val="Times New Roman"/>
            <family val="1"/>
            <charset val="204"/>
          </rPr>
          <t>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t>
        </r>
      </is>
    </oc>
    <n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t>
        </r>
        <r>
          <rPr>
            <sz val="16"/>
            <color rgb="FFFF0000"/>
            <rFont val="Times New Roman"/>
            <family val="1"/>
            <charset val="204"/>
          </rPr>
          <t xml:space="preserve"> - 985,10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r>
          <rPr>
            <sz val="16"/>
            <rFont val="Times New Roman"/>
            <family val="1"/>
            <charset val="204"/>
          </rPr>
          <t xml:space="preserve">Соглашение с  получателем субсидии МАУ ПРСМ "Наше время" на финансовое обеспечение выполнения муниципального задания на оплату труда несовершеннолетних детей не заключено,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is>
    </nc>
  </rcc>
  <rfmt sheetId="1" sqref="J51:J56">
    <dxf>
      <numFmt numFmtId="2" formatCode="0.00"/>
      <alignment horizontal="general" readingOrder="0"/>
    </dxf>
  </rfmt>
</revisions>
</file>

<file path=xl/revisions/revisionLog1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8"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наличие остатка средств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(федеральный и окружной бюджет), местного бюджета в сумме 18 839,54 тыс. руб., сложившемся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10) наличие остатка средств субсидии на создание центров цифрового образования детей "IT-куб" (федеральный и окружной бюджет), местного бюджета в сумме
945,69 тыс. руб., сложившемся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9" sId="1">
    <o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t>
        </r>
        <r>
          <rPr>
            <sz val="16"/>
            <color rgb="FFFF0000"/>
            <rFont val="Times New Roman"/>
            <family val="1"/>
            <charset val="204"/>
          </rPr>
          <t xml:space="preserve"> - 985,10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r>
          <rPr>
            <sz val="16"/>
            <rFont val="Times New Roman"/>
            <family val="1"/>
            <charset val="204"/>
          </rPr>
          <t xml:space="preserve">Соглашение с  получателем субсидии МАУ ПРСМ "Наше время" на финансовое обеспечение выполнения муниципального задания на оплату труда несовершеннолетних детей не заключено,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is>
    </oc>
    <n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t>
        </r>
        <r>
          <rPr>
            <sz val="16"/>
            <color rgb="FFFF0000"/>
            <rFont val="Times New Roman"/>
            <family val="1"/>
            <charset val="204"/>
          </rPr>
          <t xml:space="preserve"> </t>
        </r>
        <r>
          <rPr>
            <sz val="16"/>
            <rFont val="Times New Roman"/>
            <family val="1"/>
            <charset val="204"/>
          </rPr>
          <t xml:space="preserve">- 985,10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r>
          <rPr>
            <sz val="16"/>
            <color rgb="FFFF0000"/>
            <rFont val="Times New Roman"/>
            <family val="1"/>
            <charset val="204"/>
          </rPr>
          <t xml:space="preserve">                                                                                                                                                                                                                                                                                                                                                                                                                     </t>
        </r>
      </is>
    </nc>
  </rcc>
</revisions>
</file>

<file path=xl/revisions/revisionLog1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0"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наличие остатка средств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(федеральный и окружной бюджет), местного бюджета в сумме 18 839,54 тыс. руб., сложившемся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10) наличие остатка средств субсидии на создание центров цифрового образования детей "IT-куб" (федеральный и окружной бюджет), местного бюджета в сумме
945,69 тыс. руб., сложившемся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10) наличие остатка средств субсидии на создание центров цифрового образования детей "IT-куб" (федеральный и окружной бюджет), местного бюджета в сумме
945,69 тыс. руб., сложившемся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1"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10) наличие остатка средств субсидии на создание центров цифрового образования детей "IT-куб" (федеральный и окружной бюджет), местного бюджета в сумме
945,69 тыс. руб., сложившемся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2"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3"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4"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rFont val="Times New Roman"/>
            <family val="1"/>
            <charset val="204"/>
          </rPr>
          <t xml:space="preserve">-34 763,80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sz val="16"/>
            <color rgb="FFFF0000"/>
            <rFont val="Times New Roman"/>
            <family val="1"/>
            <charset val="204"/>
          </rPr>
          <t xml:space="preserve">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t>
        </r>
        <r>
          <rPr>
            <sz val="16"/>
            <color rgb="FFFF0000"/>
            <rFont val="Times New Roman"/>
            <family val="1"/>
            <charset val="204"/>
          </rPr>
          <t xml:space="preserve">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5"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t>
        </r>
        <r>
          <rPr>
            <sz val="16"/>
            <color rgb="FFFF0000"/>
            <rFont val="Times New Roman"/>
            <family val="1"/>
            <charset val="204"/>
          </rPr>
          <t xml:space="preserve">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t>
        </r>
        <r>
          <rPr>
            <sz val="16"/>
            <color rgb="FFFF0000"/>
            <rFont val="Times New Roman"/>
            <family val="1"/>
            <charset val="204"/>
          </rPr>
          <t xml:space="preserve">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6"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t>
        </r>
        <r>
          <rPr>
            <sz val="16"/>
            <color rgb="FFFF0000"/>
            <rFont val="Times New Roman"/>
            <family val="1"/>
            <charset val="204"/>
          </rPr>
          <t xml:space="preserve">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t>
        </r>
        <r>
          <rPr>
            <sz val="16"/>
            <color rgb="FFFF0000"/>
            <rFont val="Times New Roman"/>
            <family val="1"/>
            <charset val="204"/>
          </rPr>
          <t xml:space="preserve">
</t>
        </r>
        <r>
          <rPr>
            <sz val="16"/>
            <rFont val="Times New Roman"/>
            <family val="1"/>
            <charset val="204"/>
          </rPr>
          <t>-18 839,54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7"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t>
        </r>
        <r>
          <rPr>
            <sz val="16"/>
            <color rgb="FFFF0000"/>
            <rFont val="Times New Roman"/>
            <family val="1"/>
            <charset val="204"/>
          </rPr>
          <t xml:space="preserve">
</t>
        </r>
        <r>
          <rPr>
            <sz val="16"/>
            <rFont val="Times New Roman"/>
            <family val="1"/>
            <charset val="204"/>
          </rPr>
          <t>-18 839,54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t>
        </r>
        <r>
          <rPr>
            <sz val="16"/>
            <color rgb="FFFF0000"/>
            <rFont val="Times New Roman"/>
            <family val="1"/>
            <charset val="204"/>
          </rPr>
          <t xml:space="preserve">
</t>
        </r>
        <r>
          <rPr>
            <sz val="16"/>
            <rFont val="Times New Roman"/>
            <family val="1"/>
            <charset val="204"/>
          </rPr>
          <t>-18 839,54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cv guid="{13BE7114-35DF-4699-8779-61985C68F6C3}" action="delete"/>
  <rdn rId="0" localSheetId="1" customView="1" name="Z_13BE7114_35DF_4699_8779_61985C68F6C3_.wvu.PrintArea" hidden="1" oldHidden="1">
    <formula>'на 01.10.2020'!$A$1:$J$233</formula>
    <oldFormula>'на 01.10.2020'!$A$1:$J$233</oldFormula>
  </rdn>
  <rdn rId="0" localSheetId="1" customView="1" name="Z_13BE7114_35DF_4699_8779_61985C68F6C3_.wvu.PrintTitles" hidden="1" oldHidden="1">
    <formula>'на 01.10.2020'!$5:$8</formula>
    <oldFormula>'на 01.10.2020'!$5:$8</oldFormula>
  </rdn>
  <rdn rId="0" localSheetId="1" customView="1" name="Z_13BE7114_35DF_4699_8779_61985C68F6C3_.wvu.FilterData" hidden="1" oldHidden="1">
    <formula>'на 01.10.2020'!$A$7:$J$433</formula>
    <oldFormula>'на 01.10.2020'!$A$7:$J$433</oldFormula>
  </rdn>
  <rcv guid="{13BE7114-35DF-4699-8779-61985C68F6C3}" action="add"/>
</revisions>
</file>

<file path=xl/revisions/revisionLog1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1"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t>
        </r>
        <r>
          <rPr>
            <sz val="16"/>
            <color rgb="FFFF0000"/>
            <rFont val="Times New Roman"/>
            <family val="1"/>
            <charset val="204"/>
          </rPr>
          <t xml:space="preserve">
</t>
        </r>
        <r>
          <rPr>
            <sz val="16"/>
            <rFont val="Times New Roman"/>
            <family val="1"/>
            <charset val="204"/>
          </rPr>
          <t>-18 839,54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t>
        </r>
        <r>
          <rPr>
            <sz val="16"/>
            <color rgb="FFFF0000"/>
            <rFont val="Times New Roman"/>
            <family val="1"/>
            <charset val="204"/>
          </rPr>
          <t xml:space="preserve">
</t>
        </r>
        <r>
          <rPr>
            <sz val="16"/>
            <rFont val="Times New Roman"/>
            <family val="1"/>
            <charset val="204"/>
          </rPr>
          <t>-18 839,54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2" sId="1">
    <oc r="I53">
      <f>665.58+4025.7+985.1</f>
    </oc>
    <nc r="I53">
      <f>D53-G53</f>
    </nc>
  </rcc>
</revisions>
</file>

<file path=xl/revisions/revisionLog1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3" sId="1">
    <o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осуществлялись в течении 2020 года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производились планомерно в течение  финансового года. 
</t>
        </r>
        <r>
          <rPr>
            <sz val="16"/>
            <color rgb="FFFF0000"/>
            <rFont val="Times New Roman"/>
            <family val="1"/>
            <charset val="204"/>
          </rPr>
          <t xml:space="preserve">
</t>
        </r>
        <r>
          <rPr>
            <u/>
            <sz val="16"/>
            <rFont val="Times New Roman"/>
            <family val="1"/>
            <charset val="204"/>
          </rPr>
          <t>ДГХ:</t>
        </r>
        <r>
          <rPr>
            <sz val="16"/>
            <rFont val="Times New Roman"/>
            <family val="1"/>
            <charset val="204"/>
          </rPr>
          <t xml:space="preserve"> 
Выполнен ремонт в квартире по адресу ул. Островского,6, кв. 16 (44,5 м2), в том числе выполнены работы/оказаны услуги:
- по проверке локального сметного расчета по объекту на сумму 6,0 тыс.руб.;
- по разработке проекта электроснабжения, освещения жилого помещения на сумму 20,1 тыс.руб.
- по проверке локального сметного расчета на электроснабжение и освещение жилого помещения на сумму 3,5 тыс.руб.;
- по ремонту жилого помещения на сумму 397,3 тыс.руб.</t>
        </r>
        <r>
          <rPr>
            <sz val="16"/>
            <color rgb="FFFF0000"/>
            <rFont val="Times New Roman"/>
            <family val="1"/>
            <charset val="204"/>
          </rPr>
          <t xml:space="preserve">
</t>
        </r>
        <r>
          <rPr>
            <u/>
            <sz val="16"/>
            <color rgb="FFFF0000"/>
            <rFont val="Times New Roman"/>
            <family val="1"/>
            <charset val="204"/>
          </rPr>
          <t>ДО:</t>
        </r>
        <r>
          <rPr>
            <sz val="16"/>
            <color rgb="FFFF0000"/>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На 01.12.2020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в настоящее время проводится работа по расторжению данного контракта.
</t>
        </r>
        <r>
          <rPr>
            <u/>
            <sz val="16"/>
            <rFont val="Times New Roman"/>
            <family val="1"/>
            <charset val="204"/>
          </rPr>
          <t>ДАиГ</t>
        </r>
        <r>
          <rPr>
            <sz val="16"/>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oc>
    <n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осуществлялись в течении 2020 года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производились планомерно в течение  финансового года. 
</t>
        </r>
        <r>
          <rPr>
            <sz val="16"/>
            <color rgb="FFFF0000"/>
            <rFont val="Times New Roman"/>
            <family val="1"/>
            <charset val="204"/>
          </rPr>
          <t xml:space="preserve">
</t>
        </r>
        <r>
          <rPr>
            <u/>
            <sz val="16"/>
            <rFont val="Times New Roman"/>
            <family val="1"/>
            <charset val="204"/>
          </rPr>
          <t>ДГХ:</t>
        </r>
        <r>
          <rPr>
            <sz val="16"/>
            <rFont val="Times New Roman"/>
            <family val="1"/>
            <charset val="204"/>
          </rPr>
          <t xml:space="preserve"> 
Выполнен ремонт в квартире по адресу ул. Островского,6, кв. 16 (44,5 м2), в том числе выполнены работы/оказаны услуги:
- по проверке локального сметного расчета по объекту на сумму 6,0 тыс.руб.;
- по разработке проекта электроснабжения, освещения жилого помещения на сумму 20,1 тыс.руб.
- по проверке локального сметного расчета на электроснабжение и освещение жилого помещения на сумму 3,5 тыс.руб.;
- по ремонту жилого помещения на сумму 397,3 тыс.руб.</t>
        </r>
        <r>
          <rPr>
            <sz val="16"/>
            <color rgb="FFFF0000"/>
            <rFont val="Times New Roman"/>
            <family val="1"/>
            <charset val="204"/>
          </rPr>
          <t xml:space="preserve">
</t>
        </r>
        <r>
          <rPr>
            <u/>
            <sz val="16"/>
            <rFont val="Times New Roman"/>
            <family val="1"/>
            <charset val="204"/>
          </rPr>
          <t>ДО:</t>
        </r>
        <r>
          <rPr>
            <sz val="16"/>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На 01.12.2020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в настоящее время проводится работа по расторжению данного контракта.</t>
        </r>
        <r>
          <rPr>
            <sz val="16"/>
            <color rgb="FFFF0000"/>
            <rFont val="Times New Roman"/>
            <family val="1"/>
            <charset val="204"/>
          </rPr>
          <t xml:space="preserve">
</t>
        </r>
        <r>
          <rPr>
            <u/>
            <sz val="16"/>
            <rFont val="Times New Roman"/>
            <family val="1"/>
            <charset val="204"/>
          </rPr>
          <t>ДАиГ</t>
        </r>
        <r>
          <rPr>
            <sz val="16"/>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nc>
  </rcc>
  <rcv guid="{3EEA7E1A-5F2B-4408-A34C-1F0223B5B245}" action="delete"/>
  <rdn rId="0" localSheetId="1" customView="1" name="Z_3EEA7E1A_5F2B_4408_A34C_1F0223B5B245_.wvu.FilterData" hidden="1" oldHidden="1">
    <formula>'на 01.10.2020'!$A$7:$J$433</formula>
    <oldFormula>'на 01.10.2020'!$A$7:$J$433</oldFormula>
  </rdn>
  <rcv guid="{3EEA7E1A-5F2B-4408-A34C-1F0223B5B245}" action="add"/>
</revisions>
</file>

<file path=xl/revisions/revisionLog1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5" sId="1">
    <o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осуществлялись в течении 2020 года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производились планомерно в течение  финансового года. 
</t>
        </r>
        <r>
          <rPr>
            <sz val="16"/>
            <color rgb="FFFF0000"/>
            <rFont val="Times New Roman"/>
            <family val="1"/>
            <charset val="204"/>
          </rPr>
          <t xml:space="preserve">
</t>
        </r>
        <r>
          <rPr>
            <u/>
            <sz val="16"/>
            <rFont val="Times New Roman"/>
            <family val="1"/>
            <charset val="204"/>
          </rPr>
          <t>ДГХ:</t>
        </r>
        <r>
          <rPr>
            <sz val="16"/>
            <rFont val="Times New Roman"/>
            <family val="1"/>
            <charset val="204"/>
          </rPr>
          <t xml:space="preserve"> 
Выполнен ремонт в квартире по адресу ул. Островского,6, кв. 16 (44,5 м2), в том числе выполнены работы/оказаны услуги:
- по проверке локального сметного расчета по объекту на сумму 6,0 тыс.руб.;
- по разработке проекта электроснабжения, освещения жилого помещения на сумму 20,1 тыс.руб.
- по проверке локального сметного расчета на электроснабжение и освещение жилого помещения на сумму 3,5 тыс.руб.;
- по ремонту жилого помещения на сумму 397,3 тыс.руб.</t>
        </r>
        <r>
          <rPr>
            <sz val="16"/>
            <color rgb="FFFF0000"/>
            <rFont val="Times New Roman"/>
            <family val="1"/>
            <charset val="204"/>
          </rPr>
          <t xml:space="preserve">
</t>
        </r>
        <r>
          <rPr>
            <u/>
            <sz val="16"/>
            <rFont val="Times New Roman"/>
            <family val="1"/>
            <charset val="204"/>
          </rPr>
          <t>ДО:</t>
        </r>
        <r>
          <rPr>
            <sz val="16"/>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На 01.12.2020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в настоящее время проводится работа по расторжению данного контракта.</t>
        </r>
        <r>
          <rPr>
            <sz val="16"/>
            <color rgb="FFFF0000"/>
            <rFont val="Times New Roman"/>
            <family val="1"/>
            <charset val="204"/>
          </rPr>
          <t xml:space="preserve">
</t>
        </r>
        <r>
          <rPr>
            <u/>
            <sz val="16"/>
            <rFont val="Times New Roman"/>
            <family val="1"/>
            <charset val="204"/>
          </rPr>
          <t>ДАиГ</t>
        </r>
        <r>
          <rPr>
            <sz val="16"/>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oc>
    <n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осуществлялись в течении 2020 года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производились планомерно в течение  финансового года. 
</t>
        </r>
        <r>
          <rPr>
            <sz val="16"/>
            <color rgb="FFFF0000"/>
            <rFont val="Times New Roman"/>
            <family val="1"/>
            <charset val="204"/>
          </rPr>
          <t xml:space="preserve">
</t>
        </r>
        <r>
          <rPr>
            <u/>
            <sz val="16"/>
            <rFont val="Times New Roman"/>
            <family val="1"/>
            <charset val="204"/>
          </rPr>
          <t>ДГХ:</t>
        </r>
        <r>
          <rPr>
            <sz val="16"/>
            <rFont val="Times New Roman"/>
            <family val="1"/>
            <charset val="204"/>
          </rPr>
          <t xml:space="preserve"> 
Выполнен ремонт в квартире по адресу ул. Островского,6, кв. 16 (44,5 м2), в том числе выполнены работы/оказаны услуги:
- по проверке локального сметного расчета по объекту на сумму 6,0 тыс.руб.;
- по разработке проекта электроснабжения, освещения жилого помещения на сумму 20,1 тыс.руб.
- по проверке локального сметного расчета на электроснабжение и освещение жилого помещения на сумму 3,5 тыс.руб.;
- по ремонту жилого помещения на сумму 397,3 тыс.руб.</t>
        </r>
        <r>
          <rPr>
            <sz val="16"/>
            <color rgb="FFFF0000"/>
            <rFont val="Times New Roman"/>
            <family val="1"/>
            <charset val="204"/>
          </rPr>
          <t xml:space="preserve">
</t>
        </r>
        <r>
          <rPr>
            <u/>
            <sz val="16"/>
            <rFont val="Times New Roman"/>
            <family val="1"/>
            <charset val="204"/>
          </rPr>
          <t>ДО:</t>
        </r>
        <r>
          <rPr>
            <sz val="16"/>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На 31.12.2020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в настоящее время проводится работа по расторжению данного контракта.</t>
        </r>
        <r>
          <rPr>
            <sz val="16"/>
            <color rgb="FFFF0000"/>
            <rFont val="Times New Roman"/>
            <family val="1"/>
            <charset val="204"/>
          </rPr>
          <t xml:space="preserve">
</t>
        </r>
        <r>
          <rPr>
            <u/>
            <sz val="16"/>
            <rFont val="Times New Roman"/>
            <family val="1"/>
            <charset val="204"/>
          </rPr>
          <t>ДАиГ</t>
        </r>
        <r>
          <rPr>
            <sz val="16"/>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nc>
  </rcc>
</revisions>
</file>

<file path=xl/revisions/revisionLog1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7:I28" start="0" length="2147483647">
    <dxf>
      <font>
        <color auto="1"/>
      </font>
    </dxf>
  </rfmt>
</revisions>
</file>

<file path=xl/revisions/revisionLog1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6" sId="1">
    <oc r="I27">
      <f>D27-G27</f>
    </oc>
    <nc r="I27">
      <f>D27-G27</f>
    </nc>
  </rcc>
  <rfmt sheetId="1" sqref="I21:I23" start="0" length="2147483647">
    <dxf>
      <font>
        <color auto="1"/>
      </font>
    </dxf>
  </rfmt>
</revisions>
</file>

<file path=xl/revisions/revisionLog1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51" start="0" length="2147483647">
    <dxf>
      <font>
        <color auto="1"/>
      </font>
    </dxf>
  </rfmt>
</revisions>
</file>

<file path=xl/revisions/revisionLog1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7" sId="1">
    <o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t>
        </r>
        <r>
          <rPr>
            <sz val="16"/>
            <color rgb="FFFF0000"/>
            <rFont val="Times New Roman"/>
            <family val="1"/>
            <charset val="204"/>
          </rPr>
          <t xml:space="preserve"> </t>
        </r>
        <r>
          <rPr>
            <sz val="16"/>
            <rFont val="Times New Roman"/>
            <family val="1"/>
            <charset val="204"/>
          </rPr>
          <t xml:space="preserve">- 985,10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r>
          <rPr>
            <sz val="16"/>
            <color rgb="FFFF0000"/>
            <rFont val="Times New Roman"/>
            <family val="1"/>
            <charset val="204"/>
          </rPr>
          <t xml:space="preserve">                                                                                                                                                                                                                                                                                                                                                                                                                     </t>
        </r>
      </is>
    </oc>
    <n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t>
        </r>
        <r>
          <rPr>
            <sz val="16"/>
            <color rgb="FFFF0000"/>
            <rFont val="Times New Roman"/>
            <family val="1"/>
            <charset val="204"/>
          </rPr>
          <t xml:space="preserve"> </t>
        </r>
        <r>
          <rPr>
            <sz val="16"/>
            <rFont val="Times New Roman"/>
            <family val="1"/>
            <charset val="204"/>
          </rPr>
          <t xml:space="preserve">- 985,10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r>
          <rPr>
            <sz val="16"/>
            <color rgb="FFFF0000"/>
            <rFont val="Times New Roman"/>
            <family val="1"/>
            <charset val="204"/>
          </rPr>
          <t xml:space="preserve">                                                                                                                                                                                                                                                                                                                                                                                                                     </t>
        </r>
      </is>
    </nc>
  </rcc>
</revisions>
</file>

<file path=xl/revisions/revisionLog1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8" sId="1">
    <o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t>
        </r>
        <r>
          <rPr>
            <sz val="16"/>
            <color rgb="FFFF0000"/>
            <rFont val="Times New Roman"/>
            <family val="1"/>
            <charset val="204"/>
          </rPr>
          <t xml:space="preserve"> </t>
        </r>
        <r>
          <rPr>
            <sz val="16"/>
            <rFont val="Times New Roman"/>
            <family val="1"/>
            <charset val="204"/>
          </rPr>
          <t xml:space="preserve">- 985,10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r>
          <rPr>
            <sz val="16"/>
            <color rgb="FFFF0000"/>
            <rFont val="Times New Roman"/>
            <family val="1"/>
            <charset val="204"/>
          </rPr>
          <t xml:space="preserve">                                                                                                                                                                                                                                                                                                                                                                                                                     </t>
        </r>
      </is>
    </oc>
    <n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В соответствии с договорами, заключёнными между КУ ХМАО-Югры «Сургутский центр занятости населения» и муниципальными учреждениями, подведомственными департаменту образования  в 2020 году временно трудоустроено 8 человек.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t>
        </r>
        <r>
          <rPr>
            <sz val="16"/>
            <color rgb="FFFF0000"/>
            <rFont val="Times New Roman"/>
            <family val="1"/>
            <charset val="204"/>
          </rPr>
          <t xml:space="preserve"> </t>
        </r>
        <r>
          <rPr>
            <sz val="16"/>
            <rFont val="Times New Roman"/>
            <family val="1"/>
            <charset val="204"/>
          </rPr>
          <t xml:space="preserve">- 985,10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r>
          <rPr>
            <sz val="16"/>
            <color rgb="FFFF0000"/>
            <rFont val="Times New Roman"/>
            <family val="1"/>
            <charset val="204"/>
          </rPr>
          <t xml:space="preserve">                                                                                                                                                                                                                                                                                                                                                                                                                     </t>
        </r>
      </is>
    </nc>
  </rcc>
</revisions>
</file>

<file path=xl/revisions/revisionLog1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9" sId="1">
    <o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В соответствии с договорами, заключёнными между КУ ХМАО-Югры «Сургутский центр занятости населения» и муниципальными учреждениями, подведомственными департаменту образования  в 2020 году временно трудоустроено 8 человек.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t>
        </r>
        <r>
          <rPr>
            <sz val="16"/>
            <color rgb="FFFF0000"/>
            <rFont val="Times New Roman"/>
            <family val="1"/>
            <charset val="204"/>
          </rPr>
          <t xml:space="preserve"> </t>
        </r>
        <r>
          <rPr>
            <sz val="16"/>
            <rFont val="Times New Roman"/>
            <family val="1"/>
            <charset val="204"/>
          </rPr>
          <t xml:space="preserve">- 985,10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r>
          <rPr>
            <sz val="16"/>
            <color rgb="FFFF0000"/>
            <rFont val="Times New Roman"/>
            <family val="1"/>
            <charset val="204"/>
          </rPr>
          <t xml:space="preserve">                                                                                                                                                                                                                                                                                                                                                                                                                     </t>
        </r>
      </is>
    </oc>
    <n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t>
        </r>
        <r>
          <rPr>
            <sz val="16"/>
            <rFont val="Times New Roman"/>
            <family val="1"/>
            <charset val="204"/>
          </rPr>
          <t xml:space="preserve">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В соответствии с договорами, заключёнными между КУ ХМАО-Югры «Сургутский центр занятости населения» и муниципальными учреждениями, подведомственными департаменту образования  в 2020 году временно трудоустроено 8 человек.
</t>
        </r>
        <r>
          <rPr>
            <sz val="16"/>
            <color rgb="FFFF0000"/>
            <rFont val="Times New Roman"/>
            <family val="1"/>
            <charset val="204"/>
          </rPr>
          <t xml:space="preserve">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t>
        </r>
        <r>
          <rPr>
            <sz val="16"/>
            <color rgb="FFFF0000"/>
            <rFont val="Times New Roman"/>
            <family val="1"/>
            <charset val="204"/>
          </rPr>
          <t xml:space="preserve"> </t>
        </r>
        <r>
          <rPr>
            <sz val="16"/>
            <rFont val="Times New Roman"/>
            <family val="1"/>
            <charset val="204"/>
          </rPr>
          <t xml:space="preserve">- 985,10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r>
          <rPr>
            <sz val="16"/>
            <color rgb="FFFF0000"/>
            <rFont val="Times New Roman"/>
            <family val="1"/>
            <charset val="204"/>
          </rPr>
          <t xml:space="preserve">                                                                                                                                                                                                                                                                                                                                                                                                                     </t>
        </r>
      </is>
    </nc>
  </rcc>
</revisions>
</file>

<file path=xl/revisions/revisionLog1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01.10.2020'!$A$1:$J$233</formula>
    <oldFormula>'на 01.10.2020'!$A$1:$J$233</oldFormula>
  </rdn>
  <rdn rId="0" localSheetId="1" customView="1" name="Z_13BE7114_35DF_4699_8779_61985C68F6C3_.wvu.PrintTitles" hidden="1" oldHidden="1">
    <formula>'на 01.10.2020'!$5:$8</formula>
    <oldFormula>'на 01.10.2020'!$5:$8</oldFormula>
  </rdn>
  <rdn rId="0" localSheetId="1" customView="1" name="Z_13BE7114_35DF_4699_8779_61985C68F6C3_.wvu.FilterData" hidden="1" oldHidden="1">
    <formula>'на 01.10.2020'!$A$7:$J$433</formula>
    <oldFormula>'на 01.10.2020'!$A$7:$J$433</oldFormula>
  </rdn>
  <rcv guid="{13BE7114-35DF-4699-8779-61985C68F6C3}" action="add"/>
</revisions>
</file>

<file path=xl/revisions/revisionLog1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01.10.2020'!$A$1:$J$233</formula>
    <oldFormula>'на 01.10.2020'!$A$1:$J$233</oldFormula>
  </rdn>
  <rdn rId="0" localSheetId="1" customView="1" name="Z_13BE7114_35DF_4699_8779_61985C68F6C3_.wvu.PrintTitles" hidden="1" oldHidden="1">
    <formula>'на 01.10.2020'!$5:$8</formula>
    <oldFormula>'на 01.10.2020'!$5:$8</oldFormula>
  </rdn>
  <rdn rId="0" localSheetId="1" customView="1" name="Z_13BE7114_35DF_4699_8779_61985C68F6C3_.wvu.FilterData" hidden="1" oldHidden="1">
    <formula>'на 01.10.2020'!$A$7:$J$433</formula>
    <oldFormula>'на 01.10.2020'!$A$7:$J$433</oldFormula>
  </rdn>
  <rcv guid="{13BE7114-35DF-4699-8779-61985C68F6C3}" action="add"/>
</revisions>
</file>

<file path=xl/revisions/revisionLog1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5:I7" start="0" length="2147483647">
    <dxf>
      <font>
        <color auto="1"/>
      </font>
    </dxf>
  </rfmt>
  <rcv guid="{A0A3CD9B-2436-40D7-91DB-589A95FBBF00}" action="delete"/>
  <rdn rId="0" localSheetId="1" customView="1" name="Z_A0A3CD9B_2436_40D7_91DB_589A95FBBF00_.wvu.PrintArea" hidden="1" oldHidden="1">
    <formula>'на 01.10.2020'!$A$1:$J$232</formula>
    <oldFormula>'на 01.10.2020'!$A$1:$J$232</oldFormula>
  </rdn>
  <rdn rId="0" localSheetId="1" customView="1" name="Z_A0A3CD9B_2436_40D7_91DB_589A95FBBF00_.wvu.PrintTitles" hidden="1" oldHidden="1">
    <formula>'на 01.10.2020'!$5:$8</formula>
    <oldFormula>'на 01.10.2020'!$5:$8</oldFormula>
  </rdn>
  <rdn rId="0" localSheetId="1" customView="1" name="Z_A0A3CD9B_2436_40D7_91DB_589A95FBBF00_.wvu.FilterData" hidden="1" oldHidden="1">
    <formula>'на 01.10.2020'!$A$7:$J$433</formula>
    <oldFormula>'на 01.10.2020'!$A$7:$J$433</oldFormula>
  </rdn>
  <rcv guid="{A0A3CD9B-2436-40D7-91DB-589A95FBBF00}" action="add"/>
</revisions>
</file>

<file path=xl/revisions/revisionLog1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01.10.2020'!$A$1:$J$232</formula>
    <oldFormula>'на 01.10.2020'!$A$1:$J$232</oldFormula>
  </rdn>
  <rdn rId="0" localSheetId="1" customView="1" name="Z_CA384592_0CFD_4322_A4EB_34EC04693944_.wvu.PrintTitles" hidden="1" oldHidden="1">
    <formula>'на 01.10.2020'!$5:$8</formula>
    <oldFormula>'на 01.10.2020'!$5:$8</oldFormula>
  </rdn>
  <rdn rId="0" localSheetId="1" customView="1" name="Z_CA384592_0CFD_4322_A4EB_34EC04693944_.wvu.Cols" hidden="1" oldHidden="1">
    <formula>'на 01.10.2020'!$K:$M</formula>
    <oldFormula>'на 01.10.2020'!$K:$M</oldFormula>
  </rdn>
  <rdn rId="0" localSheetId="1" customView="1" name="Z_CA384592_0CFD_4322_A4EB_34EC04693944_.wvu.FilterData" hidden="1" oldHidden="1">
    <formula>'на 01.10.2020'!$A$7:$J$433</formula>
    <oldFormula>'на 01.10.2020'!$A$7:$J$433</oldFormula>
  </rdn>
  <rcv guid="{CA384592-0CFD-4322-A4EB-34EC04693944}" action="add"/>
</revisions>
</file>

<file path=xl/revisions/revisionLog1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3" sId="1">
    <oc r="J57" t="inlineStr">
      <is>
        <r>
          <rPr>
            <u/>
            <sz val="16"/>
            <rFont val="Times New Roman"/>
            <family val="1"/>
            <charset val="204"/>
          </rPr>
          <t>КУИ</t>
        </r>
        <r>
          <rPr>
            <sz val="16"/>
            <rFont val="Times New Roman"/>
            <family val="1"/>
            <charset val="204"/>
          </rPr>
          <t xml:space="preserve">: В рамках реализации программы были предоставлены субсидии:
- на повышение эффективности использования и развитие ресурсного потенциала рыбохозяйственного комплекса (1 получатель) на сумму 9 738,10 тыс.рублей;
-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(1 получатель) на сумму 21,4 тыс.рублей.  </t>
        </r>
        <r>
          <rPr>
            <sz val="16"/>
            <color rgb="FFFF0000"/>
            <rFont val="Times New Roman"/>
            <family val="1"/>
            <charset val="204"/>
          </rPr>
          <t xml:space="preserve">
</t>
        </r>
        <r>
          <rPr>
            <sz val="16"/>
            <color rgb="FFFF0000"/>
            <rFont val="Times New Roman"/>
            <family val="2"/>
            <charset val="204"/>
          </rPr>
          <t xml:space="preserve">
</t>
        </r>
        <r>
          <rPr>
            <sz val="16"/>
            <rFont val="Times New Roman"/>
            <family val="1"/>
            <charset val="204"/>
          </rPr>
          <t xml:space="preserve">
</t>
        </r>
        <r>
          <rPr>
            <u/>
            <sz val="16"/>
            <rFont val="Times New Roman"/>
            <family val="1"/>
            <charset val="204"/>
          </rPr>
          <t>ДГХ</t>
        </r>
        <r>
          <rPr>
            <sz val="16"/>
            <rFont val="Times New Roman"/>
            <family val="1"/>
            <charset val="204"/>
          </rPr>
          <t xml:space="preserve">: В рамках реализации мероприятий программы был заключен муниципальный контракт на выполнение работ по отлову, транспортировке, содержанию, регулированию численности и утилизации безнадзорных и бродячих домашних животных на сумму 37 753,5 тыс.руб., из них рамках государственной программы 4 438,4 тыс.руб. Отловлено всего по контракту 1037 собак, в том числе 312 голов за счет средств окружного бюджета.
Средства окружного бюджета исполнены в полном объеме.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УБУиО</t>
        </r>
        <r>
          <rPr>
            <sz val="16"/>
            <rFont val="Times New Roman"/>
            <family val="1"/>
            <charset val="204"/>
          </rPr>
          <t xml:space="preserve">: Оплачены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в объеме 73,9 тыс.рублей. 
</t>
        </r>
        <r>
          <rPr>
            <sz val="16"/>
            <color rgb="FFFF0000"/>
            <rFont val="Times New Roman"/>
            <family val="1"/>
            <charset val="204"/>
          </rPr>
          <t xml:space="preserve">
</t>
        </r>
        <r>
          <rPr>
            <sz val="16"/>
            <color theme="8" tint="-0.499984740745262"/>
            <rFont val="Times New Roman"/>
            <family val="1"/>
            <charset val="204"/>
          </rPr>
          <t xml:space="preserve">
</t>
        </r>
      </is>
    </oc>
    <nc r="J57" t="inlineStr">
      <is>
        <r>
          <rPr>
            <u/>
            <sz val="16"/>
            <rFont val="Times New Roman"/>
            <family val="1"/>
            <charset val="204"/>
          </rPr>
          <t>КУИ</t>
        </r>
        <r>
          <rPr>
            <sz val="16"/>
            <rFont val="Times New Roman"/>
            <family val="1"/>
            <charset val="204"/>
          </rPr>
          <t xml:space="preserve">: В рамках реализации программы были предоставлены субсидии:
- на повышение эффективности использования и развитие ресурсного потенциала рыбохозяйственного комплекса (1 получатель) на сумму 9 738,10 тыс.рублей;
-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(1 получатель) на сумму 21,4 тыс.рублей.  </t>
        </r>
        <r>
          <rPr>
            <sz val="16"/>
            <color rgb="FFFF0000"/>
            <rFont val="Times New Roman"/>
            <family val="1"/>
            <charset val="204"/>
          </rPr>
          <t xml:space="preserve">
</t>
        </r>
        <r>
          <rPr>
            <sz val="16"/>
            <color rgb="FFFF0000"/>
            <rFont val="Times New Roman"/>
            <family val="2"/>
            <charset val="204"/>
          </rPr>
          <t xml:space="preserve">
</t>
        </r>
        <r>
          <rPr>
            <sz val="16"/>
            <rFont val="Times New Roman"/>
            <family val="1"/>
            <charset val="204"/>
          </rPr>
          <t xml:space="preserve">
</t>
        </r>
        <r>
          <rPr>
            <u/>
            <sz val="16"/>
            <rFont val="Times New Roman"/>
            <family val="1"/>
            <charset val="204"/>
          </rPr>
          <t>ДГХ</t>
        </r>
        <r>
          <rPr>
            <sz val="16"/>
            <rFont val="Times New Roman"/>
            <family val="1"/>
            <charset val="204"/>
          </rPr>
          <t xml:space="preserve">: В рамках реализации мероприятий программы был заключен муниципальный контракт на выполнение работ по отлову, транспортировке, содержанию, регулированию численности и утилизации безнадзорных и бродячих домашних животных на сумму 37 753,5 тыс.руб., из них в рамках государственной программы 4 438,4 тыс.руб. Отловлено всего по контракту 1037 собак, в том числе 312 голов за счет средств окружного бюджета.
Средства окружного бюджета исполнены в полном объеме.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УБУиО</t>
        </r>
        <r>
          <rPr>
            <sz val="16"/>
            <rFont val="Times New Roman"/>
            <family val="1"/>
            <charset val="204"/>
          </rPr>
          <t xml:space="preserve">: Оплачены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в объеме 73,9 тыс.рублей. 
</t>
        </r>
        <r>
          <rPr>
            <sz val="16"/>
            <color rgb="FFFF0000"/>
            <rFont val="Times New Roman"/>
            <family val="1"/>
            <charset val="204"/>
          </rPr>
          <t xml:space="preserve">
</t>
        </r>
        <r>
          <rPr>
            <sz val="16"/>
            <color theme="8" tint="-0.499984740745262"/>
            <rFont val="Times New Roman"/>
            <family val="1"/>
            <charset val="204"/>
          </rPr>
          <t xml:space="preserve">
</t>
        </r>
      </is>
    </nc>
  </rcc>
</revisions>
</file>

<file path=xl/revisions/revisionLog1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4" sId="1">
    <oc r="J57" t="inlineStr">
      <is>
        <r>
          <rPr>
            <u/>
            <sz val="16"/>
            <rFont val="Times New Roman"/>
            <family val="1"/>
            <charset val="204"/>
          </rPr>
          <t>КУИ</t>
        </r>
        <r>
          <rPr>
            <sz val="16"/>
            <rFont val="Times New Roman"/>
            <family val="1"/>
            <charset val="204"/>
          </rPr>
          <t xml:space="preserve">: В рамках реализации программы были предоставлены субсидии:
- на повышение эффективности использования и развитие ресурсного потенциала рыбохозяйственного комплекса (1 получатель) на сумму 9 738,10 тыс.рублей;
-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(1 получатель) на сумму 21,4 тыс.рублей.  </t>
        </r>
        <r>
          <rPr>
            <sz val="16"/>
            <color rgb="FFFF0000"/>
            <rFont val="Times New Roman"/>
            <family val="1"/>
            <charset val="204"/>
          </rPr>
          <t xml:space="preserve">
</t>
        </r>
        <r>
          <rPr>
            <sz val="16"/>
            <color rgb="FFFF0000"/>
            <rFont val="Times New Roman"/>
            <family val="2"/>
            <charset val="204"/>
          </rPr>
          <t xml:space="preserve">
</t>
        </r>
        <r>
          <rPr>
            <sz val="16"/>
            <rFont val="Times New Roman"/>
            <family val="1"/>
            <charset val="204"/>
          </rPr>
          <t xml:space="preserve">
</t>
        </r>
        <r>
          <rPr>
            <u/>
            <sz val="16"/>
            <rFont val="Times New Roman"/>
            <family val="1"/>
            <charset val="204"/>
          </rPr>
          <t>ДГХ</t>
        </r>
        <r>
          <rPr>
            <sz val="16"/>
            <rFont val="Times New Roman"/>
            <family val="1"/>
            <charset val="204"/>
          </rPr>
          <t xml:space="preserve">: В рамках реализации мероприятий программы был заключен муниципальный контракт на выполнение работ по отлову, транспортировке, содержанию, регулированию численности и утилизации безнадзорных и бродячих домашних животных на сумму 37 753,5 тыс.руб., из них в рамках государственной программы 4 438,4 тыс.руб. Отловлено всего по контракту 1037 собак, в том числе 312 голов за счет средств окружного бюджета.
Средства окружного бюджета исполнены в полном объеме.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УБУиО</t>
        </r>
        <r>
          <rPr>
            <sz val="16"/>
            <rFont val="Times New Roman"/>
            <family val="1"/>
            <charset val="204"/>
          </rPr>
          <t xml:space="preserve">: Оплачены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в объеме 73,9 тыс.рублей. 
</t>
        </r>
        <r>
          <rPr>
            <sz val="16"/>
            <color rgb="FFFF0000"/>
            <rFont val="Times New Roman"/>
            <family val="1"/>
            <charset val="204"/>
          </rPr>
          <t xml:space="preserve">
</t>
        </r>
        <r>
          <rPr>
            <sz val="16"/>
            <color theme="8" tint="-0.499984740745262"/>
            <rFont val="Times New Roman"/>
            <family val="1"/>
            <charset val="204"/>
          </rPr>
          <t xml:space="preserve">
</t>
        </r>
      </is>
    </oc>
    <nc r="J57" t="inlineStr">
      <is>
        <r>
          <rPr>
            <u/>
            <sz val="16"/>
            <rFont val="Times New Roman"/>
            <family val="1"/>
            <charset val="204"/>
          </rPr>
          <t>КУИ</t>
        </r>
        <r>
          <rPr>
            <sz val="16"/>
            <rFont val="Times New Roman"/>
            <family val="1"/>
            <charset val="204"/>
          </rPr>
          <t xml:space="preserve">: В рамках реализации программы были предоставлены субсидии:
- на повышение эффективности использования и развитие ресурсного потенциала рыбохозяйственного комплекса (1 получатель) на сумму 9 738,10 тыс.рублей;
-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(1 получатель) на сумму 21,4 тыс.рублей.  </t>
        </r>
        <r>
          <rPr>
            <sz val="16"/>
            <color rgb="FFFF0000"/>
            <rFont val="Times New Roman"/>
            <family val="1"/>
            <charset val="204"/>
          </rPr>
          <t xml:space="preserve">
</t>
        </r>
        <r>
          <rPr>
            <sz val="16"/>
            <color rgb="FFFF0000"/>
            <rFont val="Times New Roman"/>
            <family val="2"/>
            <charset val="204"/>
          </rPr>
          <t xml:space="preserve">
</t>
        </r>
        <r>
          <rPr>
            <sz val="16"/>
            <rFont val="Times New Roman"/>
            <family val="1"/>
            <charset val="204"/>
          </rPr>
          <t xml:space="preserve">
</t>
        </r>
        <r>
          <rPr>
            <u/>
            <sz val="16"/>
            <rFont val="Times New Roman"/>
            <family val="1"/>
            <charset val="204"/>
          </rPr>
          <t>ДГХ</t>
        </r>
        <r>
          <rPr>
            <sz val="16"/>
            <rFont val="Times New Roman"/>
            <family val="1"/>
            <charset val="204"/>
          </rPr>
          <t xml:space="preserve">: В рамках реализации мероприятий программы выполнены работы по отлову, транспортировке, содержанию, регулированию численности и утилизации безнадзорных и бродячих домашних животных на сумму 4 438,4 тыс.руб. Отловлено всего по контракту 1037 собак, в том числе 312 голов за счет средств окружного бюджета.
Средства окружного бюджета исполнены в полном объеме.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УБУиО</t>
        </r>
        <r>
          <rPr>
            <sz val="16"/>
            <rFont val="Times New Roman"/>
            <family val="1"/>
            <charset val="204"/>
          </rPr>
          <t xml:space="preserve">: Оплачены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в объеме 73,9 тыс.рублей. 
</t>
        </r>
        <r>
          <rPr>
            <sz val="16"/>
            <color rgb="FFFF0000"/>
            <rFont val="Times New Roman"/>
            <family val="1"/>
            <charset val="204"/>
          </rPr>
          <t xml:space="preserve">
</t>
        </r>
        <r>
          <rPr>
            <sz val="16"/>
            <color theme="8" tint="-0.499984740745262"/>
            <rFont val="Times New Roman"/>
            <family val="1"/>
            <charset val="204"/>
          </rPr>
          <t xml:space="preserve">
</t>
        </r>
      </is>
    </nc>
  </rcc>
  <rcv guid="{CCF533A2-322B-40E2-88B2-065E6D1D35B4}" action="delete"/>
  <rdn rId="0" localSheetId="1" customView="1" name="Z_CCF533A2_322B_40E2_88B2_065E6D1D35B4_.wvu.PrintArea" hidden="1" oldHidden="1">
    <formula>'на 01.10.2020'!$A$1:$J$232</formula>
    <oldFormula>'на 01.10.2020'!$A$1:$J$232</oldFormula>
  </rdn>
  <rdn rId="0" localSheetId="1" customView="1" name="Z_CCF533A2_322B_40E2_88B2_065E6D1D35B4_.wvu.PrintTitles" hidden="1" oldHidden="1">
    <formula>'на 01.10.2020'!$5:$8</formula>
    <oldFormula>'на 01.10.2020'!$5:$8</oldFormula>
  </rdn>
  <rdn rId="0" localSheetId="1" customView="1" name="Z_CCF533A2_322B_40E2_88B2_065E6D1D35B4_.wvu.FilterData" hidden="1" oldHidden="1">
    <formula>'на 01.10.2020'!$A$7:$J$433</formula>
    <oldFormula>'на 01.10.2020'!$A$7:$J$433</oldFormula>
  </rdn>
  <rcv guid="{CCF533A2-322B-40E2-88B2-065E6D1D35B4}" action="add"/>
</revisions>
</file>

<file path=xl/revisions/revisionLog1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8" sId="1">
    <oc r="J57" t="inlineStr">
      <is>
        <r>
          <rPr>
            <u/>
            <sz val="16"/>
            <rFont val="Times New Roman"/>
            <family val="1"/>
            <charset val="204"/>
          </rPr>
          <t>КУИ</t>
        </r>
        <r>
          <rPr>
            <sz val="16"/>
            <rFont val="Times New Roman"/>
            <family val="1"/>
            <charset val="204"/>
          </rPr>
          <t xml:space="preserve">: В рамках реализации программы были предоставлены субсидии:
- на повышение эффективности использования и развитие ресурсного потенциала рыбохозяйственного комплекса (1 получатель) на сумму 9 738,10 тыс.рублей;
-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(1 получатель) на сумму 21,4 тыс.рублей.  </t>
        </r>
        <r>
          <rPr>
            <sz val="16"/>
            <color rgb="FFFF0000"/>
            <rFont val="Times New Roman"/>
            <family val="1"/>
            <charset val="204"/>
          </rPr>
          <t xml:space="preserve">
</t>
        </r>
        <r>
          <rPr>
            <sz val="16"/>
            <color rgb="FFFF0000"/>
            <rFont val="Times New Roman"/>
            <family val="2"/>
            <charset val="204"/>
          </rPr>
          <t xml:space="preserve">
</t>
        </r>
        <r>
          <rPr>
            <sz val="16"/>
            <rFont val="Times New Roman"/>
            <family val="1"/>
            <charset val="204"/>
          </rPr>
          <t xml:space="preserve">
</t>
        </r>
        <r>
          <rPr>
            <u/>
            <sz val="16"/>
            <rFont val="Times New Roman"/>
            <family val="1"/>
            <charset val="204"/>
          </rPr>
          <t>ДГХ</t>
        </r>
        <r>
          <rPr>
            <sz val="16"/>
            <rFont val="Times New Roman"/>
            <family val="1"/>
            <charset val="204"/>
          </rPr>
          <t xml:space="preserve">: В рамках реализации мероприятий программы выполнены работы по отлову, транспортировке, содержанию, регулированию численности и утилизации безнадзорных и бродячих домашних животных на сумму 4 438,4 тыс.руб. Отловлено всего по контракту 1037 собак, в том числе 312 голов за счет средств окружного бюджета.
Средства окружного бюджета исполнены в полном объеме.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УБУиО</t>
        </r>
        <r>
          <rPr>
            <sz val="16"/>
            <rFont val="Times New Roman"/>
            <family val="1"/>
            <charset val="204"/>
          </rPr>
          <t xml:space="preserve">: Оплачены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в объеме 73,9 тыс.рублей. 
</t>
        </r>
        <r>
          <rPr>
            <sz val="16"/>
            <color rgb="FFFF0000"/>
            <rFont val="Times New Roman"/>
            <family val="1"/>
            <charset val="204"/>
          </rPr>
          <t xml:space="preserve">
</t>
        </r>
        <r>
          <rPr>
            <sz val="16"/>
            <color theme="8" tint="-0.499984740745262"/>
            <rFont val="Times New Roman"/>
            <family val="1"/>
            <charset val="204"/>
          </rPr>
          <t xml:space="preserve">
</t>
        </r>
      </is>
    </oc>
    <nc r="J57" t="inlineStr">
      <is>
        <r>
          <rPr>
            <u/>
            <sz val="16"/>
            <rFont val="Times New Roman"/>
            <family val="1"/>
            <charset val="204"/>
          </rPr>
          <t>КУИ</t>
        </r>
        <r>
          <rPr>
            <sz val="16"/>
            <rFont val="Times New Roman"/>
            <family val="1"/>
            <charset val="204"/>
          </rPr>
          <t xml:space="preserve">: В рамках реализации программы были предоставлены субсидии:
- на повышение эффективности использования и развитие ресурсного потенциала рыбохозяйственного комплекса (1 получатель) на сумму 9 738,10 тыс.рублей;
-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(1 получатель) на сумму 21,4 тыс.рублей.  </t>
        </r>
        <r>
          <rPr>
            <sz val="16"/>
            <color rgb="FFFF0000"/>
            <rFont val="Times New Roman"/>
            <family val="1"/>
            <charset val="204"/>
          </rPr>
          <t xml:space="preserve">
</t>
        </r>
        <r>
          <rPr>
            <sz val="16"/>
            <color rgb="FFFF0000"/>
            <rFont val="Times New Roman"/>
            <family val="2"/>
            <charset val="204"/>
          </rPr>
          <t xml:space="preserve">
</t>
        </r>
        <r>
          <rPr>
            <sz val="16"/>
            <rFont val="Times New Roman"/>
            <family val="1"/>
            <charset val="204"/>
          </rPr>
          <t xml:space="preserve">
</t>
        </r>
        <r>
          <rPr>
            <u/>
            <sz val="16"/>
            <rFont val="Times New Roman"/>
            <family val="1"/>
            <charset val="204"/>
          </rPr>
          <t>ДГХ</t>
        </r>
        <r>
          <rPr>
            <sz val="16"/>
            <rFont val="Times New Roman"/>
            <family val="1"/>
            <charset val="204"/>
          </rPr>
          <t xml:space="preserve">: В рамках реализации мероприятий программы выполнены работы по отлову, транспортировке, содержанию, регулированию численности и утилизации безнадзорных и бродячих домашних животных на сумму 4 438,4 тыс.руб. За счет средств окружного бюджета отловлено 312 голов. 
Средства окружного бюджета исполнены в полном объеме.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УБУиО</t>
        </r>
        <r>
          <rPr>
            <sz val="16"/>
            <rFont val="Times New Roman"/>
            <family val="1"/>
            <charset val="204"/>
          </rPr>
          <t xml:space="preserve">: Оплачены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в объеме 73,9 тыс.рублей. 
</t>
        </r>
        <r>
          <rPr>
            <sz val="16"/>
            <color rgb="FFFF0000"/>
            <rFont val="Times New Roman"/>
            <family val="1"/>
            <charset val="204"/>
          </rPr>
          <t xml:space="preserve">
</t>
        </r>
        <r>
          <rPr>
            <sz val="16"/>
            <color theme="8" tint="-0.499984740745262"/>
            <rFont val="Times New Roman"/>
            <family val="1"/>
            <charset val="204"/>
          </rPr>
          <t xml:space="preserve">
</t>
        </r>
      </is>
    </nc>
  </rcc>
</revisions>
</file>

<file path=xl/revisions/revisionLog1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9" sId="1">
    <oc r="J114" t="inlineStr">
      <is>
        <t xml:space="preserve">1.Заключено 11 муниципальных контрактов на выполнение работ по разработке проектов планировки и проектов межевания территорий.
По 2 муниципальным контрактам подрядчиком нарушены сроки выполнения работ, ведется претензионная работа.
Остаток средств в объеме 1 709,88 тыс.рублей сложился по итогам проведения конкурсных процедур
</t>
      </is>
    </oc>
    <nc r="J114" t="inlineStr">
      <is>
        <t xml:space="preserve">Заключено 11 муниципальных контрактов на выполнение работ по разработке проектов планировки и проектов межевания территорий.
По 2 муниципальным контрактам подрядчиком нарушены сроки выполнения работ, ведется претензионная работа.
Остаток средств в объеме 1 709,88 тыс.рублей сложился по итогам проведения конкурсных процедур
</t>
      </is>
    </nc>
  </rcc>
</revisions>
</file>

<file path=xl/revisions/revisionLog1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0" sId="1">
    <oc r="J132" t="inlineStr">
      <is>
        <t>ДАиГ:Размещенные ранее закупки на приобретение жилых помещений не состоялись ввиду отсутствия заявок на участие в аукционах. Средства перераспределены в бюджетную смету ДГХ для выплаты субсидий участникам программы 
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- 237 384,06 тыс.руб. -  экономия по расходам, запланированным на выплату выкупной цены за изымаемое жилое помещение собственникам жилых помещений в связи с отсутствием у граждан зарегистрированного права собственности на жилое помещение в Росреестре, отказом граждан в предоставлении выкупной цены.</t>
      </is>
    </oc>
    <nc r="J132" t="inlineStr">
      <is>
        <r>
          <rPr>
            <sz val="16"/>
            <color rgb="FFFF0000"/>
            <rFont val="Times New Roman"/>
            <family val="1"/>
            <charset val="204"/>
          </rPr>
          <t xml:space="preserve">ДАиГ:Размещенные ранее закупки на приобретение жилых помещений не состоялись ввиду отсутствия заявок на участие в аукционах. Средства перераспределены в бюджетную смету ДГХ для выплаты субсидий участникам программы 
</t>
        </r>
        <r>
          <rPr>
            <sz val="16"/>
            <rFont val="Times New Roman"/>
            <family val="1"/>
            <charset val="204"/>
          </rPr>
          <t xml:space="preserve">
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- 237 384,06 тыс.руб. -  экономия по расходам, запланированным на выплату выкупной цены за изымаемое жилое помещение собственникам жилых помещений в связи с отсутствием у граждан зарегистрированного права собственности на жилое помещение в Росреестре, отказом граждан в предоставлении выкупной цены.</t>
        </r>
      </is>
    </nc>
  </rcc>
</revisions>
</file>

<file path=xl/revisions/revisionLog1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1" sId="1">
    <oc r="J180"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следующих объектов:
- по объекту "Благоустройство в районе СурГУ в г. Сургуте" (II этап) (устройство вертикальной планировки (разравнивание территории),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видеонаблюдение (подземная прокладка линии из оптоволокна под видеонаблюдение), устройство железобетонной конструкции «Боул» для скейтбординга, ограждение территории (установка столбиков и секций ограждения на благоустроенном участке территории с выполнение работ по подключению),  озеленение территории);
- по объекту "Сквер, прилегающий к территории МКУ "Дворец торжеств"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по объекту "Парк в микрорайоне 40". Заключен муниципальный контракт №6/2020 от 15.05.2020 с ООО "Среда комфорта" на сумму 63 161,19 тыс.руб. (2020 год - 36 077,95 тыс.руб.). Срок выполнения работ - 15.07.2021 года;
- по объекту "Реконструкция (реновация) рекреационных территорий общественных пространств в западном жилом районе города Сургута". Работы по благоустройству объекта выполняются в соответствии с заключенным контрактом №10Б/2020 от 08.07.2020 с ООО "Среда комфорта" на сумму 29 535,9 тыс.руб. Срок выполнения работ - 10.12.2020. Работы выполнены.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t>
      </is>
    </oc>
    <nc r="J180"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следующих объектов:
- по объекту "Благоустройство в районе СурГУ в г. Сургуте" (II этап) (устройство вертикальной планировки (разравнивание территории),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видеонаблюдение (подземная прокладка линии из оптоволокна под видеонаблюдение), устройство железобетонной конструкции «Боул» для скейтбординга, ограждение территории (установка столбиков и секций ограждения на благоустроенном участке территории с выполнение работ по подключению),  озеленение территории);
- по объекту "Сквер, прилегающий к территории МКУ "Дворец торжеств"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по объекту "Парк в микрорайоне 40". Заключен муниципальный контракт №6/2020 от 15.05.2020 с ООО "Среда комфорта" на сумму 63 161,19 тыс.руб. (2020 год - 36 077,95 тыс.руб.). Срок выполнения работ - 15.07.2021 года. Остаток средств в размере 0,01 тыс.руб.- экономия в результате заключения контракта;
- по объекту "Реконструкция (реновация) рекреационных территорий общественных пространств в западном жилом районе города Сургута". Работы по благоустройству объекта выполняются в соответствии с заключенным контрактом №10Б/2020 от 08.07.2020 с ООО "Среда комфорта" на сумму 29 535,9 тыс.руб. Срок выполнения работ - 10.12.2020. Работы выполнены.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t>
      </is>
    </nc>
  </rcc>
  <rcv guid="{6068C3FF-17AA-48A5-A88B-2523CBAC39AE}" action="delete"/>
  <rdn rId="0" localSheetId="1" customView="1" name="Z_6068C3FF_17AA_48A5_A88B_2523CBAC39AE_.wvu.PrintArea" hidden="1" oldHidden="1">
    <formula>'на 01.10.2020'!$A$1:$J$232</formula>
    <oldFormula>'на 01.10.2020'!$A$1:$J$232</oldFormula>
  </rdn>
  <rdn rId="0" localSheetId="1" customView="1" name="Z_6068C3FF_17AA_48A5_A88B_2523CBAC39AE_.wvu.PrintTitles" hidden="1" oldHidden="1">
    <formula>'на 01.10.2020'!$5:$8</formula>
    <oldFormula>'на 01.10.2020'!$5:$8</oldFormula>
  </rdn>
  <rdn rId="0" localSheetId="1" customView="1" name="Z_6068C3FF_17AA_48A5_A88B_2523CBAC39AE_.wvu.FilterData" hidden="1" oldHidden="1">
    <formula>'на 01.10.2020'!$A$7:$J$433</formula>
    <oldFormula>'на 01.10.2020'!$A$7:$J$433</oldFormula>
  </rdn>
  <rcv guid="{6068C3FF-17AA-48A5-A88B-2523CBAC39AE}" action="add"/>
</revisions>
</file>

<file path=xl/revisions/revisionLog1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38" start="0" length="2147483647">
    <dxf>
      <font>
        <color rgb="FFFF0000"/>
      </font>
    </dxf>
  </rfmt>
  <rcc rId="415" sId="1">
    <oc r="J132" t="inlineStr">
      <is>
        <r>
          <rPr>
            <sz val="16"/>
            <color rgb="FFFF0000"/>
            <rFont val="Times New Roman"/>
            <family val="1"/>
            <charset val="204"/>
          </rPr>
          <t xml:space="preserve">ДАиГ:Размещенные ранее закупки на приобретение жилых помещений не состоялись ввиду отсутствия заявок на участие в аукционах. Средства перераспределены в бюджетную смету ДГХ для выплаты субсидий участникам программы 
</t>
        </r>
        <r>
          <rPr>
            <sz val="16"/>
            <rFont val="Times New Roman"/>
            <family val="1"/>
            <charset val="204"/>
          </rPr>
          <t xml:space="preserve">
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- 237 384,06 тыс.руб. -  экономия по расходам, запланированным на выплату выкупной цены за изымаемое жилое помещение собственникам жилых помещений в связи с отсутствием у граждан зарегистрированного права собственности на жилое помещение в Росреестре, отказом граждан в предоставлении выкупной цены.</t>
        </r>
      </is>
    </oc>
    <nc r="J132" t="inlineStr">
      <is>
        <r>
          <rPr>
            <sz val="16"/>
            <color rgb="FFFF0000"/>
            <rFont val="Times New Roman"/>
            <family val="1"/>
            <charset val="204"/>
          </rPr>
          <t xml:space="preserve">ДАиГ:Размещенные ранее закупки на приобретение жилых помещений не состоялись ввиду отсутствия заявок на участие в аукционах. Средства перераспределены в бюджетную смету ДГХ для выплаты субсидий участникам программы 
</t>
        </r>
        <r>
          <rPr>
            <sz val="16"/>
            <rFont val="Times New Roman"/>
            <family val="1"/>
            <charset val="204"/>
          </rPr>
          <t xml:space="preserve">
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- 237 384,06 тыс.руб. -  экономия, сложилась в связи с отказом граждан в предоставлении выкупной цены, а также в связи с невозможностью оформления документов по причине отсутствия у граждан зарегистрированного права собственности на жилое помещение в Росреестре</t>
        </r>
      </is>
    </nc>
  </rcc>
</revisions>
</file>

<file path=xl/revisions/revisionLog1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6" sId="1">
    <oc r="J180"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следующих объектов:
- по объекту "Благоустройство в районе СурГУ в г. Сургуте" (II этап) (устройство вертикальной планировки (разравнивание территории),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видеонаблюдение (подземная прокладка линии из оптоволокна под видеонаблюдение), устройство железобетонной конструкции «Боул» для скейтбординга, ограждение территории (установка столбиков и секций ограждения на благоустроенном участке территории с выполнение работ по подключению),  озеленение территории);
- по объекту "Сквер, прилегающий к территории МКУ "Дворец торжеств"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по объекту "Парк в микрорайоне 40". Заключен муниципальный контракт №6/2020 от 15.05.2020 с ООО "Среда комфорта" на сумму 63 161,19 тыс.руб. (2020 год - 36 077,95 тыс.руб.). Срок выполнения работ - 15.07.2021 года. Остаток средств в размере 0,01 тыс.руб.- экономия в результате заключения контракта;
- по объекту "Реконструкция (реновация) рекреационных территорий общественных пространств в западном жилом районе города Сургута". Работы по благоустройству объекта выполняются в соответствии с заключенным контрактом №10Б/2020 от 08.07.2020 с ООО "Среда комфорта" на сумму 29 535,9 тыс.руб. Срок выполнения работ - 10.12.2020. Работы выполнены.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t>
      </is>
    </oc>
    <nc r="J180"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 по объекту "Благоустройство в районе СурГУ в г. Сургуте" (II этап) (устройство вертикальной планировки (разравнивание территории),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видеонаблюдение (подземная прокладка линии из оптоволокна под видеонаблюдение), устройство железобетонной конструкции «Боул» для скейтбординга, ограждение территории (установка столбиков и секций ограждения на благоустроенном участке территории с выполнение работ по подключению),  озеленение территории);
- по объекту "Сквер, прилегающий к территории МКУ "Дворец торжеств"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по объекту "Парк в микрорайоне 40". Заключен муниципальный контракт №6/2020 от 15.05.2020 с ООО "Среда комфорта" на сумму 63 161,19 тыс.руб. (2020 год - 36 077,95 тыс.руб.). Срок выполнения работ - 15.07.2021 года. Остаток средств в размере 0,01 тыс.руб.- экономия в результате заключения контракта;
- по объекту "Реконструкция (реновация) рекреационных территорий общественных пространств в западном жилом районе города Сургута". Работы по благоустройству объекта выполняются в соответствии с заключенным контрактом №10Б/2020 от 08.07.2020 с ООО "Среда комфорта" на сумму 29 535,9 тыс.руб. Срок выполнения работ - 10.12.2020. Работы выполнены.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t>
      </is>
    </nc>
  </rcc>
</revisions>
</file>

<file path=xl/revisions/revisionLog1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7" sId="1">
    <oc r="J180"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 по объекту "Благоустройство в районе СурГУ в г. Сургуте" (II этап) (устройство вертикальной планировки (разравнивание территории),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видеонаблюдение (подземная прокладка линии из оптоволокна под видеонаблюдение), устройство железобетонной конструкции «Боул» для скейтбординга, ограждение территории (установка столбиков и секций ограждения на благоустроенном участке территории с выполнение работ по подключению),  озеленение территории);
- по объекту "Сквер, прилегающий к территории МКУ "Дворец торжеств"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 по объекту "Парк в микрорайоне 40". Заключен муниципальный контракт №6/2020 от 15.05.2020 с ООО "Среда комфорта" на сумму 63 161,19 тыс.руб. (2020 год - 36 077,95 тыс.руб.). Срок выполнения работ - 15.07.2021 года. Остаток средств в размере 0,01 тыс.руб.- экономия в результате заключения контракта;
- по объекту "Реконструкция (реновация) рекреационных территорий общественных пространств в западном жилом районе города Сургута". Работы по благоустройству объекта выполняются в соответствии с заключенным контрактом №10Б/2020 от 08.07.2020 с ООО "Среда комфорта" на сумму 29 535,9 тыс.руб. Срок выполнения работ - 10.12.2020. Работы выполнены.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t>
      </is>
    </oc>
    <nc r="J180" t="inlineStr">
      <is>
        <r>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t>
        </r>
        <r>
          <rPr>
            <sz val="16"/>
            <color rgb="FFFF0000"/>
            <rFont val="Times New Roman"/>
            <family val="1"/>
            <charset val="204"/>
          </rPr>
          <t>- по объекту "Благоустройство в районе СурГУ в г. Сургуте" (II этап) (устройство вертикальной планировки (разравнивание территории),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видеонаблюдение (подземная прокладка линии из оптоволокна под видеонаблюдение), устройство железобетонной конструкции «Боул» для скейтбординга, ограждение территории (установка столбиков и секций ограждения на благоустроенном участке территории с выполнение работ по подключению),  озеленение территории);
- по объекту "Сквер, прилегающий к территории МКУ "Дворец торжеств"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t>
        </r>
        <r>
          <rPr>
            <sz val="16"/>
            <rFont val="Times New Roman"/>
            <family val="1"/>
            <charset val="204"/>
          </rPr>
          <t xml:space="preserve">
- по объекту "Парк в микрорайоне 40". Заключен муниципальный контракт №6/2020 от 15.05.2020 с ООО "Среда комфорта" на сумму 63 161,19 тыс.руб. (2020 год - 36 077,95 тыс.руб.). Срок выполнения работ - 15.07.2021 года. Остаток средств в размере 0,01 тыс.руб.- экономия в результате заключения контракта;
</t>
        </r>
        <r>
          <rPr>
            <sz val="16"/>
            <color rgb="FFFF0000"/>
            <rFont val="Times New Roman"/>
            <family val="1"/>
            <charset val="204"/>
          </rPr>
          <t xml:space="preserve">- по объекту "Реконструкция (реновация) рекреационных территорий общественных пространств в западном жилом районе города Сургута". Работы по благоустройству объекта выполняются в соответствии с заключенным контрактом №10Б/2020 от 08.07.2020 с ООО "Среда комфорта" на сумму 29 535,9 тыс.руб. Срок выполнения работ - 10.12.2020. Работы выполнены.  </t>
        </r>
        <r>
          <rPr>
            <sz val="16"/>
            <rFont val="Times New Roman"/>
            <family val="1"/>
            <charset val="204"/>
          </rPr>
          <t xml:space="preserve">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t>
        </r>
      </is>
    </nc>
  </rcc>
</revisions>
</file>

<file path=xl/revisions/revisionLog1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8" sId="1">
    <oc r="J180" t="inlineStr">
      <is>
        <r>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t>
        </r>
        <r>
          <rPr>
            <sz val="16"/>
            <color rgb="FFFF0000"/>
            <rFont val="Times New Roman"/>
            <family val="1"/>
            <charset val="204"/>
          </rPr>
          <t>- по объекту "Благоустройство в районе СурГУ в г. Сургуте" (II этап) (устройство вертикальной планировки (разравнивание территории),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  видеонаблюдение (подземная прокладка линии из оптоволокна под видеонаблюдение), устройство железобетонной конструкции «Боул» для скейтбординга, ограждение территории (установка столбиков и секций ограждения на благоустроенном участке территории с выполнение работ по подключению),  озеленение территории);
- по объекту "Сквер, прилегающий к территории МКУ "Дворец торжеств" (устройство проездов, тротуаров, дорожек и площадок (продолжение устройства пешеходных дорожек, велодорожки), устройство малых архитектурных форм, наружное освещение (подземная прокладкой кабельной линии, установка опор освещения на благоустроенном участке территории с выполнением работ по подключению);</t>
        </r>
        <r>
          <rPr>
            <sz val="16"/>
            <rFont val="Times New Roman"/>
            <family val="1"/>
            <charset val="204"/>
          </rPr>
          <t xml:space="preserve">
- по объекту "Парк в микрорайоне 40". Заключен муниципальный контракт №6/2020 от 15.05.2020 с ООО "Среда комфорта" на сумму 63 161,19 тыс.руб. (2020 год - 36 077,95 тыс.руб.). Срок выполнения работ - 15.07.2021 года. Остаток средств в размере 0,01 тыс.руб.- экономия в результате заключения контракта;
</t>
        </r>
        <r>
          <rPr>
            <sz val="16"/>
            <color rgb="FFFF0000"/>
            <rFont val="Times New Roman"/>
            <family val="1"/>
            <charset val="204"/>
          </rPr>
          <t xml:space="preserve">- по объекту "Реконструкция (реновация) рекреационных территорий общественных пространств в западном жилом районе города Сургута". Работы по благоустройству объекта выполняются в соответствии с заключенным контрактом №10Б/2020 от 08.07.2020 с ООО "Среда комфорта" на сумму 29 535,9 тыс.руб. Срок выполнения работ - 10.12.2020. Работы выполнены.  </t>
        </r>
        <r>
          <rPr>
            <sz val="16"/>
            <rFont val="Times New Roman"/>
            <family val="1"/>
            <charset val="204"/>
          </rPr>
          <t xml:space="preserve">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t>
        </r>
      </is>
    </oc>
    <nc r="J180" t="inlineStr">
      <is>
        <r>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t>
        </r>
        <r>
          <rPr>
            <sz val="16"/>
            <color rgb="FFFF0000"/>
            <rFont val="Times New Roman"/>
            <family val="1"/>
            <charset val="204"/>
          </rPr>
          <t>- по объекту "Благоустройство в районе СурГУ в г. Сургуте" (II этап);
- по объекту "Сквер, прилегающий к территории МКУ "Дворец торжеств";</t>
        </r>
        <r>
          <rPr>
            <sz val="16"/>
            <rFont val="Times New Roman"/>
            <family val="1"/>
            <charset val="204"/>
          </rPr>
          <t xml:space="preserve">
- по объекту "Реконструкция (реновация) рекреационных территорий общественных пространств в западном жилом районе города Сургута". 
- по объекту "Парк в микрорайоне 40". Остаток средств в размере 0,01 тыс.руб.- экономия в результате заключения контракта;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t>
        </r>
      </is>
    </nc>
  </rcc>
</revisions>
</file>

<file path=xl/revisions/revisionLog1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9" sId="1">
    <oc r="J180" t="inlineStr">
      <is>
        <r>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t>
        </r>
        <r>
          <rPr>
            <sz val="16"/>
            <color rgb="FFFF0000"/>
            <rFont val="Times New Roman"/>
            <family val="1"/>
            <charset val="204"/>
          </rPr>
          <t>- по объекту "Благоустройство в районе СурГУ в г. Сургуте" (II этап);
- по объекту "Сквер, прилегающий к территории МКУ "Дворец торжеств";</t>
        </r>
        <r>
          <rPr>
            <sz val="16"/>
            <rFont val="Times New Roman"/>
            <family val="1"/>
            <charset val="204"/>
          </rPr>
          <t xml:space="preserve">
- по объекту "Реконструкция (реновация) рекреационных территорий общественных пространств в западном жилом районе города Сургута". 
- по объекту "Парк в микрорайоне 40". Остаток средств в размере 0,01 тыс.руб.- экономия в результате заключения контракта;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t>
        </r>
      </is>
    </oc>
    <nc r="J180"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 по объекту "Благоустройство в районе СурГУ в г. Сургуте" (II этап);
- по объекту "Сквер, прилегающий к территории МКУ "Дворец торжеств";
- по объекту "Реконструкция (реновация) рекреационных территорий общественных пространств в западном жилом районе города Сургута". 
- по объекту "Парк в микрорайоне 40". Остаток средств в размере 0,01 тыс.руб.- экономия в результате заключения контракта;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t>
      </is>
    </nc>
  </rcc>
</revisions>
</file>

<file path=xl/revisions/revisionLog1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0" sId="1">
    <oc r="J132" t="inlineStr">
      <is>
        <r>
          <rPr>
            <sz val="16"/>
            <color rgb="FFFF0000"/>
            <rFont val="Times New Roman"/>
            <family val="1"/>
            <charset val="204"/>
          </rPr>
          <t xml:space="preserve">ДАиГ:Размещенные ранее закупки на приобретение жилых помещений не состоялись ввиду отсутствия заявок на участие в аукционах. Средства перераспределены в бюджетную смету ДГХ для выплаты субсидий участникам программы 
</t>
        </r>
        <r>
          <rPr>
            <sz val="16"/>
            <rFont val="Times New Roman"/>
            <family val="1"/>
            <charset val="204"/>
          </rPr>
          <t xml:space="preserve">
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- 237 384,06 тыс.руб. -  экономия, сложилась в связи с отказом граждан в предоставлении выкупной цены, а также в связи с невозможностью оформления документов по причине отсутствия у граждан зарегистрированного права собственности на жилое помещение в Росреестре</t>
        </r>
      </is>
    </oc>
    <nc r="J132" t="inlineStr">
      <is>
        <r>
          <rPr>
            <sz val="16"/>
            <color rgb="FFFF0000"/>
            <rFont val="Times New Roman"/>
            <family val="1"/>
            <charset val="204"/>
          </rPr>
          <t xml:space="preserve">ДАиГ:Размещенные ранее закупки на приобретение жилых помещений не состоялись ввиду отсутствия заявок на участие в аукционах. Средства перераспределены в бюджетную смету ДГХ для выплаты субсидий участникам программы 
</t>
        </r>
        <r>
          <rPr>
            <sz val="16"/>
            <rFont val="Times New Roman"/>
            <family val="1"/>
            <charset val="204"/>
          </rPr>
          <t xml:space="preserve">
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Остаток бюджетных ассигнований в объеме 237 384,06 тыс.руб. сложился в связи с отказом граждан в предоставлении выкупной цены, а также с невозможностью оформления документов по причине отсутствия у граждан зарегистрированного права собственности на жилое помещение в Росреестре</t>
        </r>
      </is>
    </nc>
  </rcc>
</revisions>
</file>

<file path=xl/revisions/revisionLog1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1"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t>
        </r>
        <r>
          <rPr>
            <sz val="16"/>
            <color rgb="FFFF0000"/>
            <rFont val="Times New Roman"/>
            <family val="1"/>
            <charset val="204"/>
          </rPr>
          <t xml:space="preserve">
</t>
        </r>
        <r>
          <rPr>
            <sz val="16"/>
            <rFont val="Times New Roman"/>
            <family val="1"/>
            <charset val="204"/>
          </rPr>
          <t>-18 839,54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t>
        </r>
        <r>
          <rPr>
            <sz val="16"/>
            <color rgb="FFFF0000"/>
            <rFont val="Times New Roman"/>
            <family val="1"/>
            <charset val="204"/>
          </rPr>
          <t xml:space="preserve">
</t>
        </r>
        <r>
          <rPr>
            <sz val="16"/>
            <rFont val="Times New Roman"/>
            <family val="1"/>
            <charset val="204"/>
          </rPr>
          <t>-18 839,54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1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2" sId="1">
    <oc r="J132" t="inlineStr">
      <is>
        <r>
          <rPr>
            <sz val="16"/>
            <color rgb="FFFF0000"/>
            <rFont val="Times New Roman"/>
            <family val="1"/>
            <charset val="204"/>
          </rPr>
          <t xml:space="preserve">ДАиГ:Размещенные ранее закупки на приобретение жилых помещений не состоялись ввиду отсутствия заявок на участие в аукционах. Средства перераспределены в бюджетную смету ДГХ для выплаты субсидий участникам программы 
</t>
        </r>
        <r>
          <rPr>
            <sz val="16"/>
            <rFont val="Times New Roman"/>
            <family val="1"/>
            <charset val="204"/>
          </rPr>
          <t xml:space="preserve">
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Остаток бюджетных ассигнований в объеме 237 384,06 тыс.руб. сложился в связи с отказом граждан в предоставлении выкупной цены, а также с невозможностью оформления документов по причине отсутствия у граждан зарегистрированного права собственности на жилое помещение в Росреестре</t>
        </r>
      </is>
    </oc>
    <nc r="J132" t="inlineStr">
      <is>
        <t>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Остаток бюджетных ассигнований в объеме 237 384,06 тыс.руб. сложился в связи с отказом граждан в предоставлении выкупной цены, а также с невозможностью оформления документов по причине отсутствия у граждан зарегистрированного права собственности на жилое помещение в Росреестре</t>
      </is>
    </nc>
  </rcc>
  <rcc rId="423" sId="1" odxf="1" dxf="1">
    <oc r="J138" t="inlineStr">
      <is>
        <t xml:space="preserve">Перечисление субсидий  произведится по факту издания постановлениий Администрации города. Произведена выплата субсидии 1 участнику программы. </t>
      </is>
    </oc>
    <nc r="J138" t="inlineStr">
      <is>
        <t xml:space="preserve">Произведена выплата субсидии 1 участнику программы. </t>
      </is>
    </nc>
    <odxf>
      <font>
        <sz val="16"/>
        <color rgb="FFFF0000"/>
      </font>
    </odxf>
    <ndxf>
      <font>
        <sz val="16"/>
        <color auto="1"/>
      </font>
    </ndxf>
  </rcc>
  <rfmt sheetId="1" sqref="J202:J207" start="0" length="2147483647">
    <dxf>
      <font>
        <sz val="10"/>
      </font>
    </dxf>
  </rfmt>
  <rcc rId="424" sId="1">
    <oc r="J202" t="inlineStr">
      <is>
        <r>
          <rPr>
            <u/>
            <sz val="16"/>
            <rFont val="Times New Roman"/>
            <family val="1"/>
            <charset val="204"/>
          </rPr>
          <t>ДГХ</t>
        </r>
        <r>
          <rPr>
            <sz val="16"/>
            <rFont val="Times New Roman"/>
            <family val="1"/>
            <charset val="204"/>
          </rPr>
          <t xml:space="preserve">: 
1) Выполнен ремонт автомобильных дорог на сумму 425 101,94 тыс.руб. по объектам:
- автодорога Югорский тракт. Участок, состоящий из двух объектов: 1. «Сооружение: Югорский тракт на участке от ул. Энгельса до ул. Энергетиков». 2. Сооружение: дорога автомобильная «Югорский тракт на участке от ул. Никольской до ул. Энгельса (Югорский тракт на участке от моста через протоку Бардыковка до ул. Никольская)»;
- автодорога Сургут-Нефтеюганск (с 10 км по 16 км) на участке от Грибоедовской развязки до поворота белый Яр (правая полоса);
- автомобильная дорога улицы 30 лет Победы (от пр. Пролетарский до пр. Ленина);
- автомобильная дорога улицы Семена Билецкого;
- автомобильная дорога улицы Лермонтова;
- автомобильная дорога улицы Маяковского (на участке от проспекта Мира до улицы Профсоюзов).
Объем работ по устройству верхнего слоя покрытия из щебеночно-мастичной асфальтобетонной смеси проезжей части составил 121,77 тыс.м2, по устройству покрытия тротуара  - 17,73 тыс.м2. 
2) Осуществлена поставка электрического оборудования на сумму 26 979,66 тыс.руб., компьютеров и периферийного оборудования на сумму 49 431,78 тыс.руб.в целях внедрения интеллектуальных транспортных систем, предусматривающих автоматизацию процессов управления дорожным движением в городе Сургуте.
Остаток бюджетных ассигнований в объеме 3 597,11 тыс.рублей  сложился по итогам проведения конкурсных процедур (3 597,06 тыс.рублей), от уточнения начальной максимальной цены контракта (0,05 тыс. рублей).
</t>
        </r>
        <r>
          <rPr>
            <sz val="16"/>
            <color rgb="FFFF0000"/>
            <rFont val="Times New Roman"/>
            <family val="1"/>
            <charset val="204"/>
          </rPr>
          <t xml:space="preserve">
</t>
        </r>
        <r>
          <rPr>
            <u/>
            <sz val="16"/>
            <color rgb="FFFF0000"/>
            <rFont val="Times New Roman"/>
            <family val="1"/>
            <charset val="204"/>
          </rPr>
          <t>ДАиГ</t>
        </r>
        <r>
          <rPr>
            <sz val="16"/>
            <color rgb="FFFF0000"/>
            <rFont val="Times New Roman"/>
            <family val="1"/>
            <charset val="204"/>
          </rPr>
          <t xml:space="preserve">:В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2. "Улица Маяковского от ул.30 лет Победы до ул.Университетская". Объект введен в эксплуатацию. Разрешение на ввод №86-ru86310000-82-2020 от 30.12.2020 года.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u/>
            <sz val="16"/>
            <color rgb="FFFF0000"/>
            <rFont val="Times New Roman"/>
            <family val="1"/>
            <charset val="204"/>
          </rPr>
          <t>АГ:</t>
        </r>
        <r>
          <rPr>
            <sz val="16"/>
            <color rgb="FFFF0000"/>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Заключены контракты на приобретение систем видеонаблюдения и фотовидеофиксации с установкой на 5 объектах АПК "Безопасный город".
       На 01.12.2020 выполнены работы на 3 объектах по установке системы автоматической фото- и видеозаписи для фиксации административных правонарушений правил дорожного движения.</t>
        </r>
      </is>
    </oc>
    <nc r="J202" t="inlineStr">
      <is>
        <r>
          <rPr>
            <u/>
            <sz val="10"/>
            <rFont val="Times New Roman"/>
            <family val="1"/>
            <charset val="204"/>
          </rPr>
          <t>ДГХ</t>
        </r>
        <r>
          <rPr>
            <sz val="10"/>
            <rFont val="Times New Roman"/>
            <family val="1"/>
            <charset val="204"/>
          </rPr>
          <t xml:space="preserve">: 
1) Выполнен ремонт автомобильных дорог на сумму 425 101,94 тыс.руб. по объектам:
- автодорога Югорский тракт. Участок, состоящий из двух объектов: 1. «Сооружение: Югорский тракт на участке от ул. Энгельса до ул. Энергетиков». 2. Сооружение: дорога автомобильная «Югорский тракт на участке от ул. Никольской до ул. Энгельса (Югорский тракт на участке от моста через протоку Бардыковка до ул. Никольская)»;
- автодорога Сургут-Нефтеюганск (с 10 км по 16 км) на участке от Грибоедовской развязки до поворота белый Яр (правая полоса);
- автомобильная дорога улицы 30 лет Победы (от пр. Пролетарский до пр. Ленина);
- автомобильная дорога улицы Семена Билецкого;
- автомобильная дорога улицы Лермонтова;
- автомобильная дорога улицы Маяковского (на участке от проспекта Мира до улицы Профсоюзов).
Объем работ по устройству верхнего слоя покрытия из щебеночно-мастичной асфальтобетонной смеси проезжей части составил 121,77 тыс.м2, по устройству покрытия тротуара  - 17,73 тыс.м2. 
2) Осуществлена поставка электрического оборудования на сумму 26 979,66 тыс.руб., компьютеров и периферийного оборудования на сумму 49 431,78 тыс.руб.в целях внедрения интеллектуальных транспортных систем, предусматривающих автоматизацию процессов управления дорожным движением в городе Сургуте.
Остаток бюджетных ассигнований в объеме 3 597,11 тыс.рублей  сложился по итогам проведения конкурсных процедур (3 597,06 тыс.рублей), от уточнения начальной максимальной цены контракта (0,05 тыс. рублей).
</t>
        </r>
        <r>
          <rPr>
            <sz val="10"/>
            <color rgb="FFFF0000"/>
            <rFont val="Times New Roman"/>
            <family val="1"/>
            <charset val="204"/>
          </rPr>
          <t xml:space="preserve">
</t>
        </r>
        <r>
          <rPr>
            <u/>
            <sz val="10"/>
            <rFont val="Times New Roman"/>
            <family val="1"/>
            <charset val="204"/>
          </rPr>
          <t>ДАиГ</t>
        </r>
        <r>
          <rPr>
            <sz val="10"/>
            <rFont val="Times New Roman"/>
            <family val="1"/>
            <charset val="204"/>
          </rPr>
          <t xml:space="preserve">:В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0"/>
            <color rgb="FFFF0000"/>
            <rFont val="Times New Roman"/>
            <family val="1"/>
            <charset val="204"/>
          </rPr>
          <t xml:space="preserve">
</t>
        </r>
        <r>
          <rPr>
            <u/>
            <sz val="10"/>
            <color rgb="FFFF0000"/>
            <rFont val="Times New Roman"/>
            <family val="1"/>
            <charset val="204"/>
          </rPr>
          <t>АГ:</t>
        </r>
        <r>
          <rPr>
            <sz val="10"/>
            <color rgb="FFFF0000"/>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Заключены контракты на приобретение систем видеонаблюдения и фотовидеофиксации с установкой на 5 объектах АПК "Безопасный город".
       На 01.12.2020 выполнены работы на 3 объектах по установке системы автоматической фото- и видеозаписи для фиксации административных правонарушений правил дорожного движения.</t>
        </r>
      </is>
    </nc>
  </rcc>
  <rfmt sheetId="1" sqref="J202:J207" start="0" length="2147483647">
    <dxf>
      <font>
        <sz val="16"/>
      </font>
    </dxf>
  </rfmt>
</revisions>
</file>

<file path=xl/revisions/revisionLog1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5"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t>
        </r>
        <r>
          <rPr>
            <sz val="16"/>
            <color rgb="FFFF0000"/>
            <rFont val="Times New Roman"/>
            <family val="1"/>
            <charset val="204"/>
          </rPr>
          <t xml:space="preserve">
</t>
        </r>
        <r>
          <rPr>
            <sz val="16"/>
            <rFont val="Times New Roman"/>
            <family val="1"/>
            <charset val="204"/>
          </rPr>
          <t>-18 839,54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t>
        </r>
        <r>
          <rPr>
            <sz val="16"/>
            <color rgb="FFFF0000"/>
            <rFont val="Times New Roman"/>
            <family val="1"/>
            <charset val="204"/>
          </rPr>
          <t xml:space="preserve">
</t>
        </r>
        <r>
          <rPr>
            <sz val="16"/>
            <rFont val="Times New Roman"/>
            <family val="1"/>
            <charset val="204"/>
          </rPr>
          <t>Количество созданных центров цифрового образования детей «IT-куб» - 1 ед.</t>
        </r>
        <r>
          <rPr>
            <sz val="16"/>
            <color rgb="FFFF0000"/>
            <rFont val="Times New Roman"/>
            <family val="1"/>
            <charset val="204"/>
          </rPr>
          <t xml:space="preserve">
</t>
        </r>
        <r>
          <rPr>
            <sz val="16"/>
            <rFont val="Times New Roman"/>
            <family val="1"/>
            <charset val="204"/>
          </rPr>
          <t>- 1 522,18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t>
        </r>
        <r>
          <rPr>
            <sz val="16"/>
            <color rgb="FFFF0000"/>
            <rFont val="Times New Roman"/>
            <family val="1"/>
            <charset val="204"/>
          </rPr>
          <t xml:space="preserve">
</t>
        </r>
        <r>
          <rPr>
            <sz val="16"/>
            <rFont val="Times New Roman"/>
            <family val="1"/>
            <charset val="204"/>
          </rPr>
          <t>-18 839,54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fmt sheetId="1" sqref="J21:J30" start="0" length="2147483647">
    <dxf>
      <font>
        <color auto="1"/>
      </font>
    </dxf>
  </rfmt>
</revisions>
</file>

<file path=xl/revisions/revisionLog1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6" sId="1">
    <oc r="J21" t="inlineStr">
      <is>
        <r>
          <rPr>
            <u/>
            <sz val="16"/>
            <rFont val="Times New Roman"/>
            <family val="1"/>
            <charset val="204"/>
          </rPr>
          <t>ДО</t>
        </r>
        <r>
          <rPr>
            <sz val="16"/>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cv guid="{CA384592-0CFD-4322-A4EB-34EC04693944}" action="delete"/>
  <rdn rId="0" localSheetId="1" customView="1" name="Z_CA384592_0CFD_4322_A4EB_34EC04693944_.wvu.PrintArea" hidden="1" oldHidden="1">
    <formula>'на 01.10.2020'!$A$1:$J$232</formula>
    <oldFormula>'на 01.10.2020'!$A$1:$J$232</oldFormula>
  </rdn>
  <rdn rId="0" localSheetId="1" customView="1" name="Z_CA384592_0CFD_4322_A4EB_34EC04693944_.wvu.PrintTitles" hidden="1" oldHidden="1">
    <formula>'на 01.10.2020'!$5:$8</formula>
    <oldFormula>'на 01.10.2020'!$5:$8</oldFormula>
  </rdn>
  <rdn rId="0" localSheetId="1" customView="1" name="Z_CA384592_0CFD_4322_A4EB_34EC04693944_.wvu.Cols" hidden="1" oldHidden="1">
    <formula>'на 01.10.2020'!$K:$M</formula>
    <oldFormula>'на 01.10.2020'!$K:$M</oldFormula>
  </rdn>
  <rdn rId="0" localSheetId="1" customView="1" name="Z_CA384592_0CFD_4322_A4EB_34EC04693944_.wvu.FilterData" hidden="1" oldHidden="1">
    <formula>'на 01.10.2020'!$A$7:$J$433</formula>
    <oldFormula>'на 01.10.2020'!$A$7:$J$433</oldFormula>
  </rdn>
  <rcv guid="{CA384592-0CFD-4322-A4EB-34EC04693944}" action="add"/>
</revisions>
</file>

<file path=xl/revisions/revisionLog1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1" sId="1">
    <oc r="J15" t="inlineStr">
      <is>
        <r>
          <rPr>
            <u/>
            <sz val="16"/>
            <rFont val="Times New Roman"/>
            <family val="1"/>
            <charset val="204"/>
          </rPr>
          <t>ДГХ:</t>
        </r>
        <r>
          <rPr>
            <sz val="16"/>
            <rFont val="Times New Roman"/>
            <family val="1"/>
            <charset val="204"/>
          </rPr>
          <t xml:space="preserve"> в рамках реализации государственной программы оказаны услуги по санитарно-противоэпидемическим мероприятиям (акарицидная, ларвицидная обработки, барьерная дератизация) в городе Сургуте. 
Выполнена акарицидная обработка на площади 420,45 га (план - 421,32 га), ларвицидная обработка на площади 326,17 га., барьерная дератизация селитебной зоны - 232,3 га. Оплата произведена полном объеме 3 157,95 тыс.рублей.</t>
        </r>
        <r>
          <rPr>
            <sz val="16"/>
            <color rgb="FFFF0000"/>
            <rFont val="Times New Roman"/>
            <family val="1"/>
            <charset val="204"/>
          </rPr>
          <t xml:space="preserve">
</t>
        </r>
        <r>
          <rPr>
            <u/>
            <sz val="16"/>
            <rFont val="Times New Roman"/>
            <family val="1"/>
            <charset val="204"/>
          </rPr>
          <t>АГ:</t>
        </r>
        <r>
          <rPr>
            <sz val="16"/>
            <rFont val="Times New Roman"/>
            <family val="1"/>
            <charset val="204"/>
          </rPr>
          <t xml:space="preserve"> в рамках реализации государственной программы оплачены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в сумме 39,65 тыс.рублей. </t>
        </r>
        <r>
          <rPr>
            <sz val="16"/>
            <color rgb="FFFF0000"/>
            <rFont val="Times New Roman"/>
            <family val="1"/>
            <charset val="204"/>
          </rPr>
          <t xml:space="preserve">
</t>
        </r>
      </is>
    </oc>
    <nc r="J15" t="inlineStr">
      <is>
        <r>
          <rPr>
            <u/>
            <sz val="16"/>
            <rFont val="Times New Roman"/>
            <family val="1"/>
            <charset val="204"/>
          </rPr>
          <t>ДГХ:</t>
        </r>
        <r>
          <rPr>
            <sz val="16"/>
            <rFont val="Times New Roman"/>
            <family val="1"/>
            <charset val="204"/>
          </rPr>
          <t xml:space="preserve"> в рамках реализации государственной программы оказаны услуги по санитарно-противоэпидемическим мероприятиям (акарицидная, ларвицидная обработки, барьерная дератизация) в городе Сургуте. 
Выполнена акарицидная обработка на площади 420,45 га (план - 421,32 га), ларвицидная обработка на площади 326,17 га., барьерная дератизация селитебной зоны - 232,3 га. Оплата произведена полном объеме 3 157,95 тыс.рублей.</t>
        </r>
        <r>
          <rPr>
            <sz val="16"/>
            <color rgb="FFFF0000"/>
            <rFont val="Times New Roman"/>
            <family val="1"/>
            <charset val="204"/>
          </rPr>
          <t xml:space="preserve">
</t>
        </r>
        <r>
          <rPr>
            <u/>
            <sz val="16"/>
            <rFont val="Times New Roman"/>
            <family val="1"/>
            <charset val="204"/>
          </rPr>
          <t>АГ:</t>
        </r>
        <r>
          <rPr>
            <sz val="16"/>
            <rFont val="Times New Roman"/>
            <family val="1"/>
            <charset val="204"/>
          </rPr>
          <t xml:space="preserve"> в рамках реализации государственной программы произведены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в сумме 39,65 тыс.рублей. </t>
        </r>
        <r>
          <rPr>
            <sz val="16"/>
            <color rgb="FFFF0000"/>
            <rFont val="Times New Roman"/>
            <family val="1"/>
            <charset val="204"/>
          </rPr>
          <t xml:space="preserve">
</t>
        </r>
      </is>
    </nc>
  </rcc>
  <rcv guid="{BEA0FDBA-BB07-4C19-8BBD-5E57EE395C09}" action="delete"/>
  <rdn rId="0" localSheetId="1" customView="1" name="Z_BEA0FDBA_BB07_4C19_8BBD_5E57EE395C09_.wvu.PrintArea" hidden="1" oldHidden="1">
    <formula>'на 01.10.2020'!$A$1:$J$232</formula>
    <oldFormula>'на 01.10.2020'!$A$1:$J$232</oldFormula>
  </rdn>
  <rdn rId="0" localSheetId="1" customView="1" name="Z_BEA0FDBA_BB07_4C19_8BBD_5E57EE395C09_.wvu.PrintTitles" hidden="1" oldHidden="1">
    <formula>'на 01.10.2020'!$5:$8</formula>
    <oldFormula>'на 01.10.2020'!$5:$8</oldFormula>
  </rdn>
  <rdn rId="0" localSheetId="1" customView="1" name="Z_BEA0FDBA_BB07_4C19_8BBD_5E57EE395C09_.wvu.FilterData" hidden="1" oldHidden="1">
    <formula>'на 01.10.2020'!$A$7:$J$433</formula>
    <oldFormula>'на 01.10.2020'!$A$7:$J$433</oldFormula>
  </rdn>
  <rcv guid="{BEA0FDBA-BB07-4C19-8BBD-5E57EE395C09}" action="add"/>
</revisions>
</file>

<file path=xl/revisions/revisionLog1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5" sId="1">
    <oc r="J15" t="inlineStr">
      <is>
        <r>
          <rPr>
            <u/>
            <sz val="16"/>
            <rFont val="Times New Roman"/>
            <family val="1"/>
            <charset val="204"/>
          </rPr>
          <t>ДГХ:</t>
        </r>
        <r>
          <rPr>
            <sz val="16"/>
            <rFont val="Times New Roman"/>
            <family val="1"/>
            <charset val="204"/>
          </rPr>
          <t xml:space="preserve"> в рамках реализации государственной программы оказаны услуги по санитарно-противоэпидемическим мероприятиям (акарицидная, ларвицидная обработки, барьерная дератизация) в городе Сургуте. 
Выполнена акарицидная обработка на площади 420,45 га (план - 421,32 га), ларвицидная обработка на площади 326,17 га., барьерная дератизация селитебной зоны - 232,3 га. Оплата произведена полном объеме 3 157,95 тыс.рублей.</t>
        </r>
        <r>
          <rPr>
            <sz val="16"/>
            <color rgb="FFFF0000"/>
            <rFont val="Times New Roman"/>
            <family val="1"/>
            <charset val="204"/>
          </rPr>
          <t xml:space="preserve">
</t>
        </r>
        <r>
          <rPr>
            <u/>
            <sz val="16"/>
            <rFont val="Times New Roman"/>
            <family val="1"/>
            <charset val="204"/>
          </rPr>
          <t>АГ:</t>
        </r>
        <r>
          <rPr>
            <sz val="16"/>
            <rFont val="Times New Roman"/>
            <family val="1"/>
            <charset val="204"/>
          </rPr>
          <t xml:space="preserve"> в рамках реализации государственной программы произведены расходы на выплату заработной платы и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в сумме 39,65 тыс.рублей. </t>
        </r>
        <r>
          <rPr>
            <sz val="16"/>
            <color rgb="FFFF0000"/>
            <rFont val="Times New Roman"/>
            <family val="1"/>
            <charset val="204"/>
          </rPr>
          <t xml:space="preserve">
</t>
        </r>
      </is>
    </oc>
    <nc r="J15" t="inlineStr">
      <is>
        <r>
          <rPr>
            <u/>
            <sz val="16"/>
            <rFont val="Times New Roman"/>
            <family val="1"/>
            <charset val="204"/>
          </rPr>
          <t>ДГХ:</t>
        </r>
        <r>
          <rPr>
            <sz val="16"/>
            <rFont val="Times New Roman"/>
            <family val="1"/>
            <charset val="204"/>
          </rPr>
          <t xml:space="preserve"> в рамках реализации государственной программы оказаны услуги по санитарно-противоэпидемическим мероприятиям (акарицидная, ларвицидная обработки, барьерная дератизация) в городе Сургуте. 
Выполнена акарицидная обработка на площади 420,45 га (план - 421,32 га), ларвицидная обработка на площади 326,17 га., барьерная дератизация селитебной зоны - 232,3 га. Оплата произведена полном объеме 3 157,95 тыс.рублей.</t>
        </r>
        <r>
          <rPr>
            <sz val="16"/>
            <color rgb="FFFF0000"/>
            <rFont val="Times New Roman"/>
            <family val="1"/>
            <charset val="204"/>
          </rPr>
          <t xml:space="preserve">
</t>
        </r>
        <r>
          <rPr>
            <u/>
            <sz val="16"/>
            <rFont val="Times New Roman"/>
            <family val="1"/>
            <charset val="204"/>
          </rPr>
          <t>АГ:</t>
        </r>
        <r>
          <rPr>
            <sz val="16"/>
            <rFont val="Times New Roman"/>
            <family val="1"/>
            <charset val="204"/>
          </rPr>
          <t xml:space="preserve"> в рамках реализации государственной программы произведена выплата заработной платы и оплата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в сумме 39,65 тыс.рублей. </t>
        </r>
        <r>
          <rPr>
            <sz val="16"/>
            <color rgb="FFFF0000"/>
            <rFont val="Times New Roman"/>
            <family val="1"/>
            <charset val="204"/>
          </rPr>
          <t xml:space="preserve">
</t>
        </r>
      </is>
    </nc>
  </rcc>
</revisions>
</file>

<file path=xl/revisions/revisionLog1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6" sId="1">
    <oc r="K9">
      <f>D9-I9</f>
    </oc>
    <nc r="K9">
      <f>D9-G9</f>
    </nc>
  </rcc>
  <rcc rId="437" sId="1">
    <oc r="K10">
      <f>D10-I10</f>
    </oc>
    <nc r="K10">
      <f>D10-G10</f>
    </nc>
  </rcc>
  <rcc rId="438" sId="1">
    <oc r="K11">
      <f>D11-I11</f>
    </oc>
    <nc r="K11">
      <f>D11-G11</f>
    </nc>
  </rcc>
  <rcc rId="439" sId="1">
    <oc r="K12">
      <f>D12-I12</f>
    </oc>
    <nc r="K12">
      <f>D12-G12</f>
    </nc>
  </rcc>
  <rcc rId="440" sId="1">
    <oc r="K13">
      <f>D13-I13</f>
    </oc>
    <nc r="K13">
      <f>D13-G13</f>
    </nc>
  </rcc>
  <rcc rId="441" sId="1">
    <oc r="K14">
      <f>D14-I14</f>
    </oc>
    <nc r="K14">
      <f>D14-G14</f>
    </nc>
  </rcc>
  <rcc rId="442" sId="1">
    <oc r="K15">
      <f>D15-I15</f>
    </oc>
    <nc r="K15">
      <f>D15-G15</f>
    </nc>
  </rcc>
  <rcc rId="443" sId="1" odxf="1" dxf="1">
    <oc r="K16">
      <f>D16-I16</f>
    </oc>
    <nc r="K16">
      <f>D16-G16</f>
    </nc>
    <odxf>
      <font>
        <sz val="20"/>
        <color rgb="FFFF0000"/>
      </font>
    </odxf>
    <ndxf>
      <font>
        <sz val="20"/>
        <color auto="1"/>
      </font>
    </ndxf>
  </rcc>
  <rcc rId="444" sId="1" odxf="1" dxf="1">
    <oc r="K17">
      <f>D17-I17</f>
    </oc>
    <nc r="K17">
      <f>D17-G17</f>
    </nc>
    <odxf>
      <font>
        <sz val="20"/>
        <color rgb="FFFF0000"/>
      </font>
    </odxf>
    <ndxf>
      <font>
        <sz val="20"/>
        <color auto="1"/>
      </font>
    </ndxf>
  </rcc>
  <rcc rId="445" sId="1" odxf="1" dxf="1">
    <oc r="K18">
      <f>D18-I18</f>
    </oc>
    <nc r="K18">
      <f>D18-G18</f>
    </nc>
    <odxf>
      <font>
        <sz val="20"/>
        <color rgb="FFFF0000"/>
      </font>
    </odxf>
    <ndxf>
      <font>
        <sz val="20"/>
        <color auto="1"/>
      </font>
    </ndxf>
  </rcc>
  <rcc rId="446" sId="1" odxf="1" dxf="1">
    <oc r="K19">
      <f>D19-I19</f>
    </oc>
    <nc r="K19">
      <f>D19-G19</f>
    </nc>
    <odxf>
      <font>
        <sz val="20"/>
        <color rgb="FFFF0000"/>
      </font>
    </odxf>
    <ndxf>
      <font>
        <sz val="20"/>
        <color auto="1"/>
      </font>
    </ndxf>
  </rcc>
  <rcc rId="447" sId="1" odxf="1" dxf="1">
    <oc r="K20">
      <f>D20-I20</f>
    </oc>
    <nc r="K20">
      <f>D20-G20</f>
    </nc>
    <odxf>
      <font>
        <sz val="20"/>
        <color rgb="FFFF0000"/>
      </font>
    </odxf>
    <ndxf>
      <font>
        <sz val="20"/>
        <color auto="1"/>
      </font>
    </ndxf>
  </rcc>
  <rcc rId="448" sId="1" odxf="1" dxf="1">
    <oc r="K21">
      <f>D21-I21</f>
    </oc>
    <nc r="K21">
      <f>D21-G21</f>
    </nc>
    <odxf>
      <font>
        <sz val="20"/>
        <color rgb="FFFF0000"/>
      </font>
    </odxf>
    <ndxf>
      <font>
        <sz val="20"/>
        <color auto="1"/>
      </font>
    </ndxf>
  </rcc>
  <rcc rId="449" sId="1" odxf="1" dxf="1">
    <oc r="K22">
      <f>D22-I22</f>
    </oc>
    <nc r="K22">
      <f>D22-G22</f>
    </nc>
    <odxf>
      <font>
        <sz val="20"/>
        <color rgb="FFFF0000"/>
      </font>
    </odxf>
    <ndxf>
      <font>
        <sz val="20"/>
        <color auto="1"/>
      </font>
    </ndxf>
  </rcc>
  <rcc rId="450" sId="1" odxf="1" dxf="1">
    <oc r="K23">
      <f>D23-I23</f>
    </oc>
    <nc r="K23">
      <f>D23-G23</f>
    </nc>
    <odxf>
      <font>
        <sz val="20"/>
        <color rgb="FFFF0000"/>
      </font>
    </odxf>
    <ndxf>
      <font>
        <sz val="20"/>
        <color auto="1"/>
      </font>
    </ndxf>
  </rcc>
  <rcc rId="451" sId="1" odxf="1" dxf="1">
    <oc r="K24">
      <f>D24-I24</f>
    </oc>
    <nc r="K24">
      <f>D24-G24</f>
    </nc>
    <odxf>
      <font>
        <sz val="20"/>
        <color rgb="FFFF0000"/>
      </font>
    </odxf>
    <ndxf>
      <font>
        <sz val="20"/>
        <color auto="1"/>
      </font>
    </ndxf>
  </rcc>
  <rcc rId="452" sId="1" odxf="1" dxf="1">
    <nc r="K25">
      <f>D25-G25</f>
    </nc>
    <odxf>
      <font>
        <sz val="20"/>
        <color rgb="FFFF0000"/>
      </font>
    </odxf>
    <ndxf>
      <font>
        <sz val="20"/>
        <color auto="1"/>
      </font>
    </ndxf>
  </rcc>
  <rcc rId="453" sId="1" odxf="1" dxf="1">
    <oc r="K26">
      <f>D26-I26</f>
    </oc>
    <nc r="K26">
      <f>D26-G26</f>
    </nc>
    <odxf>
      <font>
        <sz val="20"/>
        <color rgb="FFFF0000"/>
      </font>
    </odxf>
    <ndxf>
      <font>
        <sz val="20"/>
        <color auto="1"/>
      </font>
    </ndxf>
  </rcc>
  <rcc rId="454" sId="1" odxf="1" dxf="1">
    <oc r="K27">
      <f>D27-I27</f>
    </oc>
    <nc r="K27">
      <f>D27-G27</f>
    </nc>
    <odxf>
      <font>
        <sz val="20"/>
        <color rgb="FFFF0000"/>
      </font>
    </odxf>
    <ndxf>
      <font>
        <sz val="20"/>
        <color auto="1"/>
      </font>
    </ndxf>
  </rcc>
  <rcc rId="455" sId="1" odxf="1" dxf="1">
    <oc r="K28">
      <f>D28-I28</f>
    </oc>
    <nc r="K28">
      <f>D28-G28</f>
    </nc>
    <odxf>
      <font>
        <sz val="20"/>
        <color rgb="FFFF0000"/>
      </font>
    </odxf>
    <ndxf>
      <font>
        <sz val="20"/>
        <color auto="1"/>
      </font>
    </ndxf>
  </rcc>
  <rcc rId="456" sId="1" odxf="1" dxf="1">
    <oc r="K29">
      <f>D29-I29</f>
    </oc>
    <nc r="K29">
      <f>D29-G29</f>
    </nc>
    <odxf>
      <font>
        <sz val="20"/>
        <color rgb="FFFF0000"/>
      </font>
    </odxf>
    <ndxf>
      <font>
        <sz val="20"/>
        <color auto="1"/>
      </font>
    </ndxf>
  </rcc>
  <rcc rId="457" sId="1" odxf="1" dxf="1">
    <oc r="K30">
      <f>D30-I30</f>
    </oc>
    <nc r="K30">
      <f>D30-G30</f>
    </nc>
    <odxf>
      <font>
        <sz val="20"/>
        <color rgb="FFFF0000"/>
      </font>
    </odxf>
    <ndxf>
      <font>
        <sz val="20"/>
        <color auto="1"/>
      </font>
    </ndxf>
  </rcc>
  <rcc rId="458" sId="1" odxf="1" dxf="1">
    <oc r="K31">
      <f>D31-I31</f>
    </oc>
    <nc r="K31">
      <f>D31-G31</f>
    </nc>
    <odxf>
      <font>
        <sz val="20"/>
        <color rgb="FFFF0000"/>
      </font>
    </odxf>
    <ndxf>
      <font>
        <sz val="20"/>
        <color auto="1"/>
      </font>
    </ndxf>
  </rcc>
  <rcc rId="459" sId="1" odxf="1" dxf="1">
    <oc r="K32">
      <f>D32-I32</f>
    </oc>
    <nc r="K32">
      <f>D32-G32</f>
    </nc>
    <odxf>
      <font>
        <sz val="20"/>
        <color rgb="FFFF0000"/>
      </font>
    </odxf>
    <ndxf>
      <font>
        <sz val="20"/>
        <color auto="1"/>
      </font>
    </ndxf>
  </rcc>
  <rcc rId="460" sId="1" odxf="1" dxf="1">
    <oc r="K33">
      <f>D33-I33</f>
    </oc>
    <nc r="K33">
      <f>D33-G33</f>
    </nc>
    <odxf>
      <font>
        <sz val="20"/>
        <color rgb="FFFF0000"/>
      </font>
    </odxf>
    <ndxf>
      <font>
        <sz val="20"/>
        <color auto="1"/>
      </font>
    </ndxf>
  </rcc>
  <rcc rId="461" sId="1" odxf="1" dxf="1">
    <oc r="K34">
      <f>D34-I34</f>
    </oc>
    <nc r="K34">
      <f>D34-G34</f>
    </nc>
    <odxf>
      <font>
        <sz val="20"/>
        <color rgb="FFFF0000"/>
      </font>
    </odxf>
    <ndxf>
      <font>
        <sz val="20"/>
        <color auto="1"/>
      </font>
    </ndxf>
  </rcc>
  <rcc rId="462" sId="1" odxf="1" dxf="1">
    <nc r="K35">
      <f>D35-G35</f>
    </nc>
    <odxf>
      <font>
        <sz val="20"/>
        <color rgb="FFFF0000"/>
      </font>
    </odxf>
    <ndxf>
      <font>
        <sz val="20"/>
        <color auto="1"/>
      </font>
    </ndxf>
  </rcc>
  <rcc rId="463" sId="1" odxf="1" dxf="1">
    <oc r="K36">
      <f>D36-I36</f>
    </oc>
    <nc r="K36">
      <f>D36-G36</f>
    </nc>
    <odxf>
      <font>
        <sz val="20"/>
        <color rgb="FFFF0000"/>
      </font>
    </odxf>
    <ndxf>
      <font>
        <sz val="20"/>
        <color auto="1"/>
      </font>
    </ndxf>
  </rcc>
  <rcc rId="464" sId="1">
    <oc r="K37">
      <f>D37-I37</f>
    </oc>
    <nc r="K37">
      <f>D37-G37</f>
    </nc>
  </rcc>
  <rcc rId="465" sId="1">
    <oc r="K38">
      <f>D38-I38</f>
    </oc>
    <nc r="K38">
      <f>D38-G38</f>
    </nc>
  </rcc>
  <rcc rId="466" sId="1" odxf="1" dxf="1">
    <oc r="K39">
      <f>D39-I39</f>
    </oc>
    <nc r="K39">
      <f>D39-G39</f>
    </nc>
    <odxf>
      <font>
        <sz val="20"/>
        <color rgb="FFFF0000"/>
      </font>
    </odxf>
    <ndxf>
      <font>
        <sz val="20"/>
        <color auto="1"/>
      </font>
    </ndxf>
  </rcc>
  <rcc rId="467" sId="1" odxf="1" dxf="1">
    <oc r="K40">
      <f>D40-I40</f>
    </oc>
    <nc r="K40">
      <f>D40-G40</f>
    </nc>
    <odxf>
      <font>
        <sz val="20"/>
        <color rgb="FFFF0000"/>
      </font>
    </odxf>
    <ndxf>
      <font>
        <sz val="20"/>
        <color auto="1"/>
      </font>
    </ndxf>
  </rcc>
  <rcc rId="468" sId="1" odxf="1" dxf="1">
    <oc r="K41">
      <f>D41-I41</f>
    </oc>
    <nc r="K41">
      <f>D41-G41</f>
    </nc>
    <odxf>
      <font>
        <sz val="20"/>
        <color rgb="FFFF0000"/>
      </font>
    </odxf>
    <ndxf>
      <font>
        <sz val="20"/>
        <color auto="1"/>
      </font>
    </ndxf>
  </rcc>
  <rcc rId="469" sId="1" odxf="1" dxf="1">
    <oc r="K42">
      <f>D42-I42</f>
    </oc>
    <nc r="K42">
      <f>D42-G42</f>
    </nc>
    <odxf>
      <font>
        <sz val="20"/>
        <color rgb="FFFF0000"/>
      </font>
    </odxf>
    <ndxf>
      <font>
        <sz val="20"/>
        <color auto="1"/>
      </font>
    </ndxf>
  </rcc>
  <rcc rId="470" sId="1" odxf="1" dxf="1">
    <oc r="K43">
      <f>D43-I43</f>
    </oc>
    <nc r="K43">
      <f>D43-G43</f>
    </nc>
    <odxf>
      <font>
        <sz val="20"/>
        <color rgb="FFFF0000"/>
      </font>
    </odxf>
    <ndxf>
      <font>
        <sz val="20"/>
        <color auto="1"/>
      </font>
    </ndxf>
  </rcc>
  <rcc rId="471" sId="1" odxf="1" dxf="1">
    <oc r="K44">
      <f>D44-I44</f>
    </oc>
    <nc r="K44">
      <f>D44-G44</f>
    </nc>
    <odxf>
      <font>
        <sz val="20"/>
        <color rgb="FFFF0000"/>
      </font>
    </odxf>
    <ndxf>
      <font>
        <sz val="20"/>
        <color auto="1"/>
      </font>
    </ndxf>
  </rcc>
  <rcc rId="472" sId="1" odxf="1" dxf="1">
    <oc r="K45">
      <f>D45-I45</f>
    </oc>
    <nc r="K45">
      <f>D45-G45</f>
    </nc>
    <odxf>
      <font>
        <sz val="20"/>
        <color rgb="FFFF0000"/>
      </font>
    </odxf>
    <ndxf>
      <font>
        <sz val="20"/>
        <color auto="1"/>
      </font>
    </ndxf>
  </rcc>
  <rcc rId="473" sId="1" odxf="1" dxf="1">
    <oc r="K46">
      <f>D46-I46</f>
    </oc>
    <nc r="K46">
      <f>D46-G46</f>
    </nc>
    <odxf>
      <font>
        <sz val="20"/>
        <color rgb="FFFF0000"/>
      </font>
    </odxf>
    <ndxf>
      <font>
        <sz val="20"/>
        <color auto="1"/>
      </font>
    </ndxf>
  </rcc>
  <rcc rId="474" sId="1" odxf="1" dxf="1">
    <oc r="K47">
      <f>D47-I47</f>
    </oc>
    <nc r="K47">
      <f>D47-G47</f>
    </nc>
    <odxf>
      <font>
        <sz val="20"/>
        <color rgb="FFFF0000"/>
      </font>
    </odxf>
    <ndxf>
      <font>
        <sz val="20"/>
        <color auto="1"/>
      </font>
    </ndxf>
  </rcc>
  <rcc rId="475" sId="1" odxf="1" dxf="1">
    <oc r="K48">
      <f>D48-I48</f>
    </oc>
    <nc r="K48">
      <f>D48-G48</f>
    </nc>
    <odxf>
      <font>
        <sz val="20"/>
        <color rgb="FFFF0000"/>
      </font>
    </odxf>
    <ndxf>
      <font>
        <sz val="20"/>
        <color auto="1"/>
      </font>
    </ndxf>
  </rcc>
  <rcc rId="476" sId="1" odxf="1" dxf="1">
    <oc r="K49">
      <f>D49-I49</f>
    </oc>
    <nc r="K49">
      <f>D49-G49</f>
    </nc>
    <odxf>
      <font>
        <sz val="20"/>
        <color rgb="FFFF0000"/>
      </font>
    </odxf>
    <ndxf>
      <font>
        <sz val="20"/>
        <color auto="1"/>
      </font>
    </ndxf>
  </rcc>
  <rcc rId="477" sId="1" odxf="1" dxf="1">
    <oc r="K50">
      <f>D50-I50</f>
    </oc>
    <nc r="K50">
      <f>D50-G50</f>
    </nc>
    <odxf>
      <font>
        <sz val="20"/>
        <color rgb="FFFF0000"/>
      </font>
    </odxf>
    <ndxf>
      <font>
        <sz val="20"/>
        <color auto="1"/>
      </font>
    </ndxf>
  </rcc>
  <rcc rId="478" sId="1">
    <oc r="K51">
      <f>D51-I51</f>
    </oc>
    <nc r="K51">
      <f>D51-G51</f>
    </nc>
  </rcc>
  <rcc rId="479" sId="1" odxf="1" dxf="1">
    <oc r="K52">
      <f>D52-I52</f>
    </oc>
    <nc r="K52">
      <f>D52-G52</f>
    </nc>
    <odxf>
      <font>
        <sz val="20"/>
        <color rgb="FFFF0000"/>
      </font>
    </odxf>
    <ndxf>
      <font>
        <sz val="20"/>
        <color auto="1"/>
      </font>
    </ndxf>
  </rcc>
  <rcc rId="480" sId="1" odxf="1" dxf="1">
    <oc r="K53">
      <f>D53-I53</f>
    </oc>
    <nc r="K53">
      <f>D53-G53</f>
    </nc>
    <odxf>
      <font>
        <sz val="20"/>
        <color rgb="FFFF0000"/>
      </font>
    </odxf>
    <ndxf>
      <font>
        <sz val="20"/>
        <color auto="1"/>
      </font>
    </ndxf>
  </rcc>
  <rcc rId="481" sId="1" odxf="1" dxf="1">
    <oc r="K54">
      <f>D54-I54</f>
    </oc>
    <nc r="K54">
      <f>D54-G54</f>
    </nc>
    <odxf>
      <font>
        <sz val="20"/>
        <color rgb="FFFF0000"/>
      </font>
    </odxf>
    <ndxf>
      <font>
        <sz val="20"/>
        <color auto="1"/>
      </font>
    </ndxf>
  </rcc>
  <rcc rId="482" sId="1" odxf="1" dxf="1">
    <oc r="K55">
      <f>D55-I55</f>
    </oc>
    <nc r="K55">
      <f>D55-G55</f>
    </nc>
    <odxf>
      <font>
        <sz val="20"/>
        <color rgb="FFFF0000"/>
      </font>
    </odxf>
    <ndxf>
      <font>
        <sz val="20"/>
        <color auto="1"/>
      </font>
    </ndxf>
  </rcc>
  <rcc rId="483" sId="1" odxf="1" dxf="1">
    <oc r="K56">
      <f>D56-I56</f>
    </oc>
    <nc r="K56">
      <f>D56-G56</f>
    </nc>
    <odxf>
      <font>
        <sz val="20"/>
        <color rgb="FFFF0000"/>
      </font>
    </odxf>
    <ndxf>
      <font>
        <sz val="20"/>
        <color auto="1"/>
      </font>
    </ndxf>
  </rcc>
  <rcc rId="484" sId="1" odxf="1" dxf="1">
    <oc r="K57">
      <f>D57-I57</f>
    </oc>
    <nc r="K57">
      <f>D57-G57</f>
    </nc>
    <odxf>
      <font>
        <sz val="20"/>
        <color rgb="FFFF0000"/>
      </font>
    </odxf>
    <ndxf>
      <font>
        <sz val="20"/>
        <color auto="1"/>
      </font>
    </ndxf>
  </rcc>
  <rcc rId="485" sId="1" odxf="1" dxf="1">
    <oc r="K58">
      <f>D58-I58</f>
    </oc>
    <nc r="K58">
      <f>D58-G58</f>
    </nc>
    <odxf>
      <font>
        <sz val="20"/>
        <color rgb="FFFF0000"/>
      </font>
    </odxf>
    <ndxf>
      <font>
        <sz val="20"/>
        <color auto="1"/>
      </font>
    </ndxf>
  </rcc>
  <rcc rId="486" sId="1" odxf="1" dxf="1">
    <oc r="K59">
      <f>D59-I59</f>
    </oc>
    <nc r="K59">
      <f>D59-G59</f>
    </nc>
    <odxf>
      <font>
        <sz val="20"/>
        <color rgb="FFFF0000"/>
      </font>
    </odxf>
    <ndxf>
      <font>
        <sz val="20"/>
        <color auto="1"/>
      </font>
    </ndxf>
  </rcc>
  <rcc rId="487" sId="1" odxf="1" dxf="1">
    <oc r="K60">
      <f>D60-I60</f>
    </oc>
    <nc r="K60">
      <f>D60-G60</f>
    </nc>
    <odxf>
      <font>
        <sz val="20"/>
        <color rgb="FFFF0000"/>
      </font>
    </odxf>
    <ndxf>
      <font>
        <sz val="20"/>
        <color auto="1"/>
      </font>
    </ndxf>
  </rcc>
  <rcc rId="488" sId="1" odxf="1" dxf="1">
    <oc r="K61">
      <f>D61-I61</f>
    </oc>
    <nc r="K61">
      <f>D61-G61</f>
    </nc>
    <odxf>
      <font>
        <sz val="20"/>
        <color rgb="FFFF0000"/>
      </font>
    </odxf>
    <ndxf>
      <font>
        <sz val="20"/>
        <color auto="1"/>
      </font>
    </ndxf>
  </rcc>
  <rcc rId="489" sId="1" odxf="1" dxf="1">
    <oc r="K62">
      <f>D62-I62</f>
    </oc>
    <nc r="K62">
      <f>D62-G62</f>
    </nc>
    <odxf>
      <font>
        <sz val="20"/>
        <color rgb="FFFF0000"/>
      </font>
    </odxf>
    <ndxf>
      <font>
        <sz val="20"/>
        <color auto="1"/>
      </font>
    </ndxf>
  </rcc>
  <rcc rId="490" sId="1">
    <oc r="K63">
      <f>D63-I63</f>
    </oc>
    <nc r="K63">
      <f>D63-G63</f>
    </nc>
  </rcc>
  <rcc rId="491" sId="1" odxf="1" dxf="1">
    <oc r="K64">
      <f>D64-I64</f>
    </oc>
    <nc r="K64">
      <f>D64-G64</f>
    </nc>
    <odxf>
      <font>
        <sz val="20"/>
        <color rgb="FFFF0000"/>
      </font>
    </odxf>
    <ndxf>
      <font>
        <sz val="20"/>
        <color auto="1"/>
      </font>
    </ndxf>
  </rcc>
  <rcc rId="492" sId="1" odxf="1" dxf="1">
    <nc r="K65">
      <f>D65-G65</f>
    </nc>
    <odxf>
      <font>
        <sz val="20"/>
        <color rgb="FFFF0000"/>
      </font>
    </odxf>
    <ndxf>
      <font>
        <sz val="20"/>
        <color auto="1"/>
      </font>
    </ndxf>
  </rcc>
  <rcc rId="493" sId="1" odxf="1" dxf="1">
    <oc r="K66">
      <f>D66-I66</f>
    </oc>
    <nc r="K66">
      <f>D66-G66</f>
    </nc>
    <odxf>
      <font>
        <sz val="20"/>
        <color rgb="FFFF0000"/>
      </font>
    </odxf>
    <ndxf>
      <font>
        <sz val="20"/>
        <color auto="1"/>
      </font>
    </ndxf>
  </rcc>
  <rcc rId="494" sId="1" odxf="1" dxf="1">
    <oc r="K67">
      <f>D67-I67</f>
    </oc>
    <nc r="K67">
      <f>D67-G67</f>
    </nc>
    <odxf>
      <font>
        <sz val="20"/>
        <color rgb="FFFF0000"/>
      </font>
    </odxf>
    <ndxf>
      <font>
        <sz val="20"/>
        <color auto="1"/>
      </font>
    </ndxf>
  </rcc>
  <rcc rId="495" sId="1" odxf="1" dxf="1">
    <oc r="K68">
      <f>D68-I68</f>
    </oc>
    <nc r="K68">
      <f>D68-G68</f>
    </nc>
    <odxf>
      <font>
        <sz val="20"/>
        <color rgb="FFFF0000"/>
      </font>
    </odxf>
    <ndxf>
      <font>
        <sz val="20"/>
        <color auto="1"/>
      </font>
    </ndxf>
  </rcc>
  <rcc rId="496" sId="1" odxf="1" dxf="1">
    <oc r="K69">
      <f>D69-I69</f>
    </oc>
    <nc r="K69">
      <f>D69-G69</f>
    </nc>
    <odxf>
      <font>
        <sz val="20"/>
        <color rgb="FFFF0000"/>
      </font>
    </odxf>
    <ndxf>
      <font>
        <sz val="20"/>
        <color auto="1"/>
      </font>
    </ndxf>
  </rcc>
  <rcc rId="497" sId="1" odxf="1" dxf="1">
    <oc r="K70">
      <f>D70-I70</f>
    </oc>
    <nc r="K70">
      <f>D70-G70</f>
    </nc>
    <odxf>
      <font>
        <sz val="20"/>
        <color rgb="FFFF0000"/>
      </font>
    </odxf>
    <ndxf>
      <font>
        <sz val="20"/>
        <color auto="1"/>
      </font>
    </ndxf>
  </rcc>
  <rcc rId="498" sId="1" odxf="1" dxf="1">
    <oc r="K71">
      <f>D71-I71</f>
    </oc>
    <nc r="K71">
      <f>D71-G71</f>
    </nc>
    <odxf>
      <font>
        <sz val="20"/>
        <color rgb="FFFF0000"/>
      </font>
    </odxf>
    <ndxf>
      <font>
        <sz val="20"/>
        <color auto="1"/>
      </font>
    </ndxf>
  </rcc>
  <rcc rId="499" sId="1" odxf="1" dxf="1">
    <oc r="K72">
      <f>D72-I72</f>
    </oc>
    <nc r="K72">
      <f>D72-G72</f>
    </nc>
    <odxf>
      <font>
        <sz val="20"/>
        <color rgb="FFFF0000"/>
      </font>
    </odxf>
    <ndxf>
      <font>
        <sz val="20"/>
        <color auto="1"/>
      </font>
    </ndxf>
  </rcc>
  <rcc rId="500" sId="1" odxf="1" dxf="1">
    <oc r="K73">
      <f>D73-I73</f>
    </oc>
    <nc r="K73">
      <f>D73-G73</f>
    </nc>
    <odxf>
      <font>
        <sz val="20"/>
        <color rgb="FFFF0000"/>
      </font>
    </odxf>
    <ndxf>
      <font>
        <sz val="20"/>
        <color auto="1"/>
      </font>
    </ndxf>
  </rcc>
  <rcc rId="501" sId="1" odxf="1" dxf="1">
    <oc r="K74">
      <f>D74-I74</f>
    </oc>
    <nc r="K74">
      <f>D74-G74</f>
    </nc>
    <odxf>
      <font>
        <sz val="20"/>
        <color rgb="FFFF0000"/>
      </font>
    </odxf>
    <ndxf>
      <font>
        <sz val="20"/>
        <color auto="1"/>
      </font>
    </ndxf>
  </rcc>
  <rcc rId="502" sId="1" odxf="1" dxf="1">
    <oc r="K75">
      <f>D75-I75</f>
    </oc>
    <nc r="K75">
      <f>D75-G75</f>
    </nc>
    <odxf>
      <font>
        <sz val="20"/>
        <color rgb="FFFF0000"/>
      </font>
    </odxf>
    <ndxf>
      <font>
        <sz val="20"/>
        <color auto="1"/>
      </font>
    </ndxf>
  </rcc>
  <rcc rId="503" sId="1" odxf="1" dxf="1">
    <oc r="K76">
      <f>D76-I76</f>
    </oc>
    <nc r="K76">
      <f>D76-G76</f>
    </nc>
    <odxf>
      <font>
        <sz val="20"/>
        <color rgb="FFFF0000"/>
      </font>
    </odxf>
    <ndxf>
      <font>
        <sz val="20"/>
        <color auto="1"/>
      </font>
    </ndxf>
  </rcc>
  <rcc rId="504" sId="1" odxf="1" dxf="1">
    <oc r="K77">
      <f>D77-I77</f>
    </oc>
    <nc r="K77">
      <f>D77-G77</f>
    </nc>
    <odxf>
      <font>
        <sz val="20"/>
        <color rgb="FFFF0000"/>
      </font>
    </odxf>
    <ndxf>
      <font>
        <sz val="20"/>
        <color auto="1"/>
      </font>
    </ndxf>
  </rcc>
  <rcc rId="505" sId="1" odxf="1" dxf="1">
    <oc r="K78">
      <f>D78-I78</f>
    </oc>
    <nc r="K78">
      <f>D78-G78</f>
    </nc>
    <odxf>
      <font>
        <sz val="20"/>
        <color rgb="FFFF0000"/>
      </font>
    </odxf>
    <ndxf>
      <font>
        <sz val="20"/>
        <color auto="1"/>
      </font>
    </ndxf>
  </rcc>
  <rcc rId="506" sId="1" odxf="1" dxf="1">
    <oc r="K79">
      <f>D79-I79</f>
    </oc>
    <nc r="K79">
      <f>D79-G79</f>
    </nc>
    <odxf>
      <font>
        <sz val="20"/>
        <color rgb="FFFF0000"/>
      </font>
    </odxf>
    <ndxf>
      <font>
        <sz val="20"/>
        <color auto="1"/>
      </font>
    </ndxf>
  </rcc>
  <rcc rId="507" sId="1" odxf="1" dxf="1">
    <oc r="K80">
      <f>D80-I80</f>
    </oc>
    <nc r="K80">
      <f>D80-G80</f>
    </nc>
    <odxf>
      <font>
        <sz val="20"/>
        <color rgb="FFFF0000"/>
      </font>
    </odxf>
    <ndxf>
      <font>
        <sz val="20"/>
        <color auto="1"/>
      </font>
    </ndxf>
  </rcc>
  <rcc rId="508" sId="1" odxf="1" dxf="1">
    <oc r="K81">
      <f>D81-I81</f>
    </oc>
    <nc r="K81">
      <f>D81-G81</f>
    </nc>
    <odxf>
      <font>
        <sz val="20"/>
        <color rgb="FFFF0000"/>
      </font>
    </odxf>
    <ndxf>
      <font>
        <sz val="20"/>
        <color auto="1"/>
      </font>
    </ndxf>
  </rcc>
  <rcc rId="509" sId="1" odxf="1" dxf="1">
    <oc r="K82">
      <f>D82-I82</f>
    </oc>
    <nc r="K82">
      <f>D82-G82</f>
    </nc>
    <odxf>
      <font>
        <sz val="20"/>
        <color rgb="FFFF0000"/>
      </font>
    </odxf>
    <ndxf>
      <font>
        <sz val="20"/>
        <color auto="1"/>
      </font>
    </ndxf>
  </rcc>
  <rcc rId="510" sId="1" odxf="1" dxf="1">
    <oc r="K83">
      <f>D83-I83</f>
    </oc>
    <nc r="K83">
      <f>D83-G83</f>
    </nc>
    <odxf>
      <font>
        <sz val="20"/>
        <color rgb="FFFF0000"/>
      </font>
    </odxf>
    <ndxf>
      <font>
        <sz val="20"/>
        <color auto="1"/>
      </font>
    </ndxf>
  </rcc>
  <rcc rId="511" sId="1" odxf="1" dxf="1">
    <oc r="K84">
      <f>D84-I84</f>
    </oc>
    <nc r="K84">
      <f>D84-G84</f>
    </nc>
    <odxf>
      <font>
        <sz val="20"/>
        <color rgb="FFFF0000"/>
      </font>
    </odxf>
    <ndxf>
      <font>
        <sz val="20"/>
        <color auto="1"/>
      </font>
    </ndxf>
  </rcc>
  <rcc rId="512" sId="1" odxf="1" dxf="1">
    <oc r="K85">
      <f>D85-I85</f>
    </oc>
    <nc r="K85">
      <f>D85-G85</f>
    </nc>
    <odxf>
      <font>
        <sz val="20"/>
        <color rgb="FFFF0000"/>
      </font>
    </odxf>
    <ndxf>
      <font>
        <sz val="20"/>
        <color auto="1"/>
      </font>
    </ndxf>
  </rcc>
  <rcc rId="513" sId="1" odxf="1" dxf="1">
    <oc r="K86">
      <f>D86-I86</f>
    </oc>
    <nc r="K86">
      <f>D86-G86</f>
    </nc>
    <odxf>
      <font>
        <sz val="20"/>
        <color rgb="FFFF0000"/>
      </font>
    </odxf>
    <ndxf>
      <font>
        <sz val="20"/>
        <color auto="1"/>
      </font>
    </ndxf>
  </rcc>
  <rcc rId="514" sId="1" odxf="1" dxf="1">
    <oc r="K87">
      <f>D87-I87</f>
    </oc>
    <nc r="K87">
      <f>D87-G87</f>
    </nc>
    <odxf>
      <font>
        <sz val="20"/>
        <color rgb="FFFF0000"/>
      </font>
    </odxf>
    <ndxf>
      <font>
        <sz val="20"/>
        <color auto="1"/>
      </font>
    </ndxf>
  </rcc>
  <rcc rId="515" sId="1" odxf="1" dxf="1">
    <oc r="K88">
      <f>D88-I88</f>
    </oc>
    <nc r="K88">
      <f>D88-G88</f>
    </nc>
    <odxf>
      <font>
        <sz val="20"/>
        <color rgb="FFFF0000"/>
      </font>
    </odxf>
    <ndxf>
      <font>
        <sz val="20"/>
        <color auto="1"/>
      </font>
    </ndxf>
  </rcc>
  <rcc rId="516" sId="1" odxf="1" dxf="1">
    <oc r="K89">
      <f>D89-I89</f>
    </oc>
    <nc r="K89">
      <f>D89-G89</f>
    </nc>
    <odxf>
      <font>
        <sz val="20"/>
        <color rgb="FFFF0000"/>
      </font>
    </odxf>
    <ndxf>
      <font>
        <sz val="20"/>
        <color auto="1"/>
      </font>
    </ndxf>
  </rcc>
  <rcc rId="517" sId="1" odxf="1" dxf="1">
    <oc r="K90">
      <f>D90-I90</f>
    </oc>
    <nc r="K90">
      <f>D90-G90</f>
    </nc>
    <odxf>
      <font>
        <sz val="20"/>
        <color rgb="FFFF0000"/>
      </font>
    </odxf>
    <ndxf>
      <font>
        <sz val="20"/>
        <color auto="1"/>
      </font>
    </ndxf>
  </rcc>
  <rcc rId="518" sId="1" odxf="1" dxf="1">
    <oc r="K91">
      <f>D91-I91</f>
    </oc>
    <nc r="K91">
      <f>D91-G91</f>
    </nc>
    <odxf>
      <font>
        <sz val="20"/>
        <color rgb="FFFF0000"/>
      </font>
    </odxf>
    <ndxf>
      <font>
        <sz val="20"/>
        <color auto="1"/>
      </font>
    </ndxf>
  </rcc>
  <rcc rId="519" sId="1" odxf="1" dxf="1">
    <oc r="K92">
      <f>D92-I92</f>
    </oc>
    <nc r="K92">
      <f>D92-G92</f>
    </nc>
    <odxf>
      <font>
        <sz val="20"/>
        <color rgb="FFFF0000"/>
      </font>
    </odxf>
    <ndxf>
      <font>
        <sz val="20"/>
        <color auto="1"/>
      </font>
    </ndxf>
  </rcc>
  <rcc rId="520" sId="1" odxf="1" dxf="1">
    <oc r="K93">
      <f>D93-I93</f>
    </oc>
    <nc r="K93">
      <f>D93-G93</f>
    </nc>
    <odxf>
      <font>
        <sz val="20"/>
        <color rgb="FFFF0000"/>
      </font>
    </odxf>
    <ndxf>
      <font>
        <sz val="20"/>
        <color auto="1"/>
      </font>
    </ndxf>
  </rcc>
  <rcc rId="521" sId="1" odxf="1" dxf="1">
    <oc r="K94">
      <f>D94-I94</f>
    </oc>
    <nc r="K94">
      <f>D94-G94</f>
    </nc>
    <odxf>
      <font>
        <sz val="20"/>
        <color rgb="FFFF0000"/>
      </font>
    </odxf>
    <ndxf>
      <font>
        <sz val="20"/>
        <color auto="1"/>
      </font>
    </ndxf>
  </rcc>
  <rcc rId="522" sId="1" odxf="1" dxf="1">
    <oc r="K95">
      <f>D95-I95</f>
    </oc>
    <nc r="K95">
      <f>D95-G95</f>
    </nc>
    <odxf>
      <font>
        <sz val="20"/>
        <color rgb="FFFF0000"/>
      </font>
    </odxf>
    <ndxf>
      <font>
        <sz val="20"/>
        <color auto="1"/>
      </font>
    </ndxf>
  </rcc>
  <rcc rId="523" sId="1" odxf="1" dxf="1">
    <oc r="K96">
      <f>D96-I96</f>
    </oc>
    <nc r="K96">
      <f>D96-G96</f>
    </nc>
    <odxf>
      <font>
        <sz val="20"/>
        <color rgb="FFFF0000"/>
      </font>
    </odxf>
    <ndxf>
      <font>
        <sz val="20"/>
        <color auto="1"/>
      </font>
    </ndxf>
  </rcc>
  <rcc rId="524" sId="1" odxf="1" dxf="1">
    <oc r="K97">
      <f>D97-I97</f>
    </oc>
    <nc r="K97">
      <f>D97-G97</f>
    </nc>
    <odxf>
      <font>
        <sz val="20"/>
        <color rgb="FFFF0000"/>
      </font>
    </odxf>
    <ndxf>
      <font>
        <sz val="20"/>
        <color auto="1"/>
      </font>
    </ndxf>
  </rcc>
  <rcc rId="525" sId="1" odxf="1" dxf="1">
    <oc r="K98">
      <f>D98-I98</f>
    </oc>
    <nc r="K98">
      <f>D98-G98</f>
    </nc>
    <odxf>
      <font>
        <sz val="20"/>
        <color rgb="FFFF0000"/>
      </font>
    </odxf>
    <ndxf>
      <font>
        <sz val="20"/>
        <color auto="1"/>
      </font>
    </ndxf>
  </rcc>
  <rcc rId="526" sId="1" odxf="1" dxf="1">
    <oc r="K99">
      <f>D99-I99</f>
    </oc>
    <nc r="K99">
      <f>D99-G99</f>
    </nc>
    <odxf>
      <font>
        <sz val="20"/>
        <color rgb="FFFF0000"/>
      </font>
    </odxf>
    <ndxf>
      <font>
        <sz val="20"/>
        <color auto="1"/>
      </font>
    </ndxf>
  </rcc>
  <rcc rId="527" sId="1" odxf="1" dxf="1">
    <oc r="K100">
      <f>D100-I100</f>
    </oc>
    <nc r="K100">
      <f>D100-G100</f>
    </nc>
    <odxf>
      <font>
        <sz val="20"/>
        <color rgb="FFFF0000"/>
      </font>
    </odxf>
    <ndxf>
      <font>
        <sz val="20"/>
        <color auto="1"/>
      </font>
    </ndxf>
  </rcc>
  <rcc rId="528" sId="1" odxf="1" dxf="1">
    <oc r="K101">
      <f>D101-I101</f>
    </oc>
    <nc r="K101">
      <f>D101-G101</f>
    </nc>
    <odxf>
      <font>
        <sz val="20"/>
        <color rgb="FFFF0000"/>
      </font>
    </odxf>
    <ndxf>
      <font>
        <sz val="20"/>
        <color auto="1"/>
      </font>
    </ndxf>
  </rcc>
  <rcc rId="529" sId="1" odxf="1" dxf="1">
    <oc r="K102">
      <f>D102-I102</f>
    </oc>
    <nc r="K102">
      <f>D102-G102</f>
    </nc>
    <odxf>
      <font>
        <sz val="20"/>
        <color rgb="FFFF0000"/>
      </font>
    </odxf>
    <ndxf>
      <font>
        <sz val="20"/>
        <color auto="1"/>
      </font>
    </ndxf>
  </rcc>
  <rcc rId="530" sId="1" odxf="1" dxf="1">
    <oc r="K103">
      <f>D103-I103</f>
    </oc>
    <nc r="K103">
      <f>D103-G103</f>
    </nc>
    <odxf>
      <font>
        <sz val="20"/>
        <color rgb="FFFF0000"/>
      </font>
    </odxf>
    <ndxf>
      <font>
        <sz val="20"/>
        <color auto="1"/>
      </font>
    </ndxf>
  </rcc>
  <rcc rId="531" sId="1" odxf="1" dxf="1">
    <oc r="K104">
      <f>D104-I104</f>
    </oc>
    <nc r="K104">
      <f>D104-G104</f>
    </nc>
    <odxf>
      <font>
        <sz val="20"/>
        <color rgb="FFFF0000"/>
      </font>
    </odxf>
    <ndxf>
      <font>
        <sz val="20"/>
        <color auto="1"/>
      </font>
    </ndxf>
  </rcc>
  <rcc rId="532" sId="1" odxf="1" dxf="1">
    <oc r="K105">
      <f>D105-I105</f>
    </oc>
    <nc r="K105">
      <f>D105-G105</f>
    </nc>
    <odxf>
      <font>
        <sz val="20"/>
        <color rgb="FFFF0000"/>
      </font>
    </odxf>
    <ndxf>
      <font>
        <sz val="20"/>
        <color auto="1"/>
      </font>
    </ndxf>
  </rcc>
  <rcc rId="533" sId="1" odxf="1" dxf="1">
    <oc r="K106">
      <f>D106-I106</f>
    </oc>
    <nc r="K106">
      <f>D106-G106</f>
    </nc>
    <odxf>
      <font>
        <sz val="20"/>
        <color rgb="FFFF0000"/>
      </font>
    </odxf>
    <ndxf>
      <font>
        <sz val="20"/>
        <color auto="1"/>
      </font>
    </ndxf>
  </rcc>
  <rcc rId="534" sId="1" odxf="1" dxf="1">
    <oc r="K107">
      <f>D107-I107</f>
    </oc>
    <nc r="K107">
      <f>D107-G107</f>
    </nc>
    <odxf>
      <font>
        <sz val="20"/>
        <color rgb="FFFF0000"/>
      </font>
    </odxf>
    <ndxf>
      <font>
        <sz val="20"/>
        <color auto="1"/>
      </font>
    </ndxf>
  </rcc>
  <rcc rId="535" sId="1" odxf="1" dxf="1">
    <oc r="K108">
      <f>D108-I108</f>
    </oc>
    <nc r="K108">
      <f>D108-G108</f>
    </nc>
    <odxf>
      <font>
        <sz val="20"/>
        <color rgb="FFFF0000"/>
      </font>
    </odxf>
    <ndxf>
      <font>
        <sz val="20"/>
        <color auto="1"/>
      </font>
    </ndxf>
  </rcc>
  <rcc rId="536" sId="1" odxf="1" dxf="1">
    <oc r="K109">
      <f>D109-I109</f>
    </oc>
    <nc r="K109">
      <f>D109-G109</f>
    </nc>
    <odxf>
      <font>
        <sz val="20"/>
        <color rgb="FFFF0000"/>
      </font>
    </odxf>
    <ndxf>
      <font>
        <sz val="20"/>
        <color auto="1"/>
      </font>
    </ndxf>
  </rcc>
  <rcc rId="537" sId="1" odxf="1" dxf="1">
    <oc r="K110">
      <f>D110-I110</f>
    </oc>
    <nc r="K110">
      <f>D110-G110</f>
    </nc>
    <odxf>
      <font>
        <sz val="20"/>
        <color rgb="FFFF0000"/>
      </font>
    </odxf>
    <ndxf>
      <font>
        <sz val="20"/>
        <color auto="1"/>
      </font>
    </ndxf>
  </rcc>
  <rcc rId="538" sId="1" odxf="1" dxf="1">
    <oc r="K111">
      <f>D111-I111</f>
    </oc>
    <nc r="K111">
      <f>D111-G111</f>
    </nc>
    <odxf>
      <font>
        <sz val="20"/>
        <color rgb="FFFF0000"/>
      </font>
    </odxf>
    <ndxf>
      <font>
        <sz val="20"/>
        <color auto="1"/>
      </font>
    </ndxf>
  </rcc>
  <rcc rId="539" sId="1" odxf="1" dxf="1">
    <oc r="K112">
      <f>D112-I112</f>
    </oc>
    <nc r="K112">
      <f>D112-G112</f>
    </nc>
    <odxf>
      <font>
        <sz val="20"/>
        <color rgb="FFFF0000"/>
      </font>
    </odxf>
    <ndxf>
      <font>
        <sz val="20"/>
        <color auto="1"/>
      </font>
    </ndxf>
  </rcc>
  <rcc rId="540" sId="1" odxf="1" dxf="1">
    <oc r="K113">
      <f>D113-I113</f>
    </oc>
    <nc r="K113">
      <f>D113-G113</f>
    </nc>
    <odxf>
      <font>
        <sz val="20"/>
        <color rgb="FFFF0000"/>
      </font>
    </odxf>
    <ndxf>
      <font>
        <sz val="20"/>
        <color auto="1"/>
      </font>
    </ndxf>
  </rcc>
  <rcc rId="541" sId="1" odxf="1" dxf="1">
    <oc r="K114">
      <f>D114-I114</f>
    </oc>
    <nc r="K114">
      <f>D114-G114</f>
    </nc>
    <odxf>
      <font>
        <sz val="20"/>
        <color rgb="FFFF0000"/>
      </font>
    </odxf>
    <ndxf>
      <font>
        <sz val="20"/>
        <color auto="1"/>
      </font>
    </ndxf>
  </rcc>
  <rcc rId="542" sId="1" odxf="1" dxf="1">
    <oc r="K115">
      <f>D115-I115</f>
    </oc>
    <nc r="K115">
      <f>D115-G115</f>
    </nc>
    <odxf>
      <font>
        <sz val="20"/>
        <color rgb="FFFF0000"/>
      </font>
    </odxf>
    <ndxf>
      <font>
        <sz val="20"/>
        <color auto="1"/>
      </font>
    </ndxf>
  </rcc>
  <rcc rId="543" sId="1" odxf="1" dxf="1">
    <oc r="K116">
      <f>D116-I116</f>
    </oc>
    <nc r="K116">
      <f>D116-G116</f>
    </nc>
    <odxf>
      <font>
        <sz val="20"/>
        <color rgb="FFFF0000"/>
      </font>
    </odxf>
    <ndxf>
      <font>
        <sz val="20"/>
        <color auto="1"/>
      </font>
    </ndxf>
  </rcc>
  <rcc rId="544" sId="1" odxf="1" dxf="1">
    <oc r="K117">
      <f>D117-I117</f>
    </oc>
    <nc r="K117">
      <f>D117-G117</f>
    </nc>
    <odxf>
      <font>
        <sz val="20"/>
        <color rgb="FFFF0000"/>
      </font>
    </odxf>
    <ndxf>
      <font>
        <sz val="20"/>
        <color auto="1"/>
      </font>
    </ndxf>
  </rcc>
  <rcc rId="545" sId="1" odxf="1" dxf="1">
    <oc r="K118">
      <f>D118-I118</f>
    </oc>
    <nc r="K118">
      <f>D118-G118</f>
    </nc>
    <odxf>
      <font>
        <sz val="20"/>
        <color rgb="FFFF0000"/>
      </font>
    </odxf>
    <ndxf>
      <font>
        <sz val="20"/>
        <color auto="1"/>
      </font>
    </ndxf>
  </rcc>
  <rcc rId="546" sId="1" odxf="1" dxf="1">
    <oc r="K119">
      <f>D119-I119</f>
    </oc>
    <nc r="K119">
      <f>D119-G119</f>
    </nc>
    <odxf>
      <font>
        <sz val="20"/>
        <color rgb="FFFF0000"/>
      </font>
    </odxf>
    <ndxf>
      <font>
        <sz val="20"/>
        <color auto="1"/>
      </font>
    </ndxf>
  </rcc>
  <rcc rId="547" sId="1" odxf="1" dxf="1">
    <oc r="K120">
      <f>D120-I120</f>
    </oc>
    <nc r="K120">
      <f>D120-G120</f>
    </nc>
    <odxf>
      <font>
        <sz val="20"/>
        <color rgb="FFFF0000"/>
      </font>
    </odxf>
    <ndxf>
      <font>
        <sz val="20"/>
        <color auto="1"/>
      </font>
    </ndxf>
  </rcc>
  <rcc rId="548" sId="1" odxf="1" dxf="1">
    <oc r="K121">
      <f>D121-I121</f>
    </oc>
    <nc r="K121">
      <f>D121-G121</f>
    </nc>
    <odxf>
      <font>
        <sz val="20"/>
        <color rgb="FFFF0000"/>
      </font>
    </odxf>
    <ndxf>
      <font>
        <sz val="20"/>
        <color auto="1"/>
      </font>
    </ndxf>
  </rcc>
  <rcc rId="549" sId="1" odxf="1" dxf="1">
    <oc r="K122">
      <f>D122-I122</f>
    </oc>
    <nc r="K122">
      <f>D122-G122</f>
    </nc>
    <odxf>
      <font>
        <sz val="20"/>
        <color rgb="FFFF0000"/>
      </font>
    </odxf>
    <ndxf>
      <font>
        <sz val="20"/>
        <color auto="1"/>
      </font>
    </ndxf>
  </rcc>
  <rcc rId="550" sId="1" odxf="1" dxf="1">
    <oc r="K123">
      <f>D123-I123</f>
    </oc>
    <nc r="K123">
      <f>D123-G123</f>
    </nc>
    <odxf>
      <font>
        <sz val="20"/>
        <color rgb="FFFF0000"/>
      </font>
    </odxf>
    <ndxf>
      <font>
        <sz val="20"/>
        <color auto="1"/>
      </font>
    </ndxf>
  </rcc>
  <rcc rId="551" sId="1" odxf="1" dxf="1">
    <oc r="K124">
      <f>D124-I124</f>
    </oc>
    <nc r="K124">
      <f>D124-G124</f>
    </nc>
    <odxf>
      <font>
        <sz val="20"/>
        <color rgb="FFFF0000"/>
      </font>
    </odxf>
    <ndxf>
      <font>
        <sz val="20"/>
        <color auto="1"/>
      </font>
    </ndxf>
  </rcc>
  <rcc rId="552" sId="1" odxf="1" dxf="1">
    <oc r="K125">
      <f>D125-I125</f>
    </oc>
    <nc r="K125">
      <f>D125-G125</f>
    </nc>
    <odxf>
      <font>
        <sz val="20"/>
        <color rgb="FFFF0000"/>
      </font>
    </odxf>
    <ndxf>
      <font>
        <sz val="20"/>
        <color auto="1"/>
      </font>
    </ndxf>
  </rcc>
  <rcc rId="553" sId="1" odxf="1" dxf="1">
    <oc r="K126">
      <f>D126-I126</f>
    </oc>
    <nc r="K126">
      <f>D126-G126</f>
    </nc>
    <odxf>
      <font>
        <sz val="20"/>
        <color rgb="FFFF0000"/>
      </font>
    </odxf>
    <ndxf>
      <font>
        <sz val="20"/>
        <color auto="1"/>
      </font>
    </ndxf>
  </rcc>
  <rcc rId="554" sId="1" odxf="1" dxf="1">
    <oc r="K127">
      <f>D127-I127</f>
    </oc>
    <nc r="K127">
      <f>D127-G127</f>
    </nc>
    <odxf>
      <font>
        <sz val="20"/>
        <color rgb="FFFF0000"/>
      </font>
    </odxf>
    <ndxf>
      <font>
        <sz val="20"/>
        <color auto="1"/>
      </font>
    </ndxf>
  </rcc>
  <rcc rId="555" sId="1" odxf="1" dxf="1">
    <oc r="K128">
      <f>D128-I128</f>
    </oc>
    <nc r="K128">
      <f>D128-G128</f>
    </nc>
    <odxf>
      <font>
        <sz val="20"/>
        <color rgb="FFFF0000"/>
      </font>
    </odxf>
    <ndxf>
      <font>
        <sz val="20"/>
        <color auto="1"/>
      </font>
    </ndxf>
  </rcc>
  <rcc rId="556" sId="1" odxf="1" dxf="1">
    <oc r="K129">
      <f>D129-I129</f>
    </oc>
    <nc r="K129">
      <f>D129-G129</f>
    </nc>
    <odxf>
      <font>
        <sz val="20"/>
        <color rgb="FFFF0000"/>
      </font>
    </odxf>
    <ndxf>
      <font>
        <sz val="20"/>
        <color auto="1"/>
      </font>
    </ndxf>
  </rcc>
  <rcc rId="557" sId="1" odxf="1" dxf="1">
    <oc r="K130">
      <f>D130-I130</f>
    </oc>
    <nc r="K130">
      <f>D130-G130</f>
    </nc>
    <odxf>
      <font>
        <sz val="20"/>
        <color rgb="FFFF0000"/>
      </font>
    </odxf>
    <ndxf>
      <font>
        <sz val="20"/>
        <color auto="1"/>
      </font>
    </ndxf>
  </rcc>
  <rcc rId="558" sId="1" odxf="1" dxf="1">
    <oc r="K131">
      <f>D131-I131</f>
    </oc>
    <nc r="K131">
      <f>D131-G131</f>
    </nc>
    <odxf>
      <font>
        <sz val="20"/>
        <color rgb="FFFF0000"/>
      </font>
    </odxf>
    <ndxf>
      <font>
        <sz val="20"/>
        <color auto="1"/>
      </font>
    </ndxf>
  </rcc>
  <rcc rId="559" sId="1" odxf="1" dxf="1">
    <oc r="K132">
      <f>D132-I132</f>
    </oc>
    <nc r="K132">
      <f>D132-G132</f>
    </nc>
    <odxf>
      <font>
        <sz val="20"/>
        <color rgb="FFFF0000"/>
      </font>
    </odxf>
    <ndxf>
      <font>
        <sz val="20"/>
        <color auto="1"/>
      </font>
    </ndxf>
  </rcc>
  <rcc rId="560" sId="1" odxf="1" dxf="1">
    <oc r="K133">
      <f>D133-I133</f>
    </oc>
    <nc r="K133">
      <f>D133-G133</f>
    </nc>
    <odxf>
      <font>
        <sz val="20"/>
        <color rgb="FFFF0000"/>
      </font>
    </odxf>
    <ndxf>
      <font>
        <sz val="20"/>
        <color auto="1"/>
      </font>
    </ndxf>
  </rcc>
  <rcc rId="561" sId="1" odxf="1" dxf="1">
    <oc r="K134">
      <f>D134-I134</f>
    </oc>
    <nc r="K134">
      <f>D134-G134</f>
    </nc>
    <odxf>
      <font>
        <sz val="20"/>
        <color rgb="FFFF0000"/>
      </font>
    </odxf>
    <ndxf>
      <font>
        <sz val="20"/>
        <color auto="1"/>
      </font>
    </ndxf>
  </rcc>
  <rcc rId="562" sId="1" odxf="1" dxf="1">
    <oc r="K135">
      <f>D135-I135</f>
    </oc>
    <nc r="K135">
      <f>D135-G135</f>
    </nc>
    <odxf>
      <font>
        <sz val="20"/>
        <color rgb="FFFF0000"/>
      </font>
    </odxf>
    <ndxf>
      <font>
        <sz val="20"/>
        <color auto="1"/>
      </font>
    </ndxf>
  </rcc>
  <rcc rId="563" sId="1" odxf="1" dxf="1">
    <oc r="K136">
      <f>D136-I136</f>
    </oc>
    <nc r="K136">
      <f>D136-G136</f>
    </nc>
    <odxf>
      <font>
        <sz val="20"/>
        <color rgb="FFFF0000"/>
      </font>
    </odxf>
    <ndxf>
      <font>
        <sz val="20"/>
        <color auto="1"/>
      </font>
    </ndxf>
  </rcc>
  <rcc rId="564" sId="1" odxf="1" dxf="1">
    <oc r="K137">
      <f>D137-I137</f>
    </oc>
    <nc r="K137">
      <f>D137-G137</f>
    </nc>
    <odxf>
      <font>
        <sz val="20"/>
        <color rgb="FFFF0000"/>
      </font>
    </odxf>
    <ndxf>
      <font>
        <sz val="20"/>
        <color auto="1"/>
      </font>
    </ndxf>
  </rcc>
  <rcc rId="565" sId="1" odxf="1" dxf="1">
    <oc r="K138">
      <f>D138-I138</f>
    </oc>
    <nc r="K138">
      <f>D138-G138</f>
    </nc>
    <odxf>
      <font>
        <sz val="20"/>
        <color rgb="FFFF0000"/>
      </font>
    </odxf>
    <ndxf>
      <font>
        <sz val="20"/>
        <color auto="1"/>
      </font>
    </ndxf>
  </rcc>
  <rcc rId="566" sId="1" odxf="1" dxf="1">
    <oc r="K139">
      <f>D139-I139</f>
    </oc>
    <nc r="K139">
      <f>D139-G139</f>
    </nc>
    <odxf>
      <font>
        <sz val="20"/>
        <color rgb="FFFF0000"/>
      </font>
    </odxf>
    <ndxf>
      <font>
        <sz val="20"/>
        <color auto="1"/>
      </font>
    </ndxf>
  </rcc>
  <rcc rId="567" sId="1" odxf="1" dxf="1">
    <oc r="K140">
      <f>D140-I140</f>
    </oc>
    <nc r="K140">
      <f>D140-G140</f>
    </nc>
    <odxf>
      <font>
        <sz val="20"/>
        <color rgb="FFFF0000"/>
      </font>
    </odxf>
    <ndxf>
      <font>
        <sz val="20"/>
        <color auto="1"/>
      </font>
    </ndxf>
  </rcc>
  <rcc rId="568" sId="1" odxf="1" dxf="1">
    <oc r="K141">
      <f>D141-I141</f>
    </oc>
    <nc r="K141">
      <f>D141-G141</f>
    </nc>
    <odxf>
      <font>
        <sz val="20"/>
        <color rgb="FFFF0000"/>
      </font>
    </odxf>
    <ndxf>
      <font>
        <sz val="20"/>
        <color auto="1"/>
      </font>
    </ndxf>
  </rcc>
  <rcc rId="569" sId="1" odxf="1" dxf="1">
    <oc r="K142">
      <f>D142-I142</f>
    </oc>
    <nc r="K142">
      <f>D142-G142</f>
    </nc>
    <odxf>
      <font>
        <sz val="20"/>
        <color rgb="FFFF0000"/>
      </font>
    </odxf>
    <ndxf>
      <font>
        <sz val="20"/>
        <color auto="1"/>
      </font>
    </ndxf>
  </rcc>
  <rcc rId="570" sId="1" odxf="1" dxf="1">
    <oc r="K143">
      <f>D143-I143</f>
    </oc>
    <nc r="K143">
      <f>D143-G143</f>
    </nc>
    <odxf>
      <font>
        <sz val="20"/>
        <color rgb="FFFF0000"/>
      </font>
    </odxf>
    <ndxf>
      <font>
        <sz val="20"/>
        <color auto="1"/>
      </font>
    </ndxf>
  </rcc>
  <rcc rId="571" sId="1" odxf="1" dxf="1">
    <oc r="K144">
      <f>D144-I144</f>
    </oc>
    <nc r="K144">
      <f>D144-G144</f>
    </nc>
    <odxf>
      <font>
        <sz val="20"/>
        <color rgb="FFFF0000"/>
      </font>
    </odxf>
    <ndxf>
      <font>
        <sz val="20"/>
        <color auto="1"/>
      </font>
    </ndxf>
  </rcc>
  <rcc rId="572" sId="1" odxf="1" dxf="1">
    <oc r="K145">
      <f>D145-I145</f>
    </oc>
    <nc r="K145">
      <f>D145-G145</f>
    </nc>
    <odxf>
      <font>
        <sz val="20"/>
        <color rgb="FFFF0000"/>
      </font>
    </odxf>
    <ndxf>
      <font>
        <sz val="20"/>
        <color auto="1"/>
      </font>
    </ndxf>
  </rcc>
  <rcc rId="573" sId="1" odxf="1" dxf="1">
    <oc r="K146">
      <f>D146-I146</f>
    </oc>
    <nc r="K146">
      <f>D146-G146</f>
    </nc>
    <odxf>
      <font>
        <sz val="20"/>
        <color rgb="FFFF0000"/>
      </font>
    </odxf>
    <ndxf>
      <font>
        <sz val="20"/>
        <color auto="1"/>
      </font>
    </ndxf>
  </rcc>
  <rcc rId="574" sId="1" odxf="1" dxf="1">
    <oc r="K147">
      <f>D147-I147</f>
    </oc>
    <nc r="K147">
      <f>D147-G147</f>
    </nc>
    <odxf>
      <font>
        <sz val="20"/>
        <color rgb="FFFF0000"/>
      </font>
    </odxf>
    <ndxf>
      <font>
        <sz val="20"/>
        <color auto="1"/>
      </font>
    </ndxf>
  </rcc>
  <rcc rId="575" sId="1" odxf="1" dxf="1">
    <oc r="K148">
      <f>D148-I148</f>
    </oc>
    <nc r="K148">
      <f>D148-G148</f>
    </nc>
    <odxf>
      <font>
        <sz val="20"/>
        <color rgb="FFFF0000"/>
      </font>
    </odxf>
    <ndxf>
      <font>
        <sz val="20"/>
        <color auto="1"/>
      </font>
    </ndxf>
  </rcc>
  <rcc rId="576" sId="1" odxf="1" dxf="1">
    <oc r="K149">
      <f>D149-I149</f>
    </oc>
    <nc r="K149">
      <f>D149-G149</f>
    </nc>
    <odxf>
      <font>
        <sz val="20"/>
        <color rgb="FFFF0000"/>
      </font>
    </odxf>
    <ndxf>
      <font>
        <sz val="20"/>
        <color auto="1"/>
      </font>
    </ndxf>
  </rcc>
  <rcc rId="577" sId="1" odxf="1" dxf="1">
    <oc r="K150">
      <f>D150-I150</f>
    </oc>
    <nc r="K150">
      <f>D150-G150</f>
    </nc>
    <odxf>
      <font>
        <sz val="20"/>
        <color rgb="FFFF0000"/>
      </font>
    </odxf>
    <ndxf>
      <font>
        <sz val="20"/>
        <color auto="1"/>
      </font>
    </ndxf>
  </rcc>
  <rcc rId="578" sId="1" odxf="1" dxf="1">
    <oc r="K151">
      <f>D151-I151</f>
    </oc>
    <nc r="K151">
      <f>D151-G151</f>
    </nc>
    <odxf>
      <font>
        <sz val="20"/>
        <color rgb="FFFF0000"/>
      </font>
    </odxf>
    <ndxf>
      <font>
        <sz val="20"/>
        <color auto="1"/>
      </font>
    </ndxf>
  </rcc>
  <rcc rId="579" sId="1" odxf="1" dxf="1">
    <oc r="K152">
      <f>D152-I152</f>
    </oc>
    <nc r="K152">
      <f>D152-G152</f>
    </nc>
    <odxf>
      <font>
        <sz val="20"/>
        <color rgb="FFFF0000"/>
      </font>
    </odxf>
    <ndxf>
      <font>
        <sz val="20"/>
        <color auto="1"/>
      </font>
    </ndxf>
  </rcc>
  <rcc rId="580" sId="1" odxf="1" dxf="1">
    <oc r="K153">
      <f>D153-I153</f>
    </oc>
    <nc r="K153">
      <f>D153-G153</f>
    </nc>
    <odxf>
      <font>
        <sz val="20"/>
        <color rgb="FFFF0000"/>
      </font>
    </odxf>
    <ndxf>
      <font>
        <sz val="20"/>
        <color auto="1"/>
      </font>
    </ndxf>
  </rcc>
  <rcc rId="581" sId="1" odxf="1" dxf="1">
    <oc r="K154">
      <f>D154-I154</f>
    </oc>
    <nc r="K154">
      <f>D154-G154</f>
    </nc>
    <odxf>
      <font>
        <sz val="20"/>
        <color rgb="FFFF0000"/>
      </font>
    </odxf>
    <ndxf>
      <font>
        <sz val="20"/>
        <color auto="1"/>
      </font>
    </ndxf>
  </rcc>
  <rcc rId="582" sId="1" odxf="1" dxf="1">
    <oc r="K155">
      <f>D155-I155</f>
    </oc>
    <nc r="K155">
      <f>D155-G155</f>
    </nc>
    <odxf>
      <font>
        <sz val="20"/>
        <color rgb="FFFF0000"/>
      </font>
    </odxf>
    <ndxf>
      <font>
        <sz val="20"/>
        <color auto="1"/>
      </font>
    </ndxf>
  </rcc>
  <rcc rId="583" sId="1" odxf="1" dxf="1">
    <oc r="K156">
      <f>D156-I156</f>
    </oc>
    <nc r="K156">
      <f>D156-G156</f>
    </nc>
    <odxf>
      <font>
        <sz val="20"/>
        <color rgb="FFFF0000"/>
      </font>
    </odxf>
    <ndxf>
      <font>
        <sz val="20"/>
        <color auto="1"/>
      </font>
    </ndxf>
  </rcc>
  <rcc rId="584" sId="1" odxf="1" dxf="1">
    <oc r="K157">
      <f>D157-I157</f>
    </oc>
    <nc r="K157">
      <f>D157-G157</f>
    </nc>
    <odxf>
      <font>
        <sz val="20"/>
        <color rgb="FFFF0000"/>
      </font>
    </odxf>
    <ndxf>
      <font>
        <sz val="20"/>
        <color auto="1"/>
      </font>
    </ndxf>
  </rcc>
  <rcc rId="585" sId="1" odxf="1" dxf="1">
    <oc r="K158">
      <f>D158-I158</f>
    </oc>
    <nc r="K158">
      <f>D158-G158</f>
    </nc>
    <odxf>
      <font>
        <sz val="20"/>
        <color rgb="FFFF0000"/>
      </font>
    </odxf>
    <ndxf>
      <font>
        <sz val="20"/>
        <color auto="1"/>
      </font>
    </ndxf>
  </rcc>
  <rcc rId="586" sId="1" odxf="1" dxf="1">
    <oc r="K159">
      <f>D159-I159</f>
    </oc>
    <nc r="K159">
      <f>D159-G159</f>
    </nc>
    <odxf>
      <font>
        <sz val="20"/>
        <color rgb="FFFF0000"/>
      </font>
    </odxf>
    <ndxf>
      <font>
        <sz val="20"/>
        <color auto="1"/>
      </font>
    </ndxf>
  </rcc>
  <rcc rId="587" sId="1" odxf="1" dxf="1">
    <oc r="K160">
      <f>D160-I160</f>
    </oc>
    <nc r="K160">
      <f>D160-G160</f>
    </nc>
    <odxf>
      <font>
        <sz val="20"/>
        <color rgb="FFFF0000"/>
      </font>
    </odxf>
    <ndxf>
      <font>
        <sz val="20"/>
        <color auto="1"/>
      </font>
    </ndxf>
  </rcc>
  <rcc rId="588" sId="1" odxf="1" dxf="1">
    <oc r="K161">
      <f>D161-I161</f>
    </oc>
    <nc r="K161">
      <f>D161-G161</f>
    </nc>
    <odxf>
      <font>
        <sz val="20"/>
        <color rgb="FFFF0000"/>
      </font>
    </odxf>
    <ndxf>
      <font>
        <sz val="20"/>
        <color auto="1"/>
      </font>
    </ndxf>
  </rcc>
  <rcc rId="589" sId="1" odxf="1" dxf="1">
    <oc r="K162">
      <f>D162-I162</f>
    </oc>
    <nc r="K162">
      <f>D162-G162</f>
    </nc>
    <odxf>
      <font>
        <sz val="20"/>
        <color rgb="FFFF0000"/>
      </font>
    </odxf>
    <ndxf>
      <font>
        <sz val="20"/>
        <color auto="1"/>
      </font>
    </ndxf>
  </rcc>
  <rcc rId="590" sId="1" odxf="1" dxf="1">
    <oc r="K163">
      <f>D163-I163</f>
    </oc>
    <nc r="K163">
      <f>D163-G163</f>
    </nc>
    <odxf>
      <font>
        <sz val="20"/>
        <color rgb="FFFF0000"/>
      </font>
    </odxf>
    <ndxf>
      <font>
        <sz val="20"/>
        <color auto="1"/>
      </font>
    </ndxf>
  </rcc>
  <rcc rId="591" sId="1" odxf="1" dxf="1">
    <oc r="K164">
      <f>D164-I164</f>
    </oc>
    <nc r="K164">
      <f>D164-G164</f>
    </nc>
    <odxf>
      <font>
        <sz val="20"/>
        <color rgb="FFFF0000"/>
      </font>
    </odxf>
    <ndxf>
      <font>
        <sz val="20"/>
        <color auto="1"/>
      </font>
    </ndxf>
  </rcc>
  <rcc rId="592" sId="1" odxf="1" dxf="1">
    <oc r="K165">
      <f>D165-I165</f>
    </oc>
    <nc r="K165">
      <f>D165-G165</f>
    </nc>
    <odxf>
      <font>
        <sz val="20"/>
        <color rgb="FFFF0000"/>
      </font>
    </odxf>
    <ndxf>
      <font>
        <sz val="20"/>
        <color auto="1"/>
      </font>
    </ndxf>
  </rcc>
  <rcc rId="593" sId="1" odxf="1" dxf="1">
    <oc r="K166">
      <f>D166-I166</f>
    </oc>
    <nc r="K166">
      <f>D166-G166</f>
    </nc>
    <odxf>
      <font>
        <sz val="20"/>
        <color rgb="FFFF0000"/>
      </font>
    </odxf>
    <ndxf>
      <font>
        <sz val="20"/>
        <color auto="1"/>
      </font>
    </ndxf>
  </rcc>
  <rcc rId="594" sId="1" odxf="1" dxf="1">
    <oc r="K167">
      <f>D167-I167</f>
    </oc>
    <nc r="K167">
      <f>D167-G167</f>
    </nc>
    <odxf>
      <font>
        <sz val="20"/>
        <color rgb="FFFF0000"/>
      </font>
    </odxf>
    <ndxf>
      <font>
        <sz val="20"/>
        <color auto="1"/>
      </font>
    </ndxf>
  </rcc>
  <rcc rId="595" sId="1" odxf="1" dxf="1">
    <oc r="K168">
      <f>D168-I168</f>
    </oc>
    <nc r="K168">
      <f>D168-G168</f>
    </nc>
    <odxf>
      <font>
        <sz val="20"/>
        <color rgb="FFFF0000"/>
      </font>
    </odxf>
    <ndxf>
      <font>
        <sz val="20"/>
        <color auto="1"/>
      </font>
    </ndxf>
  </rcc>
  <rcc rId="596" sId="1" odxf="1" dxf="1">
    <oc r="K169">
      <f>D169-I169</f>
    </oc>
    <nc r="K169">
      <f>D169-G169</f>
    </nc>
    <odxf>
      <font>
        <sz val="20"/>
        <color rgb="FFFF0000"/>
      </font>
    </odxf>
    <ndxf>
      <font>
        <sz val="20"/>
        <color auto="1"/>
      </font>
    </ndxf>
  </rcc>
  <rcc rId="597" sId="1" odxf="1" dxf="1">
    <oc r="K170">
      <f>D170-I170</f>
    </oc>
    <nc r="K170">
      <f>D170-G170</f>
    </nc>
    <odxf>
      <font>
        <sz val="20"/>
        <color rgb="FFFF0000"/>
      </font>
    </odxf>
    <ndxf>
      <font>
        <sz val="20"/>
        <color auto="1"/>
      </font>
    </ndxf>
  </rcc>
  <rcc rId="598" sId="1" odxf="1" dxf="1">
    <oc r="K171">
      <f>D171-I171</f>
    </oc>
    <nc r="K171">
      <f>D171-G171</f>
    </nc>
    <odxf>
      <font>
        <sz val="20"/>
        <color rgb="FFFF0000"/>
      </font>
    </odxf>
    <ndxf>
      <font>
        <sz val="20"/>
        <color auto="1"/>
      </font>
    </ndxf>
  </rcc>
  <rcc rId="599" sId="1" odxf="1" dxf="1">
    <oc r="K172">
      <f>D172-I172</f>
    </oc>
    <nc r="K172">
      <f>D172-G172</f>
    </nc>
    <odxf>
      <font>
        <sz val="20"/>
        <color rgb="FFFF0000"/>
      </font>
    </odxf>
    <ndxf>
      <font>
        <sz val="20"/>
        <color auto="1"/>
      </font>
    </ndxf>
  </rcc>
  <rcc rId="600" sId="1" odxf="1" dxf="1">
    <oc r="K173">
      <f>D173-I173</f>
    </oc>
    <nc r="K173">
      <f>D173-G173</f>
    </nc>
    <odxf>
      <font>
        <sz val="20"/>
        <color rgb="FFFF0000"/>
      </font>
    </odxf>
    <ndxf>
      <font>
        <sz val="20"/>
        <color auto="1"/>
      </font>
    </ndxf>
  </rcc>
  <rcc rId="601" sId="1" odxf="1" dxf="1">
    <oc r="K174">
      <f>D174-I174</f>
    </oc>
    <nc r="K174">
      <f>D174-G174</f>
    </nc>
    <odxf>
      <font>
        <sz val="20"/>
        <color rgb="FFFF0000"/>
      </font>
    </odxf>
    <ndxf>
      <font>
        <sz val="20"/>
        <color auto="1"/>
      </font>
    </ndxf>
  </rcc>
  <rcc rId="602" sId="1" odxf="1" dxf="1">
    <oc r="K175">
      <f>D175-I175</f>
    </oc>
    <nc r="K175">
      <f>D175-G175</f>
    </nc>
    <odxf>
      <font>
        <sz val="20"/>
        <color rgb="FFFF0000"/>
      </font>
    </odxf>
    <ndxf>
      <font>
        <sz val="20"/>
        <color auto="1"/>
      </font>
    </ndxf>
  </rcc>
  <rcc rId="603" sId="1" odxf="1" dxf="1">
    <oc r="K176">
      <f>D176-I176</f>
    </oc>
    <nc r="K176">
      <f>D176-G176</f>
    </nc>
    <odxf>
      <font>
        <sz val="20"/>
        <color rgb="FFFF0000"/>
      </font>
    </odxf>
    <ndxf>
      <font>
        <sz val="20"/>
        <color auto="1"/>
      </font>
    </ndxf>
  </rcc>
  <rcc rId="604" sId="1" odxf="1" dxf="1">
    <oc r="K177">
      <f>D177-I177</f>
    </oc>
    <nc r="K177">
      <f>D177-G177</f>
    </nc>
    <odxf>
      <font>
        <sz val="20"/>
        <color rgb="FFFF0000"/>
      </font>
    </odxf>
    <ndxf>
      <font>
        <sz val="20"/>
        <color auto="1"/>
      </font>
    </ndxf>
  </rcc>
  <rcc rId="605" sId="1" odxf="1" dxf="1">
    <oc r="K178">
      <f>D178-I178</f>
    </oc>
    <nc r="K178">
      <f>D178-G178</f>
    </nc>
    <odxf>
      <font>
        <sz val="20"/>
        <color rgb="FFFF0000"/>
      </font>
    </odxf>
    <ndxf>
      <font>
        <sz val="20"/>
        <color auto="1"/>
      </font>
    </ndxf>
  </rcc>
  <rcc rId="606" sId="1" odxf="1" dxf="1">
    <oc r="K179">
      <f>D179-I179</f>
    </oc>
    <nc r="K179">
      <f>D179-G179</f>
    </nc>
    <odxf>
      <font>
        <sz val="20"/>
        <color rgb="FFFF0000"/>
      </font>
    </odxf>
    <ndxf>
      <font>
        <sz val="20"/>
        <color auto="1"/>
      </font>
    </ndxf>
  </rcc>
  <rcc rId="607" sId="1" odxf="1" dxf="1">
    <oc r="K180">
      <f>D180-I180</f>
    </oc>
    <nc r="K180">
      <f>D180-G180</f>
    </nc>
    <odxf>
      <font>
        <sz val="20"/>
        <color rgb="FFFF0000"/>
      </font>
    </odxf>
    <ndxf>
      <font>
        <sz val="20"/>
        <color auto="1"/>
      </font>
    </ndxf>
  </rcc>
  <rcc rId="608" sId="1" odxf="1" dxf="1">
    <oc r="K181">
      <f>D181-I181</f>
    </oc>
    <nc r="K181">
      <f>D181-G181</f>
    </nc>
    <odxf>
      <font>
        <sz val="20"/>
        <color rgb="FFFF0000"/>
      </font>
    </odxf>
    <ndxf>
      <font>
        <sz val="20"/>
        <color auto="1"/>
      </font>
    </ndxf>
  </rcc>
  <rcc rId="609" sId="1" odxf="1" dxf="1">
    <nc r="K182">
      <f>D182-G182</f>
    </nc>
    <odxf>
      <font>
        <sz val="20"/>
        <color rgb="FFFF0000"/>
      </font>
    </odxf>
    <ndxf>
      <font>
        <sz val="20"/>
        <color auto="1"/>
      </font>
    </ndxf>
  </rcc>
  <rcc rId="610" sId="1" odxf="1" dxf="1">
    <oc r="K183">
      <f>D183-I183</f>
    </oc>
    <nc r="K183">
      <f>D183-G183</f>
    </nc>
    <odxf>
      <font>
        <sz val="20"/>
        <color rgb="FFFF0000"/>
      </font>
    </odxf>
    <ndxf>
      <font>
        <sz val="20"/>
        <color auto="1"/>
      </font>
    </ndxf>
  </rcc>
  <rcc rId="611" sId="1" odxf="1" dxf="1">
    <oc r="K184">
      <f>D184-I184</f>
    </oc>
    <nc r="K184">
      <f>D184-G184</f>
    </nc>
    <odxf>
      <font>
        <sz val="20"/>
        <color rgb="FFFF0000"/>
      </font>
    </odxf>
    <ndxf>
      <font>
        <sz val="20"/>
        <color auto="1"/>
      </font>
    </ndxf>
  </rcc>
  <rcc rId="612" sId="1" odxf="1" dxf="1">
    <oc r="K185">
      <f>D185-I185</f>
    </oc>
    <nc r="K185">
      <f>D185-G185</f>
    </nc>
    <odxf>
      <font>
        <sz val="20"/>
        <color rgb="FFFF0000"/>
      </font>
    </odxf>
    <ndxf>
      <font>
        <sz val="20"/>
        <color auto="1"/>
      </font>
    </ndxf>
  </rcc>
  <rcc rId="613" sId="1" odxf="1" dxf="1">
    <oc r="K186">
      <f>D186-I186</f>
    </oc>
    <nc r="K186">
      <f>D186-G186</f>
    </nc>
    <odxf>
      <font>
        <sz val="20"/>
        <color rgb="FFFF0000"/>
      </font>
    </odxf>
    <ndxf>
      <font>
        <sz val="20"/>
        <color auto="1"/>
      </font>
    </ndxf>
  </rcc>
  <rcc rId="614" sId="1" odxf="1" dxf="1">
    <oc r="K187">
      <f>D187-I187</f>
    </oc>
    <nc r="K187">
      <f>D187-G187</f>
    </nc>
    <odxf>
      <font>
        <sz val="20"/>
        <color rgb="FFFF0000"/>
      </font>
    </odxf>
    <ndxf>
      <font>
        <sz val="20"/>
        <color auto="1"/>
      </font>
    </ndxf>
  </rcc>
  <rcc rId="615" sId="1">
    <oc r="K188">
      <f>D188-I188</f>
    </oc>
    <nc r="K188">
      <f>D188-G188</f>
    </nc>
  </rcc>
  <rcc rId="616" sId="1" odxf="1" dxf="1">
    <oc r="K189">
      <f>D189-I189</f>
    </oc>
    <nc r="K189">
      <f>D189-G189</f>
    </nc>
    <odxf>
      <font>
        <sz val="20"/>
        <color rgb="FFFF0000"/>
      </font>
    </odxf>
    <ndxf>
      <font>
        <sz val="20"/>
        <color auto="1"/>
      </font>
    </ndxf>
  </rcc>
  <rcc rId="617" sId="1" odxf="1" dxf="1">
    <oc r="K190">
      <f>D190-I190</f>
    </oc>
    <nc r="K190">
      <f>D190-G190</f>
    </nc>
    <odxf>
      <font>
        <sz val="20"/>
        <color rgb="FFFF0000"/>
      </font>
    </odxf>
    <ndxf>
      <font>
        <sz val="20"/>
        <color auto="1"/>
      </font>
    </ndxf>
  </rcc>
  <rcc rId="618" sId="1" odxf="1" dxf="1">
    <oc r="K191">
      <f>D191-I191</f>
    </oc>
    <nc r="K191">
      <f>D191-G191</f>
    </nc>
    <odxf>
      <font>
        <sz val="20"/>
        <color rgb="FFFF0000"/>
      </font>
    </odxf>
    <ndxf>
      <font>
        <sz val="20"/>
        <color auto="1"/>
      </font>
    </ndxf>
  </rcc>
  <rcc rId="619" sId="1" odxf="1" dxf="1">
    <oc r="K192">
      <f>D192-I192</f>
    </oc>
    <nc r="K192">
      <f>D192-G192</f>
    </nc>
    <odxf>
      <font>
        <sz val="20"/>
        <color rgb="FFFF0000"/>
      </font>
    </odxf>
    <ndxf>
      <font>
        <sz val="20"/>
        <color auto="1"/>
      </font>
    </ndxf>
  </rcc>
  <rcc rId="620" sId="1" odxf="1" dxf="1">
    <oc r="K193">
      <f>D193-I193</f>
    </oc>
    <nc r="K193">
      <f>D193-G193</f>
    </nc>
    <odxf>
      <font>
        <sz val="20"/>
        <color rgb="FFFF0000"/>
      </font>
    </odxf>
    <ndxf>
      <font>
        <sz val="20"/>
        <color auto="1"/>
      </font>
    </ndxf>
  </rcc>
  <rcc rId="621" sId="1" odxf="1" dxf="1">
    <oc r="K194">
      <f>D194-I194</f>
    </oc>
    <nc r="K194">
      <f>D194-G194</f>
    </nc>
    <odxf>
      <font>
        <sz val="20"/>
        <color rgb="FFFF0000"/>
      </font>
    </odxf>
    <ndxf>
      <font>
        <sz val="20"/>
        <color auto="1"/>
      </font>
    </ndxf>
  </rcc>
  <rcc rId="622" sId="1" odxf="1" dxf="1">
    <oc r="K195">
      <f>D195-I195</f>
    </oc>
    <nc r="K195">
      <f>D195-G195</f>
    </nc>
    <odxf>
      <font>
        <sz val="20"/>
        <color rgb="FFFF0000"/>
      </font>
    </odxf>
    <ndxf>
      <font>
        <sz val="20"/>
        <color auto="1"/>
      </font>
    </ndxf>
  </rcc>
  <rcc rId="623" sId="1" odxf="1" dxf="1">
    <oc r="K196">
      <f>D196-I196</f>
    </oc>
    <nc r="K196">
      <f>D196-G196</f>
    </nc>
    <odxf>
      <font>
        <sz val="20"/>
        <color rgb="FFFF0000"/>
      </font>
    </odxf>
    <ndxf>
      <font>
        <sz val="20"/>
        <color auto="1"/>
      </font>
    </ndxf>
  </rcc>
  <rcc rId="624" sId="1" odxf="1" dxf="1">
    <oc r="K197">
      <f>D197-I197</f>
    </oc>
    <nc r="K197">
      <f>D197-G197</f>
    </nc>
    <odxf>
      <font>
        <sz val="20"/>
        <color rgb="FFFF0000"/>
      </font>
    </odxf>
    <ndxf>
      <font>
        <sz val="20"/>
        <color auto="1"/>
      </font>
    </ndxf>
  </rcc>
  <rcc rId="625" sId="1" odxf="1" dxf="1">
    <oc r="K198">
      <f>D198-I198</f>
    </oc>
    <nc r="K198">
      <f>D198-G198</f>
    </nc>
    <odxf>
      <font>
        <sz val="20"/>
        <color rgb="FFFF0000"/>
      </font>
    </odxf>
    <ndxf>
      <font>
        <sz val="20"/>
        <color auto="1"/>
      </font>
    </ndxf>
  </rcc>
  <rcc rId="626" sId="1" odxf="1" dxf="1">
    <oc r="K199">
      <f>D199-I199</f>
    </oc>
    <nc r="K199">
      <f>D199-G199</f>
    </nc>
    <odxf>
      <font>
        <sz val="20"/>
        <color rgb="FFFF0000"/>
      </font>
    </odxf>
    <ndxf>
      <font>
        <sz val="20"/>
        <color auto="1"/>
      </font>
    </ndxf>
  </rcc>
  <rcc rId="627" sId="1" odxf="1" dxf="1">
    <oc r="K200">
      <f>D200-I200</f>
    </oc>
    <nc r="K200">
      <f>D200-G200</f>
    </nc>
    <odxf>
      <font>
        <sz val="20"/>
        <color rgb="FFFF0000"/>
      </font>
    </odxf>
    <ndxf>
      <font>
        <sz val="20"/>
        <color auto="1"/>
      </font>
    </ndxf>
  </rcc>
  <rcc rId="628" sId="1">
    <oc r="K201">
      <f>D201-I201</f>
    </oc>
    <nc r="K201">
      <f>D201-G201</f>
    </nc>
  </rcc>
  <rcc rId="629" sId="1" odxf="1" dxf="1">
    <oc r="K202">
      <f>D202-I202</f>
    </oc>
    <nc r="K202">
      <f>D202-G202</f>
    </nc>
    <odxf>
      <font>
        <sz val="20"/>
        <color rgb="FFFF0000"/>
      </font>
    </odxf>
    <ndxf>
      <font>
        <sz val="20"/>
        <color auto="1"/>
      </font>
    </ndxf>
  </rcc>
  <rcc rId="630" sId="1" odxf="1" dxf="1">
    <oc r="K203">
      <f>D203-I203</f>
    </oc>
    <nc r="K203">
      <f>D203-G203</f>
    </nc>
    <odxf>
      <font>
        <sz val="20"/>
        <color rgb="FFFF0000"/>
      </font>
    </odxf>
    <ndxf>
      <font>
        <sz val="20"/>
        <color auto="1"/>
      </font>
    </ndxf>
  </rcc>
  <rcc rId="631" sId="1" odxf="1" dxf="1">
    <oc r="K204">
      <f>D204-I204</f>
    </oc>
    <nc r="K204">
      <f>D204-G204</f>
    </nc>
    <odxf>
      <font>
        <sz val="20"/>
        <color rgb="FFFF0000"/>
      </font>
    </odxf>
    <ndxf>
      <font>
        <sz val="20"/>
        <color auto="1"/>
      </font>
    </ndxf>
  </rcc>
  <rcc rId="632" sId="1" odxf="1" dxf="1">
    <oc r="K205">
      <f>D205-I205</f>
    </oc>
    <nc r="K205">
      <f>D205-G205</f>
    </nc>
    <odxf>
      <font>
        <sz val="20"/>
        <color rgb="FFFF0000"/>
      </font>
    </odxf>
    <ndxf>
      <font>
        <sz val="20"/>
        <color auto="1"/>
      </font>
    </ndxf>
  </rcc>
  <rcc rId="633" sId="1" odxf="1" dxf="1">
    <oc r="K206">
      <f>D206-I206</f>
    </oc>
    <nc r="K206">
      <f>D206-G206</f>
    </nc>
    <odxf>
      <font>
        <sz val="20"/>
        <color rgb="FFFF0000"/>
      </font>
    </odxf>
    <ndxf>
      <font>
        <sz val="20"/>
        <color auto="1"/>
      </font>
    </ndxf>
  </rcc>
  <rcc rId="634" sId="1" odxf="1" dxf="1">
    <oc r="K207">
      <f>D207-I207</f>
    </oc>
    <nc r="K207">
      <f>D207-G207</f>
    </nc>
    <odxf>
      <font>
        <sz val="20"/>
        <color rgb="FFFF0000"/>
      </font>
    </odxf>
    <ndxf>
      <font>
        <sz val="20"/>
        <color auto="1"/>
      </font>
    </ndxf>
  </rcc>
  <rcc rId="635" sId="1">
    <oc r="K208">
      <f>D208-I208</f>
    </oc>
    <nc r="K208">
      <f>D208-G208</f>
    </nc>
  </rcc>
  <rcc rId="636" sId="1">
    <oc r="K209">
      <f>D209-I209</f>
    </oc>
    <nc r="K209">
      <f>D209-G209</f>
    </nc>
  </rcc>
  <rcc rId="637" sId="1">
    <oc r="K210">
      <f>D210-I210</f>
    </oc>
    <nc r="K210">
      <f>D210-G210</f>
    </nc>
  </rcc>
  <rcc rId="638" sId="1">
    <oc r="K211">
      <f>D211-I211</f>
    </oc>
    <nc r="K211">
      <f>D211-G211</f>
    </nc>
  </rcc>
  <rcc rId="639" sId="1" odxf="1" dxf="1">
    <oc r="K212">
      <f>D212-I212</f>
    </oc>
    <nc r="K212">
      <f>D212-G212</f>
    </nc>
    <odxf>
      <font>
        <sz val="20"/>
        <color rgb="FFFF0000"/>
      </font>
    </odxf>
    <ndxf>
      <font>
        <sz val="20"/>
        <color auto="1"/>
      </font>
    </ndxf>
  </rcc>
  <rcc rId="640" sId="1" odxf="1" dxf="1">
    <oc r="K213">
      <f>D213-I213</f>
    </oc>
    <nc r="K213">
      <f>D213-G213</f>
    </nc>
    <odxf>
      <font>
        <sz val="20"/>
        <color rgb="FFFF0000"/>
      </font>
    </odxf>
    <ndxf>
      <font>
        <sz val="20"/>
        <color auto="1"/>
      </font>
    </ndxf>
  </rcc>
  <rcc rId="641" sId="1" odxf="1" dxf="1">
    <oc r="K214">
      <f>D214-I214</f>
    </oc>
    <nc r="K214">
      <f>D214-G214</f>
    </nc>
    <odxf>
      <font>
        <sz val="20"/>
        <color rgb="FFFF0000"/>
      </font>
    </odxf>
    <ndxf>
      <font>
        <sz val="20"/>
        <color auto="1"/>
      </font>
    </ndxf>
  </rcc>
  <rcc rId="642" sId="1" odxf="1" dxf="1">
    <oc r="K215">
      <f>D215-I215</f>
    </oc>
    <nc r="K215">
      <f>D215-G215</f>
    </nc>
    <odxf>
      <font>
        <sz val="20"/>
        <color rgb="FFFF0000"/>
      </font>
    </odxf>
    <ndxf>
      <font>
        <sz val="20"/>
        <color auto="1"/>
      </font>
    </ndxf>
  </rcc>
  <rcc rId="643" sId="1" odxf="1" dxf="1">
    <oc r="K216">
      <f>D216-I216</f>
    </oc>
    <nc r="K216">
      <f>D216-G216</f>
    </nc>
    <odxf>
      <font>
        <sz val="20"/>
        <color rgb="FFFF0000"/>
      </font>
    </odxf>
    <ndxf>
      <font>
        <sz val="20"/>
        <color auto="1"/>
      </font>
    </ndxf>
  </rcc>
  <rcc rId="644" sId="1">
    <oc r="K217">
      <f>D217-I217</f>
    </oc>
    <nc r="K217">
      <f>D217-G217</f>
    </nc>
  </rcc>
  <rcc rId="645" sId="1">
    <oc r="K218">
      <f>D218-I218</f>
    </oc>
    <nc r="K218">
      <f>D218-G218</f>
    </nc>
  </rcc>
  <rcc rId="646" sId="1" odxf="1" dxf="1">
    <oc r="K219">
      <f>D219-I219</f>
    </oc>
    <nc r="K219">
      <f>D219-G219</f>
    </nc>
    <odxf>
      <font>
        <sz val="20"/>
        <color rgb="FFFF0000"/>
      </font>
    </odxf>
    <ndxf>
      <font>
        <sz val="20"/>
        <color auto="1"/>
      </font>
    </ndxf>
  </rcc>
  <rcc rId="647" sId="1" odxf="1" dxf="1">
    <oc r="K220">
      <f>D220-I220</f>
    </oc>
    <nc r="K220">
      <f>D220-G220</f>
    </nc>
    <odxf>
      <font>
        <sz val="20"/>
        <color rgb="FFFF0000"/>
      </font>
    </odxf>
    <ndxf>
      <font>
        <sz val="20"/>
        <color auto="1"/>
      </font>
    </ndxf>
  </rcc>
  <rcc rId="648" sId="1" odxf="1" dxf="1">
    <oc r="K221">
      <f>D221-I221</f>
    </oc>
    <nc r="K221">
      <f>D221-G221</f>
    </nc>
    <odxf>
      <font>
        <sz val="20"/>
        <color rgb="FFFF0000"/>
      </font>
    </odxf>
    <ndxf>
      <font>
        <sz val="20"/>
        <color auto="1"/>
      </font>
    </ndxf>
  </rcc>
  <rcc rId="649" sId="1" odxf="1" dxf="1">
    <oc r="K222">
      <f>D222-I222</f>
    </oc>
    <nc r="K222">
      <f>D222-G222</f>
    </nc>
    <odxf>
      <font>
        <sz val="20"/>
        <color rgb="FFFF0000"/>
      </font>
    </odxf>
    <ndxf>
      <font>
        <sz val="20"/>
        <color auto="1"/>
      </font>
    </ndxf>
  </rcc>
  <rcc rId="650" sId="1" odxf="1" dxf="1">
    <oc r="K223">
      <f>D223-I223</f>
    </oc>
    <nc r="K223">
      <f>D223-G223</f>
    </nc>
    <odxf>
      <font>
        <sz val="20"/>
        <color rgb="FFFF0000"/>
      </font>
    </odxf>
    <ndxf>
      <font>
        <sz val="20"/>
        <color auto="1"/>
      </font>
    </ndxf>
  </rcc>
  <rcc rId="651" sId="1" odxf="1" dxf="1">
    <oc r="K224">
      <f>D224-I224</f>
    </oc>
    <nc r="K224">
      <f>D224-G224</f>
    </nc>
    <odxf>
      <font>
        <sz val="20"/>
        <color rgb="FFFF0000"/>
      </font>
    </odxf>
    <ndxf>
      <font>
        <sz val="20"/>
        <color auto="1"/>
      </font>
    </ndxf>
  </rcc>
  <rcc rId="652" sId="1" odxf="1" dxf="1">
    <oc r="K225">
      <f>D225-I225</f>
    </oc>
    <nc r="K225">
      <f>D225-G225</f>
    </nc>
    <odxf>
      <font>
        <sz val="20"/>
        <color rgb="FFFF0000"/>
      </font>
    </odxf>
    <ndxf>
      <font>
        <sz val="20"/>
        <color auto="1"/>
      </font>
    </ndxf>
  </rcc>
  <rcc rId="653" sId="1" odxf="1" dxf="1">
    <oc r="K226">
      <f>D226-I226</f>
    </oc>
    <nc r="K226">
      <f>D226-G226</f>
    </nc>
    <odxf>
      <font>
        <sz val="20"/>
        <color rgb="FFFF0000"/>
      </font>
    </odxf>
    <ndxf>
      <font>
        <sz val="20"/>
        <color auto="1"/>
      </font>
    </ndxf>
  </rcc>
  <rcc rId="654" sId="1" odxf="1" dxf="1">
    <oc r="K227">
      <f>D227-I227</f>
    </oc>
    <nc r="K227">
      <f>D227-G227</f>
    </nc>
    <odxf>
      <font>
        <sz val="20"/>
        <color rgb="FFFF0000"/>
      </font>
    </odxf>
    <ndxf>
      <font>
        <sz val="20"/>
        <color auto="1"/>
      </font>
    </ndxf>
  </rcc>
  <rcc rId="655" sId="1" odxf="1" dxf="1">
    <oc r="K228">
      <f>D228-I228</f>
    </oc>
    <nc r="K228">
      <f>D228-G228</f>
    </nc>
    <odxf>
      <font>
        <sz val="20"/>
        <color rgb="FFFF0000"/>
      </font>
    </odxf>
    <ndxf>
      <font>
        <sz val="20"/>
        <color auto="1"/>
      </font>
    </ndxf>
  </rcc>
  <rcc rId="656" sId="1" odxf="1" dxf="1">
    <oc r="K229">
      <f>D229-I229</f>
    </oc>
    <nc r="K229">
      <f>D229-G229</f>
    </nc>
    <odxf>
      <font>
        <sz val="20"/>
        <color rgb="FFFF0000"/>
      </font>
    </odxf>
    <ndxf>
      <font>
        <sz val="20"/>
        <color auto="1"/>
      </font>
    </ndxf>
  </rcc>
  <rcc rId="657" sId="1" odxf="1" dxf="1">
    <oc r="K230">
      <f>D230-I230</f>
    </oc>
    <nc r="K230">
      <f>D230-G230</f>
    </nc>
    <odxf>
      <font>
        <sz val="20"/>
        <color rgb="FFFF0000"/>
      </font>
    </odxf>
    <ndxf>
      <font>
        <sz val="20"/>
        <color auto="1"/>
      </font>
    </ndxf>
  </rcc>
  <rcc rId="658" sId="1" odxf="1" dxf="1">
    <oc r="K231">
      <f>D231-I231</f>
    </oc>
    <nc r="K231">
      <f>D231-G231</f>
    </nc>
    <odxf>
      <font>
        <sz val="20"/>
        <color rgb="FFFF0000"/>
      </font>
    </odxf>
    <ndxf>
      <font>
        <sz val="20"/>
        <color auto="1"/>
      </font>
    </ndxf>
  </rcc>
  <rcc rId="659" sId="1" odxf="1" dxf="1">
    <oc r="K232">
      <f>D232-I232</f>
    </oc>
    <nc r="K232">
      <f>D232-G232</f>
    </nc>
    <odxf>
      <font>
        <sz val="20"/>
        <color rgb="FFFF0000"/>
      </font>
    </odxf>
    <ndxf>
      <font>
        <sz val="20"/>
        <color auto="1"/>
      </font>
    </ndxf>
  </rcc>
  <rrc rId="660" sId="1" ref="N1:N1048576" action="deleteCol">
    <undo index="0" exp="area" ref3D="1" dr="$A$5:$XFD$8" dn="Заголовки_для_печати" sId="1"/>
    <undo index="0" exp="area" ref3D="1" dr="$A$5:$XFD$7" dn="Z_F2110B0B_AAE7_42F0_B553_C360E9249AD4_.wvu.PrintTitles" sId="1"/>
    <undo index="4" exp="area" ref3D="1" dr="$K$1:$BN$1048576" dn="Z_F2110B0B_AAE7_42F0_B553_C360E9249AD4_.wvu.Cols" sId="1"/>
    <undo index="0" exp="area" ref3D="1" dr="$A$5:$XFD$7" dn="Z_D7BC8E82_4392_4806_9DAE_D94253790B9C_.wvu.PrintTitles" sId="1"/>
    <undo index="4" exp="area" ref3D="1" dr="$K$1:$BN$1048576" dn="Z_D7BC8E82_4392_4806_9DAE_D94253790B9C_.wvu.Cols" sId="1"/>
    <undo index="0" exp="area" ref3D="1" dr="$A$67:$N$232" dn="Z_D50A6792_49FE_4C67_B11B_814FAEB0FCE7_.wvu.FilterData" sId="1"/>
    <undo index="0" exp="area" ref3D="1" dr="$A$5:$XFD$8" dn="Z_D20DFCFE_63F9_4265_B37B_4F36C46DF159_.wvu.PrintTitles" sId="1"/>
    <undo index="0" exp="area" ref3D="1" dr="$A$5:$XFD$8" dn="Z_CCF533A2_322B_40E2_88B2_065E6D1D35B4_.wvu.PrintTitles" sId="1"/>
    <undo index="0" exp="area" ref3D="1" dr="$A$5:$XFD$8" dn="Z_A0A3CD9B_2436_40D7_91DB_589A95FBBF00_.wvu.PrintTitles" sId="1"/>
    <undo index="0" exp="area" ref3D="1" dr="$A$5:$XFD$8" dn="Z_9FA29541_62F4_4CED_BF33_19F6BA57578F_.wvu.PrintTitles" sId="1"/>
    <undo index="0" exp="area" ref3D="1" dr="$A$5:$XFD$8" dn="Z_9E943B7D_D4C7_443F_BC4C_8AB90546D8A5_.wvu.PrintTitles" sId="1"/>
    <undo index="0" exp="area" ref3D="1" dr="$A$5:$XFD$8" dn="Z_99950613_28E7_4EC2_B918_559A2757B0A9_.wvu.PrintTitles" sId="1"/>
    <undo index="0" exp="area" ref3D="1" dr="$A$5:$XFD$8" dn="Z_998B8119_4FF3_4A16_838D_539C6AE34D55_.wvu.PrintTitles" sId="1"/>
    <undo index="0" exp="area" ref3D="1" dr="$A$5:$XFD$8" dn="Z_7B245AB0_C2AF_4822_BFC4_2399F85856C1_.wvu.PrintTitles" sId="1"/>
    <undo index="0" exp="area" ref3D="1" dr="$A$5:$XFD$8" dn="Z_72C0943B_A5D5_4B80_AD54_166C5CDC74DE_.wvu.PrintTitles" sId="1"/>
    <undo index="0" exp="area" ref3D="1" dr="$A$5:$XFD$8" dn="Z_6E4A7295_8CE0_4D28_ABEF_D38EBAE7C204_.wvu.PrintTitles" sId="1"/>
    <undo index="0" exp="area" ref3D="1" dr="$A$5:$XFD$8" dn="Z_67ADFAE6_A9AF_44D7_8539_93CD0F6B7849_.wvu.PrintTitles" sId="1"/>
    <undo index="0" exp="area" ref3D="1" dr="$A$5:$XFD$8" dn="Z_649E5CE3_4976_49D9_83DA_4E57FFC714BF_.wvu.PrintTitles" sId="1"/>
    <undo index="0" exp="area" ref3D="1" dr="$A$5:$XFD$8" dn="Z_6068C3FF_17AA_48A5_A88B_2523CBAC39AE_.wvu.PrintTitles" sId="1"/>
    <undo index="0" exp="area" ref3D="1" dr="$A$5:$XFD$8" dn="Z_5FB953A5_71FF_4056_AF98_C9D06FF0EDF3_.wvu.PrintTitles" sId="1"/>
    <undo index="0" exp="area" ref3D="1" dr="$A$5:$XFD$8" dn="Z_5EB1B5BB_79BE_4318_9140_3FA31802D519_.wvu.PrintTitles" sId="1"/>
    <undo index="0" exp="area" ref3D="1" dr="$A$5:$XFD$8" dn="Z_539CB3DF_9B66_4BE7_9074_8CE0405EB8A6_.wvu.PrintTitles" sId="1"/>
    <undo index="0" exp="area" ref3D="1" dr="$A$5:$XFD$8" dn="Z_45DE1976_7F07_4EB4_8A9C_FB72D060BEFA_.wvu.PrintTitles" sId="1"/>
    <undo index="0" exp="area" ref3D="1" dr="$A$5:$XFD$8" dn="Z_37F8CE32_8CE8_4D95_9C0E_63112E6EFFE9_.wvu.PrintTitles" sId="1"/>
    <undo index="0" exp="area" ref3D="1" dr="$A$5:$XFD$8" dn="Z_13BE7114_35DF_4699_8779_61985C68F6C3_.wvu.PrintTitles" sId="1"/>
    <undo index="0" exp="area" ref3D="1" dr="$A$5:$XFD$8" dn="Z_0CCCFAED_79CE_4449_BC23_D60C794B65C2_.wvu.PrintTitles" sId="1"/>
    <undo index="0" exp="area" ref3D="1" dr="$A$5:$XFD$8" dn="Z_CA384592_0CFD_4322_A4EB_34EC04693944_.wvu.PrintTitles" sId="1"/>
    <undo index="0" exp="area" ref3D="1" dr="$A$5:$XFD$8" dn="Z_BEA0FDBA_BB07_4C19_8BBD_5E57EE395C09_.wvu.PrintTitles" sId="1"/>
    <undo index="0" exp="area" ref3D="1" dr="$A$5:$XFD$7" dn="Z_A6B98527_7CBF_4E4D_BDEA_9334A3EB779F_.wvu.PrintTitles" sId="1"/>
    <undo index="4" exp="area" ref3D="1" dr="$K$1:$BN$1048576" dn="Z_A6B98527_7CBF_4E4D_BDEA_9334A3EB779F_.wvu.Cols" sId="1"/>
    <rfmt sheetId="1" xfDxf="1" sqref="N1:N1048576" start="0" length="0">
      <dxf>
        <font>
          <sz val="20"/>
          <color rgb="FFFF0000"/>
        </font>
        <alignment vertical="top" wrapText="1" readingOrder="0"/>
      </dxf>
    </rfmt>
    <rfmt sheetId="1" sqref="N4" start="0" length="0">
      <dxf/>
    </rfmt>
    <rfmt sheetId="1" sqref="N5" start="0" length="0">
      <dxf>
        <font>
          <sz val="20"/>
          <color rgb="FFFF0000"/>
        </font>
        <alignment horizontal="left" readingOrder="0"/>
      </dxf>
    </rfmt>
    <rfmt sheetId="1" sqref="N6" start="0" length="0">
      <dxf>
        <font>
          <sz val="20"/>
          <color rgb="FFFF0000"/>
        </font>
        <alignment horizontal="left" readingOrder="0"/>
      </dxf>
    </rfmt>
    <rfmt sheetId="1" sqref="N7" start="0" length="0">
      <dxf>
        <font>
          <sz val="20"/>
          <color rgb="FFFF0000"/>
        </font>
        <alignment horizontal="left" readingOrder="0"/>
      </dxf>
    </rfmt>
    <rfmt sheetId="1" sqref="N8" start="0" length="0">
      <dxf>
        <font>
          <i/>
          <sz val="20"/>
          <color rgb="FFFF0000"/>
        </font>
        <alignment horizontal="left" readingOrder="0"/>
      </dxf>
    </rfmt>
    <rfmt sheetId="1" sqref="N9" start="0" length="0">
      <dxf>
        <font>
          <b/>
          <sz val="20"/>
          <color auto="1"/>
        </font>
        <alignment horizontal="left" readingOrder="0"/>
      </dxf>
    </rfmt>
    <rfmt sheetId="1" sqref="N10" start="0" length="0">
      <dxf>
        <font>
          <sz val="20"/>
          <color auto="1"/>
        </font>
        <alignment horizontal="left" readingOrder="0"/>
      </dxf>
    </rfmt>
    <rcc rId="0" sId="1" dxf="1">
      <nc r="N11">
        <f>D11-I11</f>
      </nc>
      <ndxf>
        <font>
          <sz val="20"/>
          <color auto="1"/>
        </font>
        <numFmt numFmtId="4" formatCode="#,##0.00"/>
        <alignment horizontal="left" readingOrder="0"/>
      </ndxf>
    </rcc>
    <rfmt sheetId="1" sqref="N12" start="0" length="0">
      <dxf>
        <font>
          <sz val="20"/>
          <color auto="1"/>
        </font>
        <alignment horizontal="left" readingOrder="0"/>
      </dxf>
    </rfmt>
    <rfmt sheetId="1" sqref="N13" start="0" length="0">
      <dxf>
        <font>
          <sz val="20"/>
          <color auto="1"/>
        </font>
        <alignment horizontal="left" readingOrder="0"/>
      </dxf>
    </rfmt>
    <rfmt sheetId="1" sqref="N14" start="0" length="0">
      <dxf>
        <font>
          <sz val="20"/>
          <color auto="1"/>
        </font>
        <alignment horizontal="left" readingOrder="0"/>
      </dxf>
    </rfmt>
    <rfmt sheetId="1" sqref="N15" start="0" length="0">
      <dxf>
        <font>
          <b/>
          <sz val="20"/>
          <color auto="1"/>
        </font>
        <alignment horizontal="left" readingOrder="0"/>
      </dxf>
    </rfmt>
    <rfmt sheetId="1" sqref="N16" start="0" length="0">
      <dxf>
        <font>
          <b/>
          <sz val="20"/>
          <color rgb="FFFF0000"/>
        </font>
        <alignment horizontal="left" readingOrder="0"/>
      </dxf>
    </rfmt>
    <rfmt sheetId="1" sqref="N17" start="0" length="0">
      <dxf>
        <font>
          <b/>
          <sz val="20"/>
          <color rgb="FFFF0000"/>
        </font>
        <alignment horizontal="left" readingOrder="0"/>
      </dxf>
    </rfmt>
    <rfmt sheetId="1" sqref="N18" start="0" length="0">
      <dxf>
        <font>
          <b/>
          <sz val="20"/>
          <color rgb="FFFF0000"/>
        </font>
        <alignment horizontal="left" readingOrder="0"/>
      </dxf>
    </rfmt>
    <rfmt sheetId="1" sqref="N19" start="0" length="0">
      <dxf>
        <font>
          <b/>
          <sz val="20"/>
          <color rgb="FFFF0000"/>
        </font>
        <alignment horizontal="left" readingOrder="0"/>
      </dxf>
    </rfmt>
    <rcc rId="0" sId="1" dxf="1">
      <nc r="N20">
        <f>N22-N21</f>
      </nc>
      <ndxf>
        <numFmt numFmtId="4" formatCode="#,##0.00"/>
        <alignment horizontal="left" readingOrder="0"/>
      </ndxf>
    </rcc>
    <rcc rId="0" sId="1" dxf="1">
      <nc r="N21">
        <f>D21-I21</f>
      </nc>
      <ndxf>
        <numFmt numFmtId="4" formatCode="#,##0.00"/>
      </ndxf>
    </rcc>
    <rcc rId="0" sId="1" dxf="1">
      <nc r="N22">
        <f>21842.02+23958.41+220763.3</f>
      </nc>
      <ndxf>
        <numFmt numFmtId="4" formatCode="#,##0.00"/>
      </ndxf>
    </rcc>
    <rfmt sheetId="1" sqref="N81" start="0" length="0">
      <dxf>
        <font>
          <sz val="18"/>
          <color rgb="FFFF0000"/>
        </font>
        <alignment horizontal="left" readingOrder="0"/>
      </dxf>
    </rfmt>
    <rfmt sheetId="1" sqref="N82" start="0" length="0">
      <dxf>
        <font>
          <sz val="18"/>
          <color rgb="FFFF0000"/>
        </font>
        <alignment horizontal="left" readingOrder="0"/>
      </dxf>
    </rfmt>
    <rfmt sheetId="1" sqref="N83" start="0" length="0">
      <dxf>
        <font>
          <sz val="18"/>
          <color rgb="FFFF0000"/>
        </font>
        <alignment horizontal="left" readingOrder="0"/>
      </dxf>
    </rfmt>
    <rfmt sheetId="1" sqref="N84" start="0" length="0">
      <dxf>
        <font>
          <i/>
          <sz val="18"/>
          <color rgb="FFFF0000"/>
        </font>
        <alignment horizontal="left" readingOrder="0"/>
      </dxf>
    </rfmt>
    <rcc rId="0" sId="1" dxf="1">
      <nc r="N85">
        <f>I86-D86</f>
      </nc>
      <ndxf>
        <font>
          <sz val="18"/>
          <color rgb="FFFF0000"/>
        </font>
        <numFmt numFmtId="4" formatCode="#,##0.00"/>
        <alignment horizontal="left" readingOrder="0"/>
      </ndxf>
    </rcc>
    <rcc rId="0" sId="1" dxf="1">
      <nc r="N86">
        <f>I87-D87</f>
      </nc>
      <ndxf>
        <font>
          <sz val="18"/>
          <color rgb="FFFF0000"/>
        </font>
        <numFmt numFmtId="4" formatCode="#,##0.00"/>
        <alignment horizontal="left" readingOrder="0"/>
      </ndxf>
    </rcc>
    <rfmt sheetId="1" sqref="N87" start="0" length="0">
      <dxf>
        <font>
          <sz val="18"/>
          <color rgb="FFFF0000"/>
        </font>
        <alignment horizontal="left" readingOrder="0"/>
      </dxf>
    </rfmt>
    <rfmt sheetId="1" sqref="N88" start="0" length="0">
      <dxf>
        <font>
          <sz val="18"/>
          <color rgb="FFFF0000"/>
        </font>
        <alignment horizontal="left" readingOrder="0"/>
      </dxf>
    </rfmt>
    <rfmt sheetId="1" sqref="N89" start="0" length="0">
      <dxf>
        <font>
          <sz val="18"/>
          <color rgb="FFFF0000"/>
        </font>
        <alignment horizontal="left" readingOrder="0"/>
      </dxf>
    </rfmt>
    <rcc rId="0" sId="1" dxf="1">
      <nc r="N90">
        <f>I91-D91</f>
      </nc>
      <ndxf>
        <font>
          <sz val="18"/>
          <color rgb="FFFF0000"/>
        </font>
        <numFmt numFmtId="4" formatCode="#,##0.00"/>
        <alignment horizontal="left" readingOrder="0"/>
      </ndxf>
    </rcc>
    <rcc rId="0" sId="1" dxf="1">
      <nc r="N91">
        <f>I92-D92</f>
      </nc>
      <ndxf>
        <font>
          <sz val="18"/>
          <color rgb="FFFF0000"/>
        </font>
        <numFmt numFmtId="4" formatCode="#,##0.00"/>
        <alignment horizontal="left" readingOrder="0"/>
      </ndxf>
    </rcc>
    <rcc rId="0" sId="1" dxf="1">
      <nc r="N92">
        <f>I93-D93</f>
      </nc>
      <ndxf>
        <font>
          <sz val="18"/>
          <color rgb="FFFF0000"/>
        </font>
        <numFmt numFmtId="4" formatCode="#,##0.00"/>
        <alignment horizontal="left" readingOrder="0"/>
      </ndxf>
    </rcc>
    <rcc rId="0" sId="1" dxf="1">
      <nc r="N93">
        <f>I94-D94</f>
      </nc>
      <ndxf>
        <font>
          <sz val="18"/>
          <color rgb="FFFF0000"/>
        </font>
        <numFmt numFmtId="4" formatCode="#,##0.00"/>
        <alignment horizontal="left" readingOrder="0"/>
      </ndxf>
    </rcc>
    <rcc rId="0" sId="1" dxf="1">
      <nc r="N94">
        <f>I95-D95</f>
      </nc>
      <ndxf>
        <font>
          <sz val="18"/>
          <color rgb="FFFF0000"/>
        </font>
        <numFmt numFmtId="4" formatCode="#,##0.00"/>
        <alignment horizontal="left" readingOrder="0"/>
      </ndxf>
    </rcc>
    <rcc rId="0" sId="1" dxf="1">
      <nc r="N95">
        <f>I96-D96</f>
      </nc>
      <ndxf>
        <font>
          <sz val="18"/>
          <color rgb="FFFF0000"/>
        </font>
        <numFmt numFmtId="4" formatCode="#,##0.00"/>
        <alignment horizontal="left" readingOrder="0"/>
      </ndxf>
    </rcc>
    <rfmt sheetId="1" sqref="N96" start="0" length="0">
      <dxf>
        <font>
          <sz val="18"/>
          <color rgb="FFFF0000"/>
        </font>
        <alignment horizontal="left" readingOrder="0"/>
      </dxf>
    </rfmt>
    <rfmt sheetId="1" sqref="N97" start="0" length="0">
      <dxf>
        <font>
          <sz val="18"/>
          <color rgb="FFFF0000"/>
        </font>
        <alignment horizontal="left" readingOrder="0"/>
      </dxf>
    </rfmt>
    <rfmt sheetId="1" sqref="N98" start="0" length="0">
      <dxf>
        <font>
          <sz val="18"/>
          <color rgb="FFFF0000"/>
        </font>
        <alignment horizontal="left" readingOrder="0"/>
      </dxf>
    </rfmt>
    <rfmt sheetId="1" sqref="N99" start="0" length="0">
      <dxf>
        <font>
          <sz val="18"/>
          <color rgb="FFFF0000"/>
        </font>
        <alignment horizontal="left" readingOrder="0"/>
      </dxf>
    </rfmt>
    <rfmt sheetId="1" sqref="N100" start="0" length="0">
      <dxf>
        <font>
          <sz val="18"/>
          <color rgb="FFFF0000"/>
        </font>
        <alignment horizontal="left" readingOrder="0"/>
      </dxf>
    </rfmt>
    <rfmt sheetId="1" sqref="N101" start="0" length="0">
      <dxf>
        <font>
          <sz val="18"/>
          <color rgb="FFFF0000"/>
        </font>
        <alignment horizontal="left" readingOrder="0"/>
      </dxf>
    </rfmt>
    <rcc rId="0" sId="1" dxf="1">
      <nc r="N102">
        <f>C102-I102</f>
      </nc>
      <ndxf>
        <font>
          <sz val="18"/>
          <color rgb="FFFF0000"/>
        </font>
        <numFmt numFmtId="4" formatCode="#,##0.00"/>
        <alignment horizontal="left" readingOrder="0"/>
      </ndxf>
    </rcc>
    <rfmt sheetId="1" sqref="N103" start="0" length="0">
      <dxf>
        <font>
          <sz val="18"/>
          <color rgb="FFFF0000"/>
        </font>
        <alignment horizontal="left" readingOrder="0"/>
      </dxf>
    </rfmt>
    <rfmt sheetId="1" sqref="N104" start="0" length="0">
      <dxf>
        <font>
          <sz val="18"/>
          <color rgb="FFFF0000"/>
        </font>
        <alignment horizontal="left" readingOrder="0"/>
      </dxf>
    </rfmt>
    <rfmt sheetId="1" sqref="N105" start="0" length="0">
      <dxf>
        <font>
          <sz val="18"/>
          <color rgb="FFFF0000"/>
        </font>
        <alignment horizontal="left" readingOrder="0"/>
      </dxf>
    </rfmt>
    <rfmt sheetId="1" sqref="N106" start="0" length="0">
      <dxf>
        <font>
          <sz val="18"/>
          <color rgb="FFFF0000"/>
        </font>
        <alignment horizontal="left" readingOrder="0"/>
      </dxf>
    </rfmt>
    <rfmt sheetId="1" sqref="N107" start="0" length="0">
      <dxf>
        <font>
          <sz val="18"/>
          <color rgb="FFFF0000"/>
        </font>
        <alignment horizontal="left" readingOrder="0"/>
      </dxf>
    </rfmt>
    <rfmt sheetId="1" sqref="N108" start="0" length="0">
      <dxf>
        <font>
          <sz val="18"/>
          <color rgb="FFFF0000"/>
        </font>
        <alignment horizontal="left" readingOrder="0"/>
      </dxf>
    </rfmt>
    <rfmt sheetId="1" sqref="N109" start="0" length="0">
      <dxf>
        <font>
          <sz val="18"/>
          <color rgb="FFFF0000"/>
        </font>
        <alignment horizontal="left" readingOrder="0"/>
      </dxf>
    </rfmt>
    <rfmt sheetId="1" sqref="N110" start="0" length="0">
      <dxf>
        <font>
          <sz val="18"/>
          <color rgb="FFFF0000"/>
        </font>
        <alignment horizontal="left" readingOrder="0"/>
      </dxf>
    </rfmt>
    <rfmt sheetId="1" sqref="N111" start="0" length="0">
      <dxf>
        <font>
          <sz val="18"/>
          <color rgb="FFFF0000"/>
        </font>
        <alignment horizontal="left" readingOrder="0"/>
      </dxf>
    </rfmt>
    <rfmt sheetId="1" sqref="N112" start="0" length="0">
      <dxf>
        <font>
          <sz val="18"/>
          <color rgb="FFFF0000"/>
        </font>
        <alignment horizontal="left" readingOrder="0"/>
      </dxf>
    </rfmt>
    <rfmt sheetId="1" sqref="N113" start="0" length="0">
      <dxf>
        <font>
          <sz val="18"/>
          <color rgb="FFFF0000"/>
        </font>
        <alignment horizontal="left" readingOrder="0"/>
      </dxf>
    </rfmt>
    <rcc rId="0" sId="1" dxf="1">
      <nc r="N114">
        <f>D114-I114</f>
      </nc>
      <ndxf>
        <font>
          <sz val="18"/>
          <color rgb="FFFF0000"/>
        </font>
        <numFmt numFmtId="4" formatCode="#,##0.00"/>
        <alignment horizontal="left" readingOrder="0"/>
      </ndxf>
    </rcc>
    <rcc rId="0" sId="1" dxf="1">
      <nc r="N115">
        <f>I116-D116</f>
      </nc>
      <ndxf>
        <font>
          <sz val="18"/>
          <color rgb="FFFF0000"/>
        </font>
        <numFmt numFmtId="4" formatCode="#,##0.00"/>
        <alignment horizontal="left" readingOrder="0"/>
      </ndxf>
    </rcc>
    <rcc rId="0" sId="1" dxf="1">
      <nc r="N116">
        <f>I117-D117</f>
      </nc>
      <ndxf>
        <font>
          <sz val="18"/>
          <color rgb="FFFF0000"/>
        </font>
        <numFmt numFmtId="4" formatCode="#,##0.00"/>
        <alignment horizontal="left" readingOrder="0"/>
      </ndxf>
    </rcc>
    <rcc rId="0" sId="1" dxf="1">
      <nc r="N117">
        <f>I118-D118</f>
      </nc>
      <ndxf>
        <font>
          <sz val="18"/>
          <color rgb="FFFF0000"/>
        </font>
        <numFmt numFmtId="4" formatCode="#,##0.00"/>
        <alignment horizontal="left" readingOrder="0"/>
      </ndxf>
    </rcc>
    <rcc rId="0" sId="1" dxf="1">
      <nc r="N118">
        <f>I119-D119</f>
      </nc>
      <ndxf>
        <font>
          <sz val="18"/>
          <color rgb="FFFF0000"/>
        </font>
        <numFmt numFmtId="4" formatCode="#,##0.00"/>
        <alignment horizontal="left" readingOrder="0"/>
      </ndxf>
    </rcc>
    <rcc rId="0" sId="1" dxf="1">
      <nc r="N119">
        <f>I120-D120</f>
      </nc>
      <ndxf>
        <font>
          <sz val="18"/>
          <color rgb="FFFF0000"/>
        </font>
        <numFmt numFmtId="4" formatCode="#,##0.00"/>
        <alignment horizontal="left" readingOrder="0"/>
      </ndxf>
    </rcc>
    <rfmt sheetId="1" sqref="N120" start="0" length="0">
      <dxf>
        <font>
          <sz val="18"/>
          <color rgb="FFFF0000"/>
        </font>
        <alignment horizontal="left" readingOrder="0"/>
      </dxf>
    </rfmt>
    <rfmt sheetId="1" sqref="N121" start="0" length="0">
      <dxf>
        <font>
          <sz val="18"/>
          <color rgb="FFFF0000"/>
        </font>
        <alignment horizontal="left" readingOrder="0"/>
      </dxf>
    </rfmt>
    <rfmt sheetId="1" sqref="N122" start="0" length="0">
      <dxf>
        <font>
          <sz val="18"/>
          <color rgb="FFFF0000"/>
        </font>
        <alignment horizontal="left" readingOrder="0"/>
      </dxf>
    </rfmt>
    <rfmt sheetId="1" sqref="N123" start="0" length="0">
      <dxf>
        <font>
          <sz val="18"/>
          <color rgb="FFFF0000"/>
        </font>
        <alignment horizontal="left" readingOrder="0"/>
      </dxf>
    </rfmt>
    <rfmt sheetId="1" sqref="N124" start="0" length="0">
      <dxf>
        <font>
          <sz val="18"/>
          <color rgb="FFFF0000"/>
        </font>
        <alignment horizontal="left" readingOrder="0"/>
      </dxf>
    </rfmt>
    <rfmt sheetId="1" sqref="N125" start="0" length="0">
      <dxf>
        <font>
          <sz val="18"/>
          <color rgb="FFFF0000"/>
        </font>
        <alignment horizontal="left" readingOrder="0"/>
      </dxf>
    </rfmt>
    <rfmt sheetId="1" sqref="N126" start="0" length="0">
      <dxf>
        <font>
          <i/>
          <sz val="18"/>
          <color rgb="FFFF0000"/>
        </font>
        <alignment horizontal="left" readingOrder="0"/>
      </dxf>
    </rfmt>
    <rfmt sheetId="1" sqref="N127" start="0" length="0">
      <dxf>
        <font>
          <sz val="18"/>
          <color rgb="FFFF0000"/>
        </font>
        <alignment horizontal="left" readingOrder="0"/>
      </dxf>
    </rfmt>
    <rfmt sheetId="1" sqref="N128" start="0" length="0">
      <dxf>
        <font>
          <sz val="18"/>
          <color rgb="FFFF0000"/>
        </font>
        <alignment horizontal="left" readingOrder="0"/>
      </dxf>
    </rfmt>
  </rrc>
  <rcc rId="661" sId="1">
    <nc r="L9">
      <f>I9-K9</f>
    </nc>
  </rcc>
  <rcc rId="662" sId="1">
    <nc r="L10">
      <f>I10-K10</f>
    </nc>
  </rcc>
  <rcc rId="663" sId="1">
    <nc r="L11">
      <f>I11-K11</f>
    </nc>
  </rcc>
  <rcc rId="664" sId="1">
    <nc r="L12">
      <f>I12-K12</f>
    </nc>
  </rcc>
  <rcc rId="665" sId="1">
    <nc r="L13">
      <f>I13-K13</f>
    </nc>
  </rcc>
  <rcc rId="666" sId="1">
    <nc r="L14">
      <f>I14-K14</f>
    </nc>
  </rcc>
  <rcc rId="667" sId="1" odxf="1" dxf="1">
    <nc r="L15">
      <f>I15-K15</f>
    </nc>
    <odxf>
      <font>
        <b val="0"/>
        <sz val="20"/>
        <color auto="1"/>
      </font>
    </odxf>
    <ndxf>
      <font>
        <b/>
        <sz val="20"/>
        <color auto="1"/>
      </font>
    </ndxf>
  </rcc>
  <rcc rId="668" sId="1" odxf="1" dxf="1">
    <nc r="L16">
      <f>I16-K16</f>
    </nc>
    <odxf>
      <font>
        <sz val="20"/>
        <color rgb="FFFF0000"/>
      </font>
    </odxf>
    <ndxf>
      <font>
        <sz val="20"/>
        <color auto="1"/>
      </font>
    </ndxf>
  </rcc>
  <rcc rId="669" sId="1" odxf="1" dxf="1">
    <nc r="L17">
      <f>I17-K17</f>
    </nc>
    <odxf>
      <font>
        <sz val="20"/>
        <color rgb="FFFF0000"/>
      </font>
    </odxf>
    <ndxf>
      <font>
        <sz val="20"/>
        <color auto="1"/>
      </font>
    </ndxf>
  </rcc>
  <rcc rId="670" sId="1" odxf="1" dxf="1">
    <nc r="L18">
      <f>I18-K18</f>
    </nc>
    <odxf>
      <font>
        <sz val="20"/>
        <color rgb="FFFF0000"/>
      </font>
    </odxf>
    <ndxf>
      <font>
        <sz val="20"/>
        <color auto="1"/>
      </font>
    </ndxf>
  </rcc>
  <rcc rId="671" sId="1" odxf="1" dxf="1">
    <nc r="L19">
      <f>I19-K19</f>
    </nc>
    <odxf>
      <font>
        <sz val="20"/>
        <color rgb="FFFF0000"/>
      </font>
    </odxf>
    <ndxf>
      <font>
        <sz val="20"/>
        <color auto="1"/>
      </font>
    </ndxf>
  </rcc>
  <rcc rId="672" sId="1" odxf="1" dxf="1">
    <nc r="L20">
      <f>I20-K20</f>
    </nc>
    <odxf>
      <font>
        <sz val="20"/>
        <color rgb="FFFF0000"/>
      </font>
    </odxf>
    <ndxf>
      <font>
        <sz val="20"/>
        <color auto="1"/>
      </font>
    </ndxf>
  </rcc>
  <rcc rId="673" sId="1" odxf="1" dxf="1">
    <nc r="L21">
      <f>I21-K21</f>
    </nc>
    <odxf>
      <font>
        <sz val="20"/>
        <color rgb="FFFF0000"/>
      </font>
    </odxf>
    <ndxf>
      <font>
        <sz val="20"/>
        <color auto="1"/>
      </font>
    </ndxf>
  </rcc>
  <rcc rId="674" sId="1" odxf="1" dxf="1">
    <nc r="L22">
      <f>I22-K22</f>
    </nc>
    <odxf>
      <font>
        <sz val="20"/>
        <color rgb="FFFF0000"/>
      </font>
    </odxf>
    <ndxf>
      <font>
        <sz val="20"/>
        <color auto="1"/>
      </font>
    </ndxf>
  </rcc>
  <rcc rId="675" sId="1" odxf="1" dxf="1">
    <nc r="L23">
      <f>I23-K23</f>
    </nc>
    <odxf>
      <font>
        <sz val="20"/>
        <color rgb="FFFF0000"/>
      </font>
    </odxf>
    <ndxf>
      <font>
        <sz val="20"/>
        <color auto="1"/>
      </font>
    </ndxf>
  </rcc>
  <rcc rId="676" sId="1" odxf="1" dxf="1">
    <nc r="L24">
      <f>I24-K24</f>
    </nc>
    <odxf>
      <font>
        <sz val="20"/>
        <color rgb="FFFF0000"/>
      </font>
    </odxf>
    <ndxf>
      <font>
        <sz val="20"/>
        <color auto="1"/>
      </font>
    </ndxf>
  </rcc>
  <rcc rId="677" sId="1" odxf="1" dxf="1">
    <nc r="L25">
      <f>I25-K25</f>
    </nc>
    <odxf>
      <font>
        <sz val="20"/>
        <color rgb="FFFF0000"/>
      </font>
    </odxf>
    <ndxf>
      <font>
        <sz val="20"/>
        <color auto="1"/>
      </font>
    </ndxf>
  </rcc>
  <rcc rId="678" sId="1" odxf="1" dxf="1">
    <nc r="L26">
      <f>I26-K26</f>
    </nc>
    <odxf>
      <font>
        <sz val="20"/>
        <color rgb="FFFF0000"/>
      </font>
    </odxf>
    <ndxf>
      <font>
        <sz val="20"/>
        <color auto="1"/>
      </font>
    </ndxf>
  </rcc>
  <rcc rId="679" sId="1" odxf="1" dxf="1">
    <nc r="L27">
      <f>I27-K27</f>
    </nc>
    <odxf>
      <font>
        <sz val="20"/>
        <color rgb="FFFF0000"/>
      </font>
    </odxf>
    <ndxf>
      <font>
        <sz val="20"/>
        <color auto="1"/>
      </font>
    </ndxf>
  </rcc>
  <rcc rId="680" sId="1" odxf="1" dxf="1">
    <nc r="L28">
      <f>I28-K28</f>
    </nc>
    <odxf>
      <font>
        <sz val="20"/>
        <color rgb="FFFF0000"/>
      </font>
    </odxf>
    <ndxf>
      <font>
        <sz val="20"/>
        <color auto="1"/>
      </font>
    </ndxf>
  </rcc>
  <rcc rId="681" sId="1" odxf="1" dxf="1">
    <nc r="L29">
      <f>I29-K29</f>
    </nc>
    <odxf>
      <font>
        <sz val="20"/>
        <color rgb="FFFF0000"/>
      </font>
    </odxf>
    <ndxf>
      <font>
        <sz val="20"/>
        <color auto="1"/>
      </font>
    </ndxf>
  </rcc>
  <rcc rId="682" sId="1" odxf="1" dxf="1">
    <nc r="L30">
      <f>I30-K30</f>
    </nc>
    <odxf>
      <font>
        <sz val="20"/>
        <color rgb="FFFF0000"/>
      </font>
    </odxf>
    <ndxf>
      <font>
        <sz val="20"/>
        <color auto="1"/>
      </font>
    </ndxf>
  </rcc>
  <rcc rId="683" sId="1" odxf="1" dxf="1">
    <nc r="L31">
      <f>I31-K31</f>
    </nc>
    <odxf>
      <font>
        <sz val="20"/>
        <color rgb="FFFF0000"/>
      </font>
    </odxf>
    <ndxf>
      <font>
        <sz val="20"/>
        <color auto="1"/>
      </font>
    </ndxf>
  </rcc>
  <rcc rId="684" sId="1" odxf="1" dxf="1">
    <nc r="L32">
      <f>I32-K32</f>
    </nc>
    <odxf>
      <font>
        <sz val="20"/>
        <color rgb="FFFF0000"/>
      </font>
    </odxf>
    <ndxf>
      <font>
        <sz val="20"/>
        <color auto="1"/>
      </font>
    </ndxf>
  </rcc>
  <rcc rId="685" sId="1" odxf="1" dxf="1">
    <nc r="L33">
      <f>I33-K33</f>
    </nc>
    <odxf>
      <font>
        <sz val="20"/>
        <color rgb="FFFF0000"/>
      </font>
    </odxf>
    <ndxf>
      <font>
        <sz val="20"/>
        <color auto="1"/>
      </font>
    </ndxf>
  </rcc>
  <rcc rId="686" sId="1" odxf="1" dxf="1">
    <nc r="L34">
      <f>I34-K34</f>
    </nc>
    <odxf>
      <font>
        <sz val="20"/>
        <color rgb="FFFF0000"/>
      </font>
    </odxf>
    <ndxf>
      <font>
        <sz val="20"/>
        <color auto="1"/>
      </font>
    </ndxf>
  </rcc>
  <rcc rId="687" sId="1" odxf="1" dxf="1">
    <nc r="L35">
      <f>I35-K35</f>
    </nc>
    <odxf>
      <font>
        <sz val="20"/>
        <color rgb="FFFF0000"/>
      </font>
    </odxf>
    <ndxf>
      <font>
        <sz val="20"/>
        <color auto="1"/>
      </font>
    </ndxf>
  </rcc>
  <rcc rId="688" sId="1" odxf="1" dxf="1">
    <nc r="L36">
      <f>I36-K36</f>
    </nc>
    <odxf>
      <font>
        <sz val="20"/>
        <color rgb="FFFF0000"/>
      </font>
    </odxf>
    <ndxf>
      <font>
        <sz val="20"/>
        <color auto="1"/>
      </font>
    </ndxf>
  </rcc>
  <rcc rId="689" sId="1">
    <nc r="L37">
      <f>I37-K37</f>
    </nc>
  </rcc>
  <rcc rId="690" sId="1">
    <nc r="L38">
      <f>I38-K38</f>
    </nc>
  </rcc>
  <rcc rId="691" sId="1" odxf="1" dxf="1">
    <nc r="L39">
      <f>I39-K39</f>
    </nc>
    <odxf>
      <font>
        <sz val="20"/>
        <color rgb="FFFF0000"/>
      </font>
    </odxf>
    <ndxf>
      <font>
        <sz val="20"/>
        <color auto="1"/>
      </font>
    </ndxf>
  </rcc>
  <rcc rId="692" sId="1" odxf="1" dxf="1">
    <nc r="L40">
      <f>I40-K40</f>
    </nc>
    <odxf>
      <font>
        <sz val="20"/>
        <color rgb="FFFF0000"/>
      </font>
    </odxf>
    <ndxf>
      <font>
        <sz val="20"/>
        <color auto="1"/>
      </font>
    </ndxf>
  </rcc>
  <rcc rId="693" sId="1" odxf="1" dxf="1">
    <nc r="L41">
      <f>I41-K41</f>
    </nc>
    <odxf>
      <font>
        <sz val="20"/>
        <color rgb="FFFF0000"/>
      </font>
    </odxf>
    <ndxf>
      <font>
        <sz val="20"/>
        <color auto="1"/>
      </font>
    </ndxf>
  </rcc>
  <rcc rId="694" sId="1" odxf="1" dxf="1">
    <nc r="L42">
      <f>I42-K42</f>
    </nc>
    <odxf>
      <font>
        <sz val="20"/>
        <color rgb="FFFF0000"/>
      </font>
    </odxf>
    <ndxf>
      <font>
        <sz val="20"/>
        <color auto="1"/>
      </font>
    </ndxf>
  </rcc>
  <rcc rId="695" sId="1" odxf="1" dxf="1">
    <nc r="L43">
      <f>I43-K43</f>
    </nc>
    <odxf>
      <font>
        <sz val="20"/>
        <color rgb="FFFF0000"/>
      </font>
    </odxf>
    <ndxf>
      <font>
        <sz val="20"/>
        <color auto="1"/>
      </font>
    </ndxf>
  </rcc>
  <rcc rId="696" sId="1" odxf="1" dxf="1">
    <nc r="L44">
      <f>I44-K44</f>
    </nc>
    <odxf>
      <font>
        <sz val="20"/>
        <color rgb="FFFF0000"/>
      </font>
    </odxf>
    <ndxf>
      <font>
        <sz val="20"/>
        <color auto="1"/>
      </font>
    </ndxf>
  </rcc>
  <rcc rId="697" sId="1" odxf="1" dxf="1">
    <nc r="L45">
      <f>I45-K45</f>
    </nc>
    <odxf>
      <font>
        <sz val="20"/>
        <color rgb="FFFF0000"/>
      </font>
    </odxf>
    <ndxf>
      <font>
        <sz val="20"/>
        <color auto="1"/>
      </font>
    </ndxf>
  </rcc>
  <rcc rId="698" sId="1" odxf="1" dxf="1">
    <nc r="L46">
      <f>I46-K46</f>
    </nc>
    <odxf>
      <font>
        <sz val="20"/>
        <color rgb="FFFF0000"/>
      </font>
    </odxf>
    <ndxf>
      <font>
        <sz val="20"/>
        <color auto="1"/>
      </font>
    </ndxf>
  </rcc>
  <rcc rId="699" sId="1" odxf="1" dxf="1">
    <nc r="L47">
      <f>I47-K47</f>
    </nc>
    <odxf>
      <font>
        <sz val="20"/>
        <color rgb="FFFF0000"/>
      </font>
    </odxf>
    <ndxf>
      <font>
        <sz val="20"/>
        <color auto="1"/>
      </font>
    </ndxf>
  </rcc>
  <rcc rId="700" sId="1" odxf="1" dxf="1">
    <nc r="L48">
      <f>I48-K48</f>
    </nc>
    <odxf>
      <font>
        <sz val="20"/>
        <color rgb="FFFF0000"/>
      </font>
    </odxf>
    <ndxf>
      <font>
        <sz val="20"/>
        <color auto="1"/>
      </font>
    </ndxf>
  </rcc>
  <rcc rId="701" sId="1" odxf="1" dxf="1">
    <nc r="L49">
      <f>I49-K49</f>
    </nc>
    <odxf>
      <font>
        <sz val="20"/>
        <color rgb="FFFF0000"/>
      </font>
    </odxf>
    <ndxf>
      <font>
        <sz val="20"/>
        <color auto="1"/>
      </font>
    </ndxf>
  </rcc>
  <rcc rId="702" sId="1" odxf="1" dxf="1">
    <nc r="L50">
      <f>I50-K50</f>
    </nc>
    <odxf>
      <font>
        <sz val="20"/>
        <color rgb="FFFF0000"/>
      </font>
    </odxf>
    <ndxf>
      <font>
        <sz val="20"/>
        <color auto="1"/>
      </font>
    </ndxf>
  </rcc>
  <rcc rId="703" sId="1">
    <nc r="L51">
      <f>I51-K51</f>
    </nc>
  </rcc>
  <rcc rId="704" sId="1" odxf="1" dxf="1">
    <nc r="L52">
      <f>I52-K52</f>
    </nc>
    <odxf>
      <font>
        <sz val="20"/>
        <color rgb="FFFF0000"/>
      </font>
    </odxf>
    <ndxf>
      <font>
        <sz val="20"/>
        <color auto="1"/>
      </font>
    </ndxf>
  </rcc>
  <rcc rId="705" sId="1" odxf="1" dxf="1">
    <nc r="L53">
      <f>I53-K53</f>
    </nc>
    <odxf>
      <font>
        <sz val="20"/>
        <color rgb="FFFF0000"/>
      </font>
    </odxf>
    <ndxf>
      <font>
        <sz val="20"/>
        <color auto="1"/>
      </font>
    </ndxf>
  </rcc>
  <rcc rId="706" sId="1" odxf="1" dxf="1">
    <nc r="L54">
      <f>I54-K54</f>
    </nc>
    <odxf>
      <font>
        <sz val="20"/>
        <color rgb="FFFF0000"/>
      </font>
    </odxf>
    <ndxf>
      <font>
        <sz val="20"/>
        <color auto="1"/>
      </font>
    </ndxf>
  </rcc>
  <rcc rId="707" sId="1" odxf="1" dxf="1">
    <nc r="L55">
      <f>I55-K55</f>
    </nc>
    <odxf>
      <font>
        <sz val="20"/>
        <color rgb="FFFF0000"/>
      </font>
    </odxf>
    <ndxf>
      <font>
        <sz val="20"/>
        <color auto="1"/>
      </font>
    </ndxf>
  </rcc>
  <rcc rId="708" sId="1" odxf="1" dxf="1">
    <nc r="L56">
      <f>I56-K56</f>
    </nc>
    <odxf>
      <font>
        <sz val="20"/>
        <color rgb="FFFF0000"/>
      </font>
    </odxf>
    <ndxf>
      <font>
        <sz val="20"/>
        <color auto="1"/>
      </font>
    </ndxf>
  </rcc>
  <rcc rId="709" sId="1" odxf="1" dxf="1">
    <nc r="L57">
      <f>I57-K57</f>
    </nc>
    <odxf>
      <font>
        <sz val="20"/>
        <color rgb="FFFF0000"/>
      </font>
    </odxf>
    <ndxf>
      <font>
        <sz val="20"/>
        <color auto="1"/>
      </font>
    </ndxf>
  </rcc>
  <rcc rId="710" sId="1" odxf="1" dxf="1">
    <nc r="L58">
      <f>I58-K58</f>
    </nc>
    <odxf>
      <font>
        <sz val="20"/>
        <color rgb="FFFF0000"/>
      </font>
    </odxf>
    <ndxf>
      <font>
        <sz val="20"/>
        <color auto="1"/>
      </font>
    </ndxf>
  </rcc>
  <rcc rId="711" sId="1" odxf="1" dxf="1">
    <nc r="L59">
      <f>I59-K59</f>
    </nc>
    <odxf>
      <font>
        <sz val="20"/>
        <color rgb="FFFF0000"/>
      </font>
    </odxf>
    <ndxf>
      <font>
        <sz val="20"/>
        <color auto="1"/>
      </font>
    </ndxf>
  </rcc>
  <rcc rId="712" sId="1" odxf="1" dxf="1">
    <nc r="L60">
      <f>I60-K60</f>
    </nc>
    <odxf>
      <font>
        <sz val="20"/>
        <color rgb="FFFF0000"/>
      </font>
    </odxf>
    <ndxf>
      <font>
        <sz val="20"/>
        <color auto="1"/>
      </font>
    </ndxf>
  </rcc>
  <rcc rId="713" sId="1" odxf="1" dxf="1">
    <nc r="L61">
      <f>I61-K61</f>
    </nc>
    <odxf>
      <font>
        <sz val="20"/>
        <color rgb="FFFF0000"/>
      </font>
    </odxf>
    <ndxf>
      <font>
        <sz val="20"/>
        <color auto="1"/>
      </font>
    </ndxf>
  </rcc>
  <rcc rId="714" sId="1" odxf="1" dxf="1">
    <nc r="L62">
      <f>I62-K62</f>
    </nc>
    <odxf>
      <font>
        <sz val="20"/>
        <color rgb="FFFF0000"/>
      </font>
    </odxf>
    <ndxf>
      <font>
        <sz val="20"/>
        <color auto="1"/>
      </font>
    </ndxf>
  </rcc>
  <rcc rId="715" sId="1">
    <nc r="L63">
      <f>I63-K63</f>
    </nc>
  </rcc>
  <rcc rId="716" sId="1" odxf="1" dxf="1">
    <nc r="L64">
      <f>I64-K64</f>
    </nc>
    <odxf>
      <font>
        <sz val="20"/>
        <color rgb="FFFF0000"/>
      </font>
    </odxf>
    <ndxf>
      <font>
        <sz val="20"/>
        <color auto="1"/>
      </font>
    </ndxf>
  </rcc>
  <rcc rId="717" sId="1" odxf="1" dxf="1">
    <nc r="L65">
      <f>I65-K65</f>
    </nc>
    <odxf>
      <font>
        <sz val="20"/>
        <color rgb="FFFF0000"/>
      </font>
    </odxf>
    <ndxf>
      <font>
        <sz val="20"/>
        <color auto="1"/>
      </font>
    </ndxf>
  </rcc>
  <rcc rId="718" sId="1" odxf="1" dxf="1">
    <nc r="L66">
      <f>I66-K66</f>
    </nc>
    <odxf>
      <font>
        <sz val="20"/>
        <color rgb="FFFF0000"/>
      </font>
    </odxf>
    <ndxf>
      <font>
        <sz val="20"/>
        <color auto="1"/>
      </font>
    </ndxf>
  </rcc>
  <rcc rId="719" sId="1" odxf="1" dxf="1">
    <nc r="L67">
      <f>I67-K67</f>
    </nc>
    <odxf>
      <font>
        <sz val="20"/>
        <color rgb="FFFF0000"/>
      </font>
    </odxf>
    <ndxf>
      <font>
        <sz val="20"/>
        <color auto="1"/>
      </font>
    </ndxf>
  </rcc>
  <rcc rId="720" sId="1" odxf="1" dxf="1">
    <nc r="L68">
      <f>I68-K68</f>
    </nc>
    <odxf>
      <font>
        <sz val="20"/>
        <color rgb="FFFF0000"/>
      </font>
    </odxf>
    <ndxf>
      <font>
        <sz val="20"/>
        <color auto="1"/>
      </font>
    </ndxf>
  </rcc>
  <rcc rId="721" sId="1" odxf="1" dxf="1">
    <nc r="L69">
      <f>I69-K69</f>
    </nc>
    <odxf>
      <font>
        <sz val="20"/>
        <color rgb="FFFF0000"/>
      </font>
    </odxf>
    <ndxf>
      <font>
        <sz val="20"/>
        <color auto="1"/>
      </font>
    </ndxf>
  </rcc>
  <rcc rId="722" sId="1" odxf="1" dxf="1">
    <nc r="L70">
      <f>I70-K70</f>
    </nc>
    <odxf>
      <font>
        <sz val="20"/>
        <color rgb="FFFF0000"/>
      </font>
    </odxf>
    <ndxf>
      <font>
        <sz val="20"/>
        <color auto="1"/>
      </font>
    </ndxf>
  </rcc>
  <rcc rId="723" sId="1" odxf="1" dxf="1">
    <nc r="L71">
      <f>I71-K71</f>
    </nc>
    <odxf>
      <font>
        <sz val="20"/>
        <color rgb="FFFF0000"/>
      </font>
    </odxf>
    <ndxf>
      <font>
        <sz val="20"/>
        <color auto="1"/>
      </font>
    </ndxf>
  </rcc>
  <rcc rId="724" sId="1" odxf="1" dxf="1">
    <nc r="L72">
      <f>I72-K72</f>
    </nc>
    <odxf>
      <font>
        <sz val="20"/>
        <color rgb="FFFF0000"/>
      </font>
    </odxf>
    <ndxf>
      <font>
        <sz val="20"/>
        <color auto="1"/>
      </font>
    </ndxf>
  </rcc>
  <rcc rId="725" sId="1" odxf="1" dxf="1">
    <nc r="L73">
      <f>I73-K73</f>
    </nc>
    <odxf>
      <font>
        <sz val="20"/>
        <color rgb="FFFF0000"/>
      </font>
    </odxf>
    <ndxf>
      <font>
        <sz val="20"/>
        <color auto="1"/>
      </font>
    </ndxf>
  </rcc>
  <rcc rId="726" sId="1" odxf="1" dxf="1">
    <nc r="L74">
      <f>I74-K74</f>
    </nc>
    <odxf>
      <font>
        <sz val="20"/>
        <color rgb="FFFF0000"/>
      </font>
    </odxf>
    <ndxf>
      <font>
        <sz val="20"/>
        <color auto="1"/>
      </font>
    </ndxf>
  </rcc>
  <rcc rId="727" sId="1" odxf="1" dxf="1">
    <nc r="L75">
      <f>I75-K75</f>
    </nc>
    <odxf>
      <font>
        <sz val="20"/>
        <color rgb="FFFF0000"/>
      </font>
    </odxf>
    <ndxf>
      <font>
        <sz val="20"/>
        <color auto="1"/>
      </font>
    </ndxf>
  </rcc>
  <rcc rId="728" sId="1" odxf="1" dxf="1">
    <nc r="L76">
      <f>I76-K76</f>
    </nc>
    <odxf>
      <font>
        <sz val="20"/>
        <color rgb="FFFF0000"/>
      </font>
    </odxf>
    <ndxf>
      <font>
        <sz val="20"/>
        <color auto="1"/>
      </font>
    </ndxf>
  </rcc>
  <rcc rId="729" sId="1" odxf="1" dxf="1">
    <nc r="L77">
      <f>I77-K77</f>
    </nc>
    <odxf>
      <font>
        <sz val="20"/>
        <color rgb="FFFF0000"/>
      </font>
    </odxf>
    <ndxf>
      <font>
        <sz val="20"/>
        <color auto="1"/>
      </font>
    </ndxf>
  </rcc>
  <rcc rId="730" sId="1" odxf="1" dxf="1">
    <nc r="L78">
      <f>I78-K78</f>
    </nc>
    <odxf>
      <font>
        <sz val="20"/>
        <color rgb="FFFF0000"/>
      </font>
    </odxf>
    <ndxf>
      <font>
        <sz val="20"/>
        <color auto="1"/>
      </font>
    </ndxf>
  </rcc>
  <rcc rId="731" sId="1" odxf="1" dxf="1">
    <nc r="L79">
      <f>I79-K79</f>
    </nc>
    <odxf>
      <font>
        <sz val="20"/>
        <color rgb="FFFF0000"/>
      </font>
    </odxf>
    <ndxf>
      <font>
        <sz val="20"/>
        <color auto="1"/>
      </font>
    </ndxf>
  </rcc>
  <rcc rId="732" sId="1" odxf="1" dxf="1">
    <nc r="L80">
      <f>I80-K80</f>
    </nc>
    <odxf>
      <font>
        <sz val="20"/>
        <color rgb="FFFF0000"/>
      </font>
    </odxf>
    <ndxf>
      <font>
        <sz val="20"/>
        <color auto="1"/>
      </font>
    </ndxf>
  </rcc>
  <rcc rId="733" sId="1" odxf="1" dxf="1">
    <nc r="L81">
      <f>I81-K81</f>
    </nc>
    <odxf>
      <font>
        <sz val="20"/>
        <color rgb="FFFF0000"/>
      </font>
    </odxf>
    <ndxf>
      <font>
        <sz val="20"/>
        <color auto="1"/>
      </font>
    </ndxf>
  </rcc>
  <rcc rId="734" sId="1" odxf="1" dxf="1">
    <nc r="L82">
      <f>I82-K82</f>
    </nc>
    <odxf>
      <font>
        <sz val="20"/>
        <color rgb="FFFF0000"/>
      </font>
    </odxf>
    <ndxf>
      <font>
        <sz val="20"/>
        <color auto="1"/>
      </font>
    </ndxf>
  </rcc>
  <rcc rId="735" sId="1" odxf="1" dxf="1">
    <nc r="L83">
      <f>I83-K83</f>
    </nc>
    <odxf>
      <font>
        <sz val="20"/>
        <color rgb="FFFF0000"/>
      </font>
    </odxf>
    <ndxf>
      <font>
        <sz val="20"/>
        <color auto="1"/>
      </font>
    </ndxf>
  </rcc>
  <rcc rId="736" sId="1" odxf="1" dxf="1">
    <nc r="L84">
      <f>I84-K84</f>
    </nc>
    <odxf>
      <font>
        <sz val="20"/>
        <color rgb="FFFF0000"/>
      </font>
    </odxf>
    <ndxf>
      <font>
        <sz val="20"/>
        <color auto="1"/>
      </font>
    </ndxf>
  </rcc>
  <rcc rId="737" sId="1" odxf="1" dxf="1">
    <nc r="L85">
      <f>I85-K85</f>
    </nc>
    <odxf>
      <font>
        <sz val="20"/>
        <color rgb="FFFF0000"/>
      </font>
    </odxf>
    <ndxf>
      <font>
        <sz val="20"/>
        <color auto="1"/>
      </font>
    </ndxf>
  </rcc>
  <rcc rId="738" sId="1" odxf="1" dxf="1">
    <nc r="L86">
      <f>I86-K86</f>
    </nc>
    <odxf>
      <font>
        <sz val="20"/>
        <color rgb="FFFF0000"/>
      </font>
    </odxf>
    <ndxf>
      <font>
        <sz val="20"/>
        <color auto="1"/>
      </font>
    </ndxf>
  </rcc>
  <rcc rId="739" sId="1" odxf="1" dxf="1">
    <nc r="L87">
      <f>I87-K87</f>
    </nc>
    <odxf>
      <font>
        <sz val="20"/>
        <color rgb="FFFF0000"/>
      </font>
    </odxf>
    <ndxf>
      <font>
        <sz val="20"/>
        <color auto="1"/>
      </font>
    </ndxf>
  </rcc>
  <rcc rId="740" sId="1" odxf="1" dxf="1">
    <nc r="L88">
      <f>I88-K88</f>
    </nc>
    <odxf>
      <font>
        <sz val="20"/>
        <color rgb="FFFF0000"/>
      </font>
    </odxf>
    <ndxf>
      <font>
        <sz val="20"/>
        <color auto="1"/>
      </font>
    </ndxf>
  </rcc>
  <rcc rId="741" sId="1" odxf="1" dxf="1">
    <nc r="L89">
      <f>I89-K89</f>
    </nc>
    <odxf>
      <font>
        <sz val="20"/>
        <color rgb="FFFF0000"/>
      </font>
    </odxf>
    <ndxf>
      <font>
        <sz val="20"/>
        <color auto="1"/>
      </font>
    </ndxf>
  </rcc>
  <rcc rId="742" sId="1" odxf="1" dxf="1">
    <nc r="L90">
      <f>I90-K90</f>
    </nc>
    <odxf>
      <font>
        <sz val="20"/>
        <color rgb="FFFF0000"/>
      </font>
    </odxf>
    <ndxf>
      <font>
        <sz val="20"/>
        <color auto="1"/>
      </font>
    </ndxf>
  </rcc>
  <rcc rId="743" sId="1" odxf="1" dxf="1">
    <nc r="L91">
      <f>I91-K91</f>
    </nc>
    <odxf>
      <font>
        <sz val="20"/>
        <color rgb="FFFF0000"/>
      </font>
    </odxf>
    <ndxf>
      <font>
        <sz val="20"/>
        <color auto="1"/>
      </font>
    </ndxf>
  </rcc>
  <rcc rId="744" sId="1" odxf="1" dxf="1">
    <nc r="L92">
      <f>I92-K92</f>
    </nc>
    <odxf>
      <font>
        <sz val="20"/>
        <color rgb="FFFF0000"/>
      </font>
    </odxf>
    <ndxf>
      <font>
        <sz val="20"/>
        <color auto="1"/>
      </font>
    </ndxf>
  </rcc>
  <rcc rId="745" sId="1" odxf="1" dxf="1">
    <nc r="L93">
      <f>I93-K93</f>
    </nc>
    <odxf>
      <font>
        <sz val="20"/>
        <color rgb="FFFF0000"/>
      </font>
    </odxf>
    <ndxf>
      <font>
        <sz val="20"/>
        <color auto="1"/>
      </font>
    </ndxf>
  </rcc>
  <rcc rId="746" sId="1" odxf="1" dxf="1">
    <nc r="L94">
      <f>I94-K94</f>
    </nc>
    <odxf>
      <font>
        <sz val="20"/>
        <color rgb="FFFF0000"/>
      </font>
    </odxf>
    <ndxf>
      <font>
        <sz val="20"/>
        <color auto="1"/>
      </font>
    </ndxf>
  </rcc>
  <rcc rId="747" sId="1" odxf="1" dxf="1">
    <nc r="L95">
      <f>I95-K95</f>
    </nc>
    <odxf>
      <font>
        <sz val="20"/>
        <color rgb="FFFF0000"/>
      </font>
    </odxf>
    <ndxf>
      <font>
        <sz val="20"/>
        <color auto="1"/>
      </font>
    </ndxf>
  </rcc>
  <rcc rId="748" sId="1" odxf="1" dxf="1">
    <nc r="L96">
      <f>I96-K96</f>
    </nc>
    <odxf>
      <font>
        <sz val="20"/>
        <color rgb="FFFF0000"/>
      </font>
    </odxf>
    <ndxf>
      <font>
        <sz val="20"/>
        <color auto="1"/>
      </font>
    </ndxf>
  </rcc>
  <rcc rId="749" sId="1" odxf="1" dxf="1">
    <nc r="L97">
      <f>I97-K97</f>
    </nc>
    <odxf>
      <font>
        <sz val="20"/>
        <color rgb="FFFF0000"/>
      </font>
    </odxf>
    <ndxf>
      <font>
        <sz val="20"/>
        <color auto="1"/>
      </font>
    </ndxf>
  </rcc>
  <rcc rId="750" sId="1" odxf="1" dxf="1">
    <nc r="L98">
      <f>I98-K98</f>
    </nc>
    <odxf>
      <font>
        <sz val="20"/>
        <color rgb="FFFF0000"/>
      </font>
    </odxf>
    <ndxf>
      <font>
        <sz val="20"/>
        <color auto="1"/>
      </font>
    </ndxf>
  </rcc>
  <rcc rId="751" sId="1" odxf="1" dxf="1">
    <nc r="L99">
      <f>I99-K99</f>
    </nc>
    <odxf>
      <font>
        <sz val="20"/>
        <color rgb="FFFF0000"/>
      </font>
    </odxf>
    <ndxf>
      <font>
        <sz val="20"/>
        <color auto="1"/>
      </font>
    </ndxf>
  </rcc>
  <rcc rId="752" sId="1" odxf="1" dxf="1">
    <nc r="L100">
      <f>I100-K100</f>
    </nc>
    <odxf>
      <font>
        <sz val="20"/>
        <color rgb="FFFF0000"/>
      </font>
    </odxf>
    <ndxf>
      <font>
        <sz val="20"/>
        <color auto="1"/>
      </font>
    </ndxf>
  </rcc>
  <rcc rId="753" sId="1" odxf="1" dxf="1">
    <nc r="L101">
      <f>I101-K101</f>
    </nc>
    <odxf>
      <font>
        <sz val="20"/>
        <color rgb="FFFF0000"/>
      </font>
    </odxf>
    <ndxf>
      <font>
        <sz val="20"/>
        <color auto="1"/>
      </font>
    </ndxf>
  </rcc>
  <rcc rId="754" sId="1" odxf="1" dxf="1">
    <nc r="L102">
      <f>I102-K102</f>
    </nc>
    <odxf>
      <font>
        <sz val="20"/>
        <color rgb="FFFF0000"/>
      </font>
    </odxf>
    <ndxf>
      <font>
        <sz val="20"/>
        <color auto="1"/>
      </font>
    </ndxf>
  </rcc>
  <rcc rId="755" sId="1" odxf="1" dxf="1">
    <nc r="L103">
      <f>I103-K103</f>
    </nc>
    <odxf>
      <font>
        <sz val="20"/>
        <color rgb="FFFF0000"/>
      </font>
    </odxf>
    <ndxf>
      <font>
        <sz val="20"/>
        <color auto="1"/>
      </font>
    </ndxf>
  </rcc>
  <rcc rId="756" sId="1" odxf="1" dxf="1">
    <nc r="L104">
      <f>I104-K104</f>
    </nc>
    <odxf>
      <font>
        <sz val="20"/>
        <color rgb="FFFF0000"/>
      </font>
    </odxf>
    <ndxf>
      <font>
        <sz val="20"/>
        <color auto="1"/>
      </font>
    </ndxf>
  </rcc>
  <rcc rId="757" sId="1" odxf="1" dxf="1">
    <nc r="L105">
      <f>I105-K105</f>
    </nc>
    <odxf>
      <font>
        <sz val="20"/>
        <color rgb="FFFF0000"/>
      </font>
    </odxf>
    <ndxf>
      <font>
        <sz val="20"/>
        <color auto="1"/>
      </font>
    </ndxf>
  </rcc>
  <rcc rId="758" sId="1" odxf="1" dxf="1">
    <nc r="L106">
      <f>I106-K106</f>
    </nc>
    <odxf>
      <font>
        <sz val="20"/>
        <color rgb="FFFF0000"/>
      </font>
    </odxf>
    <ndxf>
      <font>
        <sz val="20"/>
        <color auto="1"/>
      </font>
    </ndxf>
  </rcc>
  <rcc rId="759" sId="1" odxf="1" dxf="1">
    <nc r="L107">
      <f>I107-K107</f>
    </nc>
    <odxf>
      <font>
        <sz val="20"/>
        <color rgb="FFFF0000"/>
      </font>
    </odxf>
    <ndxf>
      <font>
        <sz val="20"/>
        <color auto="1"/>
      </font>
    </ndxf>
  </rcc>
  <rcc rId="760" sId="1" odxf="1" dxf="1">
    <nc r="L108">
      <f>I108-K108</f>
    </nc>
    <odxf>
      <font>
        <sz val="20"/>
        <color rgb="FFFF0000"/>
      </font>
    </odxf>
    <ndxf>
      <font>
        <sz val="20"/>
        <color auto="1"/>
      </font>
    </ndxf>
  </rcc>
  <rcc rId="761" sId="1" odxf="1" dxf="1">
    <nc r="L109">
      <f>I109-K109</f>
    </nc>
    <odxf>
      <font>
        <sz val="20"/>
        <color rgb="FFFF0000"/>
      </font>
    </odxf>
    <ndxf>
      <font>
        <sz val="20"/>
        <color auto="1"/>
      </font>
    </ndxf>
  </rcc>
  <rcc rId="762" sId="1" odxf="1" dxf="1">
    <nc r="L110">
      <f>I110-K110</f>
    </nc>
    <odxf>
      <font>
        <sz val="20"/>
        <color rgb="FFFF0000"/>
      </font>
    </odxf>
    <ndxf>
      <font>
        <sz val="20"/>
        <color auto="1"/>
      </font>
    </ndxf>
  </rcc>
  <rcc rId="763" sId="1" odxf="1" dxf="1">
    <nc r="L111">
      <f>I111-K111</f>
    </nc>
    <odxf>
      <font>
        <sz val="20"/>
        <color rgb="FFFF0000"/>
      </font>
    </odxf>
    <ndxf>
      <font>
        <sz val="20"/>
        <color auto="1"/>
      </font>
    </ndxf>
  </rcc>
  <rcc rId="764" sId="1" odxf="1" dxf="1">
    <nc r="L112">
      <f>I112-K112</f>
    </nc>
    <odxf>
      <font>
        <sz val="20"/>
        <color rgb="FFFF0000"/>
      </font>
    </odxf>
    <ndxf>
      <font>
        <sz val="20"/>
        <color auto="1"/>
      </font>
    </ndxf>
  </rcc>
  <rcc rId="765" sId="1" odxf="1" dxf="1">
    <nc r="L113">
      <f>I113-K113</f>
    </nc>
    <odxf>
      <font>
        <sz val="20"/>
        <color rgb="FFFF0000"/>
      </font>
    </odxf>
    <ndxf>
      <font>
        <sz val="20"/>
        <color auto="1"/>
      </font>
    </ndxf>
  </rcc>
  <rcc rId="766" sId="1" odxf="1" dxf="1">
    <oc r="L114">
      <f>D114-K114</f>
    </oc>
    <nc r="L114">
      <f>I114-K114</f>
    </nc>
    <odxf>
      <font>
        <sz val="20"/>
        <color rgb="FFFF0000"/>
      </font>
    </odxf>
    <ndxf>
      <font>
        <sz val="20"/>
        <color auto="1"/>
      </font>
    </ndxf>
  </rcc>
  <rcc rId="767" sId="1" odxf="1" dxf="1">
    <nc r="L115">
      <f>I115-K115</f>
    </nc>
    <odxf>
      <font>
        <sz val="20"/>
        <color rgb="FFFF0000"/>
      </font>
    </odxf>
    <ndxf>
      <font>
        <sz val="20"/>
        <color auto="1"/>
      </font>
    </ndxf>
  </rcc>
  <rcc rId="768" sId="1" odxf="1" dxf="1">
    <nc r="L116">
      <f>I116-K116</f>
    </nc>
    <odxf>
      <font>
        <sz val="20"/>
        <color rgb="FFFF0000"/>
      </font>
    </odxf>
    <ndxf>
      <font>
        <sz val="20"/>
        <color auto="1"/>
      </font>
    </ndxf>
  </rcc>
  <rcc rId="769" sId="1" odxf="1" dxf="1">
    <nc r="L117">
      <f>I117-K117</f>
    </nc>
    <odxf>
      <font>
        <sz val="20"/>
        <color rgb="FFFF0000"/>
      </font>
    </odxf>
    <ndxf>
      <font>
        <sz val="20"/>
        <color auto="1"/>
      </font>
    </ndxf>
  </rcc>
  <rcc rId="770" sId="1" odxf="1" dxf="1">
    <nc r="L118">
      <f>I118-K118</f>
    </nc>
    <odxf>
      <font>
        <sz val="20"/>
        <color rgb="FFFF0000"/>
      </font>
    </odxf>
    <ndxf>
      <font>
        <sz val="20"/>
        <color auto="1"/>
      </font>
    </ndxf>
  </rcc>
  <rcc rId="771" sId="1" odxf="1" dxf="1">
    <nc r="L119">
      <f>I119-K119</f>
    </nc>
    <odxf>
      <font>
        <sz val="20"/>
        <color rgb="FFFF0000"/>
      </font>
    </odxf>
    <ndxf>
      <font>
        <sz val="20"/>
        <color auto="1"/>
      </font>
    </ndxf>
  </rcc>
  <rcc rId="772" sId="1" odxf="1" dxf="1">
    <nc r="L120">
      <f>I120-K120</f>
    </nc>
    <odxf>
      <font>
        <sz val="20"/>
        <color rgb="FFFF0000"/>
      </font>
    </odxf>
    <ndxf>
      <font>
        <sz val="20"/>
        <color auto="1"/>
      </font>
    </ndxf>
  </rcc>
  <rcc rId="773" sId="1" odxf="1" dxf="1">
    <nc r="L121">
      <f>I121-K121</f>
    </nc>
    <odxf>
      <font>
        <sz val="20"/>
        <color rgb="FFFF0000"/>
      </font>
    </odxf>
    <ndxf>
      <font>
        <sz val="20"/>
        <color auto="1"/>
      </font>
    </ndxf>
  </rcc>
  <rcc rId="774" sId="1" odxf="1" dxf="1">
    <nc r="L122">
      <f>I122-K122</f>
    </nc>
    <odxf>
      <font>
        <sz val="20"/>
        <color rgb="FFFF0000"/>
      </font>
    </odxf>
    <ndxf>
      <font>
        <sz val="20"/>
        <color auto="1"/>
      </font>
    </ndxf>
  </rcc>
  <rcc rId="775" sId="1" odxf="1" dxf="1">
    <nc r="L123">
      <f>I123-K123</f>
    </nc>
    <odxf>
      <font>
        <sz val="20"/>
        <color rgb="FFFF0000"/>
      </font>
    </odxf>
    <ndxf>
      <font>
        <sz val="20"/>
        <color auto="1"/>
      </font>
    </ndxf>
  </rcc>
  <rcc rId="776" sId="1" odxf="1" dxf="1">
    <nc r="L124">
      <f>I124-K124</f>
    </nc>
    <odxf>
      <font>
        <sz val="20"/>
        <color rgb="FFFF0000"/>
      </font>
    </odxf>
    <ndxf>
      <font>
        <sz val="20"/>
        <color auto="1"/>
      </font>
    </ndxf>
  </rcc>
  <rcc rId="777" sId="1" odxf="1" dxf="1">
    <nc r="L125">
      <f>I125-K125</f>
    </nc>
    <odxf>
      <font>
        <sz val="20"/>
        <color rgb="FFFF0000"/>
      </font>
    </odxf>
    <ndxf>
      <font>
        <sz val="20"/>
        <color auto="1"/>
      </font>
    </ndxf>
  </rcc>
  <rcc rId="778" sId="1" odxf="1" dxf="1">
    <nc r="L126">
      <f>I126-K126</f>
    </nc>
    <odxf>
      <font>
        <sz val="20"/>
        <color rgb="FFFF0000"/>
      </font>
    </odxf>
    <ndxf>
      <font>
        <sz val="20"/>
        <color auto="1"/>
      </font>
    </ndxf>
  </rcc>
  <rcc rId="779" sId="1" odxf="1" dxf="1">
    <nc r="L127">
      <f>I127-K127</f>
    </nc>
    <odxf>
      <font>
        <sz val="20"/>
        <color rgb="FFFF0000"/>
      </font>
    </odxf>
    <ndxf>
      <font>
        <sz val="20"/>
        <color auto="1"/>
      </font>
    </ndxf>
  </rcc>
  <rcc rId="780" sId="1" odxf="1" dxf="1">
    <nc r="L128">
      <f>I128-K128</f>
    </nc>
    <odxf>
      <font>
        <sz val="20"/>
        <color rgb="FFFF0000"/>
      </font>
    </odxf>
    <ndxf>
      <font>
        <sz val="20"/>
        <color auto="1"/>
      </font>
    </ndxf>
  </rcc>
  <rcc rId="781" sId="1" odxf="1" dxf="1">
    <nc r="L129">
      <f>I129-K129</f>
    </nc>
    <odxf>
      <font>
        <sz val="20"/>
        <color rgb="FFFF0000"/>
      </font>
    </odxf>
    <ndxf>
      <font>
        <sz val="20"/>
        <color auto="1"/>
      </font>
    </ndxf>
  </rcc>
  <rcc rId="782" sId="1" odxf="1" dxf="1">
    <nc r="L130">
      <f>I130-K130</f>
    </nc>
    <odxf>
      <font>
        <sz val="20"/>
        <color rgb="FFFF0000"/>
      </font>
    </odxf>
    <ndxf>
      <font>
        <sz val="20"/>
        <color auto="1"/>
      </font>
    </ndxf>
  </rcc>
  <rcc rId="783" sId="1" odxf="1" dxf="1">
    <nc r="L131">
      <f>I131-K131</f>
    </nc>
    <odxf>
      <font>
        <sz val="20"/>
        <color rgb="FFFF0000"/>
      </font>
    </odxf>
    <ndxf>
      <font>
        <sz val="20"/>
        <color auto="1"/>
      </font>
    </ndxf>
  </rcc>
  <rcc rId="784" sId="1" odxf="1" dxf="1">
    <nc r="L132">
      <f>I132-K132</f>
    </nc>
    <odxf>
      <font>
        <sz val="20"/>
        <color rgb="FFFF0000"/>
      </font>
    </odxf>
    <ndxf>
      <font>
        <sz val="20"/>
        <color auto="1"/>
      </font>
    </ndxf>
  </rcc>
  <rcc rId="785" sId="1" odxf="1" dxf="1">
    <nc r="L133">
      <f>I133-K133</f>
    </nc>
    <odxf>
      <font>
        <sz val="20"/>
        <color rgb="FFFF0000"/>
      </font>
    </odxf>
    <ndxf>
      <font>
        <sz val="20"/>
        <color auto="1"/>
      </font>
    </ndxf>
  </rcc>
  <rcc rId="786" sId="1" odxf="1" dxf="1">
    <nc r="L134">
      <f>I134-K134</f>
    </nc>
    <odxf>
      <font>
        <sz val="20"/>
        <color rgb="FFFF0000"/>
      </font>
    </odxf>
    <ndxf>
      <font>
        <sz val="20"/>
        <color auto="1"/>
      </font>
    </ndxf>
  </rcc>
  <rcc rId="787" sId="1" odxf="1" dxf="1">
    <nc r="L135">
      <f>I135-K135</f>
    </nc>
    <odxf>
      <font>
        <sz val="20"/>
        <color rgb="FFFF0000"/>
      </font>
    </odxf>
    <ndxf>
      <font>
        <sz val="20"/>
        <color auto="1"/>
      </font>
    </ndxf>
  </rcc>
  <rcc rId="788" sId="1" odxf="1" dxf="1">
    <nc r="L136">
      <f>I136-K136</f>
    </nc>
    <odxf>
      <font>
        <sz val="20"/>
        <color rgb="FFFF0000"/>
      </font>
    </odxf>
    <ndxf>
      <font>
        <sz val="20"/>
        <color auto="1"/>
      </font>
    </ndxf>
  </rcc>
  <rcc rId="789" sId="1" odxf="1" dxf="1">
    <nc r="L137">
      <f>I137-K137</f>
    </nc>
    <odxf>
      <font>
        <sz val="20"/>
        <color rgb="FFFF0000"/>
      </font>
    </odxf>
    <ndxf>
      <font>
        <sz val="20"/>
        <color auto="1"/>
      </font>
    </ndxf>
  </rcc>
  <rcc rId="790" sId="1" odxf="1" dxf="1">
    <nc r="L138">
      <f>I138-K138</f>
    </nc>
    <odxf>
      <font>
        <sz val="20"/>
        <color rgb="FFFF0000"/>
      </font>
    </odxf>
    <ndxf>
      <font>
        <sz val="20"/>
        <color auto="1"/>
      </font>
    </ndxf>
  </rcc>
  <rcc rId="791" sId="1" odxf="1" dxf="1">
    <nc r="L139">
      <f>I139-K139</f>
    </nc>
    <odxf>
      <font>
        <sz val="20"/>
        <color rgb="FFFF0000"/>
      </font>
    </odxf>
    <ndxf>
      <font>
        <sz val="20"/>
        <color auto="1"/>
      </font>
    </ndxf>
  </rcc>
  <rcc rId="792" sId="1" odxf="1" dxf="1">
    <nc r="L140">
      <f>I140-K140</f>
    </nc>
    <odxf>
      <font>
        <sz val="20"/>
        <color rgb="FFFF0000"/>
      </font>
    </odxf>
    <ndxf>
      <font>
        <sz val="20"/>
        <color auto="1"/>
      </font>
    </ndxf>
  </rcc>
  <rcc rId="793" sId="1" odxf="1" dxf="1">
    <nc r="L141">
      <f>I141-K141</f>
    </nc>
    <odxf>
      <font>
        <sz val="20"/>
        <color rgb="FFFF0000"/>
      </font>
    </odxf>
    <ndxf>
      <font>
        <sz val="20"/>
        <color auto="1"/>
      </font>
    </ndxf>
  </rcc>
  <rcc rId="794" sId="1" odxf="1" dxf="1">
    <nc r="L142">
      <f>I142-K142</f>
    </nc>
    <odxf>
      <font>
        <sz val="20"/>
        <color rgb="FFFF0000"/>
      </font>
    </odxf>
    <ndxf>
      <font>
        <sz val="20"/>
        <color auto="1"/>
      </font>
    </ndxf>
  </rcc>
  <rcc rId="795" sId="1" odxf="1" dxf="1">
    <nc r="L143">
      <f>I143-K143</f>
    </nc>
    <odxf>
      <font>
        <sz val="20"/>
        <color rgb="FFFF0000"/>
      </font>
    </odxf>
    <ndxf>
      <font>
        <sz val="20"/>
        <color auto="1"/>
      </font>
    </ndxf>
  </rcc>
  <rcc rId="796" sId="1" odxf="1" dxf="1">
    <nc r="L144">
      <f>I144-K144</f>
    </nc>
    <odxf>
      <font>
        <sz val="20"/>
        <color rgb="FFFF0000"/>
      </font>
    </odxf>
    <ndxf>
      <font>
        <sz val="20"/>
        <color auto="1"/>
      </font>
    </ndxf>
  </rcc>
  <rcc rId="797" sId="1" odxf="1" dxf="1">
    <nc r="L145">
      <f>I145-K145</f>
    </nc>
    <odxf>
      <font>
        <sz val="20"/>
        <color rgb="FFFF0000"/>
      </font>
    </odxf>
    <ndxf>
      <font>
        <sz val="20"/>
        <color auto="1"/>
      </font>
    </ndxf>
  </rcc>
  <rcc rId="798" sId="1" odxf="1" dxf="1">
    <nc r="L146">
      <f>I146-K146</f>
    </nc>
    <odxf>
      <font>
        <sz val="20"/>
        <color rgb="FFFF0000"/>
      </font>
    </odxf>
    <ndxf>
      <font>
        <sz val="20"/>
        <color auto="1"/>
      </font>
    </ndxf>
  </rcc>
  <rcc rId="799" sId="1" odxf="1" dxf="1">
    <nc r="L147">
      <f>I147-K147</f>
    </nc>
    <odxf>
      <font>
        <sz val="20"/>
        <color rgb="FFFF0000"/>
      </font>
    </odxf>
    <ndxf>
      <font>
        <sz val="20"/>
        <color auto="1"/>
      </font>
    </ndxf>
  </rcc>
  <rcc rId="800" sId="1" odxf="1" dxf="1">
    <nc r="L148">
      <f>I148-K148</f>
    </nc>
    <odxf>
      <font>
        <sz val="20"/>
        <color rgb="FFFF0000"/>
      </font>
    </odxf>
    <ndxf>
      <font>
        <sz val="20"/>
        <color auto="1"/>
      </font>
    </ndxf>
  </rcc>
  <rcc rId="801" sId="1" odxf="1" dxf="1">
    <nc r="L149">
      <f>I149-K149</f>
    </nc>
    <odxf>
      <font>
        <sz val="20"/>
        <color rgb="FFFF0000"/>
      </font>
    </odxf>
    <ndxf>
      <font>
        <sz val="20"/>
        <color auto="1"/>
      </font>
    </ndxf>
  </rcc>
  <rcc rId="802" sId="1" odxf="1" dxf="1">
    <nc r="L150">
      <f>I150-K150</f>
    </nc>
    <odxf>
      <font>
        <sz val="20"/>
        <color rgb="FFFF0000"/>
      </font>
    </odxf>
    <ndxf>
      <font>
        <sz val="20"/>
        <color auto="1"/>
      </font>
    </ndxf>
  </rcc>
  <rcc rId="803" sId="1" odxf="1" dxf="1">
    <nc r="L151">
      <f>I151-K151</f>
    </nc>
    <odxf>
      <font>
        <sz val="20"/>
        <color rgb="FFFF0000"/>
      </font>
    </odxf>
    <ndxf>
      <font>
        <sz val="20"/>
        <color auto="1"/>
      </font>
    </ndxf>
  </rcc>
  <rcc rId="804" sId="1" odxf="1" dxf="1">
    <nc r="L152">
      <f>I152-K152</f>
    </nc>
    <odxf>
      <font>
        <sz val="20"/>
        <color rgb="FFFF0000"/>
      </font>
    </odxf>
    <ndxf>
      <font>
        <sz val="20"/>
        <color auto="1"/>
      </font>
    </ndxf>
  </rcc>
  <rcc rId="805" sId="1" odxf="1" dxf="1">
    <nc r="L153">
      <f>I153-K153</f>
    </nc>
    <odxf>
      <font>
        <sz val="20"/>
        <color rgb="FFFF0000"/>
      </font>
    </odxf>
    <ndxf>
      <font>
        <sz val="20"/>
        <color auto="1"/>
      </font>
    </ndxf>
  </rcc>
  <rcc rId="806" sId="1" odxf="1" dxf="1">
    <nc r="L154">
      <f>I154-K154</f>
    </nc>
    <odxf>
      <font>
        <sz val="20"/>
        <color rgb="FFFF0000"/>
      </font>
    </odxf>
    <ndxf>
      <font>
        <sz val="20"/>
        <color auto="1"/>
      </font>
    </ndxf>
  </rcc>
  <rcc rId="807" sId="1" odxf="1" dxf="1">
    <nc r="L155">
      <f>I155-K155</f>
    </nc>
    <odxf>
      <font>
        <sz val="20"/>
        <color rgb="FFFF0000"/>
      </font>
    </odxf>
    <ndxf>
      <font>
        <sz val="20"/>
        <color auto="1"/>
      </font>
    </ndxf>
  </rcc>
  <rcc rId="808" sId="1" odxf="1" dxf="1">
    <nc r="L156">
      <f>I156-K156</f>
    </nc>
    <odxf>
      <font>
        <sz val="20"/>
        <color rgb="FFFF0000"/>
      </font>
    </odxf>
    <ndxf>
      <font>
        <sz val="20"/>
        <color auto="1"/>
      </font>
    </ndxf>
  </rcc>
  <rcc rId="809" sId="1" odxf="1" dxf="1">
    <nc r="L157">
      <f>I157-K157</f>
    </nc>
    <odxf>
      <font>
        <sz val="20"/>
        <color rgb="FFFF0000"/>
      </font>
    </odxf>
    <ndxf>
      <font>
        <sz val="20"/>
        <color auto="1"/>
      </font>
    </ndxf>
  </rcc>
  <rcc rId="810" sId="1" odxf="1" dxf="1">
    <nc r="L158">
      <f>I158-K158</f>
    </nc>
    <odxf>
      <font>
        <sz val="20"/>
        <color rgb="FFFF0000"/>
      </font>
    </odxf>
    <ndxf>
      <font>
        <sz val="20"/>
        <color auto="1"/>
      </font>
    </ndxf>
  </rcc>
  <rcc rId="811" sId="1" odxf="1" dxf="1">
    <nc r="L159">
      <f>I159-K159</f>
    </nc>
    <odxf>
      <font>
        <sz val="20"/>
        <color rgb="FFFF0000"/>
      </font>
    </odxf>
    <ndxf>
      <font>
        <sz val="20"/>
        <color auto="1"/>
      </font>
    </ndxf>
  </rcc>
  <rcc rId="812" sId="1" odxf="1" dxf="1">
    <nc r="L160">
      <f>I160-K160</f>
    </nc>
    <odxf>
      <font>
        <sz val="20"/>
        <color rgb="FFFF0000"/>
      </font>
    </odxf>
    <ndxf>
      <font>
        <sz val="20"/>
        <color auto="1"/>
      </font>
    </ndxf>
  </rcc>
  <rcc rId="813" sId="1" odxf="1" dxf="1">
    <nc r="L161">
      <f>I161-K161</f>
    </nc>
    <odxf>
      <font>
        <sz val="20"/>
        <color rgb="FFFF0000"/>
      </font>
    </odxf>
    <ndxf>
      <font>
        <sz val="20"/>
        <color auto="1"/>
      </font>
    </ndxf>
  </rcc>
  <rcc rId="814" sId="1" odxf="1" dxf="1">
    <nc r="L162">
      <f>I162-K162</f>
    </nc>
    <odxf>
      <font>
        <sz val="20"/>
        <color rgb="FFFF0000"/>
      </font>
    </odxf>
    <ndxf>
      <font>
        <sz val="20"/>
        <color auto="1"/>
      </font>
    </ndxf>
  </rcc>
  <rcc rId="815" sId="1" odxf="1" dxf="1">
    <nc r="L163">
      <f>I163-K163</f>
    </nc>
    <odxf>
      <font>
        <sz val="20"/>
        <color rgb="FFFF0000"/>
      </font>
    </odxf>
    <ndxf>
      <font>
        <sz val="20"/>
        <color auto="1"/>
      </font>
    </ndxf>
  </rcc>
  <rcc rId="816" sId="1" odxf="1" dxf="1">
    <nc r="L164">
      <f>I164-K164</f>
    </nc>
    <odxf>
      <font>
        <sz val="20"/>
        <color rgb="FFFF0000"/>
      </font>
    </odxf>
    <ndxf>
      <font>
        <sz val="20"/>
        <color auto="1"/>
      </font>
    </ndxf>
  </rcc>
  <rcc rId="817" sId="1" odxf="1" dxf="1">
    <nc r="L165">
      <f>I165-K165</f>
    </nc>
    <odxf>
      <font>
        <sz val="20"/>
        <color rgb="FFFF0000"/>
      </font>
    </odxf>
    <ndxf>
      <font>
        <sz val="20"/>
        <color auto="1"/>
      </font>
    </ndxf>
  </rcc>
  <rcc rId="818" sId="1" odxf="1" dxf="1">
    <nc r="L166">
      <f>I166-K166</f>
    </nc>
    <odxf>
      <font>
        <sz val="20"/>
        <color rgb="FFFF0000"/>
      </font>
    </odxf>
    <ndxf>
      <font>
        <sz val="20"/>
        <color auto="1"/>
      </font>
    </ndxf>
  </rcc>
  <rcc rId="819" sId="1" odxf="1" dxf="1">
    <nc r="L167">
      <f>I167-K167</f>
    </nc>
    <odxf>
      <font>
        <sz val="20"/>
        <color rgb="FFFF0000"/>
      </font>
    </odxf>
    <ndxf>
      <font>
        <sz val="20"/>
        <color auto="1"/>
      </font>
    </ndxf>
  </rcc>
  <rcc rId="820" sId="1" odxf="1" dxf="1">
    <nc r="L168">
      <f>I168-K168</f>
    </nc>
    <odxf>
      <font>
        <sz val="20"/>
        <color rgb="FFFF0000"/>
      </font>
    </odxf>
    <ndxf>
      <font>
        <sz val="20"/>
        <color auto="1"/>
      </font>
    </ndxf>
  </rcc>
  <rcc rId="821" sId="1" odxf="1" dxf="1">
    <nc r="L169">
      <f>I169-K169</f>
    </nc>
    <odxf>
      <font>
        <sz val="20"/>
        <color rgb="FFFF0000"/>
      </font>
    </odxf>
    <ndxf>
      <font>
        <sz val="20"/>
        <color auto="1"/>
      </font>
    </ndxf>
  </rcc>
  <rcc rId="822" sId="1" odxf="1" dxf="1">
    <nc r="L170">
      <f>I170-K170</f>
    </nc>
    <odxf>
      <font>
        <sz val="20"/>
        <color rgb="FFFF0000"/>
      </font>
    </odxf>
    <ndxf>
      <font>
        <sz val="20"/>
        <color auto="1"/>
      </font>
    </ndxf>
  </rcc>
  <rcc rId="823" sId="1" odxf="1" dxf="1">
    <nc r="L171">
      <f>I171-K171</f>
    </nc>
    <odxf>
      <font>
        <sz val="20"/>
        <color rgb="FFFF0000"/>
      </font>
    </odxf>
    <ndxf>
      <font>
        <sz val="20"/>
        <color auto="1"/>
      </font>
    </ndxf>
  </rcc>
  <rcc rId="824" sId="1" odxf="1" dxf="1">
    <nc r="L172">
      <f>I172-K172</f>
    </nc>
    <odxf>
      <font>
        <sz val="20"/>
        <color rgb="FFFF0000"/>
      </font>
    </odxf>
    <ndxf>
      <font>
        <sz val="20"/>
        <color auto="1"/>
      </font>
    </ndxf>
  </rcc>
  <rcc rId="825" sId="1" odxf="1" dxf="1">
    <nc r="L173">
      <f>I173-K173</f>
    </nc>
    <odxf>
      <font>
        <sz val="20"/>
        <color rgb="FFFF0000"/>
      </font>
    </odxf>
    <ndxf>
      <font>
        <sz val="20"/>
        <color auto="1"/>
      </font>
    </ndxf>
  </rcc>
  <rcc rId="826" sId="1" odxf="1" dxf="1">
    <nc r="L174">
      <f>I174-K174</f>
    </nc>
    <odxf>
      <font>
        <sz val="20"/>
        <color rgb="FFFF0000"/>
      </font>
    </odxf>
    <ndxf>
      <font>
        <sz val="20"/>
        <color auto="1"/>
      </font>
    </ndxf>
  </rcc>
  <rcc rId="827" sId="1" odxf="1" dxf="1">
    <nc r="L175">
      <f>I175-K175</f>
    </nc>
    <odxf>
      <font>
        <sz val="20"/>
        <color rgb="FFFF0000"/>
      </font>
    </odxf>
    <ndxf>
      <font>
        <sz val="20"/>
        <color auto="1"/>
      </font>
    </ndxf>
  </rcc>
  <rcc rId="828" sId="1" odxf="1" dxf="1">
    <nc r="L176">
      <f>I176-K176</f>
    </nc>
    <odxf>
      <font>
        <sz val="20"/>
        <color rgb="FFFF0000"/>
      </font>
    </odxf>
    <ndxf>
      <font>
        <sz val="20"/>
        <color auto="1"/>
      </font>
    </ndxf>
  </rcc>
  <rcc rId="829" sId="1" odxf="1" dxf="1">
    <nc r="L177">
      <f>I177-K177</f>
    </nc>
    <odxf>
      <font>
        <sz val="20"/>
        <color rgb="FFFF0000"/>
      </font>
    </odxf>
    <ndxf>
      <font>
        <sz val="20"/>
        <color auto="1"/>
      </font>
    </ndxf>
  </rcc>
  <rcc rId="830" sId="1" odxf="1" dxf="1">
    <nc r="L178">
      <f>I178-K178</f>
    </nc>
    <odxf>
      <font>
        <sz val="20"/>
        <color rgb="FFFF0000"/>
      </font>
    </odxf>
    <ndxf>
      <font>
        <sz val="20"/>
        <color auto="1"/>
      </font>
    </ndxf>
  </rcc>
  <rcc rId="831" sId="1" odxf="1" dxf="1">
    <nc r="L179">
      <f>I179-K179</f>
    </nc>
    <odxf>
      <font>
        <sz val="20"/>
        <color rgb="FFFF0000"/>
      </font>
    </odxf>
    <ndxf>
      <font>
        <sz val="20"/>
        <color auto="1"/>
      </font>
    </ndxf>
  </rcc>
  <rcc rId="832" sId="1" odxf="1" dxf="1">
    <nc r="L180">
      <f>I180-K180</f>
    </nc>
    <odxf>
      <font>
        <sz val="20"/>
        <color rgb="FFFF0000"/>
      </font>
    </odxf>
    <ndxf>
      <font>
        <sz val="20"/>
        <color auto="1"/>
      </font>
    </ndxf>
  </rcc>
  <rcc rId="833" sId="1" odxf="1" dxf="1">
    <nc r="L181">
      <f>I181-K181</f>
    </nc>
    <odxf>
      <font>
        <b val="0"/>
        <sz val="18"/>
        <color rgb="FFFF0000"/>
      </font>
    </odxf>
    <ndxf>
      <font>
        <b/>
        <sz val="20"/>
        <color auto="1"/>
      </font>
    </ndxf>
  </rcc>
  <rcc rId="834" sId="1" odxf="1" dxf="1">
    <oc r="L182" t="inlineStr">
      <is>
        <t xml:space="preserve">
</t>
      </is>
    </oc>
    <nc r="L182">
      <f>I182-K182</f>
    </nc>
    <odxf>
      <font>
        <b val="0"/>
        <sz val="18"/>
        <color auto="1"/>
      </font>
    </odxf>
    <ndxf>
      <font>
        <b/>
        <sz val="20"/>
        <color auto="1"/>
      </font>
    </ndxf>
  </rcc>
  <rcc rId="835" sId="1" odxf="1" dxf="1">
    <nc r="L183">
      <f>I183-K183</f>
    </nc>
    <odxf>
      <font>
        <sz val="20"/>
        <color auto="1"/>
      </font>
    </odxf>
    <ndxf>
      <font>
        <sz val="20"/>
        <color auto="1"/>
      </font>
    </ndxf>
  </rcc>
  <rcc rId="836" sId="1" odxf="1" dxf="1">
    <nc r="L184">
      <f>I184-K184</f>
    </nc>
    <odxf>
      <font>
        <b val="0"/>
        <sz val="20"/>
        <color auto="1"/>
      </font>
      <numFmt numFmtId="0" formatCode="General"/>
    </odxf>
    <ndxf>
      <font>
        <b/>
        <sz val="20"/>
        <color auto="1"/>
      </font>
      <numFmt numFmtId="4" formatCode="#,##0.00"/>
    </ndxf>
  </rcc>
  <rcc rId="837" sId="1" odxf="1" dxf="1">
    <nc r="L185">
      <f>I185-K185</f>
    </nc>
    <odxf>
      <font>
        <b val="0"/>
        <color auto="1"/>
      </font>
    </odxf>
    <ndxf>
      <font>
        <b/>
        <sz val="20"/>
        <color auto="1"/>
      </font>
    </ndxf>
  </rcc>
  <rcc rId="838" sId="1" odxf="1" dxf="1">
    <nc r="L186">
      <f>I186-K186</f>
    </nc>
    <odxf>
      <font>
        <sz val="20"/>
        <color rgb="FFFF0000"/>
      </font>
    </odxf>
    <ndxf>
      <font>
        <sz val="20"/>
        <color auto="1"/>
      </font>
    </ndxf>
  </rcc>
  <rcc rId="839" sId="1" odxf="1" dxf="1">
    <nc r="L187">
      <f>I187-K187</f>
    </nc>
    <odxf>
      <font>
        <sz val="20"/>
        <color rgb="FFFF0000"/>
      </font>
    </odxf>
    <ndxf>
      <font>
        <sz val="20"/>
        <color auto="1"/>
      </font>
    </ndxf>
  </rcc>
  <rcc rId="840" sId="1">
    <nc r="L188">
      <f>I188-K188</f>
    </nc>
  </rcc>
  <rcc rId="841" sId="1" odxf="1" dxf="1">
    <nc r="L189">
      <f>I189-K189</f>
    </nc>
    <odxf>
      <font>
        <sz val="20"/>
        <color rgb="FFFF0000"/>
      </font>
    </odxf>
    <ndxf>
      <font>
        <sz val="20"/>
        <color auto="1"/>
      </font>
    </ndxf>
  </rcc>
  <rcc rId="842" sId="1" odxf="1" dxf="1">
    <nc r="L190">
      <f>I190-K190</f>
    </nc>
    <odxf>
      <font>
        <sz val="20"/>
        <color rgb="FFFF0000"/>
      </font>
    </odxf>
    <ndxf>
      <font>
        <sz val="20"/>
        <color auto="1"/>
      </font>
    </ndxf>
  </rcc>
  <rcc rId="843" sId="1" odxf="1" dxf="1">
    <nc r="L191">
      <f>I191-K191</f>
    </nc>
    <odxf>
      <font>
        <sz val="20"/>
        <color rgb="FFFF0000"/>
      </font>
    </odxf>
    <ndxf>
      <font>
        <sz val="20"/>
        <color auto="1"/>
      </font>
    </ndxf>
  </rcc>
  <rcc rId="844" sId="1" odxf="1" dxf="1">
    <nc r="L192">
      <f>I192-K192</f>
    </nc>
    <odxf>
      <font>
        <sz val="20"/>
        <color rgb="FFFF0000"/>
      </font>
    </odxf>
    <ndxf>
      <font>
        <sz val="20"/>
        <color auto="1"/>
      </font>
    </ndxf>
  </rcc>
  <rcc rId="845" sId="1" odxf="1" dxf="1">
    <nc r="L193">
      <f>I193-K193</f>
    </nc>
    <odxf>
      <font>
        <sz val="20"/>
        <color rgb="FFFF0000"/>
      </font>
    </odxf>
    <ndxf>
      <font>
        <sz val="20"/>
        <color auto="1"/>
      </font>
    </ndxf>
  </rcc>
  <rcc rId="846" sId="1" odxf="1" dxf="1">
    <nc r="L194">
      <f>I194-K194</f>
    </nc>
    <odxf>
      <font>
        <sz val="20"/>
        <color rgb="FFFF0000"/>
      </font>
    </odxf>
    <ndxf>
      <font>
        <sz val="20"/>
        <color auto="1"/>
      </font>
    </ndxf>
  </rcc>
  <rcc rId="847" sId="1" odxf="1" dxf="1">
    <nc r="L195">
      <f>I195-K195</f>
    </nc>
    <odxf>
      <font>
        <sz val="20"/>
        <color rgb="FFFF0000"/>
      </font>
    </odxf>
    <ndxf>
      <font>
        <sz val="20"/>
        <color auto="1"/>
      </font>
    </ndxf>
  </rcc>
  <rcc rId="848" sId="1" odxf="1" dxf="1">
    <nc r="L196">
      <f>I196-K196</f>
    </nc>
    <odxf>
      <font>
        <sz val="20"/>
        <color rgb="FFFF0000"/>
      </font>
    </odxf>
    <ndxf>
      <font>
        <sz val="20"/>
        <color auto="1"/>
      </font>
    </ndxf>
  </rcc>
  <rcc rId="849" sId="1" odxf="1" dxf="1">
    <nc r="L197">
      <f>I197-K197</f>
    </nc>
    <odxf>
      <font>
        <sz val="20"/>
        <color rgb="FFFF0000"/>
      </font>
    </odxf>
    <ndxf>
      <font>
        <sz val="20"/>
        <color auto="1"/>
      </font>
    </ndxf>
  </rcc>
  <rcc rId="850" sId="1" odxf="1" dxf="1">
    <nc r="L198">
      <f>I198-K198</f>
    </nc>
    <odxf>
      <font>
        <sz val="20"/>
        <color rgb="FFFF0000"/>
      </font>
    </odxf>
    <ndxf>
      <font>
        <sz val="20"/>
        <color auto="1"/>
      </font>
    </ndxf>
  </rcc>
  <rcc rId="851" sId="1" odxf="1" dxf="1">
    <nc r="L199">
      <f>I199-K199</f>
    </nc>
    <odxf>
      <font>
        <sz val="20"/>
        <color rgb="FFFF0000"/>
      </font>
    </odxf>
    <ndxf>
      <font>
        <sz val="20"/>
        <color auto="1"/>
      </font>
    </ndxf>
  </rcc>
  <rcc rId="852" sId="1" odxf="1" dxf="1">
    <nc r="L200">
      <f>I200-K200</f>
    </nc>
    <odxf>
      <font>
        <sz val="20"/>
        <color rgb="FFFF0000"/>
      </font>
    </odxf>
    <ndxf>
      <font>
        <sz val="20"/>
        <color auto="1"/>
      </font>
    </ndxf>
  </rcc>
  <rcc rId="853" sId="1">
    <nc r="L201">
      <f>I201-K201</f>
    </nc>
  </rcc>
  <rcc rId="854" sId="1" odxf="1" dxf="1">
    <nc r="L202">
      <f>I202-K202</f>
    </nc>
    <odxf>
      <font>
        <b val="0"/>
        <sz val="20"/>
        <color auto="1"/>
      </font>
    </odxf>
    <ndxf>
      <font>
        <b/>
        <sz val="20"/>
        <color auto="1"/>
      </font>
    </ndxf>
  </rcc>
  <rcc rId="855" sId="1" odxf="1" dxf="1">
    <nc r="L203">
      <f>I203-K203</f>
    </nc>
    <odxf>
      <font>
        <sz val="20"/>
        <color rgb="FFFF0000"/>
      </font>
    </odxf>
    <ndxf>
      <font>
        <sz val="20"/>
        <color auto="1"/>
      </font>
    </ndxf>
  </rcc>
  <rcc rId="856" sId="1" odxf="1" dxf="1">
    <nc r="L204">
      <f>I204-K204</f>
    </nc>
    <odxf>
      <font>
        <sz val="20"/>
        <color rgb="FFFF0000"/>
      </font>
    </odxf>
    <ndxf>
      <font>
        <sz val="20"/>
        <color auto="1"/>
      </font>
    </ndxf>
  </rcc>
  <rcc rId="857" sId="1" odxf="1" dxf="1">
    <nc r="L205">
      <f>I205-K205</f>
    </nc>
    <odxf>
      <font>
        <sz val="20"/>
        <color rgb="FFFF0000"/>
      </font>
    </odxf>
    <ndxf>
      <font>
        <sz val="20"/>
        <color auto="1"/>
      </font>
    </ndxf>
  </rcc>
  <rcc rId="858" sId="1" odxf="1" dxf="1">
    <nc r="L206">
      <f>I206-K206</f>
    </nc>
    <odxf>
      <font>
        <sz val="20"/>
        <color rgb="FFFF0000"/>
      </font>
    </odxf>
    <ndxf>
      <font>
        <sz val="20"/>
        <color auto="1"/>
      </font>
    </ndxf>
  </rcc>
  <rcc rId="859" sId="1" odxf="1" dxf="1">
    <nc r="L207">
      <f>I207-K207</f>
    </nc>
    <odxf>
      <font>
        <sz val="20"/>
        <color rgb="FFFF0000"/>
      </font>
    </odxf>
    <ndxf>
      <font>
        <sz val="20"/>
        <color auto="1"/>
      </font>
    </ndxf>
  </rcc>
  <rcc rId="860" sId="1">
    <nc r="L208">
      <f>I208-K208</f>
    </nc>
  </rcc>
  <rcc rId="861" sId="1">
    <nc r="L209">
      <f>I209-K209</f>
    </nc>
  </rcc>
  <rcc rId="862" sId="1">
    <nc r="L210">
      <f>I210-K210</f>
    </nc>
  </rcc>
  <rcc rId="863" sId="1">
    <nc r="L211">
      <f>I211-K211</f>
    </nc>
  </rcc>
  <rcc rId="864" sId="1" odxf="1" dxf="1">
    <nc r="L212">
      <f>I212-K212</f>
    </nc>
    <odxf>
      <font>
        <sz val="20"/>
        <color rgb="FFFF0000"/>
      </font>
    </odxf>
    <ndxf>
      <font>
        <sz val="20"/>
        <color auto="1"/>
      </font>
    </ndxf>
  </rcc>
  <rcc rId="865" sId="1" odxf="1" dxf="1">
    <nc r="L213">
      <f>I213-K213</f>
    </nc>
    <odxf>
      <font>
        <sz val="20"/>
        <color rgb="FFFF0000"/>
      </font>
    </odxf>
    <ndxf>
      <font>
        <sz val="20"/>
        <color auto="1"/>
      </font>
    </ndxf>
  </rcc>
  <rcc rId="866" sId="1" odxf="1" dxf="1">
    <nc r="L214">
      <f>I214-K214</f>
    </nc>
    <odxf>
      <font>
        <sz val="20"/>
        <color rgb="FFFF0000"/>
      </font>
    </odxf>
    <ndxf>
      <font>
        <sz val="20"/>
        <color auto="1"/>
      </font>
    </ndxf>
  </rcc>
  <rcc rId="867" sId="1" odxf="1" dxf="1">
    <nc r="L215">
      <f>I215-K215</f>
    </nc>
    <odxf>
      <font>
        <sz val="20"/>
        <color rgb="FFFF0000"/>
      </font>
    </odxf>
    <ndxf>
      <font>
        <sz val="20"/>
        <color auto="1"/>
      </font>
    </ndxf>
  </rcc>
  <rcc rId="868" sId="1" odxf="1" dxf="1">
    <nc r="L216">
      <f>I216-K216</f>
    </nc>
    <odxf>
      <font>
        <sz val="20"/>
        <color rgb="FFFF0000"/>
      </font>
    </odxf>
    <ndxf>
      <font>
        <sz val="20"/>
        <color auto="1"/>
      </font>
    </ndxf>
  </rcc>
  <rcc rId="869" sId="1">
    <nc r="L217">
      <f>I217-K217</f>
    </nc>
  </rcc>
  <rcc rId="870" sId="1">
    <nc r="L218">
      <f>I218-K218</f>
    </nc>
  </rcc>
  <rcc rId="871" sId="1" odxf="1" dxf="1">
    <nc r="L219">
      <f>I219-K219</f>
    </nc>
    <odxf>
      <font>
        <sz val="20"/>
        <color rgb="FFFF0000"/>
      </font>
    </odxf>
    <ndxf>
      <font>
        <sz val="20"/>
        <color auto="1"/>
      </font>
    </ndxf>
  </rcc>
  <rcc rId="872" sId="1" odxf="1" dxf="1">
    <nc r="L220">
      <f>I220-K220</f>
    </nc>
    <odxf>
      <font>
        <sz val="20"/>
        <color rgb="FFFF0000"/>
      </font>
    </odxf>
    <ndxf>
      <font>
        <sz val="20"/>
        <color auto="1"/>
      </font>
    </ndxf>
  </rcc>
  <rcc rId="873" sId="1" odxf="1" dxf="1">
    <nc r="L221">
      <f>I221-K221</f>
    </nc>
    <odxf>
      <font>
        <sz val="20"/>
        <color rgb="FFFF0000"/>
      </font>
    </odxf>
    <ndxf>
      <font>
        <sz val="20"/>
        <color auto="1"/>
      </font>
    </ndxf>
  </rcc>
  <rcc rId="874" sId="1" odxf="1" dxf="1">
    <nc r="L222">
      <f>I222-K222</f>
    </nc>
    <odxf>
      <font>
        <sz val="20"/>
        <color rgb="FFFF0000"/>
      </font>
    </odxf>
    <ndxf>
      <font>
        <sz val="20"/>
        <color auto="1"/>
      </font>
    </ndxf>
  </rcc>
  <rcc rId="875" sId="1" odxf="1" dxf="1">
    <nc r="L223">
      <f>I223-K223</f>
    </nc>
    <odxf>
      <font>
        <sz val="20"/>
        <color rgb="FFFF0000"/>
      </font>
    </odxf>
    <ndxf>
      <font>
        <sz val="20"/>
        <color auto="1"/>
      </font>
    </ndxf>
  </rcc>
  <rcc rId="876" sId="1" odxf="1" dxf="1">
    <nc r="L224">
      <f>I224-K224</f>
    </nc>
    <odxf>
      <font>
        <sz val="20"/>
        <color rgb="FFFF0000"/>
      </font>
    </odxf>
    <ndxf>
      <font>
        <sz val="20"/>
        <color auto="1"/>
      </font>
    </ndxf>
  </rcc>
  <rcc rId="877" sId="1" odxf="1" dxf="1">
    <nc r="L225">
      <f>I225-K225</f>
    </nc>
    <odxf>
      <font>
        <sz val="20"/>
        <color rgb="FFFF0000"/>
      </font>
    </odxf>
    <ndxf>
      <font>
        <sz val="20"/>
        <color auto="1"/>
      </font>
    </ndxf>
  </rcc>
  <rcc rId="878" sId="1" odxf="1" dxf="1">
    <nc r="L226">
      <f>I226-K226</f>
    </nc>
    <odxf>
      <font>
        <sz val="20"/>
        <color rgb="FFFF0000"/>
      </font>
    </odxf>
    <ndxf>
      <font>
        <sz val="20"/>
        <color auto="1"/>
      </font>
    </ndxf>
  </rcc>
  <rcc rId="879" sId="1" odxf="1" dxf="1">
    <nc r="L227">
      <f>I227-K227</f>
    </nc>
    <odxf>
      <font>
        <sz val="20"/>
        <color rgb="FFFF0000"/>
      </font>
    </odxf>
    <ndxf>
      <font>
        <sz val="20"/>
        <color auto="1"/>
      </font>
    </ndxf>
  </rcc>
  <rcc rId="880" sId="1" odxf="1" dxf="1">
    <nc r="L228">
      <f>I228-K228</f>
    </nc>
    <odxf>
      <font>
        <sz val="20"/>
        <color rgb="FFFF0000"/>
      </font>
    </odxf>
    <ndxf>
      <font>
        <sz val="20"/>
        <color auto="1"/>
      </font>
    </ndxf>
  </rcc>
  <rcc rId="881" sId="1" odxf="1" dxf="1">
    <nc r="L229">
      <f>I229-K229</f>
    </nc>
    <odxf>
      <font>
        <sz val="20"/>
        <color rgb="FFFF0000"/>
      </font>
    </odxf>
    <ndxf>
      <font>
        <sz val="20"/>
        <color auto="1"/>
      </font>
    </ndxf>
  </rcc>
  <rcc rId="882" sId="1" odxf="1" dxf="1">
    <nc r="L230">
      <f>I230-K230</f>
    </nc>
    <odxf>
      <font>
        <sz val="20"/>
        <color rgb="FFFF0000"/>
      </font>
    </odxf>
    <ndxf>
      <font>
        <sz val="20"/>
        <color auto="1"/>
      </font>
    </ndxf>
  </rcc>
  <rcc rId="883" sId="1" odxf="1" dxf="1">
    <nc r="L231">
      <f>I231-K231</f>
    </nc>
    <odxf>
      <font>
        <sz val="20"/>
        <color rgb="FFFF0000"/>
      </font>
    </odxf>
    <ndxf>
      <font>
        <sz val="20"/>
        <color auto="1"/>
      </font>
    </ndxf>
  </rcc>
  <rcc rId="884" sId="1" odxf="1" dxf="1">
    <nc r="L232">
      <f>I232-K232</f>
    </nc>
    <odxf>
      <font>
        <sz val="20"/>
        <color rgb="FFFF0000"/>
      </font>
    </odxf>
    <ndxf>
      <font>
        <sz val="20"/>
        <color auto="1"/>
      </font>
    </ndxf>
  </rcc>
  <rfmt sheetId="1" sqref="I117">
    <dxf>
      <fill>
        <patternFill patternType="solid">
          <bgColor rgb="FFFF0000"/>
        </patternFill>
      </fill>
    </dxf>
  </rfmt>
  <rcv guid="{BEA0FDBA-BB07-4C19-8BBD-5E57EE395C09}" action="delete"/>
  <rdn rId="0" localSheetId="1" customView="1" name="Z_BEA0FDBA_BB07_4C19_8BBD_5E57EE395C09_.wvu.PrintArea" hidden="1" oldHidden="1">
    <formula>'на 01.10.2020'!$A$1:$J$232</formula>
    <oldFormula>'на 01.10.2020'!$A$1:$J$232</oldFormula>
  </rdn>
  <rdn rId="0" localSheetId="1" customView="1" name="Z_BEA0FDBA_BB07_4C19_8BBD_5E57EE395C09_.wvu.PrintTitles" hidden="1" oldHidden="1">
    <formula>'на 01.10.2020'!$5:$8</formula>
    <oldFormula>'на 01.10.2020'!$5:$8</oldFormula>
  </rdn>
  <rdn rId="0" localSheetId="1" customView="1" name="Z_BEA0FDBA_BB07_4C19_8BBD_5E57EE395C09_.wvu.FilterData" hidden="1" oldHidden="1">
    <formula>'на 01.10.2020'!$A$7:$J$433</formula>
    <oldFormula>'на 01.10.2020'!$A$7:$J$433</oldFormula>
  </rdn>
  <rcv guid="{BEA0FDBA-BB07-4C19-8BBD-5E57EE395C09}" action="add"/>
</revisions>
</file>

<file path=xl/revisions/revisionLog1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8" sId="1">
    <oc r="J114" t="inlineStr">
      <is>
        <t xml:space="preserve">Заключено 11 муниципальных контрактов на выполнение работ по разработке проектов планировки и проектов межевания территорий.
По 2 муниципальным контрактам подрядчиком нарушены сроки выполнения работ, ведется претензионная работа.
Остаток средств в объеме 1 709,88 тыс.рублей сложился по итогам проведения конкурсных процедур
</t>
      </is>
    </oc>
    <nc r="J114" t="inlineStr">
      <is>
        <t xml:space="preserve">Заключено 11 муниципальных контрактов на выполнение работ по разработке проектов планировки и проектов межевания территорий.
По 2 муниципальным контрактам подрядчиком нарушены сроки выполнения работ, ведется претензионная работа.
Остаток средств в объеме 953,99 тыс.рублей сложился по итогам проведения конкурсных процедур
</t>
      </is>
    </nc>
  </rcc>
  <rcc rId="889" sId="1" odxf="1" dxf="1">
    <oc r="I117">
      <f>865.11-4.34</f>
    </oc>
    <nc r="I117">
      <f>D117-G117</f>
    </nc>
    <ndxf>
      <fill>
        <patternFill patternType="none">
          <bgColor indexed="65"/>
        </patternFill>
      </fill>
    </ndxf>
  </rcc>
  <rcv guid="{6068C3FF-17AA-48A5-A88B-2523CBAC39AE}" action="delete"/>
  <rdn rId="0" localSheetId="1" customView="1" name="Z_6068C3FF_17AA_48A5_A88B_2523CBAC39AE_.wvu.PrintArea" hidden="1" oldHidden="1">
    <formula>'на 01.10.2020'!$A$1:$J$232</formula>
    <oldFormula>'на 01.10.2020'!$A$1:$J$232</oldFormula>
  </rdn>
  <rdn rId="0" localSheetId="1" customView="1" name="Z_6068C3FF_17AA_48A5_A88B_2523CBAC39AE_.wvu.PrintTitles" hidden="1" oldHidden="1">
    <formula>'на 01.10.2020'!$5:$8</formula>
    <oldFormula>'на 01.10.2020'!$5:$8</oldFormula>
  </rdn>
  <rdn rId="0" localSheetId="1" customView="1" name="Z_6068C3FF_17AA_48A5_A88B_2523CBAC39AE_.wvu.FilterData" hidden="1" oldHidden="1">
    <formula>'на 01.10.2020'!$A$7:$J$433</formula>
    <oldFormula>'на 01.10.2020'!$A$7:$J$433</oldFormula>
  </rdn>
  <rcv guid="{6068C3FF-17AA-48A5-A88B-2523CBAC39AE}" action="add"/>
</revisions>
</file>

<file path=xl/revisions/revisionLog1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01.10.2020'!$A$1:$J$232</formula>
    <oldFormula>'на 01.10.2020'!$A$1:$J$232</oldFormula>
  </rdn>
  <rdn rId="0" localSheetId="1" customView="1" name="Z_BEA0FDBA_BB07_4C19_8BBD_5E57EE395C09_.wvu.PrintTitles" hidden="1" oldHidden="1">
    <formula>'на 01.10.2020'!$5:$8</formula>
    <oldFormula>'на 01.10.2020'!$5:$8</oldFormula>
  </rdn>
  <rdn rId="0" localSheetId="1" customView="1" name="Z_BEA0FDBA_BB07_4C19_8BBD_5E57EE395C09_.wvu.FilterData" hidden="1" oldHidden="1">
    <formula>'на 01.10.2020'!$A$7:$J$433</formula>
    <oldFormula>'на 01.10.2020'!$A$7:$J$433</oldFormula>
  </rdn>
  <rcv guid="{BEA0FDBA-BB07-4C19-8BBD-5E57EE395C09}" action="add"/>
</revisions>
</file>

<file path=xl/revisions/revisionLog1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6" sId="1">
    <oc r="J39" t="inlineStr">
      <is>
        <r>
          <t xml:space="preserve">
</t>
        </r>
        <r>
          <rPr>
            <u/>
            <sz val="16"/>
            <rFont val="Times New Roman"/>
            <family val="2"/>
            <charset val="204"/>
          </rPr>
          <t>АГ(ДК):</t>
        </r>
        <r>
          <rPr>
            <sz val="16"/>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приобретение оборудования для перевода документов в машинописный формат (системный блок, монитор, ИБП), на проведение работ по переводу печатных изданий в машиночитаемый формат (печатные издания, находящиеся в ведомстве государственной библиотеки Югры), на комплектование библиотечных фондов, на приобретение прав доступа к электронным базам данных и оказанию услуг по внесению книг в мобильную библиотеку, на подписку и поставку периодических изданий, на техническое сопровождение системы автоматизации библиотек ИРБИС 64, на оплату работ по гарантийному абонентскому обслуживанию автоматизированной интегрированной библиотечной системы "МегаПро". Бюджетные ассигнования освоены в полном объеме.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t>
        </r>
        <r>
          <rPr>
            <u/>
            <sz val="16"/>
            <rFont val="Times New Roman"/>
            <family val="2"/>
            <charset val="204"/>
          </rPr>
          <t>АГ:</t>
        </r>
        <r>
          <rPr>
            <sz val="16"/>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Приобретены короб архивный, канцелярские товары и переплётный станок.
</t>
        </r>
        <r>
          <rPr>
            <u/>
            <sz val="16"/>
            <rFont val="Times New Roman"/>
            <family val="1"/>
            <charset val="204"/>
          </rPr>
          <t/>
        </r>
      </is>
    </oc>
    <nc r="J39" t="inlineStr">
      <is>
        <r>
          <t xml:space="preserve">
</t>
        </r>
        <r>
          <rPr>
            <u/>
            <sz val="16"/>
            <rFont val="Times New Roman"/>
            <family val="2"/>
            <charset val="204"/>
          </rPr>
          <t>АГ(ДК):</t>
        </r>
        <r>
          <rPr>
            <sz val="16"/>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приобретение оборудования для перевода документов в машинописный формат (системный блок, монитор, ИБП), на проведение работ по переводу печатных изданий в машиночитаемый формат (печатные издания, находящиеся в ведомстве государственной библиотеки Югры), на комплектование библиотечных фондов, на приобретение прав доступа к электронным базам данных и оказанию услуг по внесению книг в мобильную библиотеку, на подписку и поставку периодических изданий, на техническое сопровождение системы автоматизации библиотек ИРБИС 64, на оплату работ по гарантийному абонентскому обслуживанию автоматизированной интегрированной библиотечной системы "МегаПро". Бюджетные ассигнования освоены в полном объеме.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t>
        </r>
        <r>
          <rPr>
            <u/>
            <sz val="16"/>
            <rFont val="Times New Roman"/>
            <family val="2"/>
            <charset val="204"/>
          </rPr>
          <t>АГ:</t>
        </r>
        <r>
          <rPr>
            <sz val="16"/>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Приобретены короб архивный, канцелярские товары и переплётный станок.
</t>
        </r>
        <r>
          <rPr>
            <u/>
            <sz val="16"/>
            <rFont val="Times New Roman"/>
            <family val="1"/>
            <charset val="204"/>
          </rPr>
          <t/>
        </r>
      </is>
    </nc>
  </rcc>
</revisions>
</file>

<file path=xl/revisions/revisionLog2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7" sId="1">
    <oc r="J132" t="inlineStr">
      <is>
        <t>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Остаток бюджетных ассигнований в объеме 237 384,06 тыс.руб. сложился в связи с отказом граждан в предоставлении выкупной цены, а также с невозможностью оформления документов по причине отсутствия у граждан зарегистрированного права собственности на жилое помещение в Росреестре</t>
      </is>
    </oc>
    <nc r="J132" t="inlineStr">
      <is>
        <r>
          <t xml:space="preserve">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Остаток бюджетных ассигнований в объеме </t>
        </r>
        <r>
          <rPr>
            <sz val="16"/>
            <color rgb="FFFF0000"/>
            <rFont val="Times New Roman"/>
            <family val="1"/>
            <charset val="204"/>
          </rPr>
          <t>237 384,06</t>
        </r>
        <r>
          <rPr>
            <sz val="16"/>
            <rFont val="Times New Roman"/>
            <family val="1"/>
            <charset val="204"/>
          </rPr>
          <t xml:space="preserve"> тыс.руб. сложился в связи с отказом граждан в предоставлении выкупной цены, а также с невозможностью оформления документов по причине отсутствия у граждан зарегистрированного права собственности на жилое помещение в Росреестре</t>
        </r>
      </is>
    </nc>
  </rcc>
</revisions>
</file>

<file path=xl/revisions/revisionLog2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8" sId="1">
    <oc r="J132" t="inlineStr">
      <is>
        <r>
          <t xml:space="preserve">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Остаток бюджетных ассигнований в объеме </t>
        </r>
        <r>
          <rPr>
            <sz val="16"/>
            <color rgb="FFFF0000"/>
            <rFont val="Times New Roman"/>
            <family val="1"/>
            <charset val="204"/>
          </rPr>
          <t>237 384,06</t>
        </r>
        <r>
          <rPr>
            <sz val="16"/>
            <rFont val="Times New Roman"/>
            <family val="1"/>
            <charset val="204"/>
          </rPr>
          <t xml:space="preserve"> тыс.руб. сложился в связи с отказом граждан в предоставлении выкупной цены, а также с невозможностью оформления документов по причине отсутствия у граждан зарегистрированного права собственности на жилое помещение в Росреестре</t>
        </r>
      </is>
    </oc>
    <nc r="J132" t="inlineStr">
      <is>
        <t>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Остаток бюджетных ассигнований в объеме 237 384,04 тыс.руб. сложился в связи с отказом граждан в предоставлении выкупной цены, а также с невозможностью оформления документов по причине отсутствия у граждан зарегистрированного права собственности на жилое помещение в Росреестре</t>
      </is>
    </nc>
  </rcc>
</revisions>
</file>

<file path=xl/revisions/revisionLog2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9" sId="1">
    <oc r="J195" t="inlineStr">
      <is>
        <r>
          <rPr>
            <u/>
            <sz val="16"/>
            <rFont val="Times New Roman"/>
            <family val="1"/>
            <charset val="204"/>
          </rPr>
          <t>АГ:</t>
        </r>
        <r>
          <rPr>
            <sz val="16"/>
            <rFont val="Times New Roman"/>
            <family val="1"/>
            <charset val="204"/>
          </rPr>
          <t xml:space="preserve">  1. В рамках реализации мероприятий программы осуществлялясь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произведены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2. В рамках реализации мероприятий программы заключено 2 соглашения о предоставлении субсидии из бюджета ХМАО-Югры на поддержку малого и среднего предпринимательства от 23.01.2020 № МСП-11, от 09.06.2020 № НМП-11. Субсидия предоставлена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Заключен контракт на проведение образовательного курса "Основы ведения предпринимательской деятельности".
       Заключен договор на оказание услуг по обработке данных, размещению информации, настройке доступа к цифровым сервисам платформы "Стратегия 24";
       Проведен ежегодный городской конкурс "Предприниматель года". 
        Проведено 3 круглых стола по темам: «Социальное предпринимательство», «Обучающий семинар по мерам финансовой, гарантийной и лизинговой поддержки АО «Корпорация «МСП» и АО «МСП Банк», «Развитие малого и среднего предпринимательства, в том числе с учетом изменений в налоговом законодательстве Российской Федерации»;
         Проведено 2 единых консультационных дня для предпринимателей с привлечением структурных подразделений Администрации города, организаций инфраструктуры поддержки, контролирующих органов;
         Проведены вебинары совместно с ИФНС России по г. Сургуту для субъектов малого и среднего предпринимательства;
          Осуществляется еженедельное консультирование и информирование субъектов малого и среднего предпринимательства о формах поддержки, в том числе в онлайн-режиме на площадке Zoom.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В течении 2020 года было приняти 1150 заявлений от субъектов малого и среднего предпринимательства на предоставление финансовой поддержки по различным направлениям. Субсидия предоставлена 453 субъектам малого и среднего предпринимательства в пределах выделенных на эти цели бюджетных ассигнований .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Всероссийская перепись населения перенесена на 2021 год. </t>
        </r>
      </is>
    </oc>
    <nc r="J195" t="inlineStr">
      <is>
        <r>
          <rPr>
            <u/>
            <sz val="16"/>
            <rFont val="Times New Roman"/>
            <family val="1"/>
            <charset val="204"/>
          </rPr>
          <t>АГ:</t>
        </r>
        <r>
          <rPr>
            <sz val="16"/>
            <rFont val="Times New Roman"/>
            <family val="1"/>
            <charset val="204"/>
          </rPr>
          <t xml:space="preserve">  1. В рамках реализации мероприятий программы осуществлялясь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произведены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2. В рамках реализации мероприятий программы заключено 2 соглашения о предоставлении субсидии из бюджета ХМАО-Югры на поддержку малого и среднего предпринимательства от 23.01.2020 № МСП-11, от 09.06.2020 № НМП-11. Субсидия предоставлена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Заключен контракт на проведение образовательного курса "Основы ведения предпринимательской деятельности".
       Заключен договор на оказание услуг по обработке данных, размещению информации, настройке доступа к цифровым сервисам платформы "Стратегия 24";
       Проведен ежегодный городской конкурс "Предприниматель года". 
        Проведено 3 круглых стола по темам: «Социальное предпринимательство», «Обучающий семинар по мерам финансовой, гарантийной и лизинговой поддержки АО «Корпорация «МСП» и АО «МСП Банк», «Развитие малого и среднего предпринимательства, в том числе с учетом изменений в налоговом законодательстве Российской Федерации»;
         Проведено 2 единых консультационных дня для предпринимателей с привлечением структурных подразделений Администрации города, организаций инфраструктуры поддержки, контролирующих органов;
         Проведены вебинары совместно с ИФНС России по г. Сургуту для субъектов малого и среднего предпринимательства;
          Осуществляется еженедельное консультирование и информирование субъектов малого и среднего предпринимательства о формах поддержки, в том числе в онлайн-режиме на площадке Zoom.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В течении 2020 года было принято 1150 заявлений от субъектов малого и среднего предпринимательства на предоставление финансовой поддержки по различным направлениям. Субсидия предоставлена 453 субъектам малого и среднего предпринимательства в пределах выделенных на эти цели бюджетных ассигнований .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Всероссийская перепись населения перенесена на 2021 год. </t>
        </r>
      </is>
    </nc>
  </rcc>
  <rcv guid="{BEA0FDBA-BB07-4C19-8BBD-5E57EE395C09}" action="delete"/>
  <rdn rId="0" localSheetId="1" customView="1" name="Z_BEA0FDBA_BB07_4C19_8BBD_5E57EE395C09_.wvu.PrintArea" hidden="1" oldHidden="1">
    <formula>'на 01.10.2020'!$A$1:$J$232</formula>
    <oldFormula>'на 01.10.2020'!$A$1:$J$232</oldFormula>
  </rdn>
  <rdn rId="0" localSheetId="1" customView="1" name="Z_BEA0FDBA_BB07_4C19_8BBD_5E57EE395C09_.wvu.PrintTitles" hidden="1" oldHidden="1">
    <formula>'на 01.10.2020'!$5:$8</formula>
    <oldFormula>'на 01.10.2020'!$5:$8</oldFormula>
  </rdn>
  <rdn rId="0" localSheetId="1" customView="1" name="Z_BEA0FDBA_BB07_4C19_8BBD_5E57EE395C09_.wvu.FilterData" hidden="1" oldHidden="1">
    <formula>'на 01.10.2020'!$A$7:$J$433</formula>
    <oldFormula>'на 01.10.2020'!$A$7:$J$433</oldFormula>
  </rdn>
  <rcv guid="{BEA0FDBA-BB07-4C19-8BBD-5E57EE395C09}" action="add"/>
</revisions>
</file>

<file path=xl/revisions/revisionLog2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3" sId="1">
    <oc r="J195" t="inlineStr">
      <is>
        <r>
          <rPr>
            <u/>
            <sz val="16"/>
            <rFont val="Times New Roman"/>
            <family val="1"/>
            <charset val="204"/>
          </rPr>
          <t>АГ:</t>
        </r>
        <r>
          <rPr>
            <sz val="16"/>
            <rFont val="Times New Roman"/>
            <family val="1"/>
            <charset val="204"/>
          </rPr>
          <t xml:space="preserve">  1. В рамках реализации мероприятий программы осуществлялясь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произведены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2. В рамках реализации мероприятий программы заключено 2 соглашения о предоставлении субсидии из бюджета ХМАО-Югры на поддержку малого и среднего предпринимательства от 23.01.2020 № МСП-11, от 09.06.2020 № НМП-11. Субсидия предоставлена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Заключен контракт на проведение образовательного курса "Основы ведения предпринимательской деятельности".
       Заключен договор на оказание услуг по обработке данных, размещению информации, настройке доступа к цифровым сервисам платформы "Стратегия 24";
       Проведен ежегодный городской конкурс "Предприниматель года". 
        Проведено 3 круглых стола по темам: «Социальное предпринимательство», «Обучающий семинар по мерам финансовой, гарантийной и лизинговой поддержки АО «Корпорация «МСП» и АО «МСП Банк», «Развитие малого и среднего предпринимательства, в том числе с учетом изменений в налоговом законодательстве Российской Федерации»;
         Проведено 2 единых консультационных дня для предпринимателей с привлечением структурных подразделений Администрации города, организаций инфраструктуры поддержки, контролирующих органов;
         Проведены вебинары совместно с ИФНС России по г. Сургуту для субъектов малого и среднего предпринимательства;
          Осуществляется еженедельное консультирование и информирование субъектов малого и среднего предпринимательства о формах поддержки, в том числе в онлайн-режиме на площадке Zoom.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В течении 2020 года было принято 1150 заявлений от субъектов малого и среднего предпринимательства на предоставление финансовой поддержки по различным направлениям. Субсидия предоставлена 453 субъектам малого и среднего предпринимательства в пределах выделенных на эти цели бюджетных ассигнований .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Всероссийская перепись населения перенесена на 2021 год. </t>
        </r>
      </is>
    </oc>
    <nc r="J195" t="inlineStr">
      <is>
        <r>
          <rPr>
            <u/>
            <sz val="16"/>
            <rFont val="Times New Roman"/>
            <family val="1"/>
            <charset val="204"/>
          </rPr>
          <t>АГ:</t>
        </r>
        <r>
          <rPr>
            <sz val="16"/>
            <rFont val="Times New Roman"/>
            <family val="1"/>
            <charset val="204"/>
          </rPr>
          <t xml:space="preserve">  1. В рамках реализации мероприятий программы осуществлялясь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произведены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2. В рамках реализации мероприятий программы заключено 2 соглашения о предоставлении субсидии из бюджета ХМАО-Югры на поддержку малого и среднего предпринимательства от 23.01.2020 № МСП-11, от 09.06.2020 № НМП-11. Субсидия предоставлена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Заключен контракт на проведение образовательного курса "Основы ведения предпринимательской деятельности".
       Заключен договор на оказание услуг по обработке данных, размещению информации, настройке доступа к цифровым сервисам платформы "Стратегия 24";
       Проведен ежегодный городской конкурс "Предприниматель года". 
        Проведено 3 круглых стола по темам: «Социальное предпринимательство», «Обучающий семинар по мерам финансовой, гарантийной и лизинговой поддержки АО «Корпорация «МСП» и АО «МСП Банк», «Развитие малого и среднего предпринимательства, в том числе с учетом изменений в налоговом законодательстве Российской Федерации»;
         Проведено 2 единых консультационных дня для предпринимателей с привлечением структурных подразделений Администрации города, организаций инфраструктуры поддержки, контролирующих органов;
         Проведены вебинары совместно с ИФНС России по г. Сургуту для субъектов малого и среднего предпринимательства;
          Осуществляется еженедельное консультирование и информирование субъектов малого и среднего предпринимательства о формах поддержки, в том числе в онлайн-режиме на площадке Zoom.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В течении 2020 года было принято 1150 заявлений от субъектов малого и среднего предпринимательства на предоставление финансовой поддержки по различным направлениям. Субсидия предоставлена 453 субъектам малого и среднего предпринимательства в пределах выделенных на эти цели бюджетных ассигнований.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Всероссийская перепись населения перенесена на 2021 год. </t>
        </r>
      </is>
    </nc>
  </rcc>
</revisions>
</file>

<file path=xl/revisions/revisionLog2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4" sId="1">
    <oc r="I119">
      <f>D119-G119</f>
    </oc>
    <nc r="I119">
      <f>D119-G119</f>
    </nc>
  </rcc>
  <rcc rId="905" sId="1">
    <oc r="B162" t="inlineStr">
      <is>
        <t>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 ДАиГ)</t>
      </is>
    </oc>
    <nc r="B162" t="inlineStr">
      <is>
        <t>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is>
    </nc>
  </rcc>
  <rcv guid="{6068C3FF-17AA-48A5-A88B-2523CBAC39AE}" action="delete"/>
  <rdn rId="0" localSheetId="1" customView="1" name="Z_6068C3FF_17AA_48A5_A88B_2523CBAC39AE_.wvu.PrintArea" hidden="1" oldHidden="1">
    <formula>'на 01.10.2020'!$A$1:$J$232</formula>
    <oldFormula>'на 01.10.2020'!$A$1:$J$232</oldFormula>
  </rdn>
  <rdn rId="0" localSheetId="1" customView="1" name="Z_6068C3FF_17AA_48A5_A88B_2523CBAC39AE_.wvu.PrintTitles" hidden="1" oldHidden="1">
    <formula>'на 01.10.2020'!$5:$8</formula>
    <oldFormula>'на 01.10.2020'!$5:$8</oldFormula>
  </rdn>
  <rdn rId="0" localSheetId="1" customView="1" name="Z_6068C3FF_17AA_48A5_A88B_2523CBAC39AE_.wvu.FilterData" hidden="1" oldHidden="1">
    <formula>'на 01.10.2020'!$A$7:$J$433</formula>
    <oldFormula>'на 01.10.2020'!$A$7:$J$433</oldFormula>
  </rdn>
  <rcv guid="{6068C3FF-17AA-48A5-A88B-2523CBAC39AE}" action="add"/>
</revisions>
</file>

<file path=xl/revisions/revisionLog2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01.10.2020'!$A$1:$J$232</formula>
    <oldFormula>'на 01.10.2020'!$A$1:$J$232</oldFormula>
  </rdn>
  <rdn rId="0" localSheetId="1" customView="1" name="Z_BEA0FDBA_BB07_4C19_8BBD_5E57EE395C09_.wvu.PrintTitles" hidden="1" oldHidden="1">
    <formula>'на 01.10.2020'!$5:$8</formula>
    <oldFormula>'на 01.10.2020'!$5:$8</oldFormula>
  </rdn>
  <rdn rId="0" localSheetId="1" customView="1" name="Z_BEA0FDBA_BB07_4C19_8BBD_5E57EE395C09_.wvu.FilterData" hidden="1" oldHidden="1">
    <formula>'на 01.10.2020'!$A$7:$J$433</formula>
    <oldFormula>'на 01.10.2020'!$A$7:$J$433</oldFormula>
  </rdn>
  <rcv guid="{BEA0FDBA-BB07-4C19-8BBD-5E57EE395C09}" action="add"/>
</revisions>
</file>

<file path=xl/revisions/revisionLog2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01.10.2020'!$A$1:$J$232</formula>
    <oldFormula>'на 01.10.2020'!$A$1:$J$232</oldFormula>
  </rdn>
  <rdn rId="0" localSheetId="1" customView="1" name="Z_BEA0FDBA_BB07_4C19_8BBD_5E57EE395C09_.wvu.PrintTitles" hidden="1" oldHidden="1">
    <formula>'на 01.10.2020'!$5:$8</formula>
    <oldFormula>'на 01.10.2020'!$5:$8</oldFormula>
  </rdn>
  <rdn rId="0" localSheetId="1" customView="1" name="Z_BEA0FDBA_BB07_4C19_8BBD_5E57EE395C09_.wvu.FilterData" hidden="1" oldHidden="1">
    <formula>'на 01.10.2020'!$A$7:$J$433</formula>
    <oldFormula>'на 01.10.2020'!$A$7:$J$433</oldFormula>
  </rdn>
  <rcv guid="{BEA0FDBA-BB07-4C19-8BBD-5E57EE395C09}" action="add"/>
</revisions>
</file>

<file path=xl/revisions/revisionLog2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915" sId="1" ref="A174:XFD17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74:XFD174" start="0" length="0">
      <dxf>
        <font>
          <sz val="18"/>
          <color rgb="FFFF0000"/>
        </font>
        <alignment horizontal="left" vertical="top" wrapText="1" readingOrder="0"/>
      </dxf>
    </rfmt>
    <rcc rId="0" sId="1" dxf="1">
      <nc r="A174" t="inlineStr">
        <is>
          <t>11.2.5.</t>
        </is>
      </nc>
      <n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ndxf>
    </rcc>
    <rcc rId="0" sId="1" dxf="1">
      <nc r="B174" t="inlineStr">
        <is>
          <t>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t>
        </is>
      </nc>
      <ndxf>
        <font>
          <i/>
          <sz val="16"/>
          <color auto="1"/>
        </font>
        <alignment horizontal="justify" readingOrder="0"/>
        <border outline="0">
          <left style="thin">
            <color indexed="64"/>
          </left>
          <right style="thin">
            <color indexed="64"/>
          </right>
          <top style="thin">
            <color indexed="64"/>
          </top>
          <bottom style="thin">
            <color indexed="64"/>
          </bottom>
        </border>
        <protection locked="0"/>
      </ndxf>
    </rcc>
    <rcc rId="0" sId="1" dxf="1">
      <nc r="C174">
        <f>C175+C176+C177</f>
      </nc>
      <n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D174">
        <f>D175+D176+D177</f>
      </nc>
      <n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E174">
        <f>E175+E176+E177</f>
      </nc>
      <n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F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74" start="0" length="0">
      <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74" start="0" length="0">
      <dxf>
        <font>
          <sz val="20"/>
          <color auto="1"/>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74" start="0" length="0">
      <dxf>
        <font>
          <sz val="16"/>
          <color auto="1"/>
        </font>
        <numFmt numFmtId="13" formatCode="0%"/>
        <alignment horizontal="justify" readingOrder="0"/>
        <border outline="0">
          <left style="thin">
            <color indexed="64"/>
          </left>
          <right style="thin">
            <color indexed="64"/>
          </right>
          <top style="thin">
            <color indexed="64"/>
          </top>
        </border>
        <protection locked="0"/>
      </dxf>
    </rfmt>
    <rcc rId="0" sId="1" dxf="1">
      <nc r="K174">
        <f>D174-G174</f>
      </nc>
      <ndxf>
        <font>
          <i/>
          <sz val="20"/>
          <color auto="1"/>
        </font>
        <numFmt numFmtId="4" formatCode="#,##0.00"/>
      </ndxf>
    </rcc>
    <rcc rId="0" sId="1" dxf="1">
      <nc r="L174">
        <f>I174-K174</f>
      </nc>
      <ndxf>
        <font>
          <b/>
          <sz val="20"/>
          <color auto="1"/>
        </font>
        <numFmt numFmtId="4" formatCode="#,##0.00"/>
      </ndxf>
    </rcc>
    <rfmt sheetId="1" sqref="M174" start="0" length="0">
      <dxf>
        <font>
          <b/>
          <sz val="20"/>
          <color rgb="FFFF0000"/>
        </font>
        <numFmt numFmtId="4" formatCode="#,##0.00"/>
      </dxf>
    </rfmt>
  </rrc>
  <rrc rId="916" sId="1" ref="A174:XFD174" action="deleteRow">
    <undo index="7" exp="ref" v="1" dr="E174" r="E145" sId="1"/>
    <undo index="7" exp="ref" v="1" dr="D174" r="D145" sId="1"/>
    <undo index="7" exp="ref" v="1" dr="C174" r="C145"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74:XFD174" start="0" length="0">
      <dxf>
        <font>
          <sz val="18"/>
          <color rgb="FFFF0000"/>
        </font>
        <alignment horizontal="left" vertical="top" wrapText="1" readingOrder="0"/>
      </dxf>
    </rfmt>
    <rfmt sheetId="1" sqref="A17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74" t="inlineStr">
        <is>
          <t>федеральный бюджет</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fmt sheetId="1" sqref="C174" start="0" length="0">
      <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74" start="0" length="0">
      <dxf>
        <font>
          <b/>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7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74" start="0" length="0">
      <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74" start="0" length="0">
      <dxf>
        <font>
          <sz val="20"/>
          <color auto="1"/>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74" start="0" length="0">
      <dxf>
        <font>
          <sz val="16"/>
          <color auto="1"/>
        </font>
        <numFmt numFmtId="13" formatCode="0%"/>
        <alignment horizontal="justify" readingOrder="0"/>
        <border outline="0">
          <left style="thin">
            <color indexed="64"/>
          </left>
          <right style="thin">
            <color indexed="64"/>
          </right>
          <top style="thin">
            <color indexed="64"/>
          </top>
        </border>
        <protection locked="0"/>
      </dxf>
    </rfmt>
    <rcc rId="0" sId="1" dxf="1">
      <nc r="K174">
        <f>D174-G174</f>
      </nc>
      <ndxf>
        <font>
          <i/>
          <sz val="20"/>
          <color auto="1"/>
        </font>
        <numFmt numFmtId="4" formatCode="#,##0.00"/>
      </ndxf>
    </rcc>
    <rcc rId="0" sId="1" dxf="1">
      <nc r="L174">
        <f>I174-K174</f>
      </nc>
      <ndxf>
        <font>
          <b/>
          <sz val="20"/>
          <color auto="1"/>
        </font>
        <numFmt numFmtId="4" formatCode="#,##0.00"/>
      </ndxf>
    </rcc>
    <rfmt sheetId="1" sqref="M174" start="0" length="0">
      <dxf>
        <font>
          <b/>
          <sz val="20"/>
          <color rgb="FFFF0000"/>
        </font>
        <numFmt numFmtId="4" formatCode="#,##0.00"/>
      </dxf>
    </rfmt>
  </rrc>
  <rrc rId="917" sId="1" ref="A174:XFD174" action="deleteRow">
    <undo index="7" exp="ref" v="1" dr="E174" r="E146" sId="1"/>
    <undo index="7" exp="ref" v="1" dr="D174" r="D146" sId="1"/>
    <undo index="7" exp="ref" v="1" dr="C174" r="C146"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74:XFD174" start="0" length="0">
      <dxf>
        <font>
          <sz val="18"/>
          <color rgb="FFFF0000"/>
        </font>
        <alignment horizontal="left" vertical="top" wrapText="1" readingOrder="0"/>
      </dxf>
    </rfmt>
    <rfmt sheetId="1" sqref="A17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74" t="inlineStr">
        <is>
          <t>бюджет ХМАО - Югры</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fmt sheetId="1" sqref="C174" start="0" length="0">
      <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74" start="0" length="0">
      <dxf>
        <font>
          <b/>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7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74" start="0" length="0">
      <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74" start="0" length="0">
      <dxf>
        <font>
          <sz val="20"/>
          <color auto="1"/>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74" start="0" length="0">
      <dxf>
        <font>
          <sz val="16"/>
          <color auto="1"/>
        </font>
        <numFmt numFmtId="13" formatCode="0%"/>
        <alignment horizontal="justify" readingOrder="0"/>
        <border outline="0">
          <left style="thin">
            <color indexed="64"/>
          </left>
          <right style="thin">
            <color indexed="64"/>
          </right>
          <top style="thin">
            <color indexed="64"/>
          </top>
        </border>
        <protection locked="0"/>
      </dxf>
    </rfmt>
    <rcc rId="0" sId="1" dxf="1">
      <nc r="K174">
        <f>D174-G174</f>
      </nc>
      <ndxf>
        <font>
          <i/>
          <sz val="20"/>
          <color auto="1"/>
        </font>
        <numFmt numFmtId="4" formatCode="#,##0.00"/>
      </ndxf>
    </rcc>
    <rcc rId="0" sId="1" dxf="1">
      <nc r="L174">
        <f>I174-K174</f>
      </nc>
      <ndxf>
        <font>
          <b/>
          <sz val="20"/>
          <color auto="1"/>
        </font>
        <numFmt numFmtId="4" formatCode="#,##0.00"/>
      </ndxf>
    </rcc>
    <rfmt sheetId="1" sqref="M174" start="0" length="0">
      <dxf>
        <font>
          <b/>
          <sz val="20"/>
          <color rgb="FFFF0000"/>
        </font>
        <numFmt numFmtId="4" formatCode="#,##0.00"/>
      </dxf>
    </rfmt>
  </rrc>
  <rrc rId="918" sId="1" ref="A174:XFD174" action="deleteRow">
    <undo index="7" exp="ref" v="1" dr="E174" r="E147" sId="1"/>
    <undo index="7" exp="ref" v="1" dr="D174" r="D147" sId="1"/>
    <undo index="7" exp="ref" v="1" dr="C174" r="C147"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74:XFD174" start="0" length="0">
      <dxf>
        <font>
          <sz val="18"/>
          <color rgb="FFFF0000"/>
        </font>
        <alignment horizontal="left" vertical="top" wrapText="1" readingOrder="0"/>
      </dxf>
    </rfmt>
    <rfmt sheetId="1" sqref="A17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74" t="inlineStr">
        <is>
          <t>бюджет МО</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fmt sheetId="1" sqref="C174" start="0" length="0">
      <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74" start="0" length="0">
      <dxf>
        <font>
          <b/>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7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74" start="0" length="0">
      <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74" start="0" length="0">
      <dxf>
        <font>
          <sz val="20"/>
          <color auto="1"/>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74" start="0" length="0">
      <dxf>
        <font>
          <sz val="16"/>
          <color auto="1"/>
        </font>
        <numFmt numFmtId="13" formatCode="0%"/>
        <alignment horizontal="justify" readingOrder="0"/>
        <border outline="0">
          <left style="thin">
            <color indexed="64"/>
          </left>
          <right style="thin">
            <color indexed="64"/>
          </right>
          <top style="thin">
            <color indexed="64"/>
          </top>
        </border>
        <protection locked="0"/>
      </dxf>
    </rfmt>
    <rcc rId="0" sId="1" dxf="1">
      <nc r="K174">
        <f>D174-G174</f>
      </nc>
      <ndxf>
        <font>
          <i/>
          <sz val="20"/>
          <color auto="1"/>
        </font>
        <numFmt numFmtId="4" formatCode="#,##0.00"/>
      </ndxf>
    </rcc>
    <rcc rId="0" sId="1" dxf="1">
      <nc r="L174">
        <f>I174-K174</f>
      </nc>
      <ndxf>
        <font>
          <b/>
          <sz val="20"/>
          <color auto="1"/>
        </font>
        <numFmt numFmtId="4" formatCode="#,##0.00"/>
      </ndxf>
    </rcc>
    <rfmt sheetId="1" sqref="M174" start="0" length="0">
      <dxf>
        <font>
          <b/>
          <sz val="20"/>
          <color rgb="FFFF0000"/>
        </font>
        <numFmt numFmtId="4" formatCode="#,##0.00"/>
      </dxf>
    </rfmt>
  </rrc>
  <rrc rId="919" sId="1" ref="A174:XFD17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74:XFD174" start="0" length="0">
      <dxf>
        <font>
          <sz val="18"/>
          <color rgb="FFFF0000"/>
        </font>
        <alignment horizontal="left" vertical="top" wrapText="1" readingOrder="0"/>
      </dxf>
    </rfmt>
    <rfmt sheetId="1" sqref="A17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74" t="inlineStr">
        <is>
          <t>бюджет МО сверх соглашения</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fmt sheetId="1" sqref="C174" start="0" length="0">
      <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74" start="0" length="0">
      <dxf>
        <font>
          <b/>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7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74" start="0" length="0">
      <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74" start="0" length="0">
      <dxf>
        <font>
          <sz val="20"/>
          <color auto="1"/>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74" start="0" length="0">
      <dxf>
        <font>
          <sz val="16"/>
          <color auto="1"/>
        </font>
        <numFmt numFmtId="13" formatCode="0%"/>
        <alignment horizontal="justify" readingOrder="0"/>
        <border outline="0">
          <left style="thin">
            <color indexed="64"/>
          </left>
          <right style="thin">
            <color indexed="64"/>
          </right>
          <top style="thin">
            <color indexed="64"/>
          </top>
        </border>
        <protection locked="0"/>
      </dxf>
    </rfmt>
    <rcc rId="0" sId="1" dxf="1">
      <nc r="K174">
        <f>D174-G174</f>
      </nc>
      <ndxf>
        <font>
          <i/>
          <sz val="20"/>
          <color auto="1"/>
        </font>
        <numFmt numFmtId="4" formatCode="#,##0.00"/>
      </ndxf>
    </rcc>
    <rcc rId="0" sId="1" dxf="1">
      <nc r="L174">
        <f>I174-K174</f>
      </nc>
      <ndxf>
        <font>
          <b/>
          <sz val="20"/>
          <color auto="1"/>
        </font>
        <numFmt numFmtId="4" formatCode="#,##0.00"/>
      </ndxf>
    </rcc>
    <rfmt sheetId="1" sqref="M174" start="0" length="0">
      <dxf>
        <font>
          <b/>
          <sz val="20"/>
          <color rgb="FFFF0000"/>
        </font>
        <numFmt numFmtId="4" formatCode="#,##0.00"/>
      </dxf>
    </rfmt>
  </rrc>
  <rrc rId="920" sId="1" ref="A174:XFD17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74:XFD174" start="0" length="0">
      <dxf>
        <font>
          <sz val="18"/>
          <color rgb="FFFF0000"/>
        </font>
        <alignment horizontal="left" vertical="top" wrapText="1" readingOrder="0"/>
      </dxf>
    </rfmt>
    <rfmt sheetId="1" sqref="A17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74" t="inlineStr">
        <is>
          <t>привлечённые средства</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fmt sheetId="1" sqref="C174" start="0" length="0">
      <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74" start="0" length="0">
      <dxf>
        <font>
          <b/>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7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74" start="0" length="0">
      <dxf>
        <font>
          <sz val="20"/>
          <color auto="1"/>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74" start="0" length="0">
      <dxf>
        <font>
          <sz val="20"/>
          <color auto="1"/>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74" start="0" length="0">
      <dxf>
        <font>
          <sz val="20"/>
          <color auto="1"/>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74" start="0" length="0">
      <dxf>
        <font>
          <sz val="16"/>
          <color auto="1"/>
        </font>
        <numFmt numFmtId="13" formatCode="0%"/>
        <alignment horizontal="justify" readingOrder="0"/>
        <border outline="0">
          <left style="thin">
            <color indexed="64"/>
          </left>
          <right style="thin">
            <color indexed="64"/>
          </right>
          <top style="thin">
            <color indexed="64"/>
          </top>
        </border>
        <protection locked="0"/>
      </dxf>
    </rfmt>
    <rcc rId="0" sId="1" dxf="1">
      <nc r="K174">
        <f>D174-G174</f>
      </nc>
      <ndxf>
        <font>
          <i/>
          <sz val="20"/>
          <color auto="1"/>
        </font>
        <numFmt numFmtId="4" formatCode="#,##0.00"/>
      </ndxf>
    </rcc>
    <rcc rId="0" sId="1" dxf="1">
      <nc r="L174">
        <f>I174-K174</f>
      </nc>
      <ndxf>
        <font>
          <b/>
          <sz val="20"/>
          <color auto="1"/>
        </font>
        <numFmt numFmtId="4" formatCode="#,##0.00"/>
      </ndxf>
    </rcc>
    <rfmt sheetId="1" sqref="M174" start="0" length="0">
      <dxf>
        <font>
          <b/>
          <sz val="20"/>
          <color rgb="FFFF0000"/>
        </font>
        <numFmt numFmtId="4" formatCode="#,##0.00"/>
      </dxf>
    </rfmt>
  </rrc>
  <rcc rId="921" sId="1">
    <oc r="C145">
      <f>C151+C157+C163+C169+#REF!</f>
    </oc>
    <nc r="C145">
      <f>C151+C157+C163+C169</f>
    </nc>
  </rcc>
  <rcc rId="922" sId="1">
    <oc r="C146">
      <f>C152+C158+C164+C170+#REF!</f>
    </oc>
    <nc r="C146">
      <f>C152+C158+C164+C170</f>
    </nc>
  </rcc>
  <rcc rId="923" sId="1">
    <oc r="C147">
      <f>C153+C159+C165+C171+#REF!</f>
    </oc>
    <nc r="C147">
      <f>C153+C159+C165+C171</f>
    </nc>
  </rcc>
  <rcc rId="924" sId="1">
    <oc r="D145">
      <f>D151+D157+D163+D169+#REF!</f>
    </oc>
    <nc r="D145">
      <f>D151+D157+D163+D169</f>
    </nc>
  </rcc>
  <rcc rId="925" sId="1">
    <oc r="D146">
      <f>D152+D158+D164+D170+#REF!</f>
    </oc>
    <nc r="D146">
      <f>D152+D158+D164+D170</f>
    </nc>
  </rcc>
  <rcc rId="926" sId="1">
    <oc r="D147">
      <f>D153+D159+D165+D171+#REF!</f>
    </oc>
    <nc r="D147">
      <f>D153+D159+D165+D171</f>
    </nc>
  </rcc>
  <rcc rId="927" sId="1">
    <oc r="E145">
      <f>E151+E157+E163+E169+#REF!</f>
    </oc>
    <nc r="E145">
      <f>E151+E157+E163+E169</f>
    </nc>
  </rcc>
  <rcc rId="928" sId="1">
    <oc r="E146">
      <f>E152+E158+E164+E170+#REF!</f>
    </oc>
    <nc r="E146">
      <f>E152+E158+E164+E170</f>
    </nc>
  </rcc>
  <rcc rId="929" sId="1">
    <oc r="E147">
      <f>E153+E159+E165+E171+#REF!</f>
    </oc>
    <nc r="E147">
      <f>E153+E159+E165+E171</f>
    </nc>
  </rcc>
</revisions>
</file>

<file path=xl/revisions/revisionLog2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0" sId="1">
    <oc r="J206" t="inlineStr">
      <is>
        <r>
          <rPr>
            <u/>
            <sz val="16"/>
            <rFont val="Times New Roman"/>
            <family val="1"/>
            <charset val="204"/>
          </rPr>
          <t xml:space="preserve">АГ: </t>
        </r>
        <r>
          <rPr>
            <sz val="16"/>
            <rFont val="Times New Roman"/>
            <family val="1"/>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заключенных договоров, муниципальных контрактов.          </t>
        </r>
        <r>
          <rPr>
            <sz val="16"/>
            <color rgb="FFFF0000"/>
            <rFont val="Times New Roman"/>
            <family val="2"/>
            <charset val="204"/>
          </rPr>
          <t xml:space="preserve">    
</t>
        </r>
      </is>
    </oc>
    <nc r="J206" t="inlineStr">
      <is>
        <r>
          <rPr>
            <u/>
            <sz val="16"/>
            <rFont val="Times New Roman"/>
            <family val="1"/>
            <charset val="204"/>
          </rPr>
          <t xml:space="preserve">АГ: </t>
        </r>
        <r>
          <rPr>
            <sz val="16"/>
            <rFont val="Times New Roman"/>
            <family val="1"/>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заключенных договоров, муниципальных контрактов.          </t>
        </r>
        <r>
          <rPr>
            <sz val="16"/>
            <color rgb="FFFF0000"/>
            <rFont val="Times New Roman"/>
            <family val="2"/>
            <charset val="204"/>
          </rPr>
          <t xml:space="preserve">    
</t>
        </r>
      </is>
    </nc>
  </rcc>
  <rcc rId="931" sId="1">
    <oc r="J213"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Заключен контракт на приобретение цифровых камер АПК "Безопасный город" с целью замены устаревшего оборудования.
        Заключены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Заключен контракт на проведение обучающих семинаров для руководителей и сотрудников органов местного самоуправления.
     </t>
        </r>
        <r>
          <rPr>
            <u/>
            <sz val="16"/>
            <color rgb="FFFF0000"/>
            <rFont val="Times New Roman"/>
            <family val="2"/>
            <charset val="204"/>
          </rPr>
          <t/>
        </r>
      </is>
    </oc>
    <nc r="J213"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Заключен контракт на приобретение цифровых камер АПК "Безопасный город" с целью замены устаревшего оборудования.
        Заключены договоры на приобретение форменной одежды, удостоверений народного дружинника и вкладышей к удостоверению народного дружинника, произведено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Заключен контракт на проведение обучающих семинаров для руководителей и сотрудников органов местного самоуправления.
     </t>
        </r>
        <r>
          <rPr>
            <u/>
            <sz val="16"/>
            <color rgb="FFFF0000"/>
            <rFont val="Times New Roman"/>
            <family val="2"/>
            <charset val="204"/>
          </rPr>
          <t/>
        </r>
      </is>
    </nc>
  </rcc>
  <rcv guid="{BEA0FDBA-BB07-4C19-8BBD-5E57EE395C09}" action="delete"/>
  <rdn rId="0" localSheetId="1" customView="1" name="Z_BEA0FDBA_BB07_4C19_8BBD_5E57EE395C09_.wvu.PrintArea" hidden="1" oldHidden="1">
    <formula>'на 01.10.2020'!$A$1:$J$226</formula>
    <oldFormula>'на 01.10.2020'!$A$1:$J$226</oldFormula>
  </rdn>
  <rdn rId="0" localSheetId="1" customView="1" name="Z_BEA0FDBA_BB07_4C19_8BBD_5E57EE395C09_.wvu.PrintTitles" hidden="1" oldHidden="1">
    <formula>'на 01.10.2020'!$5:$8</formula>
    <oldFormula>'на 01.10.2020'!$5:$8</oldFormula>
  </rdn>
  <rdn rId="0" localSheetId="1" customView="1" name="Z_BEA0FDBA_BB07_4C19_8BBD_5E57EE395C09_.wvu.FilterData" hidden="1" oldHidden="1">
    <formula>'на 01.10.2020'!$A$7:$J$427</formula>
    <oldFormula>'на 01.10.2020'!$A$7:$J$427</oldFormula>
  </rdn>
  <rcv guid="{BEA0FDBA-BB07-4C19-8BBD-5E57EE395C09}" action="add"/>
</revisions>
</file>

<file path=xl/revisions/revisionLog2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5" sId="1">
    <oc r="J206" t="inlineStr">
      <is>
        <r>
          <rPr>
            <u/>
            <sz val="16"/>
            <rFont val="Times New Roman"/>
            <family val="1"/>
            <charset val="204"/>
          </rPr>
          <t xml:space="preserve">АГ: </t>
        </r>
        <r>
          <rPr>
            <sz val="16"/>
            <rFont val="Times New Roman"/>
            <family val="1"/>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заключенных договоров, муниципальных контрактов.          </t>
        </r>
        <r>
          <rPr>
            <sz val="16"/>
            <color rgb="FFFF0000"/>
            <rFont val="Times New Roman"/>
            <family val="2"/>
            <charset val="204"/>
          </rPr>
          <t xml:space="preserve">    
</t>
        </r>
      </is>
    </oc>
    <nc r="J206" t="inlineStr">
      <is>
        <r>
          <rPr>
            <u/>
            <sz val="16"/>
            <rFont val="Times New Roman"/>
            <family val="1"/>
            <charset val="204"/>
          </rPr>
          <t xml:space="preserve">АГ: </t>
        </r>
        <r>
          <rPr>
            <sz val="16"/>
            <rFont val="Times New Roman"/>
            <family val="1"/>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заключенных договоров, муниципальных контрактов.          </t>
        </r>
        <r>
          <rPr>
            <sz val="16"/>
            <color rgb="FFFF0000"/>
            <rFont val="Times New Roman"/>
            <family val="2"/>
            <charset val="204"/>
          </rPr>
          <t xml:space="preserve">    
Остаток средств в объеме 48,40 тыс.рублей сложился за счет экономии в связи с о снижением фактических затрат на услуги связи, коммунальные услуги.</t>
        </r>
      </is>
    </nc>
  </rcc>
  <rfmt sheetId="1" sqref="J206:J210" start="0" length="2147483647">
    <dxf>
      <font>
        <color auto="1"/>
      </font>
    </dxf>
  </rfmt>
  <rcv guid="{A0A3CD9B-2436-40D7-91DB-589A95FBBF00}" action="delete"/>
  <rdn rId="0" localSheetId="1" customView="1" name="Z_A0A3CD9B_2436_40D7_91DB_589A95FBBF00_.wvu.PrintArea" hidden="1" oldHidden="1">
    <formula>'на 01.10.2020'!$A$1:$J$226</formula>
    <oldFormula>'на 01.10.2020'!$A$1:$J$226</oldFormula>
  </rdn>
  <rdn rId="0" localSheetId="1" customView="1" name="Z_A0A3CD9B_2436_40D7_91DB_589A95FBBF00_.wvu.PrintTitles" hidden="1" oldHidden="1">
    <formula>'на 01.10.2020'!$5:$8</formula>
    <oldFormula>'на 01.10.2020'!$5:$8</oldFormula>
  </rdn>
  <rdn rId="0" localSheetId="1" customView="1" name="Z_A0A3CD9B_2436_40D7_91DB_589A95FBBF00_.wvu.FilterData" hidden="1" oldHidden="1">
    <formula>'на 01.10.2020'!$A$7:$J$427</formula>
    <oldFormula>'на 01.10.2020'!$A$7:$J$427</oldFormula>
  </rdn>
  <rcv guid="{A0A3CD9B-2436-40D7-91DB-589A95FBBF00}" action="add"/>
</revisions>
</file>

<file path=xl/revisions/revisionLog2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9" sId="1">
    <oc r="B213" t="inlineStr">
      <is>
        <r>
          <t xml:space="preserve">Государственная программа Ханты-Мансийского автономного округа – Югры "Профилактика правонарушений и обеспечение отдельных прав граждан"
</t>
        </r>
        <r>
          <rPr>
            <sz val="16"/>
            <rFont val="Times New Roman"/>
            <family val="2"/>
            <charset val="204"/>
          </rPr>
          <t xml:space="preserve">(1.Субвенции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2.Субсидии на обеспечение функционирования и развития систем видеонаблюдения в сфере общественного порядка;
3.Субсидии на создание условий для деятельности народных дружин;
4.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5. Субсидии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t>
        </r>
      </is>
    </oc>
    <nc r="B213" t="inlineStr">
      <is>
        <r>
          <t xml:space="preserve">Государственная программа Ханты-Мансийского автономного округа – Югры "Профилактика правонарушений и обеспечение отдельных прав граждан"
</t>
        </r>
        <r>
          <rPr>
            <sz val="16"/>
            <color rgb="FFFF0000"/>
            <rFont val="Times New Roman"/>
            <family val="1"/>
            <charset val="204"/>
          </rPr>
          <t>(1.Субвенции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r>
        <r>
          <rPr>
            <sz val="16"/>
            <rFont val="Times New Roman"/>
            <family val="2"/>
            <charset val="204"/>
          </rPr>
          <t xml:space="preserve">
2.Субсидии на обеспечение функционирования и развития систем видеонаблюдения в сфере общественного порядка;
3.Субсидии на создание условий для деятельности народных дружин;
4.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5. Субсидии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t>
        </r>
      </is>
    </nc>
  </rcc>
</revisions>
</file>

<file path=xl/revisions/revisionLog2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0" sId="1">
    <oc r="J213"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Заключен контракт на приобретение цифровых камер АПК "Безопасный город" с целью замены устаревшего оборудования.
        Заключены договоры на приобретение форменной одежды, удостоверений народного дружинника и вкладышей к удостоверению народного дружинника, произведено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Заключен контракт на проведение обучающих семинаров для руководителей и сотрудников органов местного самоуправления.
     </t>
        </r>
        <r>
          <rPr>
            <u/>
            <sz val="16"/>
            <color rgb="FFFF0000"/>
            <rFont val="Times New Roman"/>
            <family val="2"/>
            <charset val="204"/>
          </rPr>
          <t/>
        </r>
      </is>
    </oc>
    <nc r="J213"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Заключен контракт на приобретение цифровых камер АПК "Безопасный город" с целью замены устаревшего оборудования.
        Заключены договоры на приобретение форменной одежды, удостоверений народного дружинника и вкладышей к удостоверению народного дружинника, произведено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Заключен контракт на проведение обучающих семинаров для руководителей и сотрудников органов местного самоуправления.
Остаток средств в объеме 21,52 тыс.рублей сложился за счет экономии в связи с о снижением фактических затрат на услуги связи, коммунальные и транспортные услуги.
     </t>
        </r>
        <r>
          <rPr>
            <u/>
            <sz val="16"/>
            <color rgb="FFFF0000"/>
            <rFont val="Times New Roman"/>
            <family val="2"/>
            <charset val="204"/>
          </rPr>
          <t/>
        </r>
      </is>
    </nc>
  </rcc>
</revisions>
</file>

<file path=xl/revisions/revisionLog2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13:B215" start="0" length="2147483647">
    <dxf>
      <font>
        <color auto="1"/>
      </font>
    </dxf>
  </rfmt>
</revisions>
</file>

<file path=xl/revisions/revisionLog2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1" sId="1">
    <oc r="J162" t="inlineStr">
      <is>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По состоянию на 31.12.2020: 
- 15 гражданам перечислена субсидия;
- 2 гражданам  выданы гарантийные письма о возможности получения субсидии в 2020 году, но документы для принятия решения не представлены;
- 1 гражданин не реализовал полученное гарантийное письмо.
       </t>
        </r>
      </is>
    </oc>
    <nc r="J162" t="inlineStr">
      <is>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По состоянию на 31.12.2020: 
- 15 гражданам перечислена субсидия;
- 2 гражданам  выданы гарантийные письма о возможности получения субсидии в 2020 году, но документы для принятия решения не представлены;
- 1 гражданин не реализовал полученное гарантийное письмо.
Остаток средств в объеме 38 745,73 тыс.рублей сложился за счет экономии в связи с отсутствием участников Великой Отечественной войны, имеющих право обеспечения жильем за счет средств федерального бюджета.</t>
        </r>
      </is>
    </nc>
  </rcc>
</revisions>
</file>

<file path=xl/revisions/revisionLog2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2" sId="1">
    <oc r="J206" t="inlineStr">
      <is>
        <r>
          <t xml:space="preserve">АГ: </t>
        </r>
        <r>
          <rPr>
            <sz val="16"/>
            <rFont val="Times New Roman"/>
            <family val="1"/>
            <charset val="204"/>
          </rPr>
          <t>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заключенных договоров, муниципальных контрактов.              
Остаток средств в объеме 48,40 тыс.рублей сложился за счет экономии в связи с о снижением фактических затрат на услуги связи, коммунальные услуги.</t>
        </r>
      </is>
    </oc>
    <nc r="J206" t="inlineStr">
      <is>
        <r>
          <t xml:space="preserve">АГ: </t>
        </r>
        <r>
          <rPr>
            <sz val="16"/>
            <rFont val="Times New Roman"/>
            <family val="1"/>
            <charset val="204"/>
          </rPr>
          <t>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заключенных договоров, муниципальных контрактов.              
Остаток средств в объеме 48,40 тыс.рублей сложился за счет экономии в связи со снижением фактических затрат на услуги связи, коммунальные услуги.</t>
        </r>
      </is>
    </nc>
  </rcc>
  <rcc rId="943" sId="1">
    <oc r="J213"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Заключен контракт на приобретение цифровых камер АПК "Безопасный город" с целью замены устаревшего оборудования.
        Заключены договоры на приобретение форменной одежды, удостоверений народного дружинника и вкладышей к удостоверению народного дружинника, произведено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Заключен контракт на проведение обучающих семинаров для руководителей и сотрудников органов местного самоуправления.
Остаток средств в объеме 21,52 тыс.рублей сложился за счет экономии в связи с о снижением фактических затрат на услуги связи, коммунальные и транспортные услуги.
     </t>
        </r>
        <r>
          <rPr>
            <u/>
            <sz val="16"/>
            <color rgb="FFFF0000"/>
            <rFont val="Times New Roman"/>
            <family val="2"/>
            <charset val="204"/>
          </rPr>
          <t/>
        </r>
      </is>
    </oc>
    <nc r="J213"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Заключен контракт на приобретение цифровых камер АПК "Безопасный город" с целью замены устаревшего оборудования.
        Заключены договоры на приобретение форменной одежды, удостоверений народного дружинника и вкладышей к удостоверению народного дружинника, произведено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Заключен контракт на проведение обучающих семинаров для руководителей и сотрудников органов местного самоуправления.
Остаток средств в объеме 21,52 тыс.рублей сложился за счет экономии в связи со снижением фактических затрат на услуги связи, коммунальные и транспортные услуги.
     </t>
        </r>
        <r>
          <rPr>
            <u/>
            <sz val="16"/>
            <color rgb="FFFF0000"/>
            <rFont val="Times New Roman"/>
            <family val="2"/>
            <charset val="204"/>
          </rPr>
          <t/>
        </r>
      </is>
    </nc>
  </rcc>
</revisions>
</file>

<file path=xl/revisions/revisionLog2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4" sId="1">
    <oc r="J162" t="inlineStr">
      <is>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По состоянию на 31.12.2020: 
- 15 гражданам перечислена субсидия;
- 2 гражданам  выданы гарантийные письма о возможности получения субсидии в 2020 году, но документы для принятия решения не представлены;
- 1 гражданин не реализовал полученное гарантийное письмо.
Остаток средств в объеме 38 745,73 тыс.рублей сложился за счет экономии в связи с отсутствием участников Великой Отечественной войны, имеющих право обеспечения жильем за счет средств федерального бюджета.</t>
        </r>
      </is>
    </oc>
    <nc r="J162" t="inlineStr">
      <is>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По состоянию на 31.12.2020: 
- 15 гражданам перечислена субсидия;
- 2 гражданам  выданы гарантийные письма о возможности получения субсидии в 2020 году, но документы для принятия решения не представлены;
- 1 гражданин не реализовал полученное гарантийное письмо.
Остаток средств в объеме 38 745,73 тыс.рублей сложился за счет экономии в связи с отсутствием на учете участников Великой Отечественной войны, имеющих право обеспечения жильем за счет средств федерального бюджета.</t>
        </r>
      </is>
    </nc>
  </rcc>
</revisions>
</file>

<file path=xl/revisions/revisionLog2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5" sId="1">
    <oc r="J196" t="inlineStr">
      <is>
        <r>
          <rPr>
            <u/>
            <sz val="16"/>
            <rFont val="Times New Roman"/>
            <family val="1"/>
            <charset val="204"/>
          </rPr>
          <t>ДГХ</t>
        </r>
        <r>
          <rPr>
            <sz val="16"/>
            <rFont val="Times New Roman"/>
            <family val="1"/>
            <charset val="204"/>
          </rPr>
          <t xml:space="preserve">: 
1) Выполнен ремонт автомобильных дорог на сумму 425 101,94 тыс.руб. по объектам:
- автодорога Югорский тракт. Участок, состоящий из двух объектов: 1. «Сооружение: Югорский тракт на участке от ул. Энгельса до ул. Энергетиков». 2. Сооружение: дорога автомобильная «Югорский тракт на участке от ул. Никольской до ул. Энгельса (Югорский тракт на участке от моста через протоку Бардыковка до ул. Никольская)»;
- автодорога Сургут-Нефтеюганск (с 10 км по 16 км) на участке от Грибоедовской развязки до поворота белый Яр (правая полоса);
- автомобильная дорога улицы 30 лет Победы (от пр. Пролетарский до пр. Ленина);
- автомобильная дорога улицы Семена Билецкого;
- автомобильная дорога улицы Лермонтова;
- автомобильная дорога улицы Маяковского (на участке от проспекта Мира до улицы Профсоюзов).
Объем работ по устройству верхнего слоя покрытия из щебеночно-мастичной асфальтобетонной смеси проезжей части составил 121,77 тыс.м2, по устройству покрытия тротуара  - 17,73 тыс.м2. 
2) Осуществлена поставка электрического оборудования на сумму 26 979,66 тыс.руб., компьютеров и периферийного оборудования на сумму 49 431,78 тыс.руб.в целях внедрения интеллектуальных транспортных систем, предусматривающих автоматизацию процессов управления дорожным движением в городе Сургуте.
Остаток бюджетных ассигнований в объеме 3 597,11 тыс.рублей  сложился по итогам проведения конкурсных процедур (3 597,06 тыс.рублей), от уточнения начальной максимальной цены контракта (0,05 тыс. рублей).
</t>
        </r>
        <r>
          <rPr>
            <sz val="16"/>
            <color rgb="FFFF0000"/>
            <rFont val="Times New Roman"/>
            <family val="1"/>
            <charset val="204"/>
          </rPr>
          <t xml:space="preserve">
</t>
        </r>
        <r>
          <rPr>
            <u/>
            <sz val="16"/>
            <rFont val="Times New Roman"/>
            <family val="1"/>
            <charset val="204"/>
          </rPr>
          <t>ДАиГ</t>
        </r>
        <r>
          <rPr>
            <sz val="16"/>
            <rFont val="Times New Roman"/>
            <family val="1"/>
            <charset val="204"/>
          </rPr>
          <t xml:space="preserve">:В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color rgb="FFFF0000"/>
            <rFont val="Times New Roman"/>
            <family val="1"/>
            <charset val="204"/>
          </rPr>
          <t xml:space="preserve">
</t>
        </r>
        <r>
          <rPr>
            <u/>
            <sz val="16"/>
            <color rgb="FFFF0000"/>
            <rFont val="Times New Roman"/>
            <family val="1"/>
            <charset val="204"/>
          </rPr>
          <t>АГ:</t>
        </r>
        <r>
          <rPr>
            <sz val="16"/>
            <color rgb="FFFF0000"/>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Заключены контракты на приобретение систем видеонаблюдения и фотовидеофиксации с установкой на 5 объектах АПК "Безопасный город".
       На 01.12.2020 выполнены работы на 3 объектах по установке системы автоматической фото- и видеозаписи для фиксации административных правонарушений правил дорожного движения.</t>
        </r>
      </is>
    </oc>
    <nc r="J196" t="inlineStr">
      <is>
        <r>
          <rPr>
            <u/>
            <sz val="16"/>
            <rFont val="Times New Roman"/>
            <family val="1"/>
            <charset val="204"/>
          </rPr>
          <t>ДГХ</t>
        </r>
        <r>
          <rPr>
            <sz val="16"/>
            <rFont val="Times New Roman"/>
            <family val="1"/>
            <charset val="204"/>
          </rPr>
          <t xml:space="preserve">: 
1) Выполнен ремонт автомобильных дорог на сумму 425 101,94 тыс.руб. по объектам:
- автодорога Югорский тракт. Участок, состоящий из двух объектов: 1. «Сооружение: Югорский тракт на участке от ул. Энгельса до ул. Энергетиков». 2. Сооружение: дорога автомобильная «Югорский тракт на участке от ул. Никольской до ул. Энгельса (Югорский тракт на участке от моста через протоку Бардыковка до ул. Никольская)»;
- автодорога Сургут-Нефтеюганск (с 10 км по 16 км) на участке от Грибоедовской развязки до поворота белый Яр (правая полоса);
- автомобильная дорога улицы 30 лет Победы (от пр. Пролетарский до пр. Ленина);
- автомобильная дорога улицы Семена Билецкого;
- автомобильная дорога улицы Лермонтова;
- автомобильная дорога улицы Маяковского (на участке от проспекта Мира до улицы Профсоюзов).
Объем работ по устройству верхнего слоя покрытия из щебеночно-мастичной асфальтобетонной смеси проезжей части составил 121,77 тыс.м2, по устройству покрытия тротуара  - 17,73 тыс.м2. 
2) Осуществлена поставка электрического оборудования на сумму 26 979,66 тыс.руб., компьютеров и периферийного оборудования на сумму 49 431,78 тыс.руб.в целях внедрения интеллектуальных транспортных систем, предусматривающих автоматизацию процессов управления дорожным движением в городе Сургуте.
Остаток бюджетных ассигнований в объеме 3 597,11 тыс.рублей  сложился по итогам проведения конкурсных процедур (3 597,06 тыс.рублей), от уточнения начальной максимальной цены контракта (0,05 тыс. рублей).
</t>
        </r>
        <r>
          <rPr>
            <sz val="16"/>
            <color rgb="FFFF0000"/>
            <rFont val="Times New Roman"/>
            <family val="1"/>
            <charset val="204"/>
          </rPr>
          <t xml:space="preserve">
</t>
        </r>
        <r>
          <rPr>
            <u/>
            <sz val="16"/>
            <rFont val="Times New Roman"/>
            <family val="1"/>
            <charset val="204"/>
          </rPr>
          <t>ДАиГ</t>
        </r>
        <r>
          <rPr>
            <sz val="16"/>
            <rFont val="Times New Roman"/>
            <family val="1"/>
            <charset val="204"/>
          </rPr>
          <t xml:space="preserve">:В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color rgb="FFFF0000"/>
            <rFont val="Times New Roman"/>
            <family val="1"/>
            <charset val="204"/>
          </rPr>
          <t xml:space="preserve">
</t>
        </r>
        <r>
          <rPr>
            <u/>
            <sz val="16"/>
            <rFont val="Times New Roman"/>
            <family val="1"/>
            <charset val="204"/>
          </rPr>
          <t>АГ:</t>
        </r>
        <r>
          <rPr>
            <sz val="16"/>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Заключены контракты на приобретение систем видеонаблюдения и фотовидеофиксации с установкой на 5 объектах АПК "Безопасный город".</t>
        </r>
        <r>
          <rPr>
            <sz val="16"/>
            <color rgb="FFFF0000"/>
            <rFont val="Times New Roman"/>
            <family val="1"/>
            <charset val="204"/>
          </rPr>
          <t xml:space="preserve">
      </t>
        </r>
      </is>
    </nc>
  </rcc>
</revisions>
</file>

<file path=xl/revisions/revisionLog2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6" sId="1">
    <oc r="J21" t="inlineStr">
      <is>
        <r>
          <rPr>
            <u/>
            <sz val="16"/>
            <rFont val="Times New Roman"/>
            <family val="1"/>
            <charset val="204"/>
          </rPr>
          <t>ДО</t>
        </r>
        <r>
          <rPr>
            <sz val="16"/>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-945,69 тыс. руб. остаток средств федерального, окружного, местного бюджетов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rFont val="Times New Roman"/>
            <family val="1"/>
            <charset val="204"/>
          </rPr>
          <t>АГ(ДК):</t>
        </r>
        <r>
          <rPr>
            <sz val="16"/>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rFont val="Times New Roman"/>
            <family val="1"/>
            <charset val="204"/>
          </rPr>
          <t xml:space="preserve">ДАиГ: </t>
        </r>
        <r>
          <rPr>
            <sz val="16"/>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cv guid="{3EEA7E1A-5F2B-4408-A34C-1F0223B5B245}" action="delete"/>
  <rdn rId="0" localSheetId="1" customView="1" name="Z_3EEA7E1A_5F2B_4408_A34C_1F0223B5B245_.wvu.FilterData" hidden="1" oldHidden="1">
    <formula>'на 01.10.2020'!$A$7:$J$427</formula>
    <oldFormula>'на 01.10.2020'!$A$7:$J$427</oldFormula>
  </rdn>
  <rcv guid="{3EEA7E1A-5F2B-4408-A34C-1F0223B5B245}" action="add"/>
</revisions>
</file>

<file path=xl/revisions/revisionLog2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8" sId="1" numFmtId="4">
    <oc r="D26">
      <v>310905.48</v>
    </oc>
    <nc r="D26">
      <f>310905.48-331.94</f>
    </nc>
  </rcc>
</revisions>
</file>

<file path=xl/revisions/revisionLog2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9" sId="1" numFmtId="4">
    <oc r="D27">
      <v>14046759.119999999</v>
    </oc>
    <nc r="D27">
      <f>14046759.12-519.19</f>
    </nc>
  </rcc>
</revisions>
</file>

<file path=xl/revisions/revisionLog2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0" sId="1">
    <oc r="D27">
      <f>14046759.12-519.19</f>
    </oc>
    <nc r="D27">
      <f>14046759.12-519.18</f>
    </nc>
  </rcc>
</revisions>
</file>

<file path=xl/revisions/revisionLog2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1" sId="1">
    <oc r="J162" t="inlineStr">
      <is>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По состоянию на 31.12.2020: 
- 15 гражданам перечислена субсидия;
- 2 гражданам  выданы гарантийные письма о возможности получения субсидии в 2020 году, но документы для принятия решения не представлены;
- 1 гражданин не реализовал полученное гарантийное письмо.
Остаток средств в объеме 38 745,73 тыс.рублей сложился за счет экономии в связи с отсутствием на учете участников Великой Отечественной войны, имеющих право обеспечения жильем за счет средств федерального бюджета.</t>
        </r>
      </is>
    </oc>
    <nc r="J162" t="inlineStr">
      <is>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По состоянию на 31.12.2020: 
- 15 гражданам перечислена субсидия;
- 2 гражданам  выданы гарантийные письма о возможности получения субсидии в 2020 году, но документы для принятия решения не представлены;
- 1 гражданин не реализовал полученное гарантийное письмо.
Остаток средств в объеме 38 745,73 тыс.рублей сложился за счет экономии в связи с отсутствием на учете участников Великой Отечественной войны, имеющих право на обеспечение жильем за счет средств федерального бюджета.</t>
        </r>
      </is>
    </nc>
  </rcc>
</revisions>
</file>

<file path=xl/revisions/revisionLog2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2" sId="1">
    <oc r="J196" t="inlineStr">
      <is>
        <r>
          <rPr>
            <u/>
            <sz val="16"/>
            <rFont val="Times New Roman"/>
            <family val="1"/>
            <charset val="204"/>
          </rPr>
          <t>ДГХ</t>
        </r>
        <r>
          <rPr>
            <sz val="16"/>
            <rFont val="Times New Roman"/>
            <family val="1"/>
            <charset val="204"/>
          </rPr>
          <t xml:space="preserve">: 
1) Выполнен ремонт автомобильных дорог на сумму 425 101,94 тыс.руб. по объектам:
- автодорога Югорский тракт. Участок, состоящий из двух объектов: 1. «Сооружение: Югорский тракт на участке от ул. Энгельса до ул. Энергетиков». 2. Сооружение: дорога автомобильная «Югорский тракт на участке от ул. Никольской до ул. Энгельса (Югорский тракт на участке от моста через протоку Бардыковка до ул. Никольская)»;
- автодорога Сургут-Нефтеюганск (с 10 км по 16 км) на участке от Грибоедовской развязки до поворота белый Яр (правая полоса);
- автомобильная дорога улицы 30 лет Победы (от пр. Пролетарский до пр. Ленина);
- автомобильная дорога улицы Семена Билецкого;
- автомобильная дорога улицы Лермонтова;
- автомобильная дорога улицы Маяковского (на участке от проспекта Мира до улицы Профсоюзов).
Объем работ по устройству верхнего слоя покрытия из щебеночно-мастичной асфальтобетонной смеси проезжей части составил 121,77 тыс.м2, по устройству покрытия тротуара  - 17,73 тыс.м2. 
2) Осуществлена поставка электрического оборудования на сумму 26 979,66 тыс.руб., компьютеров и периферийного оборудования на сумму 49 431,78 тыс.руб.в целях внедрения интеллектуальных транспортных систем, предусматривающих автоматизацию процессов управления дорожным движением в городе Сургуте.
Остаток бюджетных ассигнований в объеме 3 597,11 тыс.рублей  сложился по итогам проведения конкурсных процедур (3 597,06 тыс.рублей), от уточнения начальной максимальной цены контракта (0,05 тыс. рублей).
</t>
        </r>
        <r>
          <rPr>
            <sz val="16"/>
            <color rgb="FFFF0000"/>
            <rFont val="Times New Roman"/>
            <family val="1"/>
            <charset val="204"/>
          </rPr>
          <t xml:space="preserve">
</t>
        </r>
        <r>
          <rPr>
            <u/>
            <sz val="16"/>
            <rFont val="Times New Roman"/>
            <family val="1"/>
            <charset val="204"/>
          </rPr>
          <t>ДАиГ</t>
        </r>
        <r>
          <rPr>
            <sz val="16"/>
            <rFont val="Times New Roman"/>
            <family val="1"/>
            <charset val="204"/>
          </rPr>
          <t xml:space="preserve">:В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color rgb="FFFF0000"/>
            <rFont val="Times New Roman"/>
            <family val="1"/>
            <charset val="204"/>
          </rPr>
          <t xml:space="preserve">
</t>
        </r>
        <r>
          <rPr>
            <u/>
            <sz val="16"/>
            <rFont val="Times New Roman"/>
            <family val="1"/>
            <charset val="204"/>
          </rPr>
          <t>АГ:</t>
        </r>
        <r>
          <rPr>
            <sz val="16"/>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Заключены контракты на приобретение систем видеонаблюдения и фотовидеофиксации с установкой на 5 объектах АПК "Безопасный город".</t>
        </r>
        <r>
          <rPr>
            <sz val="16"/>
            <color rgb="FFFF0000"/>
            <rFont val="Times New Roman"/>
            <family val="1"/>
            <charset val="204"/>
          </rPr>
          <t xml:space="preserve">
      </t>
        </r>
      </is>
    </oc>
    <nc r="J196" t="inlineStr">
      <is>
        <r>
          <rPr>
            <u/>
            <sz val="16"/>
            <rFont val="Times New Roman"/>
            <family val="1"/>
            <charset val="204"/>
          </rPr>
          <t>ДГХ</t>
        </r>
        <r>
          <rPr>
            <sz val="16"/>
            <rFont val="Times New Roman"/>
            <family val="1"/>
            <charset val="204"/>
          </rPr>
          <t xml:space="preserve">: 
1) Выполнен ремонт автомобильных дорог на сумму 425 101,94 тыс.руб. по объектам:
- автодорога Югорский тракт. Участок, состоящий из двух объектов: 1. «Сооружение: Югорский тракт на участке от ул. Энгельса до ул. Энергетиков». 2. Сооружение: дорога автомобильная «Югорский тракт на участке от ул. Никольской до ул. Энгельса (Югорский тракт на участке от моста через протоку Бардыковка до ул. Никольская)»;
- автодорога Сургут-Нефтеюганск (с 10 км по 16 км) на участке от Грибоедовской развязки до поворота белый Яр (правая полоса);
- автомобильная дорога улицы 30 лет Победы (от пр. Пролетарский до пр. Ленина);
- автомобильная дорога улицы Семена Билецкого;
- автомобильная дорога улицы Лермонтова;
- автомобильная дорога улицы Маяковского (на участке от проспекта Мира до улицы Профсоюзов).
Объем работ по устройству верхнего слоя покрытия из щебеночно-мастичной асфальтобетонной смеси проезжей части составил 121,77 тыс.м2, по устройству покрытия тротуара  - 17,73 тыс.м2. 
2) Осуществлена поставка электрического оборудования на сумму 26 979,66 тыс.руб., компьютеров и периферийного оборудования на сумму 49 431,78 тыс.руб.в целях внедрения интеллектуальных транспортных систем, предусматривающих автоматизацию процессов управления дорожным движением в городе Сургуте.
Остаток бюджетных ассигнований в объеме 3 597,11 тыс.рублей  сложился по итогам проведения конкурсных процедур (3 597,06 тыс.рублей), от уточнения начальной максимальной цены контракта (0,05 тыс. рублей).
</t>
        </r>
        <r>
          <rPr>
            <sz val="16"/>
            <color rgb="FFFF0000"/>
            <rFont val="Times New Roman"/>
            <family val="1"/>
            <charset val="204"/>
          </rPr>
          <t xml:space="preserve">
</t>
        </r>
        <r>
          <rPr>
            <u/>
            <sz val="16"/>
            <rFont val="Times New Roman"/>
            <family val="1"/>
            <charset val="204"/>
          </rPr>
          <t>ДАиГ</t>
        </r>
        <r>
          <rPr>
            <sz val="16"/>
            <rFont val="Times New Roman"/>
            <family val="1"/>
            <charset val="204"/>
          </rPr>
          <t xml:space="preserve">:В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color rgb="FFFF0000"/>
            <rFont val="Times New Roman"/>
            <family val="1"/>
            <charset val="204"/>
          </rPr>
          <t xml:space="preserve">
</t>
        </r>
        <r>
          <rPr>
            <u/>
            <sz val="16"/>
            <rFont val="Times New Roman"/>
            <family val="1"/>
            <charset val="204"/>
          </rPr>
          <t>АГ:</t>
        </r>
        <r>
          <rPr>
            <sz val="16"/>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Заключены контракты на приобретение систем видеонаблюдения и фотовидеофиксации с установкой. Оборудование поставлено, установлено на 5 объектах АПК "Безопасный город" и оплачено.</t>
        </r>
        <r>
          <rPr>
            <sz val="16"/>
            <color rgb="FFFF0000"/>
            <rFont val="Times New Roman"/>
            <family val="1"/>
            <charset val="204"/>
          </rPr>
          <t xml:space="preserve">
      </t>
        </r>
      </is>
    </nc>
  </rcc>
  <rcv guid="{BEA0FDBA-BB07-4C19-8BBD-5E57EE395C09}" action="delete"/>
  <rdn rId="0" localSheetId="1" customView="1" name="Z_BEA0FDBA_BB07_4C19_8BBD_5E57EE395C09_.wvu.PrintArea" hidden="1" oldHidden="1">
    <formula>'на 01.10.2020'!$A$1:$J$226</formula>
    <oldFormula>'на 01.10.2020'!$A$1:$J$226</oldFormula>
  </rdn>
  <rdn rId="0" localSheetId="1" customView="1" name="Z_BEA0FDBA_BB07_4C19_8BBD_5E57EE395C09_.wvu.PrintTitles" hidden="1" oldHidden="1">
    <formula>'на 01.10.2020'!$5:$8</formula>
    <oldFormula>'на 01.10.2020'!$5:$8</oldFormula>
  </rdn>
  <rdn rId="0" localSheetId="1" customView="1" name="Z_BEA0FDBA_BB07_4C19_8BBD_5E57EE395C09_.wvu.FilterData" hidden="1" oldHidden="1">
    <formula>'на 01.10.2020'!$A$7:$J$427</formula>
    <oldFormula>'на 01.10.2020'!$A$7:$J$427</oldFormula>
  </rdn>
  <rcv guid="{BEA0FDBA-BB07-4C19-8BBD-5E57EE395C09}" action="add"/>
</revisions>
</file>

<file path=xl/revisions/revisionLog2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01.10.2020'!$A$1:$J$226</formula>
    <oldFormula>'на 01.10.2020'!$A$1:$J$226</oldFormula>
  </rdn>
  <rdn rId="0" localSheetId="1" customView="1" name="Z_BEA0FDBA_BB07_4C19_8BBD_5E57EE395C09_.wvu.PrintTitles" hidden="1" oldHidden="1">
    <formula>'на 01.10.2020'!$5:$8</formula>
    <oldFormula>'на 01.10.2020'!$5:$8</oldFormula>
  </rdn>
  <rdn rId="0" localSheetId="1" customView="1" name="Z_BEA0FDBA_BB07_4C19_8BBD_5E57EE395C09_.wvu.FilterData" hidden="1" oldHidden="1">
    <formula>'на 01.10.2020'!$A$7:$J$427</formula>
    <oldFormula>'на 01.10.2020'!$A$7:$J$427</oldFormula>
  </rdn>
  <rcv guid="{BEA0FDBA-BB07-4C19-8BBD-5E57EE395C09}" action="add"/>
</revisions>
</file>

<file path=xl/revisions/revisionLog2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9" sId="1" numFmtId="4">
    <oc r="D178">
      <v>81397.179999999993</v>
    </oc>
    <nc r="D178">
      <f>81397.18+646.4</f>
    </nc>
  </rcc>
  <rcc rId="960" sId="1">
    <oc r="J174"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 по объекту "Благоустройство в районе СурГУ в г. Сургуте" (II этап);
- по объекту "Сквер, прилегающий к территории МКУ "Дворец торжеств";
- по объекту "Реконструкция (реновация) рекреационных территорий общественных пространств в западном жилом районе города Сургута". 
- по объекту "Парк в микрорайоне 40". Остаток средств в размере 0,01 тыс.руб.- экономия в результате заключения контракта;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t>
      </is>
    </oc>
    <nc r="J174"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 по объекту "Благоустройство в районе СурГУ в г. Сургуте" (II этап);
- по объекту "Сквер, прилегающий к территории МКУ "Дворец торжеств";
- по объекту "Реконструкция (реновация) рекреационных территорий общественных пространств в западном жилом районе города Сургута". 
- по объекту "Парк в микрорайоне 40". Остаток средств в размере 0,01 тыс.руб.- экономия в результате заключения контракта;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1)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2)- 646,4 - невозможностью использования бюджетных ассигнований, в связи с поступлением денежных средств из бюджета автономного округа в конце года.
</t>
      </is>
    </nc>
  </rcc>
  <rcv guid="{CCF533A2-322B-40E2-88B2-065E6D1D35B4}" action="delete"/>
  <rdn rId="0" localSheetId="1" customView="1" name="Z_CCF533A2_322B_40E2_88B2_065E6D1D35B4_.wvu.PrintArea" hidden="1" oldHidden="1">
    <formula>'на 01.10.2020'!$A$1:$J$226</formula>
    <oldFormula>'на 01.10.2020'!$A$1:$J$226</oldFormula>
  </rdn>
  <rdn rId="0" localSheetId="1" customView="1" name="Z_CCF533A2_322B_40E2_88B2_065E6D1D35B4_.wvu.PrintTitles" hidden="1" oldHidden="1">
    <formula>'на 01.10.2020'!$5:$8</formula>
    <oldFormula>'на 01.10.2020'!$5:$8</oldFormula>
  </rdn>
  <rdn rId="0" localSheetId="1" customView="1" name="Z_CCF533A2_322B_40E2_88B2_065E6D1D35B4_.wvu.FilterData" hidden="1" oldHidden="1">
    <formula>'на 01.10.2020'!$A$7:$J$427</formula>
    <oldFormula>'на 01.10.2020'!$A$7:$J$427</oldFormula>
  </rdn>
  <rcv guid="{CCF533A2-322B-40E2-88B2-065E6D1D35B4}" action="add"/>
</revisions>
</file>

<file path=xl/revisions/revisionLog2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M179" start="0" length="2147483647">
    <dxf>
      <font>
        <color auto="1"/>
      </font>
    </dxf>
  </rfmt>
  <rcc rId="964" sId="1">
    <oc r="J174"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 по объекту "Благоустройство в районе СурГУ в г. Сургуте" (II этап);
- по объекту "Сквер, прилегающий к территории МКУ "Дворец торжеств";
- по объекту "Реконструкция (реновация) рекреационных территорий общественных пространств в западном жилом районе города Сургута". 
- по объекту "Парк в микрорайоне 40". Остаток средств в размере 0,01 тыс.руб.- экономия в результате заключения контракта;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359,79 тыс.рублей обусловлен:
1)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2)- 646,4 - невозможностью использования бюджетных ассигнований, в связи с поступлением денежных средств из бюджета автономного округа в конце года.
</t>
      </is>
    </oc>
    <nc r="J174"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 по объекту "Благоустройство в районе СурГУ в г. Сургуте" (II этап);
- по объекту "Сквер, прилегающий к территории МКУ "Дворец торжеств";
- по объекту "Реконструкция (реновация) рекреационных территорий общественных пространств в западном жилом районе города Сургута". 
- по объекту "Парк в микрорайоне 40". Остаток средств в размере 0,01 тыс.руб.- экономия в результате заключения контракта;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1006,19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- 646,4 -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невозможностью использования средств по причине их позднего поступления в конце года (29.12.2020).
</t>
      </is>
    </nc>
  </rcc>
</revisions>
</file>

<file path=xl/revisions/revisionLog2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65" sId="1">
    <oc r="D174">
      <f>SUM(D177:D181)</f>
    </oc>
    <nc r="D174">
      <f>SUM(D177:D181)</f>
    </nc>
  </rcc>
  <rcv guid="{CCF533A2-322B-40E2-88B2-065E6D1D35B4}" action="delete"/>
  <rdn rId="0" localSheetId="1" customView="1" name="Z_CCF533A2_322B_40E2_88B2_065E6D1D35B4_.wvu.PrintArea" hidden="1" oldHidden="1">
    <formula>'на 01.10.2020'!$A$1:$J$226</formula>
    <oldFormula>'на 01.10.2020'!$A$1:$J$226</oldFormula>
  </rdn>
  <rdn rId="0" localSheetId="1" customView="1" name="Z_CCF533A2_322B_40E2_88B2_065E6D1D35B4_.wvu.PrintTitles" hidden="1" oldHidden="1">
    <formula>'на 01.10.2020'!$5:$8</formula>
    <oldFormula>'на 01.10.2020'!$5:$8</oldFormula>
  </rdn>
  <rdn rId="0" localSheetId="1" customView="1" name="Z_CCF533A2_322B_40E2_88B2_065E6D1D35B4_.wvu.FilterData" hidden="1" oldHidden="1">
    <formula>'на 01.10.2020'!$A$7:$J$427</formula>
    <oldFormula>'на 01.10.2020'!$A$7:$J$427</oldFormula>
  </rdn>
  <rcv guid="{CCF533A2-322B-40E2-88B2-065E6D1D35B4}" action="add"/>
</revisions>
</file>

<file path=xl/revisions/revisionLog2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69" sId="1">
    <oc r="K9">
      <f>D9-G9</f>
    </oc>
    <nc r="K9"/>
  </rcc>
  <rcc rId="970" sId="1">
    <oc r="K10">
      <f>D10-G10</f>
    </oc>
    <nc r="K10"/>
  </rcc>
  <rcc rId="971" sId="1">
    <oc r="K11">
      <f>D11-G11</f>
    </oc>
    <nc r="K11"/>
  </rcc>
  <rcc rId="972" sId="1">
    <oc r="K12">
      <f>D12-G12</f>
    </oc>
    <nc r="K12"/>
  </rcc>
  <rcc rId="973" sId="1">
    <oc r="K13">
      <f>D13-G13</f>
    </oc>
    <nc r="K13"/>
  </rcc>
  <rcc rId="974" sId="1">
    <oc r="K14">
      <f>D14-G14</f>
    </oc>
    <nc r="K14"/>
  </rcc>
  <rcc rId="975" sId="1">
    <oc r="K15">
      <f>D15-G15</f>
    </oc>
    <nc r="K15"/>
  </rcc>
  <rcc rId="976" sId="1">
    <oc r="K16">
      <f>D16-G16</f>
    </oc>
    <nc r="K16"/>
  </rcc>
  <rcc rId="977" sId="1">
    <oc r="K17">
      <f>D17-G17</f>
    </oc>
    <nc r="K17"/>
  </rcc>
  <rcc rId="978" sId="1">
    <oc r="K18">
      <f>D18-G18</f>
    </oc>
    <nc r="K18"/>
  </rcc>
  <rcc rId="979" sId="1">
    <oc r="K19">
      <f>D19-G19</f>
    </oc>
    <nc r="K19"/>
  </rcc>
  <rcc rId="980" sId="1">
    <oc r="K20">
      <f>D20-G20</f>
    </oc>
    <nc r="K20"/>
  </rcc>
  <rcc rId="981" sId="1">
    <oc r="K21">
      <f>D21-G21</f>
    </oc>
    <nc r="K21"/>
  </rcc>
  <rcc rId="982" sId="1">
    <oc r="K22">
      <f>D22-G22</f>
    </oc>
    <nc r="K22"/>
  </rcc>
  <rcc rId="983" sId="1">
    <oc r="K23">
      <f>D23-G23</f>
    </oc>
    <nc r="K23"/>
  </rcc>
  <rcc rId="984" sId="1">
    <oc r="K24">
      <f>D24-G24</f>
    </oc>
    <nc r="K24"/>
  </rcc>
  <rcc rId="985" sId="1">
    <oc r="K25">
      <f>D25-G25</f>
    </oc>
    <nc r="K25"/>
  </rcc>
  <rcc rId="986" sId="1">
    <oc r="K26">
      <f>D26-G26</f>
    </oc>
    <nc r="K26"/>
  </rcc>
  <rcc rId="987" sId="1">
    <oc r="K27">
      <f>D27-G27</f>
    </oc>
    <nc r="K27"/>
  </rcc>
  <rcc rId="988" sId="1">
    <oc r="K28">
      <f>D28-G28</f>
    </oc>
    <nc r="K28"/>
  </rcc>
  <rcc rId="989" sId="1">
    <oc r="K29">
      <f>D29-G29</f>
    </oc>
    <nc r="K29"/>
  </rcc>
  <rcc rId="990" sId="1">
    <oc r="K30">
      <f>D30-G30</f>
    </oc>
    <nc r="K30"/>
  </rcc>
  <rcc rId="991" sId="1">
    <oc r="K31">
      <f>D31-G31</f>
    </oc>
    <nc r="K31"/>
  </rcc>
  <rcc rId="992" sId="1">
    <oc r="K32">
      <f>D32-G32</f>
    </oc>
    <nc r="K32"/>
  </rcc>
  <rcc rId="993" sId="1">
    <oc r="K33">
      <f>D33-G33</f>
    </oc>
    <nc r="K33"/>
  </rcc>
  <rcc rId="994" sId="1">
    <oc r="K34">
      <f>D34-G34</f>
    </oc>
    <nc r="K34"/>
  </rcc>
  <rcc rId="995" sId="1">
    <oc r="K35">
      <f>D35-G35</f>
    </oc>
    <nc r="K35"/>
  </rcc>
  <rcc rId="996" sId="1">
    <oc r="K36">
      <f>D36-G36</f>
    </oc>
    <nc r="K36"/>
  </rcc>
  <rcc rId="997" sId="1">
    <oc r="K37">
      <f>D37-G37</f>
    </oc>
    <nc r="K37"/>
  </rcc>
  <rcc rId="998" sId="1">
    <oc r="K38">
      <f>D38-G38</f>
    </oc>
    <nc r="K38"/>
  </rcc>
  <rcc rId="999" sId="1">
    <oc r="K39">
      <f>D39-G39</f>
    </oc>
    <nc r="K39"/>
  </rcc>
  <rcc rId="1000" sId="1">
    <oc r="K40">
      <f>D40-G40</f>
    </oc>
    <nc r="K40"/>
  </rcc>
  <rcc rId="1001" sId="1">
    <oc r="K41">
      <f>D41-G41</f>
    </oc>
    <nc r="K41"/>
  </rcc>
  <rcc rId="1002" sId="1">
    <oc r="K42">
      <f>D42-G42</f>
    </oc>
    <nc r="K42"/>
  </rcc>
  <rcc rId="1003" sId="1">
    <oc r="K43">
      <f>D43-G43</f>
    </oc>
    <nc r="K43"/>
  </rcc>
  <rcc rId="1004" sId="1">
    <oc r="K44">
      <f>D44-G44</f>
    </oc>
    <nc r="K44"/>
  </rcc>
  <rcc rId="1005" sId="1">
    <oc r="K45">
      <f>D45-G45</f>
    </oc>
    <nc r="K45"/>
  </rcc>
  <rcc rId="1006" sId="1">
    <oc r="K46">
      <f>D46-G46</f>
    </oc>
    <nc r="K46"/>
  </rcc>
  <rcc rId="1007" sId="1">
    <oc r="K47">
      <f>D47-G47</f>
    </oc>
    <nc r="K47"/>
  </rcc>
  <rcc rId="1008" sId="1">
    <oc r="K48">
      <f>D48-G48</f>
    </oc>
    <nc r="K48"/>
  </rcc>
  <rcc rId="1009" sId="1">
    <oc r="K49">
      <f>D49-G49</f>
    </oc>
    <nc r="K49"/>
  </rcc>
  <rcc rId="1010" sId="1">
    <oc r="K50">
      <f>D50-G50</f>
    </oc>
    <nc r="K50"/>
  </rcc>
  <rcc rId="1011" sId="1">
    <oc r="K51">
      <f>D51-G51</f>
    </oc>
    <nc r="K51"/>
  </rcc>
  <rcc rId="1012" sId="1">
    <oc r="K52">
      <f>D52-G52</f>
    </oc>
    <nc r="K52"/>
  </rcc>
  <rcc rId="1013" sId="1">
    <oc r="K53">
      <f>D53-G53</f>
    </oc>
    <nc r="K53"/>
  </rcc>
  <rcc rId="1014" sId="1">
    <oc r="K54">
      <f>D54-G54</f>
    </oc>
    <nc r="K54"/>
  </rcc>
  <rcc rId="1015" sId="1">
    <oc r="K55">
      <f>D55-G55</f>
    </oc>
    <nc r="K55"/>
  </rcc>
  <rcc rId="1016" sId="1">
    <oc r="K56">
      <f>D56-G56</f>
    </oc>
    <nc r="K56"/>
  </rcc>
  <rcc rId="1017" sId="1">
    <oc r="K57">
      <f>D57-G57</f>
    </oc>
    <nc r="K57"/>
  </rcc>
  <rcc rId="1018" sId="1">
    <oc r="K58">
      <f>D58-G58</f>
    </oc>
    <nc r="K58"/>
  </rcc>
  <rcc rId="1019" sId="1">
    <oc r="K59">
      <f>D59-G59</f>
    </oc>
    <nc r="K59"/>
  </rcc>
  <rcc rId="1020" sId="1">
    <oc r="K60">
      <f>D60-G60</f>
    </oc>
    <nc r="K60"/>
  </rcc>
  <rcc rId="1021" sId="1">
    <oc r="K61">
      <f>D61-G61</f>
    </oc>
    <nc r="K61"/>
  </rcc>
  <rcc rId="1022" sId="1">
    <oc r="K62">
      <f>D62-G62</f>
    </oc>
    <nc r="K62"/>
  </rcc>
  <rcc rId="1023" sId="1">
    <oc r="K63">
      <f>D63-G63</f>
    </oc>
    <nc r="K63"/>
  </rcc>
  <rcc rId="1024" sId="1">
    <oc r="K64">
      <f>D64-G64</f>
    </oc>
    <nc r="K64"/>
  </rcc>
  <rcc rId="1025" sId="1">
    <oc r="K65">
      <f>D65-G65</f>
    </oc>
    <nc r="K65"/>
  </rcc>
  <rcc rId="1026" sId="1">
    <oc r="K66">
      <f>D66-G66</f>
    </oc>
    <nc r="K66"/>
  </rcc>
  <rcc rId="1027" sId="1">
    <oc r="K67">
      <f>D67-G67</f>
    </oc>
    <nc r="K67"/>
  </rcc>
  <rcc rId="1028" sId="1">
    <oc r="K68">
      <f>D68-G68</f>
    </oc>
    <nc r="K68"/>
  </rcc>
  <rcc rId="1029" sId="1">
    <oc r="K69">
      <f>D69-G69</f>
    </oc>
    <nc r="K69"/>
  </rcc>
  <rcc rId="1030" sId="1">
    <oc r="K70">
      <f>D70-G70</f>
    </oc>
    <nc r="K70"/>
  </rcc>
  <rcc rId="1031" sId="1">
    <oc r="K71">
      <f>D71-G71</f>
    </oc>
    <nc r="K71"/>
  </rcc>
  <rcc rId="1032" sId="1">
    <oc r="K72">
      <f>D72-G72</f>
    </oc>
    <nc r="K72"/>
  </rcc>
  <rcc rId="1033" sId="1">
    <oc r="K73">
      <f>D73-G73</f>
    </oc>
    <nc r="K73"/>
  </rcc>
  <rcc rId="1034" sId="1">
    <oc r="K74">
      <f>D74-G74</f>
    </oc>
    <nc r="K74"/>
  </rcc>
  <rcc rId="1035" sId="1">
    <oc r="K75">
      <f>D75-G75</f>
    </oc>
    <nc r="K75"/>
  </rcc>
  <rcc rId="1036" sId="1">
    <oc r="K76">
      <f>D76-G76</f>
    </oc>
    <nc r="K76"/>
  </rcc>
  <rcc rId="1037" sId="1">
    <oc r="K77">
      <f>D77-G77</f>
    </oc>
    <nc r="K77"/>
  </rcc>
  <rcc rId="1038" sId="1">
    <oc r="K78">
      <f>D78-G78</f>
    </oc>
    <nc r="K78"/>
  </rcc>
  <rcc rId="1039" sId="1">
    <oc r="K79">
      <f>D79-G79</f>
    </oc>
    <nc r="K79"/>
  </rcc>
  <rcc rId="1040" sId="1">
    <oc r="K80">
      <f>D80-G80</f>
    </oc>
    <nc r="K80"/>
  </rcc>
  <rcc rId="1041" sId="1">
    <oc r="K81">
      <f>D81-G81</f>
    </oc>
    <nc r="K81"/>
  </rcc>
  <rcc rId="1042" sId="1">
    <oc r="K82">
      <f>D82-G82</f>
    </oc>
    <nc r="K82"/>
  </rcc>
  <rcc rId="1043" sId="1">
    <oc r="K83">
      <f>D83-G83</f>
    </oc>
    <nc r="K83"/>
  </rcc>
  <rcc rId="1044" sId="1">
    <oc r="K84">
      <f>D84-G84</f>
    </oc>
    <nc r="K84"/>
  </rcc>
  <rcc rId="1045" sId="1">
    <oc r="K85">
      <f>D85-G85</f>
    </oc>
    <nc r="K85"/>
  </rcc>
  <rcc rId="1046" sId="1">
    <oc r="K86">
      <f>D86-G86</f>
    </oc>
    <nc r="K86"/>
  </rcc>
  <rcc rId="1047" sId="1">
    <oc r="K87">
      <f>D87-G87</f>
    </oc>
    <nc r="K87"/>
  </rcc>
  <rcc rId="1048" sId="1">
    <oc r="K88">
      <f>D88-G88</f>
    </oc>
    <nc r="K88"/>
  </rcc>
  <rcc rId="1049" sId="1">
    <oc r="K89">
      <f>D89-G89</f>
    </oc>
    <nc r="K89"/>
  </rcc>
  <rcc rId="1050" sId="1">
    <oc r="K90">
      <f>D90-G90</f>
    </oc>
    <nc r="K90"/>
  </rcc>
  <rcc rId="1051" sId="1">
    <oc r="K91">
      <f>D91-G91</f>
    </oc>
    <nc r="K91"/>
  </rcc>
  <rcc rId="1052" sId="1">
    <oc r="K92">
      <f>D92-G92</f>
    </oc>
    <nc r="K92"/>
  </rcc>
  <rcc rId="1053" sId="1">
    <oc r="K93">
      <f>D93-G93</f>
    </oc>
    <nc r="K93"/>
  </rcc>
  <rcc rId="1054" sId="1">
    <oc r="K94">
      <f>D94-G94</f>
    </oc>
    <nc r="K94"/>
  </rcc>
  <rcc rId="1055" sId="1">
    <oc r="K95">
      <f>D95-G95</f>
    </oc>
    <nc r="K95"/>
  </rcc>
  <rcc rId="1056" sId="1">
    <oc r="K96">
      <f>D96-G96</f>
    </oc>
    <nc r="K96"/>
  </rcc>
  <rcc rId="1057" sId="1">
    <oc r="K97">
      <f>D97-G97</f>
    </oc>
    <nc r="K97"/>
  </rcc>
  <rcc rId="1058" sId="1">
    <oc r="K98">
      <f>D98-G98</f>
    </oc>
    <nc r="K98"/>
  </rcc>
  <rcc rId="1059" sId="1">
    <oc r="K99">
      <f>D99-G99</f>
    </oc>
    <nc r="K99"/>
  </rcc>
  <rcc rId="1060" sId="1">
    <oc r="K100">
      <f>D100-G100</f>
    </oc>
    <nc r="K100"/>
  </rcc>
  <rcc rId="1061" sId="1">
    <oc r="K101">
      <f>D101-G101</f>
    </oc>
    <nc r="K101"/>
  </rcc>
  <rcc rId="1062" sId="1">
    <oc r="K102">
      <f>D102-G102</f>
    </oc>
    <nc r="K102"/>
  </rcc>
  <rcc rId="1063" sId="1">
    <oc r="K103">
      <f>D103-G103</f>
    </oc>
    <nc r="K103"/>
  </rcc>
  <rcc rId="1064" sId="1">
    <oc r="K104">
      <f>D104-G104</f>
    </oc>
    <nc r="K104"/>
  </rcc>
  <rcc rId="1065" sId="1">
    <oc r="K105">
      <f>D105-G105</f>
    </oc>
    <nc r="K105"/>
  </rcc>
  <rcc rId="1066" sId="1">
    <oc r="K106">
      <f>D106-G106</f>
    </oc>
    <nc r="K106"/>
  </rcc>
  <rcc rId="1067" sId="1">
    <oc r="K107">
      <f>D107-G107</f>
    </oc>
    <nc r="K107"/>
  </rcc>
  <rcc rId="1068" sId="1">
    <oc r="K108">
      <f>D108-G108</f>
    </oc>
    <nc r="K108"/>
  </rcc>
  <rcc rId="1069" sId="1">
    <oc r="K109">
      <f>D109-G109</f>
    </oc>
    <nc r="K109"/>
  </rcc>
  <rcc rId="1070" sId="1">
    <oc r="K110">
      <f>D110-G110</f>
    </oc>
    <nc r="K110"/>
  </rcc>
  <rcc rId="1071" sId="1">
    <oc r="K111">
      <f>D111-G111</f>
    </oc>
    <nc r="K111"/>
  </rcc>
  <rcc rId="1072" sId="1">
    <oc r="K112">
      <f>D112-G112</f>
    </oc>
    <nc r="K112"/>
  </rcc>
  <rcc rId="1073" sId="1">
    <oc r="K113">
      <f>D113-G113</f>
    </oc>
    <nc r="K113"/>
  </rcc>
  <rcc rId="1074" sId="1">
    <oc r="K114">
      <f>D114-G114</f>
    </oc>
    <nc r="K114"/>
  </rcc>
  <rcc rId="1075" sId="1">
    <oc r="K115">
      <f>D115-G115</f>
    </oc>
    <nc r="K115"/>
  </rcc>
  <rcc rId="1076" sId="1">
    <oc r="K116">
      <f>D116-G116</f>
    </oc>
    <nc r="K116"/>
  </rcc>
  <rcc rId="1077" sId="1">
    <oc r="K117">
      <f>D117-G117</f>
    </oc>
    <nc r="K117"/>
  </rcc>
  <rcc rId="1078" sId="1">
    <oc r="K118">
      <f>D118-G118</f>
    </oc>
    <nc r="K118"/>
  </rcc>
  <rcc rId="1079" sId="1">
    <oc r="K119">
      <f>D119-G119</f>
    </oc>
    <nc r="K119"/>
  </rcc>
  <rcc rId="1080" sId="1">
    <oc r="K120">
      <f>D120-G120</f>
    </oc>
    <nc r="K120"/>
  </rcc>
  <rcc rId="1081" sId="1">
    <oc r="K121">
      <f>D121-G121</f>
    </oc>
    <nc r="K121"/>
  </rcc>
  <rcc rId="1082" sId="1">
    <oc r="K122">
      <f>D122-G122</f>
    </oc>
    <nc r="K122"/>
  </rcc>
  <rcc rId="1083" sId="1">
    <oc r="K123">
      <f>D123-G123</f>
    </oc>
    <nc r="K123"/>
  </rcc>
  <rcc rId="1084" sId="1">
    <oc r="K124">
      <f>D124-G124</f>
    </oc>
    <nc r="K124"/>
  </rcc>
  <rcc rId="1085" sId="1">
    <oc r="K125">
      <f>D125-G125</f>
    </oc>
    <nc r="K125"/>
  </rcc>
  <rcc rId="1086" sId="1">
    <oc r="K126">
      <f>D126-G126</f>
    </oc>
    <nc r="K126"/>
  </rcc>
  <rcc rId="1087" sId="1">
    <oc r="K127">
      <f>D127-G127</f>
    </oc>
    <nc r="K127"/>
  </rcc>
  <rcc rId="1088" sId="1">
    <oc r="K128">
      <f>D128-G128</f>
    </oc>
    <nc r="K128"/>
  </rcc>
  <rcc rId="1089" sId="1">
    <oc r="K129">
      <f>D129-G129</f>
    </oc>
    <nc r="K129"/>
  </rcc>
  <rcc rId="1090" sId="1">
    <oc r="K130">
      <f>D130-G130</f>
    </oc>
    <nc r="K130"/>
  </rcc>
  <rcc rId="1091" sId="1">
    <oc r="K131">
      <f>D131-G131</f>
    </oc>
    <nc r="K131"/>
  </rcc>
  <rcc rId="1092" sId="1">
    <oc r="K132">
      <f>D132-G132</f>
    </oc>
    <nc r="K132"/>
  </rcc>
  <rcc rId="1093" sId="1">
    <oc r="K133">
      <f>D133-G133</f>
    </oc>
    <nc r="K133"/>
  </rcc>
  <rcc rId="1094" sId="1">
    <oc r="K134">
      <f>D134-G134</f>
    </oc>
    <nc r="K134"/>
  </rcc>
  <rcc rId="1095" sId="1">
    <oc r="K135">
      <f>D135-G135</f>
    </oc>
    <nc r="K135"/>
  </rcc>
  <rcc rId="1096" sId="1">
    <oc r="K136">
      <f>D136-G136</f>
    </oc>
    <nc r="K136"/>
  </rcc>
  <rcc rId="1097" sId="1">
    <oc r="K137">
      <f>D137-G137</f>
    </oc>
    <nc r="K137"/>
  </rcc>
  <rcc rId="1098" sId="1">
    <oc r="K138">
      <f>D138-G138</f>
    </oc>
    <nc r="K138"/>
  </rcc>
  <rcc rId="1099" sId="1">
    <oc r="K139">
      <f>D139-G139</f>
    </oc>
    <nc r="K139"/>
  </rcc>
  <rcc rId="1100" sId="1">
    <oc r="K140">
      <f>D140-G140</f>
    </oc>
    <nc r="K140"/>
  </rcc>
  <rcc rId="1101" sId="1">
    <oc r="K141">
      <f>D141-G141</f>
    </oc>
    <nc r="K141"/>
  </rcc>
  <rcc rId="1102" sId="1">
    <oc r="K142">
      <f>D142-G142</f>
    </oc>
    <nc r="K142"/>
  </rcc>
  <rcc rId="1103" sId="1">
    <oc r="K143">
      <f>D143-G143</f>
    </oc>
    <nc r="K143"/>
  </rcc>
  <rcc rId="1104" sId="1">
    <oc r="K144">
      <f>D144-G144</f>
    </oc>
    <nc r="K144"/>
  </rcc>
  <rcc rId="1105" sId="1">
    <oc r="K145">
      <f>D145-G145</f>
    </oc>
    <nc r="K145"/>
  </rcc>
  <rcc rId="1106" sId="1">
    <oc r="K146">
      <f>D146-G146</f>
    </oc>
    <nc r="K146"/>
  </rcc>
  <rcc rId="1107" sId="1">
    <oc r="K147">
      <f>D147-G147</f>
    </oc>
    <nc r="K147"/>
  </rcc>
  <rcc rId="1108" sId="1">
    <oc r="K148">
      <f>D148-G148</f>
    </oc>
    <nc r="K148"/>
  </rcc>
  <rcc rId="1109" sId="1">
    <oc r="K149">
      <f>D149-G149</f>
    </oc>
    <nc r="K149"/>
  </rcc>
  <rcc rId="1110" sId="1">
    <oc r="K150">
      <f>D150-G150</f>
    </oc>
    <nc r="K150"/>
  </rcc>
  <rcc rId="1111" sId="1">
    <oc r="K151">
      <f>D151-G151</f>
    </oc>
    <nc r="K151"/>
  </rcc>
  <rcc rId="1112" sId="1">
    <oc r="K152">
      <f>D152-G152</f>
    </oc>
    <nc r="K152"/>
  </rcc>
  <rcc rId="1113" sId="1">
    <oc r="K153">
      <f>D153-G153</f>
    </oc>
    <nc r="K153"/>
  </rcc>
  <rcc rId="1114" sId="1">
    <oc r="K154">
      <f>D154-G154</f>
    </oc>
    <nc r="K154"/>
  </rcc>
  <rcc rId="1115" sId="1">
    <oc r="K155">
      <f>D155-G155</f>
    </oc>
    <nc r="K155"/>
  </rcc>
  <rcc rId="1116" sId="1">
    <oc r="K156">
      <f>D156-G156</f>
    </oc>
    <nc r="K156"/>
  </rcc>
  <rcc rId="1117" sId="1">
    <oc r="K157">
      <f>D157-G157</f>
    </oc>
    <nc r="K157"/>
  </rcc>
  <rcc rId="1118" sId="1">
    <oc r="K158">
      <f>D158-G158</f>
    </oc>
    <nc r="K158"/>
  </rcc>
  <rcc rId="1119" sId="1">
    <oc r="K159">
      <f>D159-G159</f>
    </oc>
    <nc r="K159"/>
  </rcc>
  <rcc rId="1120" sId="1">
    <oc r="K160">
      <f>D160-G160</f>
    </oc>
    <nc r="K160"/>
  </rcc>
  <rcc rId="1121" sId="1">
    <oc r="K161">
      <f>D161-G161</f>
    </oc>
    <nc r="K161"/>
  </rcc>
  <rcc rId="1122" sId="1">
    <oc r="K162">
      <f>D162-G162</f>
    </oc>
    <nc r="K162"/>
  </rcc>
  <rcc rId="1123" sId="1">
    <oc r="K163">
      <f>D163-G163</f>
    </oc>
    <nc r="K163"/>
  </rcc>
  <rcc rId="1124" sId="1">
    <oc r="K164">
      <f>D164-G164</f>
    </oc>
    <nc r="K164"/>
  </rcc>
  <rcc rId="1125" sId="1">
    <oc r="K165">
      <f>D165-G165</f>
    </oc>
    <nc r="K165"/>
  </rcc>
  <rcc rId="1126" sId="1">
    <oc r="K166">
      <f>D166-G166</f>
    </oc>
    <nc r="K166"/>
  </rcc>
  <rcc rId="1127" sId="1">
    <oc r="K167">
      <f>D167-G167</f>
    </oc>
    <nc r="K167"/>
  </rcc>
  <rcc rId="1128" sId="1">
    <oc r="K168">
      <f>D168-G168</f>
    </oc>
    <nc r="K168"/>
  </rcc>
  <rcc rId="1129" sId="1">
    <oc r="K169">
      <f>D169-G169</f>
    </oc>
    <nc r="K169"/>
  </rcc>
  <rcc rId="1130" sId="1">
    <oc r="K170">
      <f>D170-G170</f>
    </oc>
    <nc r="K170"/>
  </rcc>
  <rcc rId="1131" sId="1">
    <oc r="K171">
      <f>D171-G171</f>
    </oc>
    <nc r="K171"/>
  </rcc>
  <rcc rId="1132" sId="1">
    <oc r="K172">
      <f>D172-G172</f>
    </oc>
    <nc r="K172"/>
  </rcc>
  <rcc rId="1133" sId="1">
    <oc r="K173">
      <f>D173-G173</f>
    </oc>
    <nc r="K173"/>
  </rcc>
  <rcc rId="1134" sId="1">
    <oc r="K174">
      <f>D174-G174</f>
    </oc>
    <nc r="K174"/>
  </rcc>
  <rcc rId="1135" sId="1">
    <oc r="K175">
      <f>D175-G175</f>
    </oc>
    <nc r="K175"/>
  </rcc>
  <rcc rId="1136" sId="1">
    <oc r="K176">
      <f>D176-G176</f>
    </oc>
    <nc r="K176"/>
  </rcc>
  <rcc rId="1137" sId="1">
    <oc r="K177">
      <f>D177-G177</f>
    </oc>
    <nc r="K177"/>
  </rcc>
  <rcc rId="1138" sId="1">
    <oc r="K178">
      <f>D178-G178</f>
    </oc>
    <nc r="K178"/>
  </rcc>
  <rcc rId="1139" sId="1">
    <oc r="K179">
      <f>D179-G179</f>
    </oc>
    <nc r="K179"/>
  </rcc>
  <rcc rId="1140" sId="1">
    <oc r="K180">
      <f>D180-G180</f>
    </oc>
    <nc r="K180"/>
  </rcc>
  <rcc rId="1141" sId="1">
    <oc r="K181">
      <f>D181-G181</f>
    </oc>
    <nc r="K181"/>
  </rcc>
  <rcc rId="1142" sId="1">
    <oc r="K182">
      <f>D182-G182</f>
    </oc>
    <nc r="K182"/>
  </rcc>
  <rcc rId="1143" sId="1">
    <oc r="K183">
      <f>D183-G183</f>
    </oc>
    <nc r="K183"/>
  </rcc>
  <rcc rId="1144" sId="1">
    <oc r="K184">
      <f>D184-G184</f>
    </oc>
    <nc r="K184"/>
  </rcc>
  <rcc rId="1145" sId="1">
    <oc r="K185">
      <f>D185-G185</f>
    </oc>
    <nc r="K185"/>
  </rcc>
  <rcc rId="1146" sId="1">
    <oc r="K186">
      <f>D186-G186</f>
    </oc>
    <nc r="K186"/>
  </rcc>
  <rcc rId="1147" sId="1">
    <oc r="K187">
      <f>D187-G187</f>
    </oc>
    <nc r="K187"/>
  </rcc>
  <rcc rId="1148" sId="1">
    <oc r="K188">
      <f>D188-G188</f>
    </oc>
    <nc r="K188"/>
  </rcc>
  <rcc rId="1149" sId="1">
    <oc r="K189">
      <f>D189-G189</f>
    </oc>
    <nc r="K189"/>
  </rcc>
  <rcc rId="1150" sId="1">
    <oc r="K190">
      <f>D190-G190</f>
    </oc>
    <nc r="K190"/>
  </rcc>
  <rcc rId="1151" sId="1">
    <oc r="K191">
      <f>D191-G191</f>
    </oc>
    <nc r="K191"/>
  </rcc>
  <rcc rId="1152" sId="1">
    <oc r="K192">
      <f>D192-G192</f>
    </oc>
    <nc r="K192"/>
  </rcc>
  <rcc rId="1153" sId="1">
    <oc r="K193">
      <f>D193-G193</f>
    </oc>
    <nc r="K193"/>
  </rcc>
  <rcc rId="1154" sId="1">
    <oc r="K194">
      <f>D194-G194</f>
    </oc>
    <nc r="K194"/>
  </rcc>
  <rcc rId="1155" sId="1">
    <oc r="K195">
      <f>D195-G195</f>
    </oc>
    <nc r="K195"/>
  </rcc>
  <rcc rId="1156" sId="1">
    <oc r="K196">
      <f>D196-G196</f>
    </oc>
    <nc r="K196"/>
  </rcc>
  <rcc rId="1157" sId="1">
    <oc r="K197">
      <f>D197-G197</f>
    </oc>
    <nc r="K197"/>
  </rcc>
  <rcc rId="1158" sId="1">
    <oc r="K198">
      <f>D198-G198</f>
    </oc>
    <nc r="K198"/>
  </rcc>
  <rcc rId="1159" sId="1">
    <oc r="K199">
      <f>D199-G199</f>
    </oc>
    <nc r="K199"/>
  </rcc>
  <rcc rId="1160" sId="1">
    <oc r="K200">
      <f>D200-G200</f>
    </oc>
    <nc r="K200"/>
  </rcc>
  <rcc rId="1161" sId="1">
    <oc r="K201">
      <f>D201-G201</f>
    </oc>
    <nc r="K201"/>
  </rcc>
  <rcc rId="1162" sId="1">
    <oc r="K202">
      <f>D202-G202</f>
    </oc>
    <nc r="K202"/>
  </rcc>
  <rcc rId="1163" sId="1">
    <oc r="K203">
      <f>D203-G203</f>
    </oc>
    <nc r="K203"/>
  </rcc>
  <rcc rId="1164" sId="1">
    <oc r="K204">
      <f>D204-G204</f>
    </oc>
    <nc r="K204"/>
  </rcc>
  <rcc rId="1165" sId="1">
    <oc r="K205">
      <f>D205-G205</f>
    </oc>
    <nc r="K205"/>
  </rcc>
  <rcc rId="1166" sId="1">
    <oc r="K206">
      <f>D206-G206</f>
    </oc>
    <nc r="K206"/>
  </rcc>
  <rcc rId="1167" sId="1">
    <oc r="K207">
      <f>D207-G207</f>
    </oc>
    <nc r="K207"/>
  </rcc>
  <rcc rId="1168" sId="1">
    <oc r="K208">
      <f>D208-G208</f>
    </oc>
    <nc r="K208"/>
  </rcc>
  <rcc rId="1169" sId="1">
    <oc r="K209">
      <f>D209-G209</f>
    </oc>
    <nc r="K209"/>
  </rcc>
  <rcc rId="1170" sId="1">
    <oc r="K210">
      <f>D210-G210</f>
    </oc>
    <nc r="K210"/>
  </rcc>
  <rcc rId="1171" sId="1">
    <oc r="K211">
      <f>D211-G211</f>
    </oc>
    <nc r="K211"/>
  </rcc>
  <rcc rId="1172" sId="1">
    <oc r="K212">
      <f>D212-G212</f>
    </oc>
    <nc r="K212"/>
  </rcc>
  <rcc rId="1173" sId="1">
    <oc r="K213">
      <f>D213-G213</f>
    </oc>
    <nc r="K213"/>
  </rcc>
  <rcc rId="1174" sId="1">
    <oc r="K214">
      <f>D214-G214</f>
    </oc>
    <nc r="K214"/>
  </rcc>
  <rcc rId="1175" sId="1">
    <oc r="K215">
      <f>D215-G215</f>
    </oc>
    <nc r="K215"/>
  </rcc>
  <rcc rId="1176" sId="1">
    <oc r="K216">
      <f>D216-G216</f>
    </oc>
    <nc r="K216"/>
  </rcc>
  <rcc rId="1177" sId="1">
    <oc r="K217">
      <f>D217-G217</f>
    </oc>
    <nc r="K217"/>
  </rcc>
  <rcc rId="1178" sId="1">
    <oc r="K218">
      <f>D218-G218</f>
    </oc>
    <nc r="K218"/>
  </rcc>
  <rcc rId="1179" sId="1">
    <oc r="K219">
      <f>D219-G219</f>
    </oc>
    <nc r="K219"/>
  </rcc>
  <rcc rId="1180" sId="1">
    <oc r="K220">
      <f>D220-G220</f>
    </oc>
    <nc r="K220"/>
  </rcc>
  <rcc rId="1181" sId="1">
    <oc r="K221">
      <f>D221-G221</f>
    </oc>
    <nc r="K221"/>
  </rcc>
  <rcc rId="1182" sId="1">
    <oc r="K222">
      <f>D222-G222</f>
    </oc>
    <nc r="K222"/>
  </rcc>
  <rcc rId="1183" sId="1">
    <oc r="K223">
      <f>D223-G223</f>
    </oc>
    <nc r="K223"/>
  </rcc>
  <rcc rId="1184" sId="1">
    <oc r="K224">
      <f>D224-G224</f>
    </oc>
    <nc r="K224"/>
  </rcc>
  <rcc rId="1185" sId="1">
    <oc r="K225">
      <f>D225-G225</f>
    </oc>
    <nc r="K225"/>
  </rcc>
  <rcc rId="1186" sId="1">
    <oc r="K226">
      <f>D226-G226</f>
    </oc>
    <nc r="K226"/>
  </rcc>
  <rcc rId="1187" sId="1">
    <oc r="L9">
      <f>I9-K9</f>
    </oc>
    <nc r="L9"/>
  </rcc>
  <rcc rId="1188" sId="1">
    <oc r="L10">
      <f>I10-K10</f>
    </oc>
    <nc r="L10"/>
  </rcc>
  <rcc rId="1189" sId="1">
    <oc r="L11">
      <f>I11-K11</f>
    </oc>
    <nc r="L11"/>
  </rcc>
  <rcc rId="1190" sId="1">
    <oc r="L12">
      <f>I12-K12</f>
    </oc>
    <nc r="L12"/>
  </rcc>
  <rcc rId="1191" sId="1">
    <oc r="L13">
      <f>I13-K13</f>
    </oc>
    <nc r="L13"/>
  </rcc>
  <rcc rId="1192" sId="1">
    <oc r="L14">
      <f>I14-K14</f>
    </oc>
    <nc r="L14"/>
  </rcc>
  <rcc rId="1193" sId="1">
    <oc r="L15">
      <f>I15-K15</f>
    </oc>
    <nc r="L15"/>
  </rcc>
  <rcc rId="1194" sId="1">
    <oc r="L16">
      <f>I16-K16</f>
    </oc>
    <nc r="L16"/>
  </rcc>
  <rcc rId="1195" sId="1">
    <oc r="L17">
      <f>I17-K17</f>
    </oc>
    <nc r="L17"/>
  </rcc>
  <rcc rId="1196" sId="1">
    <oc r="L18">
      <f>I18-K18</f>
    </oc>
    <nc r="L18"/>
  </rcc>
  <rcc rId="1197" sId="1">
    <oc r="L19">
      <f>I19-K19</f>
    </oc>
    <nc r="L19"/>
  </rcc>
  <rcc rId="1198" sId="1">
    <oc r="L20">
      <f>I20-K20</f>
    </oc>
    <nc r="L20"/>
  </rcc>
  <rcc rId="1199" sId="1">
    <oc r="L21">
      <f>I21-K21</f>
    </oc>
    <nc r="L21"/>
  </rcc>
  <rcc rId="1200" sId="1">
    <oc r="L22">
      <f>I22-K22</f>
    </oc>
    <nc r="L22"/>
  </rcc>
  <rcc rId="1201" sId="1">
    <oc r="L23">
      <f>I23-K23</f>
    </oc>
    <nc r="L23"/>
  </rcc>
  <rcc rId="1202" sId="1">
    <oc r="L24">
      <f>I24-K24</f>
    </oc>
    <nc r="L24"/>
  </rcc>
  <rcc rId="1203" sId="1">
    <oc r="L25">
      <f>I25-K25</f>
    </oc>
    <nc r="L25"/>
  </rcc>
  <rcc rId="1204" sId="1">
    <oc r="L26">
      <f>I26-K26</f>
    </oc>
    <nc r="L26"/>
  </rcc>
  <rcc rId="1205" sId="1">
    <oc r="L27">
      <f>I27-K27</f>
    </oc>
    <nc r="L27"/>
  </rcc>
  <rcc rId="1206" sId="1">
    <oc r="L28">
      <f>I28-K28</f>
    </oc>
    <nc r="L28"/>
  </rcc>
  <rcc rId="1207" sId="1">
    <oc r="L29">
      <f>I29-K29</f>
    </oc>
    <nc r="L29"/>
  </rcc>
  <rcc rId="1208" sId="1">
    <oc r="L30">
      <f>I30-K30</f>
    </oc>
    <nc r="L30"/>
  </rcc>
  <rcc rId="1209" sId="1">
    <oc r="L31">
      <f>I31-K31</f>
    </oc>
    <nc r="L31"/>
  </rcc>
  <rcc rId="1210" sId="1">
    <oc r="L32">
      <f>I32-K32</f>
    </oc>
    <nc r="L32"/>
  </rcc>
  <rcc rId="1211" sId="1">
    <oc r="L33">
      <f>I33-K33</f>
    </oc>
    <nc r="L33"/>
  </rcc>
  <rcc rId="1212" sId="1">
    <oc r="L34">
      <f>I34-K34</f>
    </oc>
    <nc r="L34"/>
  </rcc>
  <rcc rId="1213" sId="1">
    <oc r="L35">
      <f>I35-K35</f>
    </oc>
    <nc r="L35"/>
  </rcc>
  <rcc rId="1214" sId="1">
    <oc r="L36">
      <f>I36-K36</f>
    </oc>
    <nc r="L36"/>
  </rcc>
  <rcc rId="1215" sId="1">
    <oc r="L37">
      <f>I37-K37</f>
    </oc>
    <nc r="L37"/>
  </rcc>
  <rcc rId="1216" sId="1">
    <oc r="L38">
      <f>I38-K38</f>
    </oc>
    <nc r="L38"/>
  </rcc>
  <rcc rId="1217" sId="1">
    <oc r="L39">
      <f>I39-K39</f>
    </oc>
    <nc r="L39"/>
  </rcc>
  <rcc rId="1218" sId="1">
    <oc r="L40">
      <f>I40-K40</f>
    </oc>
    <nc r="L40"/>
  </rcc>
  <rcc rId="1219" sId="1">
    <oc r="L41">
      <f>I41-K41</f>
    </oc>
    <nc r="L41"/>
  </rcc>
  <rcc rId="1220" sId="1">
    <oc r="L42">
      <f>I42-K42</f>
    </oc>
    <nc r="L42"/>
  </rcc>
  <rcc rId="1221" sId="1">
    <oc r="L43">
      <f>I43-K43</f>
    </oc>
    <nc r="L43"/>
  </rcc>
  <rcc rId="1222" sId="1">
    <oc r="L44">
      <f>I44-K44</f>
    </oc>
    <nc r="L44"/>
  </rcc>
  <rcc rId="1223" sId="1">
    <oc r="L45">
      <f>I45-K45</f>
    </oc>
    <nc r="L45"/>
  </rcc>
  <rcc rId="1224" sId="1">
    <oc r="L46">
      <f>I46-K46</f>
    </oc>
    <nc r="L46"/>
  </rcc>
  <rcc rId="1225" sId="1">
    <oc r="L47">
      <f>I47-K47</f>
    </oc>
    <nc r="L47"/>
  </rcc>
  <rcc rId="1226" sId="1">
    <oc r="L48">
      <f>I48-K48</f>
    </oc>
    <nc r="L48"/>
  </rcc>
  <rcc rId="1227" sId="1">
    <oc r="L49">
      <f>I49-K49</f>
    </oc>
    <nc r="L49"/>
  </rcc>
  <rcc rId="1228" sId="1">
    <oc r="L50">
      <f>I50-K50</f>
    </oc>
    <nc r="L50"/>
  </rcc>
  <rcc rId="1229" sId="1">
    <oc r="L51">
      <f>I51-K51</f>
    </oc>
    <nc r="L51"/>
  </rcc>
  <rcc rId="1230" sId="1">
    <oc r="L52">
      <f>I52-K52</f>
    </oc>
    <nc r="L52"/>
  </rcc>
  <rcc rId="1231" sId="1">
    <oc r="L53">
      <f>I53-K53</f>
    </oc>
    <nc r="L53"/>
  </rcc>
  <rcc rId="1232" sId="1">
    <oc r="L54">
      <f>I54-K54</f>
    </oc>
    <nc r="L54"/>
  </rcc>
  <rcc rId="1233" sId="1">
    <oc r="L55">
      <f>I55-K55</f>
    </oc>
    <nc r="L55"/>
  </rcc>
  <rcc rId="1234" sId="1">
    <oc r="L56">
      <f>I56-K56</f>
    </oc>
    <nc r="L56"/>
  </rcc>
  <rcc rId="1235" sId="1">
    <oc r="L57">
      <f>I57-K57</f>
    </oc>
    <nc r="L57"/>
  </rcc>
  <rcc rId="1236" sId="1">
    <oc r="L58">
      <f>I58-K58</f>
    </oc>
    <nc r="L58"/>
  </rcc>
  <rcc rId="1237" sId="1">
    <oc r="L59">
      <f>I59-K59</f>
    </oc>
    <nc r="L59"/>
  </rcc>
  <rcc rId="1238" sId="1">
    <oc r="L60">
      <f>I60-K60</f>
    </oc>
    <nc r="L60"/>
  </rcc>
  <rcc rId="1239" sId="1">
    <oc r="L61">
      <f>I61-K61</f>
    </oc>
    <nc r="L61"/>
  </rcc>
  <rcc rId="1240" sId="1">
    <oc r="L62">
      <f>I62-K62</f>
    </oc>
    <nc r="L62"/>
  </rcc>
  <rcc rId="1241" sId="1">
    <oc r="L63">
      <f>I63-K63</f>
    </oc>
    <nc r="L63"/>
  </rcc>
  <rcc rId="1242" sId="1">
    <oc r="L64">
      <f>I64-K64</f>
    </oc>
    <nc r="L64"/>
  </rcc>
  <rcc rId="1243" sId="1">
    <oc r="L65">
      <f>I65-K65</f>
    </oc>
    <nc r="L65"/>
  </rcc>
  <rcc rId="1244" sId="1">
    <oc r="L66">
      <f>I66-K66</f>
    </oc>
    <nc r="L66"/>
  </rcc>
  <rcc rId="1245" sId="1">
    <oc r="L67">
      <f>I67-K67</f>
    </oc>
    <nc r="L67"/>
  </rcc>
  <rcc rId="1246" sId="1">
    <oc r="L68">
      <f>I68-K68</f>
    </oc>
    <nc r="L68"/>
  </rcc>
  <rcc rId="1247" sId="1">
    <oc r="L69">
      <f>I69-K69</f>
    </oc>
    <nc r="L69"/>
  </rcc>
  <rcc rId="1248" sId="1">
    <oc r="L70">
      <f>I70-K70</f>
    </oc>
    <nc r="L70"/>
  </rcc>
  <rcc rId="1249" sId="1">
    <oc r="L71">
      <f>I71-K71</f>
    </oc>
    <nc r="L71"/>
  </rcc>
  <rcc rId="1250" sId="1">
    <oc r="L72">
      <f>I72-K72</f>
    </oc>
    <nc r="L72"/>
  </rcc>
  <rcc rId="1251" sId="1">
    <oc r="L73">
      <f>I73-K73</f>
    </oc>
    <nc r="L73"/>
  </rcc>
  <rcc rId="1252" sId="1">
    <oc r="L74">
      <f>I74-K74</f>
    </oc>
    <nc r="L74"/>
  </rcc>
  <rcc rId="1253" sId="1">
    <oc r="L75">
      <f>I75-K75</f>
    </oc>
    <nc r="L75"/>
  </rcc>
  <rcc rId="1254" sId="1">
    <oc r="L76">
      <f>I76-K76</f>
    </oc>
    <nc r="L76"/>
  </rcc>
  <rcc rId="1255" sId="1">
    <oc r="L77">
      <f>I77-K77</f>
    </oc>
    <nc r="L77"/>
  </rcc>
  <rcc rId="1256" sId="1">
    <oc r="L78">
      <f>I78-K78</f>
    </oc>
    <nc r="L78"/>
  </rcc>
  <rcc rId="1257" sId="1">
    <oc r="L79">
      <f>I79-K79</f>
    </oc>
    <nc r="L79"/>
  </rcc>
  <rcc rId="1258" sId="1">
    <oc r="L80">
      <f>I80-K80</f>
    </oc>
    <nc r="L80"/>
  </rcc>
  <rcc rId="1259" sId="1">
    <oc r="L81">
      <f>I81-K81</f>
    </oc>
    <nc r="L81"/>
  </rcc>
  <rcc rId="1260" sId="1">
    <oc r="L82">
      <f>I82-K82</f>
    </oc>
    <nc r="L82"/>
  </rcc>
  <rcc rId="1261" sId="1">
    <oc r="L83">
      <f>I83-K83</f>
    </oc>
    <nc r="L83"/>
  </rcc>
  <rcc rId="1262" sId="1">
    <oc r="L84">
      <f>I84-K84</f>
    </oc>
    <nc r="L84"/>
  </rcc>
  <rcc rId="1263" sId="1">
    <oc r="L85">
      <f>I85-K85</f>
    </oc>
    <nc r="L85"/>
  </rcc>
  <rcc rId="1264" sId="1">
    <oc r="L86">
      <f>I86-K86</f>
    </oc>
    <nc r="L86"/>
  </rcc>
  <rcc rId="1265" sId="1">
    <oc r="L87">
      <f>I87-K87</f>
    </oc>
    <nc r="L87"/>
  </rcc>
  <rcc rId="1266" sId="1">
    <oc r="L88">
      <f>I88-K88</f>
    </oc>
    <nc r="L88"/>
  </rcc>
  <rcc rId="1267" sId="1">
    <oc r="L89">
      <f>I89-K89</f>
    </oc>
    <nc r="L89"/>
  </rcc>
  <rcc rId="1268" sId="1">
    <oc r="L90">
      <f>I90-K90</f>
    </oc>
    <nc r="L90"/>
  </rcc>
  <rcc rId="1269" sId="1">
    <oc r="L91">
      <f>I91-K91</f>
    </oc>
    <nc r="L91"/>
  </rcc>
  <rcc rId="1270" sId="1">
    <oc r="L92">
      <f>I92-K92</f>
    </oc>
    <nc r="L92"/>
  </rcc>
  <rcc rId="1271" sId="1">
    <oc r="L93">
      <f>I93-K93</f>
    </oc>
    <nc r="L93"/>
  </rcc>
  <rcc rId="1272" sId="1">
    <oc r="L94">
      <f>I94-K94</f>
    </oc>
    <nc r="L94"/>
  </rcc>
  <rcc rId="1273" sId="1">
    <oc r="L95">
      <f>I95-K95</f>
    </oc>
    <nc r="L95"/>
  </rcc>
  <rcc rId="1274" sId="1">
    <oc r="L96">
      <f>I96-K96</f>
    </oc>
    <nc r="L96"/>
  </rcc>
  <rcc rId="1275" sId="1">
    <oc r="L97">
      <f>I97-K97</f>
    </oc>
    <nc r="L97"/>
  </rcc>
  <rcc rId="1276" sId="1">
    <oc r="L98">
      <f>I98-K98</f>
    </oc>
    <nc r="L98"/>
  </rcc>
  <rcc rId="1277" sId="1">
    <oc r="L99">
      <f>I99-K99</f>
    </oc>
    <nc r="L99"/>
  </rcc>
  <rcc rId="1278" sId="1">
    <oc r="L100">
      <f>I100-K100</f>
    </oc>
    <nc r="L100"/>
  </rcc>
  <rcc rId="1279" sId="1">
    <oc r="L101">
      <f>I101-K101</f>
    </oc>
    <nc r="L101"/>
  </rcc>
  <rcc rId="1280" sId="1">
    <oc r="L102">
      <f>I102-K102</f>
    </oc>
    <nc r="L102"/>
  </rcc>
  <rcc rId="1281" sId="1">
    <oc r="L103">
      <f>I103-K103</f>
    </oc>
    <nc r="L103"/>
  </rcc>
  <rcc rId="1282" sId="1">
    <oc r="L104">
      <f>I104-K104</f>
    </oc>
    <nc r="L104"/>
  </rcc>
  <rcc rId="1283" sId="1">
    <oc r="L105">
      <f>I105-K105</f>
    </oc>
    <nc r="L105"/>
  </rcc>
  <rcc rId="1284" sId="1">
    <oc r="L106">
      <f>I106-K106</f>
    </oc>
    <nc r="L106"/>
  </rcc>
  <rcc rId="1285" sId="1">
    <oc r="L107">
      <f>I107-K107</f>
    </oc>
    <nc r="L107"/>
  </rcc>
  <rcc rId="1286" sId="1">
    <oc r="L108">
      <f>I108-K108</f>
    </oc>
    <nc r="L108"/>
  </rcc>
  <rcc rId="1287" sId="1">
    <oc r="L109">
      <f>I109-K109</f>
    </oc>
    <nc r="L109"/>
  </rcc>
  <rcc rId="1288" sId="1">
    <oc r="L110">
      <f>I110-K110</f>
    </oc>
    <nc r="L110"/>
  </rcc>
  <rcc rId="1289" sId="1">
    <oc r="L111">
      <f>I111-K111</f>
    </oc>
    <nc r="L111"/>
  </rcc>
  <rcc rId="1290" sId="1">
    <oc r="L112">
      <f>I112-K112</f>
    </oc>
    <nc r="L112"/>
  </rcc>
  <rcc rId="1291" sId="1">
    <oc r="L113">
      <f>I113-K113</f>
    </oc>
    <nc r="L113"/>
  </rcc>
  <rcc rId="1292" sId="1">
    <oc r="L114">
      <f>I114-K114</f>
    </oc>
    <nc r="L114"/>
  </rcc>
  <rcc rId="1293" sId="1">
    <oc r="L115">
      <f>I115-K115</f>
    </oc>
    <nc r="L115"/>
  </rcc>
  <rcc rId="1294" sId="1">
    <oc r="L116">
      <f>I116-K116</f>
    </oc>
    <nc r="L116"/>
  </rcc>
  <rcc rId="1295" sId="1">
    <oc r="L117">
      <f>I117-K117</f>
    </oc>
    <nc r="L117"/>
  </rcc>
  <rcc rId="1296" sId="1">
    <oc r="L118">
      <f>I118-K118</f>
    </oc>
    <nc r="L118"/>
  </rcc>
  <rcc rId="1297" sId="1">
    <oc r="L119">
      <f>I119-K119</f>
    </oc>
    <nc r="L119"/>
  </rcc>
  <rcc rId="1298" sId="1">
    <oc r="L120">
      <f>I120-K120</f>
    </oc>
    <nc r="L120"/>
  </rcc>
  <rcc rId="1299" sId="1">
    <oc r="L121">
      <f>I121-K121</f>
    </oc>
    <nc r="L121"/>
  </rcc>
  <rcc rId="1300" sId="1">
    <oc r="L122">
      <f>I122-K122</f>
    </oc>
    <nc r="L122"/>
  </rcc>
  <rcc rId="1301" sId="1">
    <oc r="L123">
      <f>I123-K123</f>
    </oc>
    <nc r="L123"/>
  </rcc>
  <rcc rId="1302" sId="1">
    <oc r="L124">
      <f>I124-K124</f>
    </oc>
    <nc r="L124"/>
  </rcc>
  <rcc rId="1303" sId="1">
    <oc r="L125">
      <f>I125-K125</f>
    </oc>
    <nc r="L125"/>
  </rcc>
  <rcc rId="1304" sId="1">
    <oc r="L126">
      <f>I126-K126</f>
    </oc>
    <nc r="L126"/>
  </rcc>
  <rcc rId="1305" sId="1">
    <oc r="L127">
      <f>I127-K127</f>
    </oc>
    <nc r="L127"/>
  </rcc>
  <rcc rId="1306" sId="1">
    <oc r="L128">
      <f>I128-K128</f>
    </oc>
    <nc r="L128"/>
  </rcc>
  <rcc rId="1307" sId="1">
    <oc r="L129">
      <f>I129-K129</f>
    </oc>
    <nc r="L129"/>
  </rcc>
  <rcc rId="1308" sId="1">
    <oc r="L130">
      <f>I130-K130</f>
    </oc>
    <nc r="L130"/>
  </rcc>
  <rcc rId="1309" sId="1">
    <oc r="L131">
      <f>I131-K131</f>
    </oc>
    <nc r="L131"/>
  </rcc>
  <rcc rId="1310" sId="1">
    <oc r="L132">
      <f>I132-K132</f>
    </oc>
    <nc r="L132"/>
  </rcc>
  <rcc rId="1311" sId="1">
    <oc r="L133">
      <f>I133-K133</f>
    </oc>
    <nc r="L133"/>
  </rcc>
  <rcc rId="1312" sId="1">
    <oc r="L134">
      <f>I134-K134</f>
    </oc>
    <nc r="L134"/>
  </rcc>
  <rcc rId="1313" sId="1">
    <oc r="L135">
      <f>I135-K135</f>
    </oc>
    <nc r="L135"/>
  </rcc>
  <rcc rId="1314" sId="1">
    <oc r="L136">
      <f>I136-K136</f>
    </oc>
    <nc r="L136"/>
  </rcc>
  <rcc rId="1315" sId="1">
    <oc r="L137">
      <f>I137-K137</f>
    </oc>
    <nc r="L137"/>
  </rcc>
  <rcc rId="1316" sId="1">
    <oc r="L138">
      <f>I138-K138</f>
    </oc>
    <nc r="L138"/>
  </rcc>
  <rcc rId="1317" sId="1">
    <oc r="L139">
      <f>I139-K139</f>
    </oc>
    <nc r="L139"/>
  </rcc>
  <rcc rId="1318" sId="1">
    <oc r="L140">
      <f>I140-K140</f>
    </oc>
    <nc r="L140"/>
  </rcc>
  <rcc rId="1319" sId="1">
    <oc r="L141">
      <f>I141-K141</f>
    </oc>
    <nc r="L141"/>
  </rcc>
  <rcc rId="1320" sId="1">
    <oc r="L142">
      <f>I142-K142</f>
    </oc>
    <nc r="L142"/>
  </rcc>
  <rcc rId="1321" sId="1">
    <oc r="L143">
      <f>I143-K143</f>
    </oc>
    <nc r="L143"/>
  </rcc>
  <rcc rId="1322" sId="1">
    <oc r="L144">
      <f>I144-K144</f>
    </oc>
    <nc r="L144"/>
  </rcc>
  <rcc rId="1323" sId="1">
    <oc r="L145">
      <f>I145-K145</f>
    </oc>
    <nc r="L145"/>
  </rcc>
  <rcc rId="1324" sId="1">
    <oc r="L146">
      <f>I146-K146</f>
    </oc>
    <nc r="L146"/>
  </rcc>
  <rcc rId="1325" sId="1">
    <oc r="L147">
      <f>I147-K147</f>
    </oc>
    <nc r="L147"/>
  </rcc>
  <rcc rId="1326" sId="1">
    <oc r="L148">
      <f>I148-K148</f>
    </oc>
    <nc r="L148"/>
  </rcc>
  <rcc rId="1327" sId="1">
    <oc r="L149">
      <f>I149-K149</f>
    </oc>
    <nc r="L149"/>
  </rcc>
  <rcc rId="1328" sId="1">
    <oc r="L150">
      <f>I150-K150</f>
    </oc>
    <nc r="L150"/>
  </rcc>
  <rcc rId="1329" sId="1">
    <oc r="L151">
      <f>I151-K151</f>
    </oc>
    <nc r="L151"/>
  </rcc>
  <rcc rId="1330" sId="1">
    <oc r="L152">
      <f>I152-K152</f>
    </oc>
    <nc r="L152"/>
  </rcc>
  <rcc rId="1331" sId="1">
    <oc r="L153">
      <f>I153-K153</f>
    </oc>
    <nc r="L153"/>
  </rcc>
  <rcc rId="1332" sId="1">
    <oc r="L154">
      <f>I154-K154</f>
    </oc>
    <nc r="L154"/>
  </rcc>
  <rcc rId="1333" sId="1">
    <oc r="L155">
      <f>I155-K155</f>
    </oc>
    <nc r="L155"/>
  </rcc>
  <rcc rId="1334" sId="1">
    <oc r="L156">
      <f>I156-K156</f>
    </oc>
    <nc r="L156"/>
  </rcc>
  <rcc rId="1335" sId="1">
    <oc r="L157">
      <f>I157-K157</f>
    </oc>
    <nc r="L157"/>
  </rcc>
  <rcc rId="1336" sId="1">
    <oc r="L158">
      <f>I158-K158</f>
    </oc>
    <nc r="L158"/>
  </rcc>
  <rcc rId="1337" sId="1">
    <oc r="L159">
      <f>I159-K159</f>
    </oc>
    <nc r="L159"/>
  </rcc>
  <rcc rId="1338" sId="1">
    <oc r="L160">
      <f>I160-K160</f>
    </oc>
    <nc r="L160"/>
  </rcc>
  <rcc rId="1339" sId="1">
    <oc r="L161">
      <f>I161-K161</f>
    </oc>
    <nc r="L161"/>
  </rcc>
  <rcc rId="1340" sId="1">
    <oc r="L162">
      <f>I162-K162</f>
    </oc>
    <nc r="L162"/>
  </rcc>
  <rcc rId="1341" sId="1">
    <oc r="L163">
      <f>I163-K163</f>
    </oc>
    <nc r="L163"/>
  </rcc>
  <rcc rId="1342" sId="1">
    <oc r="L164">
      <f>I164-K164</f>
    </oc>
    <nc r="L164"/>
  </rcc>
  <rcc rId="1343" sId="1">
    <oc r="L165">
      <f>I165-K165</f>
    </oc>
    <nc r="L165"/>
  </rcc>
  <rcc rId="1344" sId="1">
    <oc r="L166">
      <f>I166-K166</f>
    </oc>
    <nc r="L166"/>
  </rcc>
  <rcc rId="1345" sId="1">
    <oc r="L167">
      <f>I167-K167</f>
    </oc>
    <nc r="L167"/>
  </rcc>
  <rcc rId="1346" sId="1">
    <oc r="L168">
      <f>I168-K168</f>
    </oc>
    <nc r="L168"/>
  </rcc>
  <rcc rId="1347" sId="1">
    <oc r="L169">
      <f>I169-K169</f>
    </oc>
    <nc r="L169"/>
  </rcc>
  <rcc rId="1348" sId="1">
    <oc r="L170">
      <f>I170-K170</f>
    </oc>
    <nc r="L170"/>
  </rcc>
  <rcc rId="1349" sId="1">
    <oc r="L171">
      <f>I171-K171</f>
    </oc>
    <nc r="L171"/>
  </rcc>
  <rcc rId="1350" sId="1">
    <oc r="L172">
      <f>I172-K172</f>
    </oc>
    <nc r="L172"/>
  </rcc>
  <rcc rId="1351" sId="1">
    <oc r="L173">
      <f>I173-K173</f>
    </oc>
    <nc r="L173"/>
  </rcc>
  <rcc rId="1352" sId="1">
    <oc r="L174">
      <f>I174-K174</f>
    </oc>
    <nc r="L174"/>
  </rcc>
  <rcc rId="1353" sId="1">
    <oc r="L175">
      <f>I175-K175</f>
    </oc>
    <nc r="L175"/>
  </rcc>
  <rcc rId="1354" sId="1">
    <oc r="L176">
      <f>I176-K176</f>
    </oc>
    <nc r="L176"/>
  </rcc>
  <rcc rId="1355" sId="1">
    <oc r="L177">
      <f>I177-K177</f>
    </oc>
    <nc r="L177"/>
  </rcc>
  <rcc rId="1356" sId="1">
    <oc r="L178">
      <f>I178-K178</f>
    </oc>
    <nc r="L178"/>
  </rcc>
  <rcc rId="1357" sId="1">
    <oc r="L179">
      <f>I179-K179</f>
    </oc>
    <nc r="L179"/>
  </rcc>
  <rcc rId="1358" sId="1">
    <oc r="L180">
      <f>I180-K180</f>
    </oc>
    <nc r="L180"/>
  </rcc>
  <rcc rId="1359" sId="1">
    <oc r="L181">
      <f>I181-K181</f>
    </oc>
    <nc r="L181"/>
  </rcc>
  <rcc rId="1360" sId="1">
    <oc r="L182">
      <f>I182-K182</f>
    </oc>
    <nc r="L182"/>
  </rcc>
  <rcc rId="1361" sId="1">
    <oc r="L183">
      <f>I183-K183</f>
    </oc>
    <nc r="L183"/>
  </rcc>
  <rcc rId="1362" sId="1">
    <oc r="L184">
      <f>I184-K184</f>
    </oc>
    <nc r="L184"/>
  </rcc>
  <rcc rId="1363" sId="1">
    <oc r="L185">
      <f>I185-K185</f>
    </oc>
    <nc r="L185"/>
  </rcc>
  <rcc rId="1364" sId="1">
    <oc r="L186">
      <f>I186-K186</f>
    </oc>
    <nc r="L186"/>
  </rcc>
  <rcc rId="1365" sId="1">
    <oc r="L187">
      <f>I187-K187</f>
    </oc>
    <nc r="L187"/>
  </rcc>
  <rcc rId="1366" sId="1">
    <oc r="L188">
      <f>I188-K188</f>
    </oc>
    <nc r="L188"/>
  </rcc>
  <rcc rId="1367" sId="1">
    <oc r="L189">
      <f>I189-K189</f>
    </oc>
    <nc r="L189"/>
  </rcc>
  <rcc rId="1368" sId="1">
    <oc r="L190">
      <f>I190-K190</f>
    </oc>
    <nc r="L190"/>
  </rcc>
  <rcc rId="1369" sId="1">
    <oc r="L191">
      <f>I191-K191</f>
    </oc>
    <nc r="L191"/>
  </rcc>
  <rcc rId="1370" sId="1">
    <oc r="L192">
      <f>I192-K192</f>
    </oc>
    <nc r="L192"/>
  </rcc>
  <rcc rId="1371" sId="1">
    <oc r="L193">
      <f>I193-K193</f>
    </oc>
    <nc r="L193"/>
  </rcc>
  <rcc rId="1372" sId="1">
    <oc r="L194">
      <f>I194-K194</f>
    </oc>
    <nc r="L194"/>
  </rcc>
  <rcc rId="1373" sId="1">
    <oc r="L195">
      <f>I195-K195</f>
    </oc>
    <nc r="L195"/>
  </rcc>
  <rcc rId="1374" sId="1">
    <oc r="L196">
      <f>I196-K196</f>
    </oc>
    <nc r="L196"/>
  </rcc>
  <rcc rId="1375" sId="1">
    <oc r="L197">
      <f>I197-K197</f>
    </oc>
    <nc r="L197"/>
  </rcc>
  <rcc rId="1376" sId="1">
    <oc r="L198">
      <f>I198-K198</f>
    </oc>
    <nc r="L198"/>
  </rcc>
  <rcc rId="1377" sId="1">
    <oc r="L199">
      <f>I199-K199</f>
    </oc>
    <nc r="L199"/>
  </rcc>
  <rcc rId="1378" sId="1">
    <oc r="L200">
      <f>I200-K200</f>
    </oc>
    <nc r="L200"/>
  </rcc>
  <rcc rId="1379" sId="1">
    <oc r="L201">
      <f>I201-K201</f>
    </oc>
    <nc r="L201"/>
  </rcc>
  <rcc rId="1380" sId="1">
    <oc r="L202">
      <f>I202-K202</f>
    </oc>
    <nc r="L202"/>
  </rcc>
  <rcc rId="1381" sId="1">
    <oc r="L203">
      <f>I203-K203</f>
    </oc>
    <nc r="L203"/>
  </rcc>
  <rcc rId="1382" sId="1">
    <oc r="L204">
      <f>I204-K204</f>
    </oc>
    <nc r="L204"/>
  </rcc>
  <rcc rId="1383" sId="1">
    <oc r="L205">
      <f>I205-K205</f>
    </oc>
    <nc r="L205"/>
  </rcc>
  <rcc rId="1384" sId="1">
    <oc r="L206">
      <f>I206-K206</f>
    </oc>
    <nc r="L206"/>
  </rcc>
  <rcc rId="1385" sId="1">
    <oc r="L207">
      <f>I207-K207</f>
    </oc>
    <nc r="L207"/>
  </rcc>
  <rcc rId="1386" sId="1">
    <oc r="L208">
      <f>I208-K208</f>
    </oc>
    <nc r="L208"/>
  </rcc>
  <rcc rId="1387" sId="1">
    <oc r="L209">
      <f>I209-K209</f>
    </oc>
    <nc r="L209"/>
  </rcc>
  <rcc rId="1388" sId="1">
    <oc r="L210">
      <f>I210-K210</f>
    </oc>
    <nc r="L210"/>
  </rcc>
  <rcc rId="1389" sId="1">
    <oc r="L211">
      <f>I211-K211</f>
    </oc>
    <nc r="L211"/>
  </rcc>
  <rcc rId="1390" sId="1">
    <oc r="L212">
      <f>I212-K212</f>
    </oc>
    <nc r="L212"/>
  </rcc>
  <rcc rId="1391" sId="1">
    <oc r="L213">
      <f>I213-K213</f>
    </oc>
    <nc r="L213"/>
  </rcc>
  <rcc rId="1392" sId="1">
    <oc r="L214">
      <f>I214-K214</f>
    </oc>
    <nc r="L214"/>
  </rcc>
  <rcc rId="1393" sId="1">
    <oc r="L215">
      <f>I215-K215</f>
    </oc>
    <nc r="L215"/>
  </rcc>
  <rcc rId="1394" sId="1">
    <oc r="L216">
      <f>I216-K216</f>
    </oc>
    <nc r="L216"/>
  </rcc>
  <rcc rId="1395" sId="1">
    <oc r="L217">
      <f>I217-K217</f>
    </oc>
    <nc r="L217"/>
  </rcc>
  <rcc rId="1396" sId="1">
    <oc r="L218">
      <f>I218-K218</f>
    </oc>
    <nc r="L218"/>
  </rcc>
  <rcc rId="1397" sId="1">
    <oc r="L219">
      <f>I219-K219</f>
    </oc>
    <nc r="L219"/>
  </rcc>
  <rcc rId="1398" sId="1">
    <oc r="L220">
      <f>I220-K220</f>
    </oc>
    <nc r="L220"/>
  </rcc>
  <rcc rId="1399" sId="1">
    <oc r="L221">
      <f>I221-K221</f>
    </oc>
    <nc r="L221"/>
  </rcc>
  <rcc rId="1400" sId="1">
    <oc r="L222">
      <f>I222-K222</f>
    </oc>
    <nc r="L222"/>
  </rcc>
  <rcc rId="1401" sId="1">
    <oc r="L223">
      <f>I223-K223</f>
    </oc>
    <nc r="L223"/>
  </rcc>
  <rcc rId="1402" sId="1">
    <oc r="L224">
      <f>I224-K224</f>
    </oc>
    <nc r="L224"/>
  </rcc>
  <rcc rId="1403" sId="1">
    <oc r="L225">
      <f>I225-K225</f>
    </oc>
    <nc r="L225"/>
  </rcc>
  <rcc rId="1404" sId="1">
    <oc r="L226">
      <f>I226-K226</f>
    </oc>
    <nc r="L226"/>
  </rcc>
  <rcv guid="{BEA0FDBA-BB07-4C19-8BBD-5E57EE395C09}" action="delete"/>
  <rdn rId="0" localSheetId="1" customView="1" name="Z_BEA0FDBA_BB07_4C19_8BBD_5E57EE395C09_.wvu.PrintArea" hidden="1" oldHidden="1">
    <formula>'на 01.10.2020'!$A$1:$J$226</formula>
    <oldFormula>'на 01.10.2020'!$A$1:$J$226</oldFormula>
  </rdn>
  <rdn rId="0" localSheetId="1" customView="1" name="Z_BEA0FDBA_BB07_4C19_8BBD_5E57EE395C09_.wvu.PrintTitles" hidden="1" oldHidden="1">
    <formula>'на 01.10.2020'!$5:$8</formula>
    <oldFormula>'на 01.10.2020'!$5:$8</oldFormula>
  </rdn>
  <rdn rId="0" localSheetId="1" customView="1" name="Z_BEA0FDBA_BB07_4C19_8BBD_5E57EE395C09_.wvu.FilterData" hidden="1" oldHidden="1">
    <formula>'на 01.10.2020'!$A$7:$J$427</formula>
    <oldFormula>'на 01.10.2020'!$A$7:$J$427</oldFormula>
  </rdn>
  <rcv guid="{BEA0FDBA-BB07-4C19-8BBD-5E57EE395C09}" action="add"/>
</revisions>
</file>

<file path=xl/revisions/revisionLog2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start="0" length="2147483647">
    <dxf>
      <font>
        <color rgb="FFFF0000"/>
      </font>
    </dxf>
  </rfmt>
  <rcc rId="1408" sId="1" quotePrefix="1">
    <oc r="A3" t="inlineStr">
      <is>
        <t>Информация о реализации государственных программ Ханты-Мансийского автономного округа - Югры
на территории городского округа город Сургут на 31.12 2020 года</t>
      </is>
    </oc>
    <nc r="A3" t="inlineStr">
      <is>
        <t>Информация о реализации государственных программ Ханты-Мансийского автономного округа - Югры
на территории города Сургута на 31.01 2021 года</t>
      </is>
    </nc>
  </rcc>
  <rfmt sheetId="1" sqref="A3:J3" start="0" length="2147483647">
    <dxf>
      <font>
        <color auto="1"/>
      </font>
    </dxf>
  </rfmt>
  <rcc rId="1409" sId="1">
    <oc r="C5" t="inlineStr">
      <is>
        <r>
          <t xml:space="preserve">Финансовые затраты на реализацию программы в </t>
        </r>
        <r>
          <rPr>
            <u/>
            <sz val="18"/>
            <color rgb="FFFF0000"/>
            <rFont val="Times New Roman"/>
            <family val="2"/>
            <charset val="204"/>
          </rPr>
          <t>2020</t>
        </r>
        <r>
          <rPr>
            <sz val="18"/>
            <color rgb="FFFF0000"/>
            <rFont val="Times New Roman"/>
            <family val="2"/>
            <charset val="204"/>
          </rPr>
          <t xml:space="preserve"> году  </t>
        </r>
      </is>
    </oc>
    <nc r="C5" t="inlineStr">
      <is>
        <r>
          <t xml:space="preserve">Финансовые затраты на реализацию программы в </t>
        </r>
        <r>
          <rPr>
            <u/>
            <sz val="18"/>
            <color rgb="FFFF0000"/>
            <rFont val="Times New Roman"/>
            <family val="2"/>
            <charset val="204"/>
          </rPr>
          <t>2021</t>
        </r>
        <r>
          <rPr>
            <sz val="18"/>
            <color rgb="FFFF0000"/>
            <rFont val="Times New Roman"/>
            <family val="2"/>
            <charset val="204"/>
          </rPr>
          <t xml:space="preserve"> году  </t>
        </r>
      </is>
    </nc>
  </rcc>
  <rcc rId="1410" sId="1" quotePrefix="1">
    <oc r="C6" t="inlineStr">
      <is>
        <t xml:space="preserve">Утвержденный план 
на 2020 год </t>
      </is>
    </oc>
    <nc r="C6" t="inlineStr">
      <is>
        <t xml:space="preserve">Утвержденный план 
на 2021 год </t>
      </is>
    </nc>
  </rcc>
  <rcc rId="1411" sId="1">
    <oc r="D6" t="inlineStr">
      <is>
        <t xml:space="preserve">Уточненный план 
на 2020 год </t>
      </is>
    </oc>
    <nc r="D6" t="inlineStr">
      <is>
        <t xml:space="preserve">Уточненный план 
на 2021 год </t>
      </is>
    </nc>
  </rcc>
  <rcc rId="1412" sId="1" quotePrefix="1">
    <oc r="E5" t="inlineStr">
      <is>
        <t>на 31.12.2020</t>
      </is>
    </oc>
    <nc r="E5" t="inlineStr">
      <is>
        <t>на 31.01.2021</t>
      </is>
    </nc>
  </rcc>
  <rcc rId="1413" sId="1">
    <oc r="I5" t="inlineStr">
      <is>
        <t>Остаток неиспользованных ассигнований на 31.12.2020</t>
      </is>
    </oc>
    <nc r="I5" t="inlineStr">
      <is>
        <t>Остаток неиспользованных ассигнований на 31.12.2021</t>
      </is>
    </nc>
  </rcc>
  <rfmt sheetId="1" sqref="A4:XFD8" start="0" length="2147483647">
    <dxf>
      <font>
        <color auto="1"/>
      </font>
    </dxf>
  </rfmt>
</revisions>
</file>

<file path=xl/revisions/revisionLog2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4" sId="1" odxf="1" dxf="1">
    <oc r="B15" t="inlineStr">
      <is>
        <r>
          <t xml:space="preserve">Государственная программа "Современное здравоохранение"
</t>
        </r>
        <r>
          <rPr>
            <sz val="16"/>
            <color rgb="FFFF0000"/>
            <rFont val="Times New Roman"/>
            <family val="2"/>
            <charset val="204"/>
          </rPr>
          <t>(1. Субвенции на организацию осуществления мероприятий по проведению дезинсекции и дератизации в Ханты-Мансийском автономном округе - Югре.)</t>
        </r>
      </is>
    </oc>
    <nc r="B15" t="inlineStr">
      <is>
        <r>
          <rPr>
            <b/>
            <sz val="16"/>
            <rFont val="Times New Roman"/>
            <family val="1"/>
            <charset val="204"/>
          </rPr>
          <t>Государственная программа "Современное здравоохранение"</t>
        </r>
        <r>
          <rPr>
            <b/>
            <sz val="16"/>
            <color rgb="FFFF0000"/>
            <rFont val="Times New Roman"/>
            <family val="2"/>
            <charset val="204"/>
          </rPr>
          <t xml:space="preserve">
</t>
        </r>
        <r>
          <rPr>
            <sz val="16"/>
            <color rgb="FFFF0000"/>
            <rFont val="Times New Roman"/>
            <family val="2"/>
            <charset val="204"/>
          </rPr>
          <t>(1. Субвенции на организацию осуществления мероприятий по проведению дезинсекции и дератизации в Ханты-Мансийском автономном округе - Югре.)</t>
        </r>
      </is>
    </nc>
    <odxf>
      <font>
        <sz val="16"/>
        <color rgb="FFFF0000"/>
      </font>
    </odxf>
    <ndxf>
      <font>
        <sz val="16"/>
        <color rgb="FFFF0000"/>
      </font>
    </ndxf>
  </rcc>
  <rcc rId="1415" sId="1">
    <oc r="B21" t="inlineStr">
      <is>
        <r>
          <t xml:space="preserve">Государственная программа "Развитие образования"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cc rId="1416" sId="1" odxf="1" dxf="1">
    <oc r="B31" t="inlineStr">
      <is>
        <r>
          <t>Государственная программа "Социальное и демографическое развитие"
(</t>
        </r>
        <r>
          <rPr>
            <sz val="16"/>
            <color rgb="FFFF0000"/>
            <rFont val="Times New Roman"/>
            <family val="2"/>
            <charset val="204"/>
          </rPr>
          <t xml:space="preserve">1. 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2. 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3. 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4. Единая субвенция на осуществление деятельности по опеке и попечительству). 
</t>
        </r>
      </is>
    </oc>
    <nc r="B31" t="inlineStr">
      <is>
        <r>
          <rPr>
            <b/>
            <sz val="16"/>
            <rFont val="Times New Roman"/>
            <family val="1"/>
            <charset val="204"/>
          </rPr>
          <t>Государственная программа "Социальное и демографическое развитие"</t>
        </r>
        <r>
          <rPr>
            <b/>
            <sz val="16"/>
            <color rgb="FFFF0000"/>
            <rFont val="Times New Roman"/>
            <family val="2"/>
            <charset val="204"/>
          </rPr>
          <t xml:space="preserve">
(</t>
        </r>
        <r>
          <rPr>
            <sz val="16"/>
            <color rgb="FFFF0000"/>
            <rFont val="Times New Roman"/>
            <family val="2"/>
            <charset val="204"/>
          </rPr>
          <t xml:space="preserve">1. 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2. 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3. 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4. Единая субвенция на осуществление деятельности по опеке и попечительству). 
</t>
        </r>
      </is>
    </nc>
    <odxf>
      <font>
        <sz val="16"/>
        <color rgb="FFFF0000"/>
      </font>
    </odxf>
    <ndxf>
      <font>
        <sz val="16"/>
        <color rgb="FFFF0000"/>
      </font>
    </ndxf>
  </rcc>
  <rfmt sheetId="1" sqref="B38" start="0" length="2147483647">
    <dxf>
      <font>
        <color auto="1"/>
      </font>
    </dxf>
  </rfmt>
  <rcc rId="1417" sId="1" odxf="1" dxf="1">
    <oc r="B39" t="inlineStr">
      <is>
        <r>
          <rPr>
            <b/>
            <sz val="16"/>
            <color rgb="FFFF0000"/>
            <rFont val="Times New Roman"/>
            <family val="2"/>
            <charset val="204"/>
          </rPr>
          <t>Государственная программа "Культурное пространство"</t>
        </r>
        <r>
          <rPr>
            <sz val="16"/>
            <color rgb="FFFF0000"/>
            <rFont val="Times New Roman"/>
            <family val="2"/>
            <charset val="204"/>
          </rPr>
          <t xml:space="preserve">
1. 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2. Субсидии на развитие сферы культуры в муниципальных образованиях Ханты-Мансийского автономного округа - Югры;
3. Субсидии на поддержку творческой деятельности и техническое оснащение детских и кукольных театров.
</t>
        </r>
      </is>
    </oc>
    <nc r="B39" t="inlineStr">
      <is>
        <r>
          <rPr>
            <b/>
            <sz val="16"/>
            <rFont val="Times New Roman"/>
            <family val="1"/>
            <charset val="204"/>
          </rPr>
          <t>Государственная программа "Культурное пространство"</t>
        </r>
        <r>
          <rPr>
            <sz val="16"/>
            <color rgb="FFFF0000"/>
            <rFont val="Times New Roman"/>
            <family val="2"/>
            <charset val="204"/>
          </rPr>
          <t xml:space="preserve">
1. 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2. Субсидии на развитие сферы культуры в муниципальных образованиях Ханты-Мансийского автономного округа - Югры;
3. Субсидии на поддержку творческой деятельности и техническое оснащение детских и кукольных театров.
</t>
        </r>
      </is>
    </nc>
    <odxf>
      <font>
        <sz val="16"/>
        <color rgb="FFFF0000"/>
      </font>
    </odxf>
    <ndxf>
      <font>
        <sz val="16"/>
        <color rgb="FFFF0000"/>
      </font>
    </ndxf>
  </rcc>
  <rcc rId="1418" sId="1">
    <oc r="B45" t="inlineStr">
      <is>
        <r>
          <rPr>
            <b/>
            <sz val="16"/>
            <color rgb="FFFF0000"/>
            <rFont val="Times New Roman"/>
            <family val="1"/>
            <charset val="204"/>
          </rPr>
          <t>Государственная программа "Развитие физической культуры и спорта"</t>
        </r>
        <r>
          <rPr>
            <sz val="16"/>
            <color rgb="FFFF0000"/>
            <rFont val="Times New Roman"/>
            <family val="1"/>
            <charset val="204"/>
          </rPr>
          <t xml:space="preserve">
1. 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t>
        </r>
        <r>
          <rPr>
            <sz val="16"/>
            <color rgb="FFFF0000"/>
            <rFont val="Times New Roman"/>
            <family val="2"/>
            <charset val="204"/>
          </rPr>
          <t xml:space="preserve">                                                                                                                                                              </t>
        </r>
        <r>
          <rPr>
            <sz val="16"/>
            <color rgb="FFFF0000"/>
            <rFont val="Times New Roman"/>
            <family val="1"/>
            <charset val="204"/>
          </rPr>
          <t xml:space="preserve">2. Субсидии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t>
        </r>
      </is>
    </oc>
    <nc r="B45" t="inlineStr">
      <is>
        <r>
          <rPr>
            <b/>
            <sz val="16"/>
            <rFont val="Times New Roman"/>
            <family val="1"/>
            <charset val="204"/>
          </rPr>
          <t>Государственная программа "Развитие физической культуры и спорта"</t>
        </r>
        <r>
          <rPr>
            <sz val="16"/>
            <color rgb="FFFF0000"/>
            <rFont val="Times New Roman"/>
            <family val="1"/>
            <charset val="204"/>
          </rPr>
          <t xml:space="preserve">
1. 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t>
        </r>
        <r>
          <rPr>
            <sz val="16"/>
            <color rgb="FFFF0000"/>
            <rFont val="Times New Roman"/>
            <family val="2"/>
            <charset val="204"/>
          </rPr>
          <t xml:space="preserve">                                                                                                                                                              </t>
        </r>
        <r>
          <rPr>
            <sz val="16"/>
            <color rgb="FFFF0000"/>
            <rFont val="Times New Roman"/>
            <family val="1"/>
            <charset val="204"/>
          </rPr>
          <t xml:space="preserve">2. Субсидии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t>
        </r>
      </is>
    </nc>
  </rcc>
</revisions>
</file>

<file path=xl/revisions/revisionLog2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9" sId="1" odxf="1" dxf="1">
    <oc r="B51" t="inlineStr">
      <is>
        <r>
          <rPr>
            <b/>
            <sz val="16"/>
            <color rgb="FFFF0000"/>
            <rFont val="Times New Roman"/>
            <family val="1"/>
            <charset val="204"/>
          </rPr>
          <t xml:space="preserve">Государственная программа "Поддержка занятости населения"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Субвенции на осуществление отдельных государственных полномочий в сфере трудовых отношений и государственного управления охраной труда; </t>
        </r>
        <r>
          <rPr>
            <sz val="16"/>
            <color rgb="FFFF0000"/>
            <rFont val="Times New Roman"/>
            <family val="2"/>
            <charset val="204"/>
          </rPr>
          <t xml:space="preserve">
</t>
        </r>
        <r>
          <rPr>
            <sz val="16"/>
            <color rgb="FFFF0000"/>
            <rFont val="Times New Roman"/>
            <family val="1"/>
            <charset val="204"/>
          </rPr>
          <t xml:space="preserve">2. Иные межбюджетные трансферты на реализацию  мероприятий по содействию трудоустройству граждан.                                                                                                                                     </t>
        </r>
      </is>
    </oc>
    <nc r="B51" t="inlineStr">
      <is>
        <r>
          <rPr>
            <b/>
            <sz val="16"/>
            <rFont val="Times New Roman"/>
            <family val="1"/>
            <charset val="204"/>
          </rPr>
          <t>Государственная программа "Поддержка занятости населения"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Субвенции на осуществление отдельных государственных полномочий в сфере трудовых отношений и государственного управления охраной труда; </t>
        </r>
        <r>
          <rPr>
            <sz val="16"/>
            <color rgb="FFFF0000"/>
            <rFont val="Times New Roman"/>
            <family val="2"/>
            <charset val="204"/>
          </rPr>
          <t xml:space="preserve">
</t>
        </r>
        <r>
          <rPr>
            <sz val="16"/>
            <color rgb="FFFF0000"/>
            <rFont val="Times New Roman"/>
            <family val="1"/>
            <charset val="204"/>
          </rPr>
          <t xml:space="preserve">2. Иные межбюджетные трансферты на реализацию  мероприятий по содействию трудоустройству граждан.                                                                                                                                     </t>
        </r>
      </is>
    </nc>
    <odxf>
      <font>
        <sz val="16"/>
        <color rgb="FFFF0000"/>
      </font>
    </odxf>
    <ndxf>
      <font>
        <sz val="16"/>
        <color rgb="FFFF0000"/>
      </font>
    </ndxf>
  </rcc>
  <rcc rId="1420" sId="1" odxf="1" dxf="1">
    <oc r="B57" t="inlineStr">
      <is>
        <r>
          <t>Государственная программа "Развитие агропромышленного комплекса"
(</t>
        </r>
        <r>
          <rPr>
            <sz val="16"/>
            <color rgb="FFFF0000"/>
            <rFont val="Times New Roman"/>
            <family val="2"/>
            <charset val="204"/>
          </rPr>
          <t xml:space="preserve">1. Субвенции на повышение эффективности использования и развитие ресурсного потенциала рыбохозяйственного комплекса;
2. Субвенции на организацию мероприятий при осуществлении деятельности по обращению с животными без владельцев;
3. Субвенции на поддержку животноводства, переработку и реализацию продукции животноводства) </t>
        </r>
      </is>
    </oc>
    <nc r="B57" t="inlineStr">
      <is>
        <r>
          <rPr>
            <b/>
            <sz val="16"/>
            <rFont val="Times New Roman"/>
            <family val="1"/>
            <charset val="204"/>
          </rPr>
          <t>Государственная программа "Развитие агропромышленного комплекса"</t>
        </r>
        <r>
          <rPr>
            <b/>
            <sz val="16"/>
            <color rgb="FFFF0000"/>
            <rFont val="Times New Roman"/>
            <family val="2"/>
            <charset val="204"/>
          </rPr>
          <t xml:space="preserve">
(</t>
        </r>
        <r>
          <rPr>
            <sz val="16"/>
            <color rgb="FFFF0000"/>
            <rFont val="Times New Roman"/>
            <family val="2"/>
            <charset val="204"/>
          </rPr>
          <t xml:space="preserve">1. Субвенции на повышение эффективности использования и развитие ресурсного потенциала рыбохозяйственного комплекса;
2. Субвенции на организацию мероприятий при осуществлении деятельности по обращению с животными без владельцев;
3. Субвенции на поддержку животноводства, переработку и реализацию продукции животноводства) </t>
        </r>
      </is>
    </nc>
    <odxf>
      <font>
        <sz val="16"/>
        <color rgb="FFFF0000"/>
      </font>
    </odxf>
    <ndxf>
      <font>
        <sz val="16"/>
        <color rgb="FFFF0000"/>
      </font>
    </ndxf>
  </rcc>
  <rfmt sheetId="1" sqref="B63" start="0" length="2147483647">
    <dxf>
      <font>
        <color auto="1"/>
      </font>
    </dxf>
  </rfmt>
  <rcc rId="1421" sId="1" odxf="1" dxf="1">
    <oc r="B64" t="inlineStr">
      <is>
        <r>
          <t>Государственная программа "Развитие жилищной сферы"
(</t>
        </r>
        <r>
          <rPr>
            <sz val="16"/>
            <color rgb="FFFF0000"/>
            <rFont val="Times New Roman"/>
            <family val="2"/>
            <charset val="204"/>
          </rPr>
          <t>1.Субвенции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за счет средств бюджета Ханты-Мансийского автономного округа – Югры
2. 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3.Субсидии на реализацию мероприятий по обеспечению жильем молодых семей
4. Субсидии для реализации полномочий в области жилищных отношений
5. Субсидии для реализации полномочий в области жилищного строительства
6.Осуществление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7.Осуществление полномочий по обеспечению жильем отдельных категорий граждан, установленных Федеральным законом от 12 января 1995 года № 5-ФЗ "О ветеранах"
8. Субсидии на обеспечение устойчивого сокращения непригодного для проживания жилищного фонда за счет средств бюджета автономного округа
9. Субсидии на обеспечение устойчивого сокращения непригодного для проживания жилищного фонда за счет средств, поступивших от государственной корпорации Фонда содействия реформированию жилищно-коммунального хозяйства 
10. Субсидии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r>
      </is>
    </oc>
    <nc r="B64" t="inlineStr">
      <is>
        <r>
          <rPr>
            <b/>
            <sz val="16"/>
            <rFont val="Times New Roman"/>
            <family val="1"/>
            <charset val="204"/>
          </rPr>
          <t>Государственная программа "Развитие жилищной сферы"</t>
        </r>
        <r>
          <rPr>
            <b/>
            <sz val="16"/>
            <color rgb="FFFF0000"/>
            <rFont val="Times New Roman"/>
            <family val="2"/>
            <charset val="204"/>
          </rPr>
          <t xml:space="preserve">
(</t>
        </r>
        <r>
          <rPr>
            <sz val="16"/>
            <color rgb="FFFF0000"/>
            <rFont val="Times New Roman"/>
            <family val="2"/>
            <charset val="204"/>
          </rPr>
          <t>1.Субвенции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за счет средств бюджета Ханты-Мансийского автономного округа – Югры
2. 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3.Субсидии на реализацию мероприятий по обеспечению жильем молодых семей
4. Субсидии для реализации полномочий в области жилищных отношений
5. Субсидии для реализации полномочий в области жилищного строительства
6.Осуществление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7.Осуществление полномочий по обеспечению жильем отдельных категорий граждан, установленных Федеральным законом от 12 января 1995 года № 5-ФЗ "О ветеранах"
8. Субсидии на обеспечение устойчивого сокращения непригодного для проживания жилищного фонда за счет средств бюджета автономного округа
9. Субсидии на обеспечение устойчивого сокращения непригодного для проживания жилищного фонда за счет средств, поступивших от государственной корпорации Фонда содействия реформированию жилищно-коммунального хозяйства 
10. Субсидии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r>
      </is>
    </nc>
    <odxf>
      <font>
        <sz val="16"/>
        <color rgb="FFFF0000"/>
      </font>
    </odxf>
    <ndxf>
      <font>
        <sz val="16"/>
        <color rgb="FFFF0000"/>
      </font>
    </ndxf>
  </rcc>
  <rcc rId="1422" sId="1" odxf="1" dxf="1">
    <oc r="B174" t="inlineStr">
      <is>
        <r>
          <t>Государственная программа «Жилищно-коммунальный комплекс и городская среда» 
(</t>
        </r>
        <r>
          <rPr>
            <sz val="16"/>
            <color rgb="FFFF0000"/>
            <rFont val="Times New Roman"/>
            <family val="2"/>
            <charset val="204"/>
          </rPr>
          <t xml:space="preserve">1.Субвенции на возмещение недополученных доходов организациям,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Ханты-Мансийского автономного округа – Югры по социально ориентированным тарифам и сжиженного газа по социально ориентированным розничным ценам; 
2.Субсидии на реализацию программ формирования современной городской среды;
3.Субсидии на реализацию полномочий в сфере жилищно-коммунального комплекса;
4.Субсидии на реализацию программ формирования современной городской среды;
5.Субсидии на возмещение расходов организации за доставку населению сжиженного газа для бытовых нужд;
6.Субсидия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
</t>
        </r>
      </is>
    </oc>
    <nc r="B174" t="inlineStr">
      <is>
        <r>
          <rPr>
            <b/>
            <sz val="16"/>
            <rFont val="Times New Roman"/>
            <family val="1"/>
            <charset val="204"/>
          </rPr>
          <t xml:space="preserve">Государственная программа «Жилищно-коммунальный комплекс и городская среда» </t>
        </r>
        <r>
          <rPr>
            <b/>
            <sz val="16"/>
            <color rgb="FFFF0000"/>
            <rFont val="Times New Roman"/>
            <family val="2"/>
            <charset val="204"/>
          </rPr>
          <t xml:space="preserve">
(</t>
        </r>
        <r>
          <rPr>
            <sz val="16"/>
            <color rgb="FFFF0000"/>
            <rFont val="Times New Roman"/>
            <family val="2"/>
            <charset val="204"/>
          </rPr>
          <t xml:space="preserve">1.Субвенции на возмещение недополученных доходов организациям,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Ханты-Мансийского автономного округа – Югры по социально ориентированным тарифам и сжиженного газа по социально ориентированным розничным ценам; 
2.Субсидии на реализацию программ формирования современной городской среды;
3.Субсидии на реализацию полномочий в сфере жилищно-коммунального комплекса;
4.Субсидии на реализацию программ формирования современной городской среды;
5.Субсидии на возмещение расходов организации за доставку населению сжиженного газа для бытовых нужд;
6.Субсидия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
</t>
        </r>
      </is>
    </nc>
    <odxf>
      <font>
        <sz val="16"/>
        <color rgb="FFFF0000"/>
      </font>
    </odxf>
    <ndxf>
      <font>
        <sz val="16"/>
        <color rgb="FFFF0000"/>
      </font>
    </ndxf>
  </rcc>
  <rfmt sheetId="1" sqref="B182" start="0" length="2147483647">
    <dxf>
      <font>
        <color auto="1"/>
      </font>
    </dxf>
  </rfmt>
  <rcc rId="1423" sId="1" odxf="1" dxf="1">
    <oc r="B183" t="inlineStr">
      <is>
        <r>
          <t xml:space="preserve">Государственная программа "Экологическая безопасность"
</t>
        </r>
        <r>
          <rPr>
            <sz val="16"/>
            <color rgb="FFFF0000"/>
            <rFont val="Times New Roman"/>
            <family val="2"/>
            <charset val="204"/>
          </rPr>
          <t>(Субвенции на осуществление отдельных государственных полномочий Ханты-Мансийского автономного округа - Югры в сфере обращения с твердыми коммунальными отходами)</t>
        </r>
      </is>
    </oc>
    <nc r="B183" t="inlineStr">
      <is>
        <r>
          <rPr>
            <b/>
            <sz val="16"/>
            <rFont val="Times New Roman"/>
            <family val="1"/>
            <charset val="204"/>
          </rPr>
          <t>Государственная программа "Экологическая безопасность"</t>
        </r>
        <r>
          <rPr>
            <b/>
            <sz val="16"/>
            <color rgb="FFFF0000"/>
            <rFont val="Times New Roman"/>
            <family val="2"/>
            <charset val="204"/>
          </rPr>
          <t xml:space="preserve">
</t>
        </r>
        <r>
          <rPr>
            <sz val="16"/>
            <color rgb="FFFF0000"/>
            <rFont val="Times New Roman"/>
            <family val="2"/>
            <charset val="204"/>
          </rPr>
          <t>(Субвенции на осуществление отдельных государственных полномочий Ханты-Мансийского автономного округа - Югры в сфере обращения с твердыми коммунальными отходами)</t>
        </r>
      </is>
    </nc>
    <odxf>
      <font>
        <sz val="16"/>
        <color rgb="FFFF0000"/>
      </font>
    </odxf>
    <ndxf>
      <font>
        <sz val="16"/>
        <color rgb="FFFF0000"/>
      </font>
    </ndxf>
  </rcc>
  <rfmt sheetId="1" sqref="B195" start="0" length="2147483647">
    <dxf>
      <font>
        <color auto="1"/>
      </font>
    </dxf>
  </rfmt>
  <rcc rId="1424" sId="1" odxf="1" dxf="1">
    <oc r="B196" t="inlineStr">
      <is>
        <r>
          <t xml:space="preserve">Государственная программа "Современная транспортная система"
</t>
        </r>
        <r>
          <rPr>
            <sz val="16"/>
            <color rgb="FFFF0000"/>
            <rFont val="Times New Roman"/>
            <family val="2"/>
            <charset val="204"/>
          </rPr>
          <t>(1. Субсидии на строительство (реконструкцию), капитальный ремонт и ремонт автомобильных дорог общего пользования местного значения);
2. Субсидии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а также на обработку и рассылку постановлений органов государственного контроля (надзора);
3. Иные межбюджетные трансферты на финансовое обеспечение дорожной деятельности в рамках реализации национального проекта «Безопасные и качественные автомобильные дороги»;
4. Иные межбюджетные трансферты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t>
        </r>
      </is>
    </oc>
    <nc r="B196" t="inlineStr">
      <is>
        <r>
          <rPr>
            <b/>
            <sz val="16"/>
            <rFont val="Times New Roman"/>
            <family val="1"/>
            <charset val="204"/>
          </rPr>
          <t>Государственная программа "Современная транспортная система"</t>
        </r>
        <r>
          <rPr>
            <b/>
            <sz val="16"/>
            <color rgb="FFFF0000"/>
            <rFont val="Times New Roman"/>
            <family val="2"/>
            <charset val="204"/>
          </rPr>
          <t xml:space="preserve">
</t>
        </r>
        <r>
          <rPr>
            <sz val="16"/>
            <color rgb="FFFF0000"/>
            <rFont val="Times New Roman"/>
            <family val="2"/>
            <charset val="204"/>
          </rPr>
          <t>(1. Субсидии на строительство (реконструкцию), капитальный ремонт и ремонт автомобильных дорог общего пользования местного значения);
2. Субсидии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а также на обработку и рассылку постановлений органов государственного контроля (надзора);
3. Иные межбюджетные трансферты на финансовое обеспечение дорожной деятельности в рамках реализации национального проекта «Безопасные и качественные автомобильные дороги»;
4. Иные межбюджетные трансферты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t>
        </r>
      </is>
    </nc>
    <odxf>
      <font>
        <sz val="16"/>
        <color rgb="FFFF0000"/>
      </font>
    </odxf>
    <ndxf>
      <font>
        <sz val="16"/>
        <color rgb="FFFF0000"/>
      </font>
    </ndxf>
  </rcc>
  <rfmt sheetId="1" sqref="B202:B205" start="0" length="2147483647">
    <dxf>
      <font>
        <color auto="1"/>
      </font>
    </dxf>
  </rfmt>
  <rcc rId="1425" sId="1" odxf="1" dxf="1">
    <oc r="B206" t="inlineStr">
      <is>
        <r>
          <t xml:space="preserve">Государственная программа "Развитие государственной гражданской и муниципальной службы"
</t>
        </r>
        <r>
          <rPr>
            <sz val="16"/>
            <color rgb="FFFF0000"/>
            <rFont val="Times New Roman"/>
            <family val="2"/>
            <charset val="204"/>
          </rPr>
          <t>(Осуществление переданных полномочий Российской Федерации на государственную регистрацию актов гражданского состояния)</t>
        </r>
      </is>
    </oc>
    <nc r="B206" t="inlineStr">
      <is>
        <r>
          <rPr>
            <b/>
            <sz val="16"/>
            <rFont val="Times New Roman"/>
            <family val="1"/>
            <charset val="204"/>
          </rPr>
          <t>Государственная программа "Развитие государственной гражданской и муниципальной службы"</t>
        </r>
        <r>
          <rPr>
            <b/>
            <sz val="16"/>
            <color rgb="FFFF0000"/>
            <rFont val="Times New Roman"/>
            <family val="2"/>
            <charset val="204"/>
          </rPr>
          <t xml:space="preserve">
</t>
        </r>
        <r>
          <rPr>
            <sz val="16"/>
            <color rgb="FFFF0000"/>
            <rFont val="Times New Roman"/>
            <family val="2"/>
            <charset val="204"/>
          </rPr>
          <t>(Осуществление переданных полномочий Российской Федерации на государственную регистрацию актов гражданского состояния)</t>
        </r>
      </is>
    </nc>
    <odxf>
      <font>
        <sz val="16"/>
        <color rgb="FFFF0000"/>
      </font>
    </odxf>
    <ndxf>
      <font>
        <sz val="16"/>
        <color rgb="FFFF0000"/>
      </font>
    </ndxf>
  </rcc>
  <rfmt sheetId="1" sqref="B211:B212" start="0" length="2147483647">
    <dxf>
      <font>
        <color auto="1"/>
      </font>
    </dxf>
  </rfmt>
  <rcc rId="1426" sId="1" odxf="1" dxf="1">
    <oc r="B213" t="inlineStr">
      <is>
        <r>
          <t xml:space="preserve">Государственная программа Ханты-Мансийского автономного округа – Югры "Профилактика правонарушений и обеспечение отдельных прав граждан"
</t>
        </r>
        <r>
          <rPr>
            <sz val="16"/>
            <color rgb="FFFF0000"/>
            <rFont val="Times New Roman"/>
            <family val="2"/>
            <charset val="204"/>
          </rPr>
          <t xml:space="preserve">(1.Субвенции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2.Субсидии на обеспечение функционирования и развития систем видеонаблюдения в сфере общественного порядка;
3.Субсидии на создание условий для деятельности народных дружин;
4.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5. Субсидии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t>
        </r>
      </is>
    </oc>
    <nc r="B213" t="inlineStr">
      <is>
        <r>
          <rPr>
            <b/>
            <sz val="16"/>
            <rFont val="Times New Roman"/>
            <family val="1"/>
            <charset val="204"/>
          </rPr>
          <t>Государственная программа Ханты-Мансийского автономного округа – Югры "Профилактика правонарушений и обеспечение отдельных прав граждан"</t>
        </r>
        <r>
          <rPr>
            <b/>
            <sz val="16"/>
            <color rgb="FFFF0000"/>
            <rFont val="Times New Roman"/>
            <family val="2"/>
            <charset val="204"/>
          </rPr>
          <t xml:space="preserve">
</t>
        </r>
        <r>
          <rPr>
            <sz val="16"/>
            <color rgb="FFFF0000"/>
            <rFont val="Times New Roman"/>
            <family val="2"/>
            <charset val="204"/>
          </rPr>
          <t xml:space="preserve">(1.Субвенции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2.Субсидии на обеспечение функционирования и развития систем видеонаблюдения в сфере общественного порядка;
3.Субсидии на создание условий для деятельности народных дружин;
4.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5. Субсидии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t>
        </r>
      </is>
    </nc>
    <odxf>
      <font>
        <sz val="16"/>
        <color rgb="FFFF0000"/>
      </font>
    </odxf>
    <ndxf>
      <font>
        <sz val="16"/>
        <color rgb="FFFF0000"/>
      </font>
    </ndxf>
  </rcc>
  <rcc rId="1427" sId="1" odxf="1" dxf="1">
    <oc r="B221" t="inlineStr">
      <is>
        <r>
          <t xml:space="preserve">Государственная программа "Реализация государственной национальной политики и профилактика экстремизма"
</t>
        </r>
        <r>
          <rPr>
            <sz val="16"/>
            <color rgb="FFFF0000"/>
            <rFont val="Times New Roman"/>
            <family val="2"/>
            <charset val="204"/>
          </rPr>
          <t xml:space="preserve">1. 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t>
        </r>
        <r>
          <rPr>
            <sz val="16"/>
            <color rgb="FFFF0000"/>
            <rFont val="Times New Roman"/>
            <family val="1"/>
            <charset val="204"/>
          </rPr>
          <t/>
        </r>
      </is>
    </oc>
    <nc r="B221" t="inlineStr">
      <is>
        <r>
          <rPr>
            <b/>
            <sz val="16"/>
            <rFont val="Times New Roman"/>
            <family val="1"/>
            <charset val="204"/>
          </rPr>
          <t>Государственная программа "Реализация государственной национальной политики и профилактика экстремизма"</t>
        </r>
        <r>
          <rPr>
            <b/>
            <sz val="16"/>
            <color rgb="FFFF0000"/>
            <rFont val="Times New Roman"/>
            <family val="2"/>
            <charset val="204"/>
          </rPr>
          <t xml:space="preserve">
</t>
        </r>
        <r>
          <rPr>
            <sz val="16"/>
            <color rgb="FFFF0000"/>
            <rFont val="Times New Roman"/>
            <family val="2"/>
            <charset val="204"/>
          </rPr>
          <t xml:space="preserve">1. 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t>
        </r>
        <r>
          <rPr>
            <sz val="16"/>
            <color rgb="FFFF0000"/>
            <rFont val="Times New Roman"/>
            <family val="1"/>
            <charset val="204"/>
          </rPr>
          <t/>
        </r>
      </is>
    </nc>
    <odxf>
      <font>
        <sz val="16"/>
        <color rgb="FFFF0000"/>
      </font>
    </odxf>
    <ndxf>
      <font>
        <sz val="16"/>
        <color rgb="FFFF0000"/>
      </font>
    </ndxf>
  </rcc>
</revisions>
</file>

<file path=xl/revisions/revisionLog2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snm rId="1428" sheetId="1" oldName="[отчет по госпрограммам на 31.01.2021.xlsx]на 01.10.2020" newName="[отчет по госпрограммам на 31.01.2021.xlsx]на 31.01.2021"/>
</revisions>
</file>

<file path=xl/revisions/revisionLog2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9" sId="1">
    <oc r="B31" t="inlineStr">
      <is>
        <r>
          <rPr>
            <b/>
            <sz val="16"/>
            <rFont val="Times New Roman"/>
            <family val="1"/>
            <charset val="204"/>
          </rPr>
          <t>Государственная программа "Социальное и демографическое развитие"</t>
        </r>
        <r>
          <rPr>
            <b/>
            <sz val="16"/>
            <color rgb="FFFF0000"/>
            <rFont val="Times New Roman"/>
            <family val="2"/>
            <charset val="204"/>
          </rPr>
          <t xml:space="preserve">
(</t>
        </r>
        <r>
          <rPr>
            <sz val="16"/>
            <color rgb="FFFF0000"/>
            <rFont val="Times New Roman"/>
            <family val="2"/>
            <charset val="204"/>
          </rPr>
          <t xml:space="preserve">1. 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2. 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3. 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4. Единая субвенция на осуществление деятельности по опеке и попечительству). 
</t>
        </r>
      </is>
    </oc>
    <nc r="B31" t="inlineStr">
      <is>
        <r>
          <rPr>
            <b/>
            <sz val="16"/>
            <rFont val="Times New Roman"/>
            <family val="1"/>
            <charset val="204"/>
          </rPr>
          <t>Государственная программа "Социальное и демографическое развитие"</t>
        </r>
        <r>
          <rPr>
            <b/>
            <sz val="16"/>
            <color rgb="FFFF0000"/>
            <rFont val="Times New Roman"/>
            <family val="2"/>
            <charset val="204"/>
          </rPr>
          <t xml:space="preserve">
(</t>
        </r>
        <r>
          <rPr>
            <sz val="16"/>
            <color rgb="FFFF0000"/>
            <rFont val="Times New Roman"/>
            <family val="2"/>
            <charset val="204"/>
          </rPr>
          <t xml:space="preserve">1. 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2. 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3. 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4. Субвенция на осуществление деятельности по опеке и попечительству). 
</t>
        </r>
      </is>
    </nc>
  </rcc>
  <rfmt sheetId="1" sqref="B31:B32" start="0" length="2147483647">
    <dxf>
      <font>
        <color auto="1"/>
      </font>
    </dxf>
  </rfmt>
  <rcv guid="{6E4A7295-8CE0-4D28-ABEF-D38EBAE7C204}" action="delete"/>
  <rdn rId="0" localSheetId="1" customView="1" name="Z_6E4A7295_8CE0_4D28_ABEF_D38EBAE7C204_.wvu.PrintArea" hidden="1" oldHidden="1">
    <formula>'на 31.01.2021'!$A$1:$J$226</formula>
    <oldFormula>'на 31.01.2021'!$A$1:$J$226</oldFormula>
  </rdn>
  <rdn rId="0" localSheetId="1" customView="1" name="Z_6E4A7295_8CE0_4D28_ABEF_D38EBAE7C204_.wvu.PrintTitles" hidden="1" oldHidden="1">
    <formula>'на 31.01.2021'!$5:$8</formula>
    <oldFormula>'на 31.01.2021'!$5:$8</oldFormula>
  </rdn>
  <rdn rId="0" localSheetId="1" customView="1" name="Z_6E4A7295_8CE0_4D28_ABEF_D38EBAE7C204_.wvu.FilterData" hidden="1" oldHidden="1">
    <formula>'на 31.01.2021'!$A$7:$J$427</formula>
    <oldFormula>'на 31.01.2021'!$A$7:$J$427</oldFormula>
  </rdn>
  <rcv guid="{6E4A7295-8CE0-4D28-ABEF-D38EBAE7C204}" action="add"/>
</revisions>
</file>

<file path=xl/revisions/revisionLog2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3" sId="1">
    <oc r="B39" t="inlineStr">
      <is>
        <r>
          <rPr>
            <b/>
            <sz val="16"/>
            <rFont val="Times New Roman"/>
            <family val="1"/>
            <charset val="204"/>
          </rPr>
          <t>Государственная программа "Культурное пространство"</t>
        </r>
        <r>
          <rPr>
            <sz val="16"/>
            <color rgb="FFFF0000"/>
            <rFont val="Times New Roman"/>
            <family val="2"/>
            <charset val="204"/>
          </rPr>
          <t xml:space="preserve">
1. 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2. Субсидии на развитие сферы культуры в муниципальных образованиях Ханты-Мансийского автономного округа - Югры;
3. Субсидии на поддержку творческой деятельности и техническое оснащение детских и кукольных театров.
</t>
        </r>
      </is>
    </oc>
    <nc r="B39" t="inlineStr">
      <is>
        <r>
          <rPr>
            <b/>
            <sz val="16"/>
            <rFont val="Times New Roman"/>
            <family val="1"/>
            <charset val="204"/>
          </rPr>
          <t>Государственная программа "Культурное пространство"</t>
        </r>
        <r>
          <rPr>
            <sz val="16"/>
            <color rgb="FFFF0000"/>
            <rFont val="Times New Roman"/>
            <family val="2"/>
            <charset val="204"/>
          </rPr>
          <t xml:space="preserve">
1. Субсидии на развитие сферы культуры в муниципальных образованиях Ханты-Мансийского автономного округа - Югры;
2. Субсидии на поддержку творческой деятельности и техническое оснащение детских и кукольных театров.
</t>
        </r>
      </is>
    </nc>
  </rcc>
</revisions>
</file>

<file path=xl/revisions/revisionLog2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4" sId="1">
    <oc r="B144" t="inlineStr">
      <is>
        <t xml:space="preserve">Подпрограмма  4 "Обеспечение мерами государственной поддержки по улучшению жилищных условий отдельных категорий граждан".
</t>
      </is>
    </oc>
    <nc r="B144" t="inlineStr">
      <is>
        <t xml:space="preserve">Подпрограмма "Создание условий для обеспечения жилыми помещениями граждан"
</t>
      </is>
    </nc>
  </rcc>
  <rcc rId="1435" sId="1">
    <oc r="B150" t="inlineStr">
      <is>
        <t>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  (УУиРЖ)</t>
      </is>
    </oc>
    <nc r="B150" t="inlineStr">
      <is>
        <t>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 (УУиРЖ)</t>
      </is>
    </nc>
  </rcc>
  <rfmt sheetId="1" sqref="B150" start="0" length="2147483647">
    <dxf>
      <font>
        <color auto="1"/>
      </font>
    </dxf>
  </rfmt>
  <rfmt sheetId="1" sqref="B144" start="0" length="2147483647">
    <dxf>
      <font>
        <color auto="1"/>
      </font>
    </dxf>
  </rfmt>
</revisions>
</file>

<file path=xl/revisions/revisionLog2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6" sId="1">
    <oc r="B162" t="inlineStr">
      <is>
        <t>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is>
    </oc>
    <nc r="B162" t="inlineStr">
      <is>
        <t>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is>
    </nc>
  </rcc>
  <rfmt sheetId="1" sqref="B162" start="0" length="2147483647">
    <dxf>
      <font>
        <color auto="1"/>
      </font>
    </dxf>
  </rfmt>
  <rcc rId="1437" sId="1">
    <oc r="B156" t="inlineStr">
      <is>
        <t>Субвенции на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(ХЭУ)</t>
      </is>
    </oc>
    <nc r="B156" t="inlineStr">
      <is>
        <t>Субвенции на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(ХЭУ)</t>
      </is>
    </nc>
  </rcc>
  <rfmt sheetId="1" sqref="B156" start="0" length="2147483647">
    <dxf>
      <font>
        <color auto="1"/>
      </font>
    </dxf>
  </rfmt>
</revisions>
</file>

<file path=xl/revisions/revisionLog2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44:B167" start="0" length="2147483647">
    <dxf>
      <font>
        <color auto="1"/>
      </font>
    </dxf>
  </rfmt>
</revisions>
</file>

<file path=xl/revisions/revisionLog2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8" sId="1">
    <oc r="B64" t="inlineStr">
      <is>
        <r>
          <rPr>
            <b/>
            <sz val="16"/>
            <rFont val="Times New Roman"/>
            <family val="1"/>
            <charset val="204"/>
          </rPr>
          <t>Государственная программа "Развитие жилищной сферы"</t>
        </r>
        <r>
          <rPr>
            <b/>
            <sz val="16"/>
            <color rgb="FFFF0000"/>
            <rFont val="Times New Roman"/>
            <family val="2"/>
            <charset val="204"/>
          </rPr>
          <t xml:space="preserve">
(</t>
        </r>
        <r>
          <rPr>
            <sz val="16"/>
            <color rgb="FFFF0000"/>
            <rFont val="Times New Roman"/>
            <family val="2"/>
            <charset val="204"/>
          </rPr>
          <t>1.Субвенции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за счет средств бюджета Ханты-Мансийского автономного округа – Югры
2. 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3.Субсидии на реализацию мероприятий по обеспечению жильем молодых семей
4. Субсидии для реализации полномочий в области жилищных отношений
5. Субсидии для реализации полномочий в области жилищного строительства
6.Осуществление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7.Осуществление полномочий по обеспечению жильем отдельных категорий граждан, установленных Федеральным законом от 12 января 1995 года № 5-ФЗ "О ветеранах"
8. Субсидии на обеспечение устойчивого сокращения непригодного для проживания жилищного фонда за счет средств бюджета автономного округа
9. Субсидии на обеспечение устойчивого сокращения непригодного для проживания жилищного фонда за счет средств, поступивших от государственной корпорации Фонда содействия реформированию жилищно-коммунального хозяйства 
10. Субсидии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r>
      </is>
    </oc>
    <nc r="B64" t="inlineStr">
      <is>
        <r>
          <rPr>
            <b/>
            <sz val="16"/>
            <rFont val="Times New Roman"/>
            <family val="1"/>
            <charset val="204"/>
          </rPr>
          <t>Государственная программа "Развитие жилищной сферы"</t>
        </r>
        <r>
          <rPr>
            <b/>
            <sz val="16"/>
            <color rgb="FFFF0000"/>
            <rFont val="Times New Roman"/>
            <family val="2"/>
            <charset val="204"/>
          </rPr>
          <t xml:space="preserve">
</t>
        </r>
        <r>
          <rPr>
            <b/>
            <sz val="16"/>
            <rFont val="Times New Roman"/>
            <family val="1"/>
            <charset val="204"/>
          </rPr>
          <t>(</t>
        </r>
        <r>
          <rPr>
            <sz val="16"/>
            <rFont val="Times New Roman"/>
            <family val="1"/>
            <charset val="204"/>
          </rPr>
          <t>1.Осуществление полномочий по обеспечению жильем отдельных категорий граждан, установленных Федеральным законом от 12 января 1995 года № 5-ФЗ "О ветеранах"</t>
        </r>
        <r>
          <rPr>
            <sz val="16"/>
            <color rgb="FFFF0000"/>
            <rFont val="Times New Roman"/>
            <family val="2"/>
            <charset val="204"/>
          </rPr>
          <t xml:space="preserve">
2. 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t>
        </r>
        <r>
          <rPr>
            <sz val="16"/>
            <rFont val="Times New Roman"/>
            <family val="1"/>
            <charset val="204"/>
          </rPr>
          <t>3.Субсидии из бюджета Ханты-Мансийского автономного округа - Югры бюджетам муниципальных образований Ханты-Мансийского автономного округа - Югры для реализации полномочий в области градостроительной деятельности, строительства и жилищных отношений</t>
        </r>
        <r>
          <rPr>
            <sz val="16"/>
            <color rgb="FFFF0000"/>
            <rFont val="Times New Roman"/>
            <family val="2"/>
            <charset val="204"/>
          </rPr>
          <t xml:space="preserve">
</t>
        </r>
        <r>
          <rPr>
            <sz val="16"/>
            <rFont val="Times New Roman"/>
            <family val="1"/>
            <charset val="204"/>
          </rPr>
          <t>4. Субсидии на реализацию мероприятий по обеспечению жильем молодых семей</t>
        </r>
        <r>
          <rPr>
            <sz val="16"/>
            <color rgb="FFFF0000"/>
            <rFont val="Times New Roman"/>
            <family val="2"/>
            <charset val="204"/>
          </rPr>
          <t xml:space="preserve">
5. Субсидии для реализации полномочий в области жилищного строительства
6.Осуществление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7.Осуществление полномочий по обеспечению жильем отдельных категорий граждан, установленных Федеральным законом от 12 января 1995 года № 5-ФЗ "О ветеранах"
8. Субсидии на обеспечение устойчивого сокращения непригодного для проживания жилищного фонда за счет средств бюджета автономного округа
9. Субсидии на обеспечение устойчивого сокращения непригодного для проживания жилищного фонда за счет средств, поступивших от государственной корпорации Фонда содействия реформированию жилищно-коммунального хозяйства 
10. Субсидии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r>
      </is>
    </nc>
  </rcc>
  <rcv guid="{6068C3FF-17AA-48A5-A88B-2523CBAC39AE}" action="delete"/>
  <rdn rId="0" localSheetId="1" customView="1" name="Z_6068C3FF_17AA_48A5_A88B_2523CBAC39AE_.wvu.PrintArea" hidden="1" oldHidden="1">
    <formula>'на 31.01.2021'!$A$1:$J$226</formula>
    <oldFormula>'на 31.01.2021'!$A$1:$J$226</oldFormula>
  </rdn>
  <rdn rId="0" localSheetId="1" customView="1" name="Z_6068C3FF_17AA_48A5_A88B_2523CBAC39AE_.wvu.PrintTitles" hidden="1" oldHidden="1">
    <formula>'на 31.01.2021'!$5:$8</formula>
    <oldFormula>'на 31.01.2021'!$5:$8</oldFormula>
  </rdn>
  <rdn rId="0" localSheetId="1" customView="1" name="Z_6068C3FF_17AA_48A5_A88B_2523CBAC39AE_.wvu.FilterData" hidden="1" oldHidden="1">
    <formula>'на 31.01.2021'!$A$7:$J$427</formula>
    <oldFormula>'на 31.01.2021'!$A$7:$J$427</oldFormula>
  </rdn>
  <rcv guid="{6068C3FF-17AA-48A5-A88B-2523CBAC39AE}" action="add"/>
</revisions>
</file>

<file path=xl/revisions/revisionLog2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42" sId="1">
    <oc r="B64" t="inlineStr">
      <is>
        <r>
          <rPr>
            <b/>
            <sz val="16"/>
            <rFont val="Times New Roman"/>
            <family val="1"/>
            <charset val="204"/>
          </rPr>
          <t>Государственная программа "Развитие жилищной сферы"</t>
        </r>
        <r>
          <rPr>
            <b/>
            <sz val="16"/>
            <color rgb="FFFF0000"/>
            <rFont val="Times New Roman"/>
            <family val="2"/>
            <charset val="204"/>
          </rPr>
          <t xml:space="preserve">
</t>
        </r>
        <r>
          <rPr>
            <b/>
            <sz val="16"/>
            <rFont val="Times New Roman"/>
            <family val="1"/>
            <charset val="204"/>
          </rPr>
          <t>(</t>
        </r>
        <r>
          <rPr>
            <sz val="16"/>
            <rFont val="Times New Roman"/>
            <family val="1"/>
            <charset val="204"/>
          </rPr>
          <t>1.Осуществление полномочий по обеспечению жильем отдельных категорий граждан, установленных Федеральным законом от 12 января 1995 года № 5-ФЗ "О ветеранах"</t>
        </r>
        <r>
          <rPr>
            <sz val="16"/>
            <color rgb="FFFF0000"/>
            <rFont val="Times New Roman"/>
            <family val="2"/>
            <charset val="204"/>
          </rPr>
          <t xml:space="preserve">
2. 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t>
        </r>
        <r>
          <rPr>
            <sz val="16"/>
            <rFont val="Times New Roman"/>
            <family val="1"/>
            <charset val="204"/>
          </rPr>
          <t>3.Субсидии из бюджета Ханты-Мансийского автономного округа - Югры бюджетам муниципальных образований Ханты-Мансийского автономного округа - Югры для реализации полномочий в области градостроительной деятельности, строительства и жилищных отношений</t>
        </r>
        <r>
          <rPr>
            <sz val="16"/>
            <color rgb="FFFF0000"/>
            <rFont val="Times New Roman"/>
            <family val="2"/>
            <charset val="204"/>
          </rPr>
          <t xml:space="preserve">
</t>
        </r>
        <r>
          <rPr>
            <sz val="16"/>
            <rFont val="Times New Roman"/>
            <family val="1"/>
            <charset val="204"/>
          </rPr>
          <t>4. Субсидии на реализацию мероприятий по обеспечению жильем молодых семей</t>
        </r>
        <r>
          <rPr>
            <sz val="16"/>
            <color rgb="FFFF0000"/>
            <rFont val="Times New Roman"/>
            <family val="2"/>
            <charset val="204"/>
          </rPr>
          <t xml:space="preserve">
5. Субсидии для реализации полномочий в области жилищного строительства
6.Осуществление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7.Осуществление полномочий по обеспечению жильем отдельных категорий граждан, установленных Федеральным законом от 12 января 1995 года № 5-ФЗ "О ветеранах"
8. Субсидии на обеспечение устойчивого сокращения непригодного для проживания жилищного фонда за счет средств бюджета автономного округа
9. Субсидии на обеспечение устойчивого сокращения непригодного для проживания жилищного фонда за счет средств, поступивших от государственной корпорации Фонда содействия реформированию жилищно-коммунального хозяйства 
10. Субсидии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r>
      </is>
    </oc>
    <nc r="B64" t="inlineStr">
      <is>
        <r>
          <rPr>
            <b/>
            <sz val="16"/>
            <rFont val="Times New Roman"/>
            <family val="1"/>
            <charset val="204"/>
          </rPr>
          <t>Государственная программа "Развитие жилищной сферы"</t>
        </r>
        <r>
          <rPr>
            <b/>
            <sz val="16"/>
            <color rgb="FFFF0000"/>
            <rFont val="Times New Roman"/>
            <family val="2"/>
            <charset val="204"/>
          </rPr>
          <t xml:space="preserve">
</t>
        </r>
        <r>
          <rPr>
            <b/>
            <sz val="16"/>
            <rFont val="Times New Roman"/>
            <family val="1"/>
            <charset val="204"/>
          </rPr>
          <t>(</t>
        </r>
        <r>
          <rPr>
            <sz val="16"/>
            <rFont val="Times New Roman"/>
            <family val="1"/>
            <charset val="204"/>
          </rPr>
          <t>1.Осуществление полномочий по обеспечению жильем отдельных категорий граждан, установленных Федеральным законом от 12 января 1995 года № 5-ФЗ "О ветеранах"
2. Субвенции на реализацию полномочий, указанных в пунктах 3.1, 3.2 статьи 2 Закона Ханты – 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3. 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за счет средств бюджета Ханты-Мансийского автономного округа – Югры
4.Субсидии из бюджета Ханты-Мансийского автономного округа - Югры бюджетам муниципальных образований Ханты-Мансийского автономного округа - Югры для реализации полномочий в области градостроительной деятельности, строительства и жилищных отношений
5. Субсидии на реализацию мероприятий по обеспечению жильем молодых семей
6. Субсидии на обеспечение устойчивого сокращения непригодного для проживания жилищного фонда за счет средств, поступивших от государственной корпорации Фонда содействия реформированию жилищно-коммунального хозяйства
7.Осуществление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8.Осуществление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9. Субсидии на обеспечение устойчивого сокращения непригодного для проживания жилищного фонда за счет средств бюджета Ханты-Мансийского автономного округа-Югры</t>
        </r>
        <r>
          <rPr>
            <sz val="16"/>
            <color rgb="FFFF0000"/>
            <rFont val="Times New Roman"/>
            <family val="2"/>
            <charset val="204"/>
          </rPr>
          <t xml:space="preserve">
</t>
        </r>
      </is>
    </nc>
  </rcc>
  <rcv guid="{6068C3FF-17AA-48A5-A88B-2523CBAC39AE}" action="delete"/>
  <rdn rId="0" localSheetId="1" customView="1" name="Z_6068C3FF_17AA_48A5_A88B_2523CBAC39AE_.wvu.PrintArea" hidden="1" oldHidden="1">
    <formula>'на 31.01.2021'!$A$1:$J$226</formula>
    <oldFormula>'на 31.01.2021'!$A$1:$J$226</oldFormula>
  </rdn>
  <rdn rId="0" localSheetId="1" customView="1" name="Z_6068C3FF_17AA_48A5_A88B_2523CBAC39AE_.wvu.PrintTitles" hidden="1" oldHidden="1">
    <formula>'на 31.01.2021'!$5:$8</formula>
    <oldFormula>'на 31.01.2021'!$5:$8</oldFormula>
  </rdn>
  <rdn rId="0" localSheetId="1" customView="1" name="Z_6068C3FF_17AA_48A5_A88B_2523CBAC39AE_.wvu.FilterData" hidden="1" oldHidden="1">
    <formula>'на 31.01.2021'!$A$7:$J$427</formula>
    <oldFormula>'на 31.01.2021'!$A$7:$J$427</oldFormula>
  </rdn>
  <rcv guid="{6068C3FF-17AA-48A5-A88B-2523CBAC39AE}" action="add"/>
</revisions>
</file>

<file path=xl/revisions/revisionLog2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068C3FF-17AA-48A5-A88B-2523CBAC39AE}" action="delete"/>
  <rdn rId="0" localSheetId="1" customView="1" name="Z_6068C3FF_17AA_48A5_A88B_2523CBAC39AE_.wvu.PrintArea" hidden="1" oldHidden="1">
    <formula>'на 31.01.2021'!$A$1:$J$226</formula>
    <oldFormula>'на 31.01.2021'!$A$1:$J$226</oldFormula>
  </rdn>
  <rdn rId="0" localSheetId="1" customView="1" name="Z_6068C3FF_17AA_48A5_A88B_2523CBAC39AE_.wvu.PrintTitles" hidden="1" oldHidden="1">
    <formula>'на 31.01.2021'!$5:$8</formula>
    <oldFormula>'на 31.01.2021'!$5:$8</oldFormula>
  </rdn>
  <rdn rId="0" localSheetId="1" customView="1" name="Z_6068C3FF_17AA_48A5_A88B_2523CBAC39AE_.wvu.FilterData" hidden="1" oldHidden="1">
    <formula>'на 31.01.2021'!$A$7:$J$427</formula>
    <oldFormula>'на 31.01.2021'!$A$7:$J$427</oldFormula>
  </rdn>
  <rcv guid="{6068C3FF-17AA-48A5-A88B-2523CBAC39AE}" action="add"/>
</revisions>
</file>

<file path=xl/revisions/revisionLog2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49" sId="1">
    <oc r="B189" t="inlineStr">
      <is>
        <r>
          <t>Государственная программа "Развитие экономического потенциала"
(</t>
        </r>
        <r>
          <rPr>
            <sz val="16"/>
            <color rgb="FFFF0000"/>
            <rFont val="Times New Roman"/>
            <family val="2"/>
            <charset val="204"/>
          </rPr>
          <t>1. Субсидии на организацию предоставления государственных услуг в многофункциональных центрах предоставления государственных и муниципальных услуг;
2. Субсидии на поддержку малого и среднего предпринимательства;
3. Проведение Всероссийской переписи населения 2020 года).</t>
        </r>
      </is>
    </oc>
    <nc r="B189" t="inlineStr">
      <is>
        <r>
          <t>Государственная программа "Развитие экономического потенциала"
(1</t>
        </r>
        <r>
          <rPr>
            <sz val="16"/>
            <color rgb="FFFF0000"/>
            <rFont val="Times New Roman"/>
            <family val="2"/>
            <charset val="204"/>
          </rPr>
          <t>. Субсидии на поддержку малого и среднего предпринимательства;
2. Проведение Всероссийской переписи населения 2020 года).</t>
        </r>
      </is>
    </nc>
  </rcc>
  <rfmt sheetId="1" sqref="B189" start="0" length="2147483647">
    <dxf>
      <font>
        <color auto="1"/>
      </font>
    </dxf>
  </rfmt>
  <rcc rId="1450" sId="1">
    <oc r="B196" t="inlineStr">
      <is>
        <r>
          <rPr>
            <b/>
            <sz val="16"/>
            <rFont val="Times New Roman"/>
            <family val="1"/>
            <charset val="204"/>
          </rPr>
          <t>Государственная программа "Современная транспортная система"</t>
        </r>
        <r>
          <rPr>
            <b/>
            <sz val="16"/>
            <color rgb="FFFF0000"/>
            <rFont val="Times New Roman"/>
            <family val="2"/>
            <charset val="204"/>
          </rPr>
          <t xml:space="preserve">
</t>
        </r>
        <r>
          <rPr>
            <sz val="16"/>
            <color rgb="FFFF0000"/>
            <rFont val="Times New Roman"/>
            <family val="2"/>
            <charset val="204"/>
          </rPr>
          <t>(1. Субсидии на строительство (реконструкцию), капитальный ремонт и ремонт автомобильных дорог общего пользования местного значения);
2. Субсидии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а также на обработку и рассылку постановлений органов государственного контроля (надзора);
3. Иные межбюджетные трансферты на финансовое обеспечение дорожной деятельности в рамках реализации национального проекта «Безопасные и качественные автомобильные дороги»;
4. Иные межбюджетные трансферты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t>
        </r>
      </is>
    </oc>
    <nc r="B196" t="inlineStr">
      <is>
        <r>
          <rPr>
            <b/>
            <sz val="16"/>
            <rFont val="Times New Roman"/>
            <family val="1"/>
            <charset val="204"/>
          </rPr>
          <t>Государственная программа "Современная транспортная система"</t>
        </r>
        <r>
          <rPr>
            <b/>
            <sz val="16"/>
            <color rgb="FFFF0000"/>
            <rFont val="Times New Roman"/>
            <family val="2"/>
            <charset val="204"/>
          </rPr>
          <t xml:space="preserve">
</t>
        </r>
        <r>
          <rPr>
            <sz val="16"/>
            <color rgb="FFFF0000"/>
            <rFont val="Times New Roman"/>
            <family val="2"/>
            <charset val="204"/>
          </rPr>
          <t>(1. Субсидии на строительство (реконструкцию), капитальный ремонт и ремонт автомобильных дорог общего пользования местного значения);
2. Субсидии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3. Иные межбюджетные трансферты на финансовое обеспечение дорожной деятельности в рамках реализации национального проекта «Безопасные и качественные автомобильные дороги»;
4. Иные межбюджетные трансферты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t>
        </r>
      </is>
    </nc>
  </rcc>
  <rcc rId="1451" sId="1">
    <oc r="B206" t="inlineStr">
      <is>
        <r>
          <rPr>
            <b/>
            <sz val="16"/>
            <rFont val="Times New Roman"/>
            <family val="1"/>
            <charset val="204"/>
          </rPr>
          <t>Государственная программа "Развитие государственной гражданской и муниципальной службы"</t>
        </r>
        <r>
          <rPr>
            <b/>
            <sz val="16"/>
            <color rgb="FFFF0000"/>
            <rFont val="Times New Roman"/>
            <family val="2"/>
            <charset val="204"/>
          </rPr>
          <t xml:space="preserve">
</t>
        </r>
        <r>
          <rPr>
            <sz val="16"/>
            <color rgb="FFFF0000"/>
            <rFont val="Times New Roman"/>
            <family val="2"/>
            <charset val="204"/>
          </rPr>
          <t>(Осуществление переданных полномочий Российской Федерации на государственную регистрацию актов гражданского состояния)</t>
        </r>
      </is>
    </oc>
    <nc r="B206" t="inlineStr">
      <is>
        <r>
          <rPr>
            <b/>
            <sz val="16"/>
            <rFont val="Times New Roman"/>
            <family val="1"/>
            <charset val="204"/>
          </rPr>
          <t>Государственная программа "Развитие государственной гражданской и муниципальной службы"</t>
        </r>
        <r>
          <rPr>
            <b/>
            <sz val="16"/>
            <color rgb="FFFF0000"/>
            <rFont val="Times New Roman"/>
            <family val="2"/>
            <charset val="204"/>
          </rPr>
          <t xml:space="preserve">
</t>
        </r>
        <r>
          <rPr>
            <sz val="16"/>
            <color rgb="FFFF0000"/>
            <rFont val="Times New Roman"/>
            <family val="2"/>
            <charset val="204"/>
          </rPr>
          <t>(Субсидии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t>
        </r>
      </is>
    </nc>
  </rcc>
  <rfmt sheetId="1" sqref="B206" start="0" length="2147483647">
    <dxf>
      <font>
        <color auto="1"/>
      </font>
    </dxf>
  </rfmt>
  <rcv guid="{6E4A7295-8CE0-4D28-ABEF-D38EBAE7C204}" action="delete"/>
  <rdn rId="0" localSheetId="1" customView="1" name="Z_6E4A7295_8CE0_4D28_ABEF_D38EBAE7C204_.wvu.PrintArea" hidden="1" oldHidden="1">
    <formula>'на 31.01.2021'!$A$1:$J$226</formula>
    <oldFormula>'на 31.01.2021'!$A$1:$J$226</oldFormula>
  </rdn>
  <rdn rId="0" localSheetId="1" customView="1" name="Z_6E4A7295_8CE0_4D28_ABEF_D38EBAE7C204_.wvu.PrintTitles" hidden="1" oldHidden="1">
    <formula>'на 31.01.2021'!$5:$8</formula>
    <oldFormula>'на 31.01.2021'!$5:$8</oldFormula>
  </rdn>
  <rdn rId="0" localSheetId="1" customView="1" name="Z_6E4A7295_8CE0_4D28_ABEF_D38EBAE7C204_.wvu.FilterData" hidden="1" oldHidden="1">
    <formula>'на 31.01.2021'!$A$7:$J$427</formula>
    <oldFormula>'на 31.01.2021'!$A$7:$J$427</oldFormula>
  </rdn>
  <rcv guid="{6E4A7295-8CE0-4D28-ABEF-D38EBAE7C204}" action="add"/>
</revisions>
</file>

<file path=xl/revisions/revisionLog2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5" sId="1">
    <oc r="B206" t="inlineStr">
      <is>
        <r>
          <t xml:space="preserve">Государственная программа "Развитие государственной гражданской и муниципальной службы"
</t>
        </r>
        <r>
          <rPr>
            <sz val="16"/>
            <rFont val="Times New Roman"/>
            <family val="1"/>
            <charset val="204"/>
          </rPr>
          <t>(Субсидии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t>
        </r>
      </is>
    </oc>
    <nc r="B206" t="inlineStr">
      <is>
        <r>
          <t xml:space="preserve">Государственная программа "Развитие государственной гражданской и муниципальной службы"
</t>
        </r>
        <r>
          <rPr>
            <sz val="16"/>
            <rFont val="Times New Roman"/>
            <family val="1"/>
            <charset val="204"/>
          </rPr>
          <t>(1. Осуществление переданных полномочий Российской Федерации на государственную регистрацию актов гражданского состояния;
2. Субсидии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t>
        </r>
      </is>
    </nc>
  </rcc>
  <rcc rId="1456" sId="1">
    <oc r="B213" t="inlineStr">
      <is>
        <r>
          <rPr>
            <b/>
            <sz val="16"/>
            <rFont val="Times New Roman"/>
            <family val="1"/>
            <charset val="204"/>
          </rPr>
          <t>Государственная программа Ханты-Мансийского автономного округа – Югры "Профилактика правонарушений и обеспечение отдельных прав граждан"</t>
        </r>
        <r>
          <rPr>
            <b/>
            <sz val="16"/>
            <color rgb="FFFF0000"/>
            <rFont val="Times New Roman"/>
            <family val="2"/>
            <charset val="204"/>
          </rPr>
          <t xml:space="preserve">
</t>
        </r>
        <r>
          <rPr>
            <sz val="16"/>
            <color rgb="FFFF0000"/>
            <rFont val="Times New Roman"/>
            <family val="2"/>
            <charset val="204"/>
          </rPr>
          <t xml:space="preserve">(1.Субвенции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2.Субсидии на обеспечение функционирования и развития систем видеонаблюдения в сфере общественного порядка;
3.Субсидии на создание условий для деятельности народных дружин;
4.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5. Субсидии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t>
        </r>
      </is>
    </oc>
    <nc r="B213" t="inlineStr">
      <is>
        <r>
          <rPr>
            <b/>
            <sz val="16"/>
            <rFont val="Times New Roman"/>
            <family val="1"/>
            <charset val="204"/>
          </rPr>
          <t>Государственная программа Ханты-Мансийского автономного округа – Югры "Профилактика правонарушений и обеспечение отдельных прав граждан"</t>
        </r>
        <r>
          <rPr>
            <b/>
            <sz val="16"/>
            <color rgb="FFFF0000"/>
            <rFont val="Times New Roman"/>
            <family val="2"/>
            <charset val="204"/>
          </rPr>
          <t xml:space="preserve">
</t>
        </r>
        <r>
          <rPr>
            <sz val="16"/>
            <rFont val="Times New Roman"/>
            <family val="1"/>
            <charset val="204"/>
          </rPr>
          <t>(1.Субвенции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r>
        <r>
          <rPr>
            <sz val="16"/>
            <color rgb="FFFF0000"/>
            <rFont val="Times New Roman"/>
            <family val="2"/>
            <charset val="204"/>
          </rPr>
          <t xml:space="preserve">
2</t>
        </r>
        <r>
          <rPr>
            <sz val="16"/>
            <rFont val="Times New Roman"/>
            <family val="1"/>
            <charset val="204"/>
          </rPr>
          <t>.Субсидии на создание условий для деятельности народных дружин;</t>
        </r>
        <r>
          <rPr>
            <sz val="16"/>
            <color rgb="FFFF0000"/>
            <rFont val="Times New Roman"/>
            <family val="2"/>
            <charset val="204"/>
          </rPr>
          <t xml:space="preserve">
3</t>
        </r>
        <r>
          <rPr>
            <sz val="16"/>
            <rFont val="Times New Roman"/>
            <family val="1"/>
            <charset val="204"/>
          </rPr>
          <t>.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r>
        <r>
          <rPr>
            <sz val="16"/>
            <color rgb="FFFF0000"/>
            <rFont val="Times New Roman"/>
            <family val="2"/>
            <charset val="204"/>
          </rPr>
          <t xml:space="preserve">
                                                                                                                                                                                                                                                                                             </t>
        </r>
      </is>
    </nc>
  </rcc>
  <rfmt sheetId="1" sqref="B213:B215" start="0" length="2147483647">
    <dxf>
      <font>
        <color auto="1"/>
      </font>
    </dxf>
  </rfmt>
  <rcc rId="1457" sId="1" numFmtId="4">
    <oc r="C34">
      <v>453586.51</v>
    </oc>
    <nc r="C34">
      <v>399648.2</v>
    </nc>
  </rcc>
  <rcc rId="1458" sId="1" numFmtId="4">
    <oc r="D34">
      <v>475872.3</v>
    </oc>
    <nc r="D34">
      <v>399648.2</v>
    </nc>
  </rcc>
  <rcc rId="1459" sId="1" numFmtId="4">
    <oc r="E34">
      <v>335596.95</v>
    </oc>
    <nc r="E34">
      <v>9500</v>
    </nc>
  </rcc>
  <rcc rId="1460" sId="1" numFmtId="4">
    <oc r="G34">
      <v>331659.11</v>
    </oc>
    <nc r="G34">
      <v>5040.1899999999996</v>
    </nc>
  </rcc>
  <rcc rId="1461" sId="1">
    <oc r="I34">
      <f>D34-G34</f>
    </oc>
    <nc r="I34">
      <f>D34</f>
    </nc>
  </rcc>
  <rfmt sheetId="1" sqref="B33:I37" start="0" length="2147483647">
    <dxf>
      <font>
        <color auto="1"/>
      </font>
    </dxf>
  </rfmt>
  <rfmt sheetId="1" sqref="A31:A32" start="0" length="2147483647">
    <dxf>
      <font>
        <color auto="1"/>
      </font>
    </dxf>
  </rfmt>
  <rfmt sheetId="1" sqref="C31:I32" start="0" length="2147483647">
    <dxf>
      <font>
        <color auto="1"/>
      </font>
    </dxf>
  </rfmt>
  <rcv guid="{6E4A7295-8CE0-4D28-ABEF-D38EBAE7C204}" action="delete"/>
  <rdn rId="0" localSheetId="1" customView="1" name="Z_6E4A7295_8CE0_4D28_ABEF_D38EBAE7C204_.wvu.PrintArea" hidden="1" oldHidden="1">
    <formula>'на 31.01.2021'!$A$1:$J$226</formula>
    <oldFormula>'на 31.01.2021'!$A$1:$J$226</oldFormula>
  </rdn>
  <rdn rId="0" localSheetId="1" customView="1" name="Z_6E4A7295_8CE0_4D28_ABEF_D38EBAE7C204_.wvu.PrintTitles" hidden="1" oldHidden="1">
    <formula>'на 31.01.2021'!$5:$8</formula>
    <oldFormula>'на 31.01.2021'!$5:$8</oldFormula>
  </rdn>
  <rdn rId="0" localSheetId="1" customView="1" name="Z_6E4A7295_8CE0_4D28_ABEF_D38EBAE7C204_.wvu.FilterData" hidden="1" oldHidden="1">
    <formula>'на 31.01.2021'!$A$7:$J$427</formula>
    <oldFormula>'на 31.01.2021'!$A$7:$J$427</oldFormula>
  </rdn>
  <rcv guid="{6E4A7295-8CE0-4D28-ABEF-D38EBAE7C204}" action="add"/>
</revisions>
</file>

<file path=xl/revisions/revisionLog2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5" sId="1" numFmtId="4">
    <oc r="C152">
      <v>3594.72</v>
    </oc>
    <nc r="C152">
      <v>16289</v>
    </nc>
  </rcc>
  <rcc rId="1466" sId="1" numFmtId="4">
    <oc r="D152">
      <v>20565.599999999999</v>
    </oc>
    <nc r="D152">
      <v>16289</v>
    </nc>
  </rcc>
  <rcc rId="1467" sId="1" numFmtId="4">
    <oc r="E152">
      <v>20528.939999999999</v>
    </oc>
    <nc r="E152">
      <v>0</v>
    </nc>
  </rcc>
  <rcc rId="1468" sId="1" numFmtId="4">
    <oc r="G152">
      <v>20528.939999999999</v>
    </oc>
    <nc r="G152">
      <v>0</v>
    </nc>
  </rcc>
  <rcc rId="1469" sId="1">
    <oc r="I152">
      <f>D152-G152</f>
    </oc>
    <nc r="I152">
      <f>D152</f>
    </nc>
  </rcc>
  <rfmt sheetId="1" sqref="A152:XFD152" start="0" length="2147483647">
    <dxf>
      <font>
        <color auto="1"/>
      </font>
    </dxf>
  </rfmt>
  <rcc rId="1470" sId="1" numFmtId="4">
    <oc r="C151">
      <v>175.91</v>
    </oc>
    <nc r="C151">
      <v>659.6</v>
    </nc>
  </rcc>
  <rcc rId="1471" sId="1" numFmtId="4">
    <oc r="D151">
      <v>8813.83</v>
    </oc>
    <nc r="D151">
      <v>659.6</v>
    </nc>
  </rcc>
  <rcc rId="1472" sId="1" numFmtId="4">
    <oc r="E151">
      <v>8798.1200000000008</v>
    </oc>
    <nc r="E151">
      <v>0</v>
    </nc>
  </rcc>
  <rcc rId="1473" sId="1" numFmtId="4">
    <oc r="G151">
      <v>8798.1200000000008</v>
    </oc>
    <nc r="G151">
      <v>0</v>
    </nc>
  </rcc>
  <rcc rId="1474" sId="1">
    <oc r="I151">
      <f>D151-G151</f>
    </oc>
    <nc r="I151">
      <f>D151</f>
    </nc>
  </rcc>
  <rfmt sheetId="1" sqref="A151:XFD151" start="0" length="2147483647">
    <dxf>
      <font>
        <color auto="1"/>
      </font>
    </dxf>
  </rfmt>
  <rcc rId="1475" sId="1" numFmtId="4">
    <oc r="C153">
      <v>260.32</v>
    </oc>
    <nc r="C153">
      <v>892.03</v>
    </nc>
  </rcc>
  <rcc rId="1476" sId="1" numFmtId="4">
    <oc r="D153">
      <v>1546.29</v>
    </oc>
    <nc r="D153">
      <v>892.03</v>
    </nc>
  </rcc>
  <rcc rId="1477" sId="1" numFmtId="4">
    <oc r="E153">
      <v>1543.53</v>
    </oc>
    <nc r="E153"/>
  </rcc>
  <rcc rId="1478" sId="1" numFmtId="4">
    <oc r="G153">
      <v>1543.53</v>
    </oc>
    <nc r="G153"/>
  </rcc>
  <rcc rId="1479" sId="1">
    <oc r="I153">
      <f>D153-G153</f>
    </oc>
    <nc r="I153">
      <f>D153</f>
    </nc>
  </rcc>
  <rfmt sheetId="1" sqref="A153:XFD153" start="0" length="2147483647">
    <dxf>
      <font>
        <color auto="1"/>
      </font>
    </dxf>
  </rfmt>
  <rfmt sheetId="1" sqref="A150:XFD150" start="0" length="2147483647">
    <dxf>
      <font>
        <color auto="1"/>
      </font>
    </dxf>
  </rfmt>
  <rcc rId="1480" sId="1" numFmtId="4">
    <oc r="E158">
      <v>11</v>
    </oc>
    <nc r="E158">
      <v>0</v>
    </nc>
  </rcc>
  <rcc rId="1481" sId="1" numFmtId="4">
    <oc r="G158">
      <v>11</v>
    </oc>
    <nc r="G158">
      <v>0</v>
    </nc>
  </rcc>
  <rcc rId="1482" sId="1">
    <oc r="I158">
      <f>D158-G158</f>
    </oc>
    <nc r="I158">
      <f>D158</f>
    </nc>
  </rcc>
  <rfmt sheetId="1" sqref="A156:I161" start="0" length="2147483647">
    <dxf>
      <font>
        <color auto="1"/>
      </font>
    </dxf>
  </rfmt>
  <rcc rId="1483" sId="1">
    <oc r="C163">
      <f>5670.1+47250.9</f>
    </oc>
    <nc r="C163">
      <f>4725.1+47250.9</f>
    </nc>
  </rcc>
  <rcc rId="1484" sId="1">
    <oc r="D163">
      <f>5670.1+47250.9</f>
    </oc>
    <nc r="D163">
      <f>5830.7+49141.1</f>
    </nc>
  </rcc>
  <rcc rId="1485" sId="1">
    <oc r="E163">
      <f>11340.22+2835.05</f>
    </oc>
    <nc r="E163"/>
  </rcc>
  <rcc rId="1486" sId="1">
    <oc r="G163">
      <f>11340.22+2835.05</f>
    </oc>
    <nc r="G163"/>
  </rcc>
  <rcc rId="1487" sId="1">
    <oc r="I163">
      <f>D163-G163</f>
    </oc>
    <nc r="I163">
      <f>D163</f>
    </nc>
  </rcc>
  <rfmt sheetId="1" sqref="A162:I167" start="0" length="2147483647">
    <dxf>
      <font>
        <color auto="1"/>
      </font>
    </dxf>
  </rfmt>
</revisions>
</file>

<file path=xl/revisions/revisionLog2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44:I149" start="0" length="2147483647">
    <dxf>
      <font>
        <color auto="1"/>
      </font>
    </dxf>
  </rfmt>
  <rcc rId="1488" sId="1" numFmtId="4">
    <oc r="C190">
      <v>5766</v>
    </oc>
    <nc r="C190">
      <v>5821.1</v>
    </nc>
  </rcc>
  <rcc rId="1489" sId="1" numFmtId="4">
    <oc r="D190">
      <v>0</v>
    </oc>
    <nc r="D190">
      <v>5821.1</v>
    </nc>
  </rcc>
  <rcc rId="1490" sId="1">
    <oc r="I190">
      <f>D190-G190</f>
    </oc>
    <nc r="I190">
      <f>D190</f>
    </nc>
  </rcc>
  <rfmt sheetId="1" sqref="A190:XFD190" start="0" length="2147483647">
    <dxf>
      <font>
        <color auto="1"/>
      </font>
    </dxf>
  </rfmt>
  <rcc rId="1491" sId="1" numFmtId="4">
    <oc r="C191">
      <v>273832.3</v>
    </oc>
    <nc r="C191">
      <v>13241.3</v>
    </nc>
  </rcc>
  <rcc rId="1492" sId="1" numFmtId="4">
    <oc r="D191">
      <v>273832.3</v>
    </oc>
    <nc r="D191">
      <v>13241.3</v>
    </nc>
  </rcc>
  <rcc rId="1493" sId="1" numFmtId="4">
    <oc r="E191">
      <f>G191</f>
    </oc>
    <nc r="E191">
      <v>0</v>
    </nc>
  </rcc>
  <rcc rId="1494" sId="1" numFmtId="4">
    <oc r="G191">
      <v>273778.94</v>
    </oc>
    <nc r="G191">
      <v>0</v>
    </nc>
  </rcc>
  <rcc rId="1495" sId="1">
    <oc r="I191">
      <f>D191-G191</f>
    </oc>
    <nc r="I191">
      <f>D191</f>
    </nc>
  </rcc>
  <rcc rId="1496" sId="1" numFmtId="4">
    <oc r="C192">
      <v>16635.28</v>
    </oc>
    <nc r="C192">
      <v>1471.26</v>
    </nc>
  </rcc>
  <rcc rId="1497" sId="1" numFmtId="4">
    <oc r="D192">
      <v>16635.28</v>
    </oc>
    <nc r="D192">
      <v>1471.26</v>
    </nc>
  </rcc>
  <rcc rId="1498" sId="1" numFmtId="4">
    <oc r="E192">
      <f>G192</f>
    </oc>
    <nc r="E192">
      <v>0</v>
    </nc>
  </rcc>
  <rcc rId="1499" sId="1" numFmtId="4">
    <oc r="G192">
      <v>16632.490000000002</v>
    </oc>
    <nc r="G192">
      <v>0</v>
    </nc>
  </rcc>
  <rcc rId="1500" sId="1">
    <oc r="I192">
      <f>D192-G192</f>
    </oc>
    <nc r="I192">
      <f>D192</f>
    </nc>
  </rcc>
  <rfmt sheetId="1" sqref="A191:XFD193" start="0" length="2147483647">
    <dxf>
      <font>
        <color auto="1"/>
      </font>
    </dxf>
  </rfmt>
  <rfmt sheetId="1" sqref="A194:XFD194" start="0" length="2147483647">
    <dxf>
      <font>
        <color auto="1"/>
      </font>
    </dxf>
  </rfmt>
  <rfmt sheetId="1" sqref="A189:I189" start="0" length="2147483647">
    <dxf>
      <font>
        <color auto="1"/>
      </font>
    </dxf>
  </rfmt>
</revisions>
</file>

<file path=xl/revisions/revisionLog2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1" sId="1" odxf="1" dxf="1">
    <oc r="B15" t="inlineStr">
      <is>
        <r>
          <rPr>
            <b/>
            <sz val="16"/>
            <rFont val="Times New Roman"/>
            <family val="1"/>
            <charset val="204"/>
          </rPr>
          <t>Государственная программа "Современное здравоохранение"</t>
        </r>
        <r>
          <rPr>
            <b/>
            <sz val="16"/>
            <color rgb="FFFF0000"/>
            <rFont val="Times New Roman"/>
            <family val="2"/>
            <charset val="204"/>
          </rPr>
          <t xml:space="preserve">
</t>
        </r>
        <r>
          <rPr>
            <sz val="16"/>
            <color rgb="FFFF0000"/>
            <rFont val="Times New Roman"/>
            <family val="2"/>
            <charset val="204"/>
          </rPr>
          <t>(1. Субвенции на организацию осуществления мероприятий по проведению дезинсекции и дератизации в Ханты-Мансийском автономном округе - Югре.)</t>
        </r>
      </is>
    </oc>
    <nc r="B15" t="inlineStr">
      <is>
        <r>
          <rPr>
            <b/>
            <sz val="16"/>
            <rFont val="Times New Roman"/>
            <family val="1"/>
            <charset val="204"/>
          </rPr>
          <t xml:space="preserve">Государственная программа "Современное здравоохранение"
</t>
        </r>
        <r>
          <rPr>
            <sz val="16"/>
            <rFont val="Times New Roman"/>
            <family val="1"/>
            <charset val="204"/>
          </rPr>
          <t>(1. Субвенции на организацию осуществления мероприятий по проведению дезинсекции и дератизации в Ханты-Мансийском автономном округе - Югре.)</t>
        </r>
      </is>
    </nc>
    <odxf>
      <font>
        <sz val="16"/>
        <color rgb="FFFF0000"/>
      </font>
    </odxf>
    <ndxf>
      <font>
        <sz val="16"/>
        <color auto="1"/>
      </font>
    </ndxf>
  </rcc>
  <rfmt sheetId="1" sqref="B16:B20" start="0" length="2147483647">
    <dxf>
      <font>
        <color auto="1"/>
      </font>
    </dxf>
  </rfmt>
  <rfmt sheetId="1" sqref="C15:D18" start="0" length="2147483647">
    <dxf>
      <font>
        <color auto="1"/>
      </font>
    </dxf>
  </rfmt>
  <rcc rId="1502" sId="1" numFmtId="4">
    <oc r="G17">
      <v>3197.6</v>
    </oc>
    <nc r="G17">
      <v>0</v>
    </nc>
  </rcc>
  <rcc rId="1503" sId="1" numFmtId="4">
    <oc r="E17">
      <v>3197.6</v>
    </oc>
    <nc r="E17">
      <v>0</v>
    </nc>
  </rcc>
  <rfmt sheetId="1" sqref="A15:A20" start="0" length="2147483647">
    <dxf>
      <font>
        <color auto="1"/>
      </font>
    </dxf>
  </rfmt>
  <rfmt sheetId="1" sqref="I15:I17" start="0" length="2147483647">
    <dxf>
      <font>
        <color auto="1"/>
      </font>
    </dxf>
  </rfmt>
  <rcv guid="{CCF533A2-322B-40E2-88B2-065E6D1D35B4}" action="delete"/>
  <rdn rId="0" localSheetId="1" customView="1" name="Z_CCF533A2_322B_40E2_88B2_065E6D1D35B4_.wvu.PrintArea" hidden="1" oldHidden="1">
    <formula>'на 31.01.2021'!$A$1:$J$226</formula>
    <oldFormula>'на 31.01.2021'!$A$1:$J$226</oldFormula>
  </rdn>
  <rdn rId="0" localSheetId="1" customView="1" name="Z_CCF533A2_322B_40E2_88B2_065E6D1D35B4_.wvu.PrintTitles" hidden="1" oldHidden="1">
    <formula>'на 31.01.2021'!$5:$8</formula>
    <oldFormula>'на 31.01.2021'!$5:$8</oldFormula>
  </rdn>
  <rdn rId="0" localSheetId="1" customView="1" name="Z_CCF533A2_322B_40E2_88B2_065E6D1D35B4_.wvu.FilterData" hidden="1" oldHidden="1">
    <formula>'на 31.01.2021'!$A$7:$J$427</formula>
    <oldFormula>'на 31.01.2021'!$A$7:$J$427</oldFormula>
  </rdn>
  <rcv guid="{CCF533A2-322B-40E2-88B2-065E6D1D35B4}" action="add"/>
</revisions>
</file>

<file path=xl/revisions/revisionLog2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7" sId="1" odxf="1" dxf="1">
    <oc r="J15" t="inlineStr">
      <is>
        <r>
          <rPr>
            <u/>
            <sz val="16"/>
            <color rgb="FFFF0000"/>
            <rFont val="Times New Roman"/>
            <family val="1"/>
            <charset val="204"/>
          </rPr>
          <t>ДГХ:</t>
        </r>
        <r>
          <rPr>
            <sz val="16"/>
            <color rgb="FFFF0000"/>
            <rFont val="Times New Roman"/>
            <family val="1"/>
            <charset val="204"/>
          </rPr>
          <t xml:space="preserve"> в рамках реализации государственной программы оказаны услуги по санитарно-противоэпидемическим мероприятиям (акарицидная, ларвицидная обработки, барьерная дератизация) в городе Сургуте. 
Выполнена акарицидная обработка на площади 420,45 га (план - 421,32 га), ларвицидная обработка на площади 326,17 га., барьерная дератизация селитебной зоны - 232,3 га. Оплата произведена полном объеме 3 157,95 тыс.рублей.
</t>
        </r>
        <r>
          <rPr>
            <u/>
            <sz val="16"/>
            <color rgb="FFFF0000"/>
            <rFont val="Times New Roman"/>
            <family val="1"/>
            <charset val="204"/>
          </rPr>
          <t>АГ:</t>
        </r>
        <r>
          <rPr>
            <sz val="16"/>
            <color rgb="FFFF0000"/>
            <rFont val="Times New Roman"/>
            <family val="1"/>
            <charset val="204"/>
          </rPr>
          <t xml:space="preserve"> в рамках реализации государственной программы произведена выплата заработной платы и оплата начислений на выплаты по оплате труда специалисту, ответственному за подготовку документов (отчеты об использовании субвенции на организацию осуществления  мероприятий по проведению дезинсекции и дератизации в ХМАО-Югре) в сумме 39,65 тыс.рублей. 
</t>
        </r>
      </is>
    </oc>
    <nc r="J15" t="inlineStr">
      <is>
        <t xml:space="preserve">ДГХ: в рамках реализации государственной программы планируется заключение муниципального контракта на оказание услуг по санитарно-противоэпидемическим мероприятиям (акарицидная, ларвицидная обработки, барьерная дератизация) в городе Сургуте. 
АГ: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(отчетов об использовании субвенции на осуществление отдельных полномочий автономного округа по организации  санитарно-противоэпидемических мероприятий города Сургута). </t>
      </is>
    </nc>
    <odxf>
      <font>
        <sz val="16"/>
        <color rgb="FFFF0000"/>
      </font>
    </odxf>
    <ndxf>
      <font>
        <sz val="16"/>
        <color auto="1"/>
      </font>
    </ndxf>
  </rcc>
</revisions>
</file>

<file path=xl/revisions/revisionLog2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7" start="0" length="2147483647">
    <dxf>
      <font>
        <color auto="1"/>
      </font>
    </dxf>
  </rfmt>
  <rcc rId="1508" sId="1">
    <oc r="B57" t="inlineStr">
      <is>
        <r>
          <rPr>
            <b/>
            <sz val="16"/>
            <rFont val="Times New Roman"/>
            <family val="1"/>
            <charset val="204"/>
          </rPr>
          <t>Государственная программа "Развитие агропромышленного комплекса"</t>
        </r>
        <r>
          <rPr>
            <b/>
            <sz val="16"/>
            <color rgb="FFFF0000"/>
            <rFont val="Times New Roman"/>
            <family val="2"/>
            <charset val="204"/>
          </rPr>
          <t xml:space="preserve">
(</t>
        </r>
        <r>
          <rPr>
            <sz val="16"/>
            <color rgb="FFFF0000"/>
            <rFont val="Times New Roman"/>
            <family val="2"/>
            <charset val="204"/>
          </rPr>
          <t xml:space="preserve">1. Субвенции на повышение эффективности использования и развитие ресурсного потенциала рыбохозяйственного комплекса;
2. Субвенции на организацию мероприятий при осуществлении деятельности по обращению с животными без владельцев;
3. Субвенции на поддержку животноводства, переработку и реализацию продукции животноводства) </t>
        </r>
      </is>
    </oc>
    <nc r="B57" t="inlineStr">
      <is>
        <r>
          <rPr>
            <b/>
            <sz val="16"/>
            <rFont val="Times New Roman"/>
            <family val="1"/>
            <charset val="204"/>
          </rPr>
          <t>Государственная программа "Развитие агропромышленного комплекса"</t>
        </r>
        <r>
          <rPr>
            <b/>
            <sz val="16"/>
            <color rgb="FFFF0000"/>
            <rFont val="Times New Roman"/>
            <family val="2"/>
            <charset val="204"/>
          </rPr>
          <t xml:space="preserve">
(</t>
        </r>
        <r>
          <rPr>
            <sz val="16"/>
            <color rgb="FFFF0000"/>
            <rFont val="Times New Roman"/>
            <family val="2"/>
            <charset val="204"/>
          </rPr>
          <t xml:space="preserve">1. Субвенции на развитие рыбохозяйственного комплекса;
</t>
        </r>
        <r>
          <rPr>
            <sz val="16"/>
            <rFont val="Times New Roman"/>
            <family val="1"/>
            <charset val="204"/>
          </rPr>
          <t>2. Субвенции на организацию мероприятий при осуществлении деятельности по обращению с животными без владельцев;</t>
        </r>
        <r>
          <rPr>
            <sz val="16"/>
            <color rgb="FFFF0000"/>
            <rFont val="Times New Roman"/>
            <family val="2"/>
            <charset val="204"/>
          </rPr>
          <t xml:space="preserve">
3. Субвенции на поддержку и развитие животноводства;
4. Субвенции на поддержку и развитие малых форм хозяйствования)</t>
        </r>
      </is>
    </nc>
  </rcc>
  <rfmt sheetId="1" sqref="B57" start="0" length="2147483647">
    <dxf>
      <font>
        <color auto="1"/>
      </font>
    </dxf>
  </rfmt>
  <rfmt sheetId="1" sqref="B58:B62" start="0" length="2147483647">
    <dxf>
      <font>
        <color auto="1"/>
      </font>
    </dxf>
  </rfmt>
  <rcc rId="1509" sId="1" numFmtId="4">
    <oc r="C59">
      <v>5613.9</v>
    </oc>
    <nc r="C59">
      <v>8397.2999999999993</v>
    </nc>
  </rcc>
  <rcc rId="1510" sId="1" numFmtId="4">
    <oc r="D59">
      <v>14271.8</v>
    </oc>
    <nc r="D59">
      <v>8397.2999999999993</v>
    </nc>
  </rcc>
  <rcc rId="1511" sId="1" numFmtId="4">
    <oc r="E59">
      <v>14271.8</v>
    </oc>
    <nc r="E59">
      <v>0</v>
    </nc>
  </rcc>
  <rcc rId="1512" sId="1" numFmtId="4">
    <oc r="G59">
      <v>14271.8</v>
    </oc>
    <nc r="G59">
      <v>0</v>
    </nc>
  </rcc>
  <rfmt sheetId="1" sqref="C57:I59" start="0" length="2147483647">
    <dxf>
      <font>
        <color auto="1"/>
      </font>
    </dxf>
  </rfmt>
  <rcc rId="1513" sId="1">
    <oc r="J15" t="inlineStr">
      <is>
        <t xml:space="preserve">ДГХ: в рамках реализации государственной программы планируется заключение муниципального контракта на оказание услуг по санитарно-противоэпидемическим мероприятиям (акарицидная, ларвицидная обработки, барьерная дератизация) в городе Сургуте. 
АГ: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(отчетов об использовании субвенции на осуществление отдельных полномочий автономного округа по организации  санитарно-противоэпидемических мероприятий города Сургута). </t>
      </is>
    </oc>
    <nc r="J15" t="inlineStr">
      <is>
        <t>ДГХ: в рамках реализации государственной программы планируется заключение муниципального контракта на оказание услуг по санитарно-противоэпидемическим мероприятиям (акарицидная, ларвицидная обработки, барьерная дератизация) в городе Сургуте. Расходы запланированы на 2-3 кварталы 2021 года.
АГ: в рамках реализации государственной программы запланированы расходы на выплату заработной платы и начислений на выплаты по оплате труда специалисту, ответственному за подготовку документов (отчетов об использовании субвенции на осуществление отдельных полномочий автономного округа по организации  санитарно-противоэпидемических мероприятий города Сургута). Расходы запланированы на 4 квартал 2021 года.</t>
      </is>
    </nc>
  </rcc>
  <rcc rId="1514" sId="1">
    <oc r="J57" t="inlineStr">
      <is>
        <r>
          <rPr>
            <u/>
            <sz val="16"/>
            <color rgb="FFFF0000"/>
            <rFont val="Times New Roman"/>
            <family val="1"/>
            <charset val="204"/>
          </rPr>
          <t>КУИ</t>
        </r>
        <r>
          <rPr>
            <sz val="16"/>
            <color rgb="FFFF0000"/>
            <rFont val="Times New Roman"/>
            <family val="1"/>
            <charset val="204"/>
          </rPr>
          <t xml:space="preserve">: В рамках реализации программы были предоставлены субсидии:
- на повышение эффективности использования и развитие ресурсного потенциала рыбохозяйственного комплекса (1 получатель) на сумму 9 738,10 тыс.рублей;
- на поддержку животноводства, переработки и реализации продукции животноводства, в целях возмещения недополученных доходов и (или) финансового обеспечения (возмещения) затрат (1 получатель) на сумму 21,4 тыс.рублей.  
</t>
        </r>
        <r>
          <rPr>
            <sz val="16"/>
            <color rgb="FFFF0000"/>
            <rFont val="Times New Roman"/>
            <family val="2"/>
            <charset val="204"/>
          </rPr>
          <t xml:space="preserve">
</t>
        </r>
        <r>
          <rPr>
            <sz val="16"/>
            <color rgb="FFFF0000"/>
            <rFont val="Times New Roman"/>
            <family val="1"/>
            <charset val="204"/>
          </rPr>
          <t xml:space="preserve">
</t>
        </r>
        <r>
          <rPr>
            <u/>
            <sz val="16"/>
            <color rgb="FFFF0000"/>
            <rFont val="Times New Roman"/>
            <family val="1"/>
            <charset val="204"/>
          </rPr>
          <t>ДГХ</t>
        </r>
        <r>
          <rPr>
            <sz val="16"/>
            <color rgb="FFFF0000"/>
            <rFont val="Times New Roman"/>
            <family val="1"/>
            <charset val="204"/>
          </rPr>
          <t xml:space="preserve">: В рамках реализации мероприятий программы выполнены работы по отлову, транспортировке, содержанию, регулированию численности и утилизации безнадзорных и бродячих домашних животных на сумму 4 438,4 тыс.руб. За счет средств окружного бюджета отловлено 312 голов. 
Средства окружного бюджета исполнены в полном объеме.
</t>
        </r>
        <r>
          <rPr>
            <u/>
            <sz val="16"/>
            <color rgb="FFFF0000"/>
            <rFont val="Times New Roman"/>
            <family val="1"/>
            <charset val="204"/>
          </rPr>
          <t>УБУиО</t>
        </r>
        <r>
          <rPr>
            <sz val="16"/>
            <color rgb="FFFF0000"/>
            <rFont val="Times New Roman"/>
            <family val="1"/>
            <charset val="204"/>
          </rPr>
          <t xml:space="preserve">: Оплачены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в объеме 73,9 тыс.рублей. 
</t>
        </r>
      </is>
    </oc>
    <nc r="J57" t="inlineStr">
      <is>
        <r>
          <rPr>
            <sz val="16"/>
            <rFont val="Times New Roman"/>
            <family val="1"/>
            <charset val="204"/>
          </rPr>
          <t xml:space="preserve">
КУИ: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и малых форм хозяйствования, на развитие материально-технической базы (за исключением личных подсоных хозяйств), в целях возмещения недополученных доходов и (или) финансового обеспечения (возмещения) затрат.  
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19 934, 5 тыс.руб., из них рамках государственной программы 1 317,4 тыс.руб. Расходы запланированы на 1 квартал 2021 года.
УБУиО: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Расходы за планированы на 4 квартал 2021 года.</t>
        </r>
        <r>
          <rPr>
            <sz val="16"/>
            <color rgb="FFFF0000"/>
            <rFont val="Times New Roman"/>
            <family val="1"/>
            <charset val="204"/>
          </rPr>
          <t xml:space="preserve">
</t>
        </r>
      </is>
    </nc>
  </rcc>
  <rcv guid="{CCF533A2-322B-40E2-88B2-065E6D1D35B4}" action="delete"/>
  <rdn rId="0" localSheetId="1" customView="1" name="Z_CCF533A2_322B_40E2_88B2_065E6D1D35B4_.wvu.PrintArea" hidden="1" oldHidden="1">
    <formula>'на 31.01.2021'!$A$1:$J$226</formula>
    <oldFormula>'на 31.01.2021'!$A$1:$J$226</oldFormula>
  </rdn>
  <rdn rId="0" localSheetId="1" customView="1" name="Z_CCF533A2_322B_40E2_88B2_065E6D1D35B4_.wvu.PrintTitles" hidden="1" oldHidden="1">
    <formula>'на 31.01.2021'!$5:$8</formula>
    <oldFormula>'на 31.01.2021'!$5:$8</oldFormula>
  </rdn>
  <rdn rId="0" localSheetId="1" customView="1" name="Z_CCF533A2_322B_40E2_88B2_065E6D1D35B4_.wvu.FilterData" hidden="1" oldHidden="1">
    <formula>'на 31.01.2021'!$A$7:$J$427</formula>
    <oldFormula>'на 31.01.2021'!$A$7:$J$427</oldFormula>
  </rdn>
  <rcv guid="{CCF533A2-322B-40E2-88B2-065E6D1D35B4}" action="add"/>
</revisions>
</file>

<file path=xl/revisions/revisionLog2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74:A181" start="0" length="2147483647">
    <dxf>
      <font>
        <color auto="1"/>
      </font>
    </dxf>
  </rfmt>
</revisions>
</file>

<file path=xl/revisions/revisionLog2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18" sId="1" numFmtId="4">
    <oc r="C179">
      <v>31925.47</v>
    </oc>
    <nc r="C179">
      <v>35165.339999999997</v>
    </nc>
  </rcc>
  <rcc rId="1519" sId="1" numFmtId="4">
    <oc r="D179">
      <v>30616.9</v>
    </oc>
    <nc r="D179">
      <v>36367.69</v>
    </nc>
  </rcc>
  <rfmt sheetId="1" sqref="B179:D179" start="0" length="2147483647">
    <dxf>
      <font>
        <color auto="1"/>
      </font>
    </dxf>
  </rfmt>
  <rcc rId="1520" sId="1" numFmtId="4">
    <oc r="G179">
      <v>30614.65</v>
    </oc>
    <nc r="G179">
      <v>0</v>
    </nc>
  </rcc>
  <rcc rId="1521" sId="1" numFmtId="4">
    <oc r="C178">
      <v>79540.070000000007</v>
    </oc>
    <nc r="C178">
      <v>79764.899999999994</v>
    </nc>
  </rcc>
  <rcc rId="1522" sId="1" numFmtId="4">
    <oc r="D178">
      <f>81397.18+646.4</f>
    </oc>
    <nc r="D178">
      <v>82698.600000000006</v>
    </nc>
  </rcc>
  <rcc rId="1523" sId="1" numFmtId="4">
    <oc r="E178">
      <v>81397.06</v>
    </oc>
    <nc r="E178">
      <v>0</v>
    </nc>
  </rcc>
  <rcc rId="1524" sId="1" numFmtId="4">
    <oc r="G178">
      <v>81397.06</v>
    </oc>
    <nc r="G178">
      <v>0</v>
    </nc>
  </rcc>
  <rfmt sheetId="1" sqref="C178:D178" start="0" length="2147483647">
    <dxf>
      <font>
        <color auto="1"/>
      </font>
    </dxf>
  </rfmt>
  <rcc rId="1525" sId="1" numFmtId="4">
    <oc r="C177">
      <v>33462.300000000003</v>
    </oc>
    <nc r="C177">
      <v>32495.3</v>
    </nc>
  </rcc>
  <rcc rId="1526" sId="1" numFmtId="4">
    <oc r="D177">
      <v>32533.47</v>
    </oc>
    <nc r="D177">
      <v>34371</v>
    </nc>
  </rcc>
  <rcc rId="1527" sId="1" numFmtId="4">
    <oc r="E177">
      <v>32533.47</v>
    </oc>
    <nc r="E177">
      <v>0</v>
    </nc>
  </rcc>
  <rcc rId="1528" sId="1" numFmtId="4">
    <oc r="G177">
      <v>32533.47</v>
    </oc>
    <nc r="G177">
      <v>0</v>
    </nc>
  </rcc>
  <rfmt sheetId="1" sqref="C177:D177" start="0" length="2147483647">
    <dxf>
      <font>
        <color auto="1"/>
      </font>
    </dxf>
  </rfmt>
  <rfmt sheetId="1" sqref="B177:B178" start="0" length="2147483647">
    <dxf>
      <font>
        <color auto="1"/>
      </font>
    </dxf>
  </rfmt>
  <rfmt sheetId="1" sqref="B180" start="0" length="2147483647">
    <dxf>
      <font>
        <color auto="1"/>
      </font>
    </dxf>
  </rfmt>
  <rcc rId="1529" sId="1" numFmtId="4">
    <oc r="C181">
      <v>129662.49</v>
    </oc>
    <nc r="C181">
      <v>131228.93</v>
    </nc>
  </rcc>
  <rcc rId="1530" sId="1" numFmtId="4">
    <oc r="D181">
      <v>74428.83</v>
    </oc>
    <nc r="D181">
      <v>131228.93</v>
    </nc>
  </rcc>
  <rcc rId="1531" sId="1" numFmtId="4">
    <oc r="E181">
      <f>G181</f>
    </oc>
    <nc r="E181">
      <v>0</v>
    </nc>
  </rcc>
  <rcc rId="1532" sId="1" numFmtId="4">
    <oc r="G181">
      <v>74071.41</v>
    </oc>
    <nc r="G181">
      <v>0</v>
    </nc>
  </rcc>
  <rfmt sheetId="1" sqref="B181:I181" start="0" length="2147483647">
    <dxf>
      <font>
        <color auto="1"/>
      </font>
    </dxf>
  </rfmt>
  <rfmt sheetId="1" sqref="I177:I179" start="0" length="2147483647">
    <dxf>
      <font>
        <color auto="1"/>
      </font>
    </dxf>
  </rfmt>
  <rfmt sheetId="1" sqref="C174:I176" start="0" length="2147483647">
    <dxf>
      <font>
        <color auto="1"/>
      </font>
    </dxf>
  </rfmt>
</revisions>
</file>

<file path=xl/revisions/revisionLog2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3" sId="1" numFmtId="4">
    <oc r="C207">
      <v>29017.3</v>
    </oc>
    <nc r="C207">
      <v>24101.4</v>
    </nc>
  </rcc>
  <rcc rId="1534" sId="1" numFmtId="4">
    <oc r="D207">
      <v>29017.3</v>
    </oc>
    <nc r="D207">
      <v>24828.2</v>
    </nc>
  </rcc>
  <rcc rId="1535" sId="1" numFmtId="4">
    <oc r="E207">
      <v>29017.3</v>
    </oc>
    <nc r="E207">
      <v>1012.07</v>
    </nc>
  </rcc>
  <rcc rId="1536" sId="1" numFmtId="4">
    <oc r="G207">
      <v>29017.3</v>
    </oc>
    <nc r="G207">
      <v>1012.07</v>
    </nc>
  </rcc>
  <rcc rId="1537" sId="1">
    <oc r="I207">
      <f>D207-G207</f>
    </oc>
    <nc r="I207">
      <f>D207</f>
    </nc>
  </rcc>
  <rcc rId="1538" sId="1" numFmtId="4">
    <oc r="C208">
      <v>6608.4</v>
    </oc>
    <nc r="C208">
      <v>7561.6</v>
    </nc>
  </rcc>
  <rcc rId="1539" sId="1" numFmtId="4">
    <oc r="D208">
      <v>6781.4</v>
    </oc>
    <nc r="D208">
      <v>7521.8</v>
    </nc>
  </rcc>
  <rcc rId="1540" sId="1" numFmtId="4">
    <oc r="E208">
      <v>6781.4</v>
    </oc>
    <nc r="E208">
      <v>1200</v>
    </nc>
  </rcc>
  <rcc rId="1541" sId="1" numFmtId="4">
    <oc r="G208">
      <v>6733</v>
    </oc>
    <nc r="G208">
      <v>673.2</v>
    </nc>
  </rcc>
  <rcc rId="1542" sId="1">
    <oc r="I208">
      <f>D208-G208</f>
    </oc>
    <nc r="I208">
      <f>D208</f>
    </nc>
  </rcc>
  <rfmt sheetId="1" sqref="A206:I210" start="0" length="2147483647">
    <dxf>
      <font>
        <color auto="1"/>
      </font>
    </dxf>
  </rfmt>
  <rcc rId="1543" sId="1" numFmtId="4">
    <oc r="C216">
      <v>76.099999999999994</v>
    </oc>
    <nc r="C216">
      <v>64.2</v>
    </nc>
  </rcc>
  <rcc rId="1544" sId="1" numFmtId="4">
    <oc r="D216">
      <v>74.7</v>
    </oc>
    <nc r="D216">
      <v>64.2</v>
    </nc>
  </rcc>
  <rcc rId="1545" sId="1" numFmtId="4">
    <oc r="E216">
      <v>74.650000000000006</v>
    </oc>
    <nc r="E216">
      <v>0</v>
    </nc>
  </rcc>
  <rcc rId="1546" sId="1" numFmtId="4">
    <oc r="G216">
      <v>74.650000000000006</v>
    </oc>
    <nc r="G216">
      <v>0</v>
    </nc>
  </rcc>
  <rcc rId="1547" sId="1">
    <oc r="I216">
      <f>D216-G216</f>
    </oc>
    <nc r="I216">
      <f>D216</f>
    </nc>
  </rcc>
  <rcc rId="1548" sId="1" numFmtId="4">
    <oc r="C217">
      <v>12095.2</v>
    </oc>
    <nc r="C217">
      <v>724.11</v>
    </nc>
  </rcc>
  <rcc rId="1549" sId="1" numFmtId="4">
    <oc r="D217">
      <v>12022.6</v>
    </oc>
    <nc r="D217">
      <v>724.11</v>
    </nc>
  </rcc>
  <rcc rId="1550" sId="1">
    <oc r="J213" t="inlineStr">
      <is>
        <r>
          <rPr>
            <u/>
            <sz val="16"/>
            <color rgb="FFFF0000"/>
            <rFont val="Times New Roman"/>
            <family val="1"/>
            <charset val="204"/>
          </rPr>
          <t>АГ:</t>
        </r>
        <r>
          <rPr>
            <sz val="16"/>
            <color rgb="FFFF0000"/>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Заключен контракт на приобретение цифровых камер АПК "Безопасный город" с целью замены устаревшего оборудования.
        Заключены договоры на приобретение форменной одежды, удостоверений народного дружинника и вкладышей к удостоверению народного дружинника, произведено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Заключен контракт на проведение обучающих семинаров для руководителей и сотрудников органов местного самоуправления.
Остаток средств в объеме 21,52 тыс.рублей сложился за счет экономии в связи со снижением фактических затрат на услуги связи, коммунальные и транспортные услуги.
     </t>
        </r>
        <r>
          <rPr>
            <u/>
            <sz val="16"/>
            <color rgb="FFFF0000"/>
            <rFont val="Times New Roman"/>
            <family val="2"/>
            <charset val="204"/>
          </rPr>
          <t/>
        </r>
      </is>
    </oc>
    <nc r="J213" t="inlineStr">
      <is>
        <r>
          <rPr>
            <u/>
            <sz val="16"/>
            <color rgb="FFFF0000"/>
            <rFont val="Times New Roman"/>
            <family val="1"/>
            <charset val="204"/>
          </rPr>
          <t>АГ:</t>
        </r>
        <r>
          <rPr>
            <sz val="16"/>
            <color rgb="FFFF0000"/>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 
      </t>
        </r>
        <r>
          <rPr>
            <sz val="16"/>
            <rFont val="Times New Roman"/>
            <family val="1"/>
            <charset val="204"/>
          </rPr>
          <t xml:space="preserve">   3. В рамках реализации государственной программы заключено соглашение от 14.01.2021 № ДВП-29-02 о предоставлении субсидии в 2020 году на создание условий для деятельности народных дружин между Департаментом внутренней политики ХМАО-Югры  и Администрацией города. 
         Заключен контракт на приобретение цифровых камер АПК "Безопасный город" с целью замены устаревшего оборудования.
        Заключены договоры на приобретение форменной одежды, удостоверений народного дружинника и вкладышей к удостоверению народного дружинника, произведено материальное стимулирование народных дружинников, страхование народных дружинников.</t>
        </r>
        <r>
          <rPr>
            <sz val="16"/>
            <color rgb="FFFF0000"/>
            <rFont val="Times New Roman"/>
            <family val="1"/>
            <charset val="204"/>
          </rPr>
          <t xml:space="preserve">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Заключен контракт на проведение обучающих семинаров для руководителей и сотрудников органов местного самоуправления.
Остаток средств в объеме 21,52 тыс.рублей сложился за счет экономии в связи со снижением фактических затрат на услуги связи, коммунальные и транспортные услуги.
     </t>
        </r>
        <r>
          <rPr>
            <u/>
            <sz val="16"/>
            <color rgb="FFFF0000"/>
            <rFont val="Times New Roman"/>
            <family val="2"/>
            <charset val="204"/>
          </rPr>
          <t/>
        </r>
      </is>
    </nc>
  </rcc>
</revisions>
</file>

<file path=xl/revisions/revisionLog2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1" sId="1">
    <oc r="B174" t="inlineStr">
      <is>
        <r>
          <rPr>
            <b/>
            <sz val="16"/>
            <rFont val="Times New Roman"/>
            <family val="1"/>
            <charset val="204"/>
          </rPr>
          <t xml:space="preserve">Государственная программа «Жилищно-коммунальный комплекс и городская среда» </t>
        </r>
        <r>
          <rPr>
            <b/>
            <sz val="16"/>
            <color rgb="FFFF0000"/>
            <rFont val="Times New Roman"/>
            <family val="2"/>
            <charset val="204"/>
          </rPr>
          <t xml:space="preserve">
(</t>
        </r>
        <r>
          <rPr>
            <sz val="16"/>
            <color rgb="FFFF0000"/>
            <rFont val="Times New Roman"/>
            <family val="2"/>
            <charset val="204"/>
          </rPr>
          <t xml:space="preserve">1.Субвенции на возмещение недополученных доходов организациям,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Ханты-Мансийского автономного округа – Югры по социально ориентированным тарифам и сжиженного газа по социально ориентированным розничным ценам; 
2.Субсидии на реализацию программ формирования современной городской среды;
3.Субсидии на реализацию полномочий в сфере жилищно-коммунального комплекса;
4.Субсидии на реализацию программ формирования современной городской среды;
5.Субсидии на возмещение расходов организации за доставку населению сжиженного газа для бытовых нужд;
6.Субсидия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
</t>
        </r>
      </is>
    </oc>
    <nc r="B174" t="inlineStr">
      <is>
        <r>
          <rPr>
            <b/>
            <sz val="16"/>
            <rFont val="Times New Roman"/>
            <family val="1"/>
            <charset val="204"/>
          </rPr>
          <t xml:space="preserve">Государственная программа «Жилищно-коммунальный комплекс и городская среда» </t>
        </r>
        <r>
          <rPr>
            <b/>
            <sz val="16"/>
            <color rgb="FFFF0000"/>
            <rFont val="Times New Roman"/>
            <family val="2"/>
            <charset val="204"/>
          </rPr>
          <t xml:space="preserve">
</t>
        </r>
        <r>
          <rPr>
            <b/>
            <sz val="16"/>
            <rFont val="Times New Roman"/>
            <family val="1"/>
            <charset val="204"/>
          </rPr>
          <t>(</t>
        </r>
        <r>
          <rPr>
            <sz val="16"/>
            <rFont val="Times New Roman"/>
            <family val="1"/>
            <charset val="204"/>
          </rPr>
          <t xml:space="preserve">1.Субвенции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t>
        </r>
        <r>
          <rPr>
            <sz val="16"/>
            <color rgb="FFFF0000"/>
            <rFont val="Times New Roman"/>
            <family val="2"/>
            <charset val="204"/>
          </rPr>
          <t xml:space="preserve">
</t>
        </r>
        <r>
          <rPr>
            <sz val="16"/>
            <rFont val="Times New Roman"/>
            <family val="1"/>
            <charset val="204"/>
          </rPr>
          <t>2.Субсидии на реализацию программ формирования современной городской среды;</t>
        </r>
        <r>
          <rPr>
            <sz val="16"/>
            <color rgb="FFFF0000"/>
            <rFont val="Times New Roman"/>
            <family val="2"/>
            <charset val="204"/>
          </rPr>
          <t xml:space="preserve">
</t>
        </r>
        <r>
          <rPr>
            <sz val="16"/>
            <rFont val="Times New Roman"/>
            <family val="1"/>
            <charset val="204"/>
          </rPr>
          <t>3.Субсидии на реализацию полномочий в сфере жилищно-коммунального комплекса;</t>
        </r>
        <r>
          <rPr>
            <sz val="16"/>
            <color rgb="FFFF0000"/>
            <rFont val="Times New Roman"/>
            <family val="2"/>
            <charset val="204"/>
          </rPr>
          <t xml:space="preserve">
</t>
        </r>
        <r>
          <rPr>
            <sz val="16"/>
            <rFont val="Times New Roman"/>
            <family val="1"/>
            <charset val="204"/>
          </rPr>
          <t>4.Субсидии на реализацию программ формирования современной городской среды;</t>
        </r>
        <r>
          <rPr>
            <sz val="16"/>
            <color rgb="FFFF0000"/>
            <rFont val="Times New Roman"/>
            <family val="2"/>
            <charset val="204"/>
          </rPr>
          <t xml:space="preserve">
</t>
        </r>
        <r>
          <rPr>
            <sz val="16"/>
            <rFont val="Times New Roman"/>
            <family val="1"/>
            <charset val="204"/>
          </rPr>
          <t>5.Субсидии на возмещение расходов организации за доставку населению сжиженного газа для бытовых нужд)</t>
        </r>
        <r>
          <rPr>
            <sz val="16"/>
            <color rgb="FFFF0000"/>
            <rFont val="Times New Roman"/>
            <family val="2"/>
            <charset val="204"/>
          </rPr>
          <t xml:space="preserve">
</t>
        </r>
      </is>
    </nc>
  </rcc>
</revisions>
</file>

<file path=xl/revisions/revisionLog2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2" sId="1">
    <oc r="J213" t="inlineStr">
      <is>
        <r>
          <rPr>
            <u/>
            <sz val="16"/>
            <color rgb="FFFF0000"/>
            <rFont val="Times New Roman"/>
            <family val="1"/>
            <charset val="204"/>
          </rPr>
          <t>АГ:</t>
        </r>
        <r>
          <rPr>
            <sz val="16"/>
            <color rgb="FFFF0000"/>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 
      </t>
        </r>
        <r>
          <rPr>
            <sz val="16"/>
            <rFont val="Times New Roman"/>
            <family val="1"/>
            <charset val="204"/>
          </rPr>
          <t xml:space="preserve">   3. В рамках реализации государственной программы заключено соглашение от 14.01.2021 № ДВП-29-02 о предоставлении субсидии в 2020 году на создание условий для деятельности народных дружин между Департаментом внутренней политики ХМАО-Югры  и Администрацией города. 
         Заключен контракт на приобретение цифровых камер АПК "Безопасный город" с целью замены устаревшего оборудования.
        Заключены договоры на приобретение форменной одежды, удостоверений народного дружинника и вкладышей к удостоверению народного дружинника, произведено материальное стимулирование народных дружинников, страхование народных дружинников.</t>
        </r>
        <r>
          <rPr>
            <sz val="16"/>
            <color rgb="FFFF0000"/>
            <rFont val="Times New Roman"/>
            <family val="1"/>
            <charset val="204"/>
          </rPr>
          <t xml:space="preserve">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Заключен контракт на проведение обучающих семинаров для руководителей и сотрудников органов местного самоуправления.
Остаток средств в объеме 21,52 тыс.рублей сложился за счет экономии в связи со снижением фактических затрат на услуги связи, коммунальные и транспортные услуги.
     </t>
        </r>
        <r>
          <rPr>
            <u/>
            <sz val="16"/>
            <color rgb="FFFF0000"/>
            <rFont val="Times New Roman"/>
            <family val="2"/>
            <charset val="204"/>
          </rPr>
          <t/>
        </r>
      </is>
    </oc>
    <nc r="J213" t="inlineStr">
      <is>
        <r>
          <rPr>
            <u/>
            <sz val="16"/>
            <color rgb="FFFF0000"/>
            <rFont val="Times New Roman"/>
            <family val="1"/>
            <charset val="204"/>
          </rPr>
          <t>АГ:</t>
        </r>
        <r>
          <rPr>
            <sz val="16"/>
            <color rgb="FFFF0000"/>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бумаги и услуги СМИ по печати. 
         3. В рамках реализации государственной программы заключено соглашение от 14.01.2021 № ДВП-29-02 о предоставлении субсидии в 2020 году на создание условий для деятельности народных дружин между Департаментом внутренней политики ХМАО-Югры  и Администрацией города. 
          Финансовые средства будут направлены на материальное стимулирование народных дружинников, приобретение форменной одежды, удостоверений народного дружинника и вкладышей к удостоверению народного дружинника, страхование народных дружинников.
</t>
        </r>
        <r>
          <rPr>
            <sz val="16"/>
            <color rgb="FFFF0000"/>
            <rFont val="Times New Roman"/>
            <family val="1"/>
            <charset val="204"/>
          </rPr>
          <t xml:space="preserve">    </t>
        </r>
        <r>
          <rPr>
            <u/>
            <sz val="16"/>
            <color rgb="FFFF0000"/>
            <rFont val="Times New Roman"/>
            <family val="2"/>
            <charset val="204"/>
          </rPr>
          <t/>
        </r>
      </is>
    </nc>
  </rcc>
  <rcv guid="{6E4A7295-8CE0-4D28-ABEF-D38EBAE7C204}" action="delete"/>
  <rdn rId="0" localSheetId="1" customView="1" name="Z_6E4A7295_8CE0_4D28_ABEF_D38EBAE7C204_.wvu.PrintArea" hidden="1" oldHidden="1">
    <formula>'на 31.01.2021'!$A$1:$J$226</formula>
    <oldFormula>'на 31.01.2021'!$A$1:$J$226</oldFormula>
  </rdn>
  <rdn rId="0" localSheetId="1" customView="1" name="Z_6E4A7295_8CE0_4D28_ABEF_D38EBAE7C204_.wvu.PrintTitles" hidden="1" oldHidden="1">
    <formula>'на 31.01.2021'!$5:$8</formula>
    <oldFormula>'на 31.01.2021'!$5:$8</oldFormula>
  </rdn>
  <rdn rId="0" localSheetId="1" customView="1" name="Z_6E4A7295_8CE0_4D28_ABEF_D38EBAE7C204_.wvu.FilterData" hidden="1" oldHidden="1">
    <formula>'на 31.01.2021'!$A$7:$J$427</formula>
    <oldFormula>'на 31.01.2021'!$A$7:$J$427</oldFormula>
  </rdn>
  <rcv guid="{6E4A7295-8CE0-4D28-ABEF-D38EBAE7C204}" action="add"/>
</revisions>
</file>

<file path=xl/revisions/revisionLog2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175" start="0" length="2147483647">
    <dxf>
      <font>
        <color auto="1"/>
      </font>
    </dxf>
  </rfmt>
  <rfmt sheetId="1" sqref="K175" start="0" length="2147483647">
    <dxf>
      <font>
        <sz val="18"/>
      </font>
    </dxf>
  </rfmt>
  <rcc rId="1556" sId="1">
    <oc r="J174" t="inlineStr">
      <is>
        <t xml:space="preserve">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предоставлена субсидия СГМУП "Горводоканал"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 выполнен капитальный ремонт объекта "Сети канализации мкр.17", протяженностью 0,709 км. 
2."Обеспечение равных прав потребителей на получение энергетических ресурсов": 
- предоставлена субсидия ОА "Сжиженный газ Север"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Фактический объем реализации сжиженного газа составил 8 657 кг.
- оплачены расходы на оплату труда в рамках переданных государственных полномочий Ханты-Мансийского автономного округа - Югры по организации осуществления мероприятий по предоставлению субсидии на возмещение недополученных доходов организациям, осуществляющим реализацию населению ХМАО-Югры, в сумме 2,6 тыс. руб.;
-  предоставлена субсидия с АО "Сжиженный газ Север на возмещение расходов организации за доставку населению сжиженного газа для бытовых нужд. Фактический объем реализации сжиженного газа составил 8 657 кг.
3. "Повышение энергоэффективности в отраслях экономики":
 - выполнен капитальный ремонт наружных сетей тепловодоснабжения МБОУ Гимназия № 2 (ул. Декабристов, 5/1), работы по установке приборов учета ХГВС в муниципальных квартирах в количестве 106 шт.,  работы по замене 1 индивидуального прибора учета ХВС  в муниципальном жилищном фонде (соц.найм) по адресу ул. Ивана Захарова, д.12,кв.178.
- приобретено оборудование для установки теплоотражающих экранов в административном здании по ул. Восход, 4, оборудование для установки инфракрасных обогревателей в административных зданиях по ул. Энгельса, 9, ул. Восход, 4 в количестве 10 шт. 
Предприятиями города (СГМУП "ГВК", СГМУП "ГТС") за счет собственных средств выполнены работы по:
- по объекту  "Водоводы от пр.Набережный до очистных сооружений (участок по ул.Заячий остров до ВК Югорский тракт)" протяжённостью 0,43 км;
- по объекту "Водопроводные сети по ул.30 лет Победы мкрн.33" протяженностью 0,636 км;
- по объекту  "Сооружение хозяйственно-питьевой водопровод" протяженностью 0,142 км;
-  выполнены работы по техническому перевооружению магистральных тепловых сетей, на поставку трубной продукции, монтаж трубопроводов выполнен в объеме 70,6 пог.м.;
 -  работы по техническому перевооружению наружных сетей освещения ЦТП-86 (котельная 17) выполнены силами предприятия, оплачена поставка кабельной продукции и светодиодных светильников на объекте;
- выполнены работы по замене светильников на 215 объектах.      
4. "Формирование комфортной городской среды" выполнены  работы по благоустройству общественных территорий:
- по объекту "Благоустройство в районе СурГУ в г. Сургуте" (II этап);
- по объекту "Сквер, прилегающий к территории МКУ "Дворец торжеств";
- по объекту "Реконструкция (реновация) рекреационных территорий общественных пространств в западном жилом районе города Сургута". 
- по объекту "Парк в микрорайоне 40". Остаток средств в размере 0,01 тыс.руб.- экономия в результате заключения контракта;
5. "Содействие проведению капитального ремонта многоквартирных домов" - предоставлена субсидия  ООО "УК Сервис-3" на возмещение  части затрат по проведению энергоэффективного капитального ремонта общего имущества двух многоквартирных домов по пр. Ленина, №№ 30,32.
Остаток бюджетных ассигнований в объеме 1006,19 тыс.рублей обусловлен экономией, сложившейся: 
- 0,0712 тыс.руб. - по субсидии из бюджета автономного округа на возмещение недополученных доходов организациям, осуществляющим реализацию населению сжиженного газа по социально ориентированным розничным ценам,в связи с оплатой работ по факту в соответствии с предоставленными документами к возмещению, расходы носят заявительный характер;
- 0,048 тыс.руб.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оплатой работ по факту в соответствии с предоставленными документами к возмещению, расходы носят заявительный характер;
- 2,25 тыс.руб. - по субсидии из местного бюджета на возмещение расходов организации за доставку населению сжиженного газа для бытовых нужд, в связи с оплатой работ по факту в соответствии с предоставленными документами к возмещению, расходы носят заявительный характер;
- 357,42 тыс.руб. - по факту выполненных работ;
- 646,4 -  по субсидии из бюджета автономного округа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жилищно-капитального хозяйства, в связи с невозможностью использования средств по причине их позднего поступления в конце года (29.12.2020).
</t>
      </is>
    </oc>
    <nc r="J174"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31.01.2021 заключено соглашение о предоставлении субсидии местному бюджету из бюджета ХМАО-Югры № 05-ОЗП-2021 от 25.01.2021.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31.01.2021 поступило обращение АО "Сжиженный газ Север".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31.01.2021 поступило обращение АО "Сжиженный газ Север".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 выполнение этапа работ по объекту "Экопарк "За Саймой". Расходы запланированы на 2-4 кварталы 2021 года.</t>
        </r>
        <r>
          <rPr>
            <sz val="16"/>
            <color rgb="FFFF0000"/>
            <rFont val="Times New Roman"/>
            <family val="1"/>
            <charset val="204"/>
          </rPr>
          <t xml:space="preserve">
</t>
        </r>
      </is>
    </nc>
  </rcc>
  <rcv guid="{CCF533A2-322B-40E2-88B2-065E6D1D35B4}" action="delete"/>
  <rdn rId="0" localSheetId="1" customView="1" name="Z_CCF533A2_322B_40E2_88B2_065E6D1D35B4_.wvu.PrintArea" hidden="1" oldHidden="1">
    <formula>'на 31.01.2021'!$A$1:$J$226</formula>
    <oldFormula>'на 31.01.2021'!$A$1:$J$226</oldFormula>
  </rdn>
  <rdn rId="0" localSheetId="1" customView="1" name="Z_CCF533A2_322B_40E2_88B2_065E6D1D35B4_.wvu.PrintTitles" hidden="1" oldHidden="1">
    <formula>'на 31.01.2021'!$5:$8</formula>
    <oldFormula>'на 31.01.2021'!$5:$8</oldFormula>
  </rdn>
  <rdn rId="0" localSheetId="1" customView="1" name="Z_CCF533A2_322B_40E2_88B2_065E6D1D35B4_.wvu.FilterData" hidden="1" oldHidden="1">
    <formula>'на 31.01.2021'!$A$7:$J$427</formula>
    <oldFormula>'на 31.01.2021'!$A$7:$J$427</oldFormula>
  </rdn>
  <rcv guid="{CCF533A2-322B-40E2-88B2-065E6D1D35B4}" action="add"/>
</revisions>
</file>

<file path=xl/revisions/revisionLog2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0" sId="1">
    <oc r="J174"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31.01.2021 заключено соглашение о предоставлении субсидии местному бюджету из бюджета ХМАО-Югры № 05-ОЗП-2021 от 25.01.2021.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31.01.2021 поступило обращение АО "Сжиженный газ Север".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31.01.2021 поступило обращение АО "Сжиженный газ Север".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 выполнение этапа работ по объекту "Экопарк "За Саймой". Расходы запланированы на 2-4 кварталы 2021 года.</t>
        </r>
        <r>
          <rPr>
            <sz val="16"/>
            <color rgb="FFFF0000"/>
            <rFont val="Times New Roman"/>
            <family val="1"/>
            <charset val="204"/>
          </rPr>
          <t xml:space="preserve">
</t>
        </r>
      </is>
    </oc>
    <nc r="J174"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31.01.2021 заключено соглашение о предоставлении субсидии местному бюджету из бюджета ХМАО-Югры № 05-ОЗП-2021 от 25.01.2021.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31.01.2021 поступило обращение АО "Сжиженный газ Север".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31.01.2021 поступило обращение АО "Сжиженный газ Север".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выполнение этапа работ по объекту "Экопарк "За Саймой". Расходы запланированы на 2-4 кварталы 2021 года.</t>
        </r>
        <r>
          <rPr>
            <sz val="16"/>
            <color rgb="FFFF0000"/>
            <rFont val="Times New Roman"/>
            <family val="1"/>
            <charset val="204"/>
          </rPr>
          <t xml:space="preserve">
</t>
        </r>
      </is>
    </nc>
  </rcc>
</revisions>
</file>

<file path=xl/revisions/revisionLog2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1" sId="1">
    <oc r="J196" t="inlineStr">
      <is>
        <r>
          <rPr>
            <u/>
            <sz val="16"/>
            <color rgb="FFFF0000"/>
            <rFont val="Times New Roman"/>
            <family val="1"/>
            <charset val="204"/>
          </rPr>
          <t>ДГХ</t>
        </r>
        <r>
          <rPr>
            <sz val="16"/>
            <color rgb="FFFF0000"/>
            <rFont val="Times New Roman"/>
            <family val="1"/>
            <charset val="204"/>
          </rPr>
          <t xml:space="preserve">: 
1) Выполнен ремонт автомобильных дорог на сумму 425 101,94 тыс.руб. по объектам:
- автодорога Югорский тракт. Участок, состоящий из двух объектов: 1. «Сооружение: Югорский тракт на участке от ул. Энгельса до ул. Энергетиков». 2. Сооружение: дорога автомобильная «Югорский тракт на участке от ул. Никольской до ул. Энгельса (Югорский тракт на участке от моста через протоку Бардыковка до ул. Никольская)»;
- автодорога Сургут-Нефтеюганск (с 10 км по 16 км) на участке от Грибоедовской развязки до поворота белый Яр (правая полоса);
- автомобильная дорога улицы 30 лет Победы (от пр. Пролетарский до пр. Ленина);
- автомобильная дорога улицы Семена Билецкого;
- автомобильная дорога улицы Лермонтова;
- автомобильная дорога улицы Маяковского (на участке от проспекта Мира до улицы Профсоюзов).
Объем работ по устройству верхнего слоя покрытия из щебеночно-мастичной асфальтобетонной смеси проезжей части составил 121,77 тыс.м2, по устройству покрытия тротуара  - 17,73 тыс.м2. 
2) Осуществлена поставка электрического оборудования на сумму 26 979,66 тыс.руб., компьютеров и периферийного оборудования на сумму 49 431,78 тыс.руб.в целях внедрения интеллектуальных транспортных систем, предусматривающих автоматизацию процессов управления дорожным движением в городе Сургуте.
Остаток бюджетных ассигнований в объеме 3 597,11 тыс.рублей  сложился по итогам проведения конкурсных процедур (3 597,06 тыс.рублей), от уточнения начальной максимальной цены контракта (0,05 тыс. рублей).
</t>
        </r>
        <r>
          <rPr>
            <u/>
            <sz val="16"/>
            <color rgb="FFFF0000"/>
            <rFont val="Times New Roman"/>
            <family val="1"/>
            <charset val="204"/>
          </rPr>
          <t>ДАиГ</t>
        </r>
        <r>
          <rPr>
            <sz val="16"/>
            <color rgb="FFFF0000"/>
            <rFont val="Times New Roman"/>
            <family val="1"/>
            <charset val="204"/>
          </rPr>
          <t xml:space="preserve">:В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u/>
            <sz val="16"/>
            <color rgb="FFFF0000"/>
            <rFont val="Times New Roman"/>
            <family val="1"/>
            <charset val="204"/>
          </rPr>
          <t>АГ:</t>
        </r>
        <r>
          <rPr>
            <sz val="16"/>
            <color rgb="FFFF0000"/>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Заключены контракты на приобретение систем видеонаблюдения и фотовидеофиксации с установкой. Оборудование поставлено, установлено на 5 объектах АПК "Безопасный город" и оплачено.
      </t>
        </r>
      </is>
    </oc>
    <nc r="J196" t="inlineStr">
      <is>
        <r>
          <rPr>
            <u/>
            <sz val="16"/>
            <color rgb="FFFF0000"/>
            <rFont val="Times New Roman"/>
            <family val="1"/>
            <charset val="204"/>
          </rPr>
          <t>ДГХ</t>
        </r>
        <r>
          <rPr>
            <sz val="16"/>
            <color rgb="FFFF0000"/>
            <rFont val="Times New Roman"/>
            <family val="1"/>
            <charset val="204"/>
          </rPr>
          <t xml:space="preserve">: 
1) Выполнен ремонт автомобильных дорог на сумму 425 101,94 тыс.руб. по объектам:
- автодорога Югорский тракт. Участок, состоящий из двух объектов: 1. «Сооружение: Югорский тракт на участке от ул. Энгельса до ул. Энергетиков». 2. Сооружение: дорога автомобильная «Югорский тракт на участке от ул. Никольской до ул. Энгельса (Югорский тракт на участке от моста через протоку Бардыковка до ул. Никольская)»;
- автодорога Сургут-Нефтеюганск (с 10 км по 16 км) на участке от Грибоедовской развязки до поворота белый Яр (правая полоса);
- автомобильная дорога улицы 30 лет Победы (от пр. Пролетарский до пр. Ленина);
- автомобильная дорога улицы Семена Билецкого;
- автомобильная дорога улицы Лермонтова;
- автомобильная дорога улицы Маяковского (на участке от проспекта Мира до улицы Профсоюзов).
Объем работ по устройству верхнего слоя покрытия из щебеночно-мастичной асфальтобетонной смеси проезжей части составил 121,77 тыс.м2, по устройству покрытия тротуара  - 17,73 тыс.м2. 
2) Осуществлена поставка электрического оборудования на сумму 26 979,66 тыс.руб., компьютеров и периферийного оборудования на сумму 49 431,78 тыс.руб.в целях внедрения интеллектуальных транспортных систем, предусматривающих автоматизацию процессов управления дорожным движением в городе Сургуте.
Остаток бюджетных ассигнований в объеме 3 597,11 тыс.рублей  сложился по итогам проведения конкурсных процедур (3 597,06 тыс.рублей), от уточнения начальной максимальной цены контракта (0,05 тыс. рублей).
</t>
        </r>
        <r>
          <rPr>
            <u/>
            <sz val="16"/>
            <color rgb="FFFF0000"/>
            <rFont val="Times New Roman"/>
            <family val="1"/>
            <charset val="204"/>
          </rPr>
          <t>ДАиГ</t>
        </r>
        <r>
          <rPr>
            <sz val="16"/>
            <color rgb="FFFF0000"/>
            <rFont val="Times New Roman"/>
            <family val="1"/>
            <charset val="204"/>
          </rPr>
          <t xml:space="preserve">:В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u/>
            <sz val="16"/>
            <rFont val="Times New Roman"/>
            <family val="1"/>
            <charset val="204"/>
          </rPr>
          <t>АГ:</t>
        </r>
        <r>
          <rPr>
            <sz val="16"/>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t>
        </r>
        <r>
          <rPr>
            <sz val="16"/>
            <color rgb="FFFF0000"/>
            <rFont val="Times New Roman"/>
            <family val="1"/>
            <charset val="204"/>
          </rPr>
          <t xml:space="preserve">
      </t>
        </r>
      </is>
    </nc>
  </rcc>
</revisions>
</file>

<file path=xl/revisions/revisionLog2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83" start="0" length="2147483647">
    <dxf>
      <font>
        <color auto="1"/>
      </font>
    </dxf>
  </rfmt>
  <rfmt sheetId="1" sqref="B183:B188" start="0" length="2147483647">
    <dxf>
      <font>
        <color auto="1"/>
      </font>
    </dxf>
  </rfmt>
  <rcc rId="1562" sId="1" numFmtId="4">
    <oc r="C185">
      <v>281.5</v>
    </oc>
    <nc r="C185">
      <v>282.10000000000002</v>
    </nc>
  </rcc>
  <rcc rId="1563" sId="1" numFmtId="4">
    <oc r="E185">
      <v>282.10000000000002</v>
    </oc>
    <nc r="E185">
      <v>0</v>
    </nc>
  </rcc>
  <rcc rId="1564" sId="1" numFmtId="4">
    <oc r="G185">
      <v>282.10000000000002</v>
    </oc>
    <nc r="G185">
      <v>0</v>
    </nc>
  </rcc>
  <rfmt sheetId="1" sqref="C183:I185" start="0" length="2147483647">
    <dxf>
      <font>
        <color auto="1"/>
      </font>
    </dxf>
  </rfmt>
  <rfmt sheetId="1" sqref="B197:B201" start="0" length="2147483647">
    <dxf>
      <font>
        <color auto="1"/>
      </font>
    </dxf>
  </rfmt>
  <rfmt sheetId="1" sqref="A196" start="0" length="2147483647">
    <dxf>
      <font>
        <color auto="1"/>
      </font>
    </dxf>
  </rfmt>
  <rcc rId="1565" sId="1" odxf="1" dxf="1">
    <oc r="B196" t="inlineStr">
      <is>
        <r>
          <rPr>
            <b/>
            <sz val="16"/>
            <rFont val="Times New Roman"/>
            <family val="1"/>
            <charset val="204"/>
          </rPr>
          <t>Государственная программа "Современная транспортная система"</t>
        </r>
        <r>
          <rPr>
            <b/>
            <sz val="16"/>
            <color rgb="FFFF0000"/>
            <rFont val="Times New Roman"/>
            <family val="2"/>
            <charset val="204"/>
          </rPr>
          <t xml:space="preserve">
</t>
        </r>
        <r>
          <rPr>
            <sz val="16"/>
            <color rgb="FFFF0000"/>
            <rFont val="Times New Roman"/>
            <family val="2"/>
            <charset val="204"/>
          </rPr>
          <t>(1. Субсидии на строительство (реконструкцию), капитальный ремонт и ремонт автомобильных дорог общего пользования местного значения);
2. Субсидии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3. Иные межбюджетные трансферты на финансовое обеспечение дорожной деятельности в рамках реализации национального проекта «Безопасные и качественные автомобильные дороги»;
4. Иные межбюджетные трансферты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t>
        </r>
      </is>
    </oc>
    <nc r="B196" t="inlineStr">
      <is>
        <r>
          <rPr>
            <b/>
            <sz val="16"/>
            <rFont val="Times New Roman"/>
            <family val="1"/>
            <charset val="204"/>
          </rPr>
          <t xml:space="preserve">Государственная программа "Современная транспортная система"
</t>
        </r>
        <r>
          <rPr>
            <sz val="16"/>
            <rFont val="Times New Roman"/>
            <family val="1"/>
            <charset val="204"/>
          </rPr>
          <t>(1. Субсидии на строительство (реконструкцию), капитальный ремонт и ремонт автомобильных дорог общего пользования местного значения);
2. Субсидии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3. Иные межбюджетные трансферты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t>
        </r>
      </is>
    </nc>
    <odxf>
      <font>
        <sz val="16"/>
        <color rgb="FFFF0000"/>
      </font>
    </odxf>
    <ndxf>
      <font>
        <sz val="16"/>
        <color auto="1"/>
      </font>
    </ndxf>
  </rcc>
  <rcc rId="1566" sId="1" numFmtId="4">
    <oc r="C197">
      <v>664000</v>
    </oc>
    <nc r="C197">
      <v>0</v>
    </nc>
  </rcc>
  <rcc rId="1567" sId="1" numFmtId="4">
    <oc r="D197">
      <v>664000</v>
    </oc>
    <nc r="D197">
      <v>80000</v>
    </nc>
  </rcc>
  <rcc rId="1568" sId="1" numFmtId="4">
    <oc r="C198">
      <v>270266.5</v>
    </oc>
    <nc r="C198">
      <v>984500.8</v>
    </nc>
  </rcc>
  <rcc rId="1569" sId="1" numFmtId="4">
    <oc r="D198">
      <v>270266.5</v>
    </oc>
    <nc r="D198">
      <v>984500.8</v>
    </nc>
  </rcc>
  <rcc rId="1570" sId="1" numFmtId="4">
    <oc r="C199">
      <v>54066.8</v>
    </oc>
    <nc r="C199">
      <v>138415.10999999999</v>
    </nc>
  </rcc>
  <rcc rId="1571" sId="1" numFmtId="4">
    <oc r="D199">
      <v>48943</v>
    </oc>
    <nc r="D199">
      <v>138415.29999999999</v>
    </nc>
  </rcc>
  <rcc rId="1572" sId="1" numFmtId="4">
    <oc r="G197">
      <v>660411.44999999995</v>
    </oc>
    <nc r="G197">
      <v>0</v>
    </nc>
  </rcc>
  <rcc rId="1573" sId="1" numFmtId="4">
    <oc r="G198">
      <v>239115.58</v>
    </oc>
    <nc r="G198">
      <v>0</v>
    </nc>
  </rcc>
  <rcc rId="1574" sId="1" numFmtId="4">
    <oc r="G199">
      <v>45473.18</v>
    </oc>
    <nc r="G199">
      <v>0</v>
    </nc>
  </rcc>
  <rcc rId="1575" sId="1" numFmtId="4">
    <oc r="E197">
      <v>660411.44999999995</v>
    </oc>
    <nc r="E197">
      <v>0</v>
    </nc>
  </rcc>
  <rcc rId="1576" sId="1" numFmtId="4">
    <oc r="E198">
      <v>239115.58</v>
    </oc>
    <nc r="E198">
      <v>0</v>
    </nc>
  </rcc>
  <rfmt sheetId="1" sqref="C196:I200" start="0" length="2147483647">
    <dxf>
      <font>
        <color auto="1"/>
      </font>
    </dxf>
  </rfmt>
  <rfmt sheetId="1" sqref="K196" start="0" length="2147483647">
    <dxf>
      <font>
        <color auto="1"/>
      </font>
    </dxf>
  </rfmt>
  <rcc rId="1577" sId="1">
    <oc r="J196" t="inlineStr">
      <is>
        <r>
          <rPr>
            <u/>
            <sz val="16"/>
            <color rgb="FFFF0000"/>
            <rFont val="Times New Roman"/>
            <family val="1"/>
            <charset val="204"/>
          </rPr>
          <t>ДГХ</t>
        </r>
        <r>
          <rPr>
            <sz val="16"/>
            <color rgb="FFFF0000"/>
            <rFont val="Times New Roman"/>
            <family val="1"/>
            <charset val="204"/>
          </rPr>
          <t xml:space="preserve">: 
1) Выполнен ремонт автомобильных дорог на сумму 425 101,94 тыс.руб. по объектам:
- автодорога Югорский тракт. Участок, состоящий из двух объектов: 1. «Сооружение: Югорский тракт на участке от ул. Энгельса до ул. Энергетиков». 2. Сооружение: дорога автомобильная «Югорский тракт на участке от ул. Никольской до ул. Энгельса (Югорский тракт на участке от моста через протоку Бардыковка до ул. Никольская)»;
- автодорога Сургут-Нефтеюганск (с 10 км по 16 км) на участке от Грибоедовской развязки до поворота белый Яр (правая полоса);
- автомобильная дорога улицы 30 лет Победы (от пр. Пролетарский до пр. Ленина);
- автомобильная дорога улицы Семена Билецкого;
- автомобильная дорога улицы Лермонтова;
- автомобильная дорога улицы Маяковского (на участке от проспекта Мира до улицы Профсоюзов).
Объем работ по устройству верхнего слоя покрытия из щебеночно-мастичной асфальтобетонной смеси проезжей части составил 121,77 тыс.м2, по устройству покрытия тротуара  - 17,73 тыс.м2. 
2) Осуществлена поставка электрического оборудования на сумму 26 979,66 тыс.руб., компьютеров и периферийного оборудования на сумму 49 431,78 тыс.руб.в целях внедрения интеллектуальных транспортных систем, предусматривающих автоматизацию процессов управления дорожным движением в городе Сургуте.
Остаток бюджетных ассигнований в объеме 3 597,11 тыс.рублей  сложился по итогам проведения конкурсных процедур (3 597,06 тыс.рублей), от уточнения начальной максимальной цены контракта (0,05 тыс. рублей).
</t>
        </r>
        <r>
          <rPr>
            <u/>
            <sz val="16"/>
            <color rgb="FFFF0000"/>
            <rFont val="Times New Roman"/>
            <family val="1"/>
            <charset val="204"/>
          </rPr>
          <t>ДАиГ</t>
        </r>
        <r>
          <rPr>
            <sz val="16"/>
            <color rgb="FFFF0000"/>
            <rFont val="Times New Roman"/>
            <family val="1"/>
            <charset val="204"/>
          </rPr>
          <t xml:space="preserve">:В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u/>
            <sz val="16"/>
            <color rgb="FFFF0000"/>
            <rFont val="Times New Roman"/>
            <family val="1"/>
            <charset val="204"/>
          </rPr>
          <t>АГ:</t>
        </r>
        <r>
          <rPr>
            <sz val="16"/>
            <color rgb="FFFF0000"/>
            <rFont val="Times New Roman"/>
            <family val="1"/>
            <charset val="204"/>
          </rPr>
          <t xml:space="preserve">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Заключены контракты на приобретение систем видеонаблюдения и фотовидеофиксации с установкой. Оборудование поставлено, установлено на 5 объектах АПК "Безопасный город" и оплачено.
      </t>
        </r>
      </is>
    </oc>
    <nc r="J19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- 17 378,2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t>
        </r>
        <r>
          <rPr>
            <sz val="16"/>
            <color rgb="FFFF0000"/>
            <rFont val="Times New Roman"/>
            <family val="1"/>
            <charset val="204"/>
          </rPr>
          <t xml:space="preserve">
АГ: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t>
        </r>
        <r>
          <rPr>
            <sz val="16"/>
            <rFont val="Times New Roman"/>
            <family val="1"/>
            <charset val="204"/>
          </rPr>
          <t xml:space="preserve">
</t>
        </r>
        <r>
          <rPr>
            <sz val="16"/>
            <color rgb="FFFF0000"/>
            <rFont val="Times New Roman"/>
            <family val="1"/>
            <charset val="204"/>
          </rPr>
          <t xml:space="preserve">
</t>
        </r>
      </is>
    </nc>
  </rcc>
  <rcft rId="1561" sheetId="1"/>
  <rdn rId="0" localSheetId="1" customView="1" name="Z_CCF533A2_322B_40E2_88B2_065E6D1D35B4_.wvu.PrintArea" hidden="1" oldHidden="1">
    <oldFormula>'на 31.01.2021'!$A$1:$J$226</oldFormula>
  </rdn>
  <rcv guid="{CCF533A2-322B-40E2-88B2-065E6D1D35B4}" action="delete"/>
  <rdn rId="0" localSheetId="1" customView="1" name="Z_CCF533A2_322B_40E2_88B2_065E6D1D35B4_.wvu.PrintTitles" hidden="1" oldHidden="1">
    <formula>'на 31.01.2021'!$5:$8</formula>
    <oldFormula>'на 31.01.2021'!$5:$8</oldFormula>
  </rdn>
  <rdn rId="0" localSheetId="1" customView="1" name="Z_CCF533A2_322B_40E2_88B2_065E6D1D35B4_.wvu.FilterData" hidden="1" oldHidden="1">
    <formula>'на 31.01.2021'!$A$7:$J$427</formula>
    <oldFormula>'на 31.01.2021'!$A$7:$J$427</oldFormula>
  </rdn>
  <rcv guid="{CCF533A2-322B-40E2-88B2-065E6D1D35B4}" action="add"/>
</revisions>
</file>

<file path=xl/revisions/revisionLog2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1" sId="1">
    <oc r="J19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- 17 378,2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t>
        </r>
        <r>
          <rPr>
            <sz val="16"/>
            <color rgb="FFFF0000"/>
            <rFont val="Times New Roman"/>
            <family val="1"/>
            <charset val="204"/>
          </rPr>
          <t xml:space="preserve">
АГ: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t>
        </r>
        <r>
          <rPr>
            <sz val="16"/>
            <rFont val="Times New Roman"/>
            <family val="1"/>
            <charset val="204"/>
          </rPr>
          <t xml:space="preserve">
</t>
        </r>
        <r>
          <rPr>
            <sz val="16"/>
            <color rgb="FFFF0000"/>
            <rFont val="Times New Roman"/>
            <family val="1"/>
            <charset val="204"/>
          </rPr>
          <t xml:space="preserve">
</t>
        </r>
      </is>
    </oc>
    <nc r="J19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- 17 378,2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t>
        </r>
        <r>
          <rPr>
            <sz val="16"/>
            <color rgb="FFFF0000"/>
            <rFont val="Times New Roman"/>
            <family val="1"/>
            <charset val="204"/>
          </rPr>
          <t xml:space="preserve">
АГ: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ДАиГ:В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rFont val="Times New Roman"/>
            <family val="1"/>
            <charset val="204"/>
          </rPr>
          <t xml:space="preserve">
</t>
        </r>
        <r>
          <rPr>
            <sz val="16"/>
            <color rgb="FFFF0000"/>
            <rFont val="Times New Roman"/>
            <family val="1"/>
            <charset val="204"/>
          </rPr>
          <t xml:space="preserve">
</t>
        </r>
      </is>
    </nc>
  </rcc>
</revisions>
</file>

<file path=xl/revisions/revisionLog2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2" sId="1">
    <oc r="J150" t="inlineStr">
      <is>
        <r>
          <t xml:space="preserve"> </t>
        </r>
        <r>
          <rPr>
            <sz val="16"/>
            <color rgb="FFFF0000"/>
            <rFont val="Times New Roman"/>
            <family val="1"/>
            <charset val="204"/>
          </rPr>
          <t xml:space="preserve">  На 31.12.2020 участниками мероприятия числится 41 молодая семья. Между Департаментом строительства ХМАО - Югры и Администрацией города заключено соглашение о предоставлении в 2020 году субсидии из бюджета Ханты-Мансийского автономного округа - Югры бюджету муниципального образования  город Сургут на софинансирование расходных обязательств муниципального образования город Сургут на предоставление социальных выплат молодым семьям. </t>
        </r>
        <r>
          <rPr>
            <sz val="16"/>
            <color rgb="FFFF0000"/>
            <rFont val="Times New Roman"/>
            <family val="2"/>
            <charset val="204"/>
          </rPr>
          <t xml:space="preserve">
     По состоянию на 31.12.2020:
- 3  молодым семьям перечислены социальные выплаты;
- 24 молодым семьям выданы свидетельства о праве на получение социальной выплаты на приобретение жилого помещения или создания объекта индивидуального жилого строительства.</t>
        </r>
      </is>
    </oc>
    <nc r="J150" t="inlineStr">
      <is>
        <r>
          <t xml:space="preserve"> </t>
        </r>
        <r>
          <rPr>
            <sz val="16"/>
            <color rgb="FFFF0000"/>
            <rFont val="Times New Roman"/>
            <family val="1"/>
            <charset val="204"/>
          </rPr>
          <t xml:space="preserve">  На 01.02.2021 участниками мероприятия числится 41 молодая семья.  Соглашение между Департаментом строительства ХМАО - Югры и Администрацией города о предоставлении в 2021 году субсидии из бюджета Ханты-Мансийского автономного округа - Югры бюджету муниципального образования  город Сургут на софинансирование расходных обязательств муниципального образования город Сургут на предоставление социальных выплат молодым семьям  в стадии заключения.</t>
        </r>
      </is>
    </nc>
  </rcc>
  <rfmt sheetId="1" sqref="J150:J155" start="0" length="2147483647">
    <dxf>
      <font>
        <color auto="1"/>
      </font>
    </dxf>
  </rfmt>
</revisions>
</file>

<file path=xl/revisions/revisionLog2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3" sId="1">
    <oc r="J156" t="inlineStr">
      <is>
        <t>В 2020 году за счет средств окружного бюджета приобретены конверты и бумага.</t>
      </is>
    </oc>
    <nc r="J156" t="inlineStr">
      <is>
        <t xml:space="preserve">В 2021 году из средств окружного бюджета предусмотрены расходы на приобретение конвертов и бумаги. </t>
      </is>
    </nc>
  </rcc>
  <rfmt sheetId="1" sqref="J156:J161" start="0" length="2147483647">
    <dxf>
      <font>
        <color auto="1"/>
      </font>
    </dxf>
  </rfmt>
  <rcc rId="1584" sId="1">
    <oc r="J162" t="inlineStr">
      <is>
        <r>
          <rPr>
            <u/>
            <sz val="16"/>
            <color rgb="FFFF0000"/>
            <rFont val="Times New Roman"/>
            <family val="1"/>
            <charset val="204"/>
          </rPr>
          <t xml:space="preserve">АГ: </t>
        </r>
        <r>
          <rPr>
            <sz val="16"/>
            <color rgb="FFFF0000"/>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По состоянию на 31.12.2020: 
- 15 гражданам перечислена субсидия;
- 2 гражданам  выданы гарантийные письма о возможности получения субсидии в 2020 году, но документы для принятия решения не представлены;
- 1 гражданин не реализовал полученное гарантийное письмо.
Остаток средств в объеме 38 745,73 тыс.рублей сложился за счет экономии в связи с отсутствием на учете участников Великой Отечественной войны, имеющих право на обеспечение жильем за счет средств федерального бюджета.</t>
        </r>
      </is>
    </oc>
    <nc r="J162" t="inlineStr">
      <is>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t>
        </r>
        <r>
          <rPr>
            <sz val="16"/>
            <color rgb="FFFF0000"/>
            <rFont val="Times New Roman"/>
            <family val="1"/>
            <charset val="204"/>
          </rPr>
          <t xml:space="preserve">
       Согласно выписке из списка граждан-получателей субсидии в 2021 году, утвержденного приказом Департамента строительства Ханты-Мансийского автономного округа - Югры от 20.01.2021 № 23, в список получателей субсидии включено 8 человек, из них 6 ветеранов боевых действий и 2 инвалида. В 2021 году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t>
        </r>
      </is>
    </nc>
  </rcc>
  <rfmt sheetId="1" sqref="J162:J167" start="0" length="2147483647">
    <dxf>
      <font>
        <color auto="1"/>
      </font>
    </dxf>
  </rfmt>
</revisions>
</file>

<file path=xl/revisions/revisionLog2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5" sId="1">
    <oc r="J51" t="inlineStr">
      <is>
        <r>
          <rPr>
            <u/>
            <sz val="16"/>
            <color rgb="FFFF0000"/>
            <rFont val="Times New Roman"/>
            <family val="1"/>
            <charset val="204"/>
          </rPr>
          <t>АГ:</t>
        </r>
        <r>
          <rPr>
            <sz val="16"/>
            <color rgb="FFFF0000"/>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В соответствии с договорами, заключёнными между КУ ХМАО-Югры «Сургутский центр занятости населения» и муниципальными учреждениями, подведомственными департаменту образования  в 2020 году временно трудоустроено 8 человек.
</t>
        </r>
        <r>
          <rPr>
            <u/>
            <sz val="16"/>
            <color rgb="FFFF0000"/>
            <rFont val="Times New Roman"/>
            <family val="1"/>
            <charset val="204"/>
          </rPr>
          <t>АГ (ДК):</t>
        </r>
        <r>
          <rPr>
            <sz val="16"/>
            <color rgb="FFFF0000"/>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is>
    </oc>
    <n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В соответствии с договорами, заключёнными между КУ ХМАО-Югры «Сургутский центр занятости населения» и муниципальными учреждениями, подведомственными департаменту образования  в 2020 году временно трудоустроено 8 человек.
</t>
        </r>
        <r>
          <rPr>
            <u/>
            <sz val="16"/>
            <color rgb="FFFF0000"/>
            <rFont val="Times New Roman"/>
            <family val="1"/>
            <charset val="204"/>
          </rPr>
          <t>АГ (ДК):</t>
        </r>
        <r>
          <rPr>
            <sz val="16"/>
            <color rgb="FFFF0000"/>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is>
    </nc>
  </rcc>
</revisions>
</file>

<file path=xl/revisions/revisionLog2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6" sId="1">
    <oc r="I53">
      <f>D53-G53</f>
    </oc>
    <nc r="I53">
      <f>8133.2</f>
    </nc>
  </rcc>
  <rfmt sheetId="1" sqref="I53" start="0" length="2147483647">
    <dxf>
      <font>
        <color auto="1"/>
      </font>
    </dxf>
  </rfmt>
</revisions>
</file>

<file path=xl/revisions/revisionLog2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7" sId="1">
    <oc r="J213" t="inlineStr">
      <is>
        <r>
          <rPr>
            <u/>
            <sz val="16"/>
            <color rgb="FFFF0000"/>
            <rFont val="Times New Roman"/>
            <family val="1"/>
            <charset val="204"/>
          </rPr>
          <t>АГ:</t>
        </r>
        <r>
          <rPr>
            <sz val="16"/>
            <color rgb="FFFF0000"/>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бумаги и услуги СМИ по печати. 
         3. В рамках реализации государственной программы заключено соглашение от 14.01.2021 № ДВП-29-02 о предоставлении субсидии в 2020 году на создание условий для деятельности народных дружин между Департаментом внутренней политики ХМАО-Югры  и Администрацией города. 
          Финансовые средства будут направлены на материальное стимулирование народных дружинников, приобретение форменной одежды, удостоверений народного дружинника и вкладышей к удостоверению народного дружинника, страхование народных дружинников.
</t>
        </r>
        <r>
          <rPr>
            <sz val="16"/>
            <color rgb="FFFF0000"/>
            <rFont val="Times New Roman"/>
            <family val="1"/>
            <charset val="204"/>
          </rPr>
          <t xml:space="preserve">    </t>
        </r>
        <r>
          <rPr>
            <u/>
            <sz val="16"/>
            <color rgb="FFFF0000"/>
            <rFont val="Times New Roman"/>
            <family val="2"/>
            <charset val="204"/>
          </rPr>
          <t/>
        </r>
      </is>
    </oc>
    <nc r="J213"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первую половину января 2021 года и премии по итогам работы за 2020 год,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t>
        </r>
        <r>
          <rPr>
            <sz val="16"/>
            <rFont val="Times New Roman"/>
            <family val="1"/>
            <charset val="204"/>
          </rPr>
          <t xml:space="preserve">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запланированы расходы на услуги почтовой связи, поставку конвертов, бумаги и услуги СМИ по печати. 
         3. В рамках реализации государственной программы заключено соглашение от 14.01.2021 № ДВП-29-02 о предоставлении субсидии в 2020 году на создание условий для деятельности народных дружин между Департаментом внутренней политики ХМАО-Югры  и Администрацией города. 
          Финансовые средства будут направлены на материальное стимулирование народных дружинников, приобретение форменной одежды, удостоверений народного дружинника и вкладышей к удостоверению народного дружинника, страхование народных дружинников.
</t>
        </r>
        <r>
          <rPr>
            <sz val="16"/>
            <color rgb="FFFF0000"/>
            <rFont val="Times New Roman"/>
            <family val="1"/>
            <charset val="204"/>
          </rPr>
          <t xml:space="preserve">    </t>
        </r>
        <r>
          <rPr>
            <u/>
            <sz val="16"/>
            <color rgb="FFFF0000"/>
            <rFont val="Times New Roman"/>
            <family val="2"/>
            <charset val="204"/>
          </rPr>
          <t/>
        </r>
      </is>
    </nc>
  </rcc>
</revisions>
</file>

<file path=xl/revisions/revisionLog2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8" sId="1">
    <oc r="J31" t="inlineStr">
      <is>
        <r>
          <rPr>
            <u/>
            <sz val="16"/>
            <color rgb="FFFF0000"/>
            <rFont val="Times New Roman"/>
            <family val="1"/>
            <charset val="204"/>
          </rPr>
          <t>АГ:</t>
        </r>
        <r>
          <rPr>
            <sz val="16"/>
            <color rgb="FFFF0000"/>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осуществлялись в течении 2020 года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производились планомерно в течение  финансового года. 
</t>
        </r>
        <r>
          <rPr>
            <u/>
            <sz val="16"/>
            <color rgb="FFFF0000"/>
            <rFont val="Times New Roman"/>
            <family val="1"/>
            <charset val="204"/>
          </rPr>
          <t>ДГХ:</t>
        </r>
        <r>
          <rPr>
            <sz val="16"/>
            <color rgb="FFFF0000"/>
            <rFont val="Times New Roman"/>
            <family val="1"/>
            <charset val="204"/>
          </rPr>
          <t xml:space="preserve"> 
Выполнен ремонт в квартире по адресу ул. Островского,6, кв. 16 (44,5 м2), в том числе выполнены работы/оказаны услуги:
- по проверке локального сметного расчета по объекту на сумму 6,0 тыс.руб.;
- по разработке проекта электроснабжения, освещения жилого помещения на сумму 20,1 тыс.руб.
- по проверке локального сметного расчета на электроснабжение и освещение жилого помещения на сумму 3,5 тыс.руб.;
- по ремонту жилого помещения на сумму 397,3 тыс.руб.
</t>
        </r>
        <r>
          <rPr>
            <u/>
            <sz val="16"/>
            <color rgb="FFFF0000"/>
            <rFont val="Times New Roman"/>
            <family val="1"/>
            <charset val="204"/>
          </rPr>
          <t>ДО:</t>
        </r>
        <r>
          <rPr>
            <sz val="16"/>
            <color rgb="FFFF0000"/>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На 31.12.2020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в настоящее время проводится работа по расторжению данного контракта.
</t>
        </r>
        <r>
          <rPr>
            <u/>
            <sz val="16"/>
            <color rgb="FFFF0000"/>
            <rFont val="Times New Roman"/>
            <family val="1"/>
            <charset val="204"/>
          </rPr>
          <t>ДАиГ</t>
        </r>
        <r>
          <rPr>
            <sz val="16"/>
            <color rgb="FFFF0000"/>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oc>
    <n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u/>
            <sz val="16"/>
            <color rgb="FFFF0000"/>
            <rFont val="Times New Roman"/>
            <family val="1"/>
            <charset val="204"/>
          </rPr>
          <t>ДГХ:</t>
        </r>
        <r>
          <rPr>
            <sz val="16"/>
            <color rgb="FFFF0000"/>
            <rFont val="Times New Roman"/>
            <family val="1"/>
            <charset val="204"/>
          </rPr>
          <t xml:space="preserve"> 
Выполнен ремонт в квартире по адресу ул. Островского,6, кв. 16 (44,5 м2), в том числе выполнены работы/оказаны услуги:
- по проверке локального сметного расчета по объекту на сумму 6,0 тыс.руб.;
- по разработке проекта электроснабжения, освещения жилого помещения на сумму 20,1 тыс.руб.
- по проверке локального сметного расчета на электроснабжение и освещение жилого помещения на сумму 3,5 тыс.руб.;
- по ремонту жилого помещения на сумму 397,3 тыс.руб.
</t>
        </r>
        <r>
          <rPr>
            <u/>
            <sz val="16"/>
            <color rgb="FFFF0000"/>
            <rFont val="Times New Roman"/>
            <family val="1"/>
            <charset val="204"/>
          </rPr>
          <t>ДО:</t>
        </r>
        <r>
          <rPr>
            <sz val="16"/>
            <color rgb="FFFF0000"/>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На 31.12.2020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в настоящее время проводится работа по расторжению данного контракта.
</t>
        </r>
        <r>
          <rPr>
            <u/>
            <sz val="16"/>
            <color rgb="FFFF0000"/>
            <rFont val="Times New Roman"/>
            <family val="1"/>
            <charset val="204"/>
          </rPr>
          <t>ДАиГ</t>
        </r>
        <r>
          <rPr>
            <sz val="16"/>
            <color rgb="FFFF0000"/>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nc>
  </rcc>
</revisions>
</file>

<file path=xl/revisions/revisionLog2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9" sId="1">
    <oc r="J183" t="inlineStr">
      <is>
        <t xml:space="preserve">АГ: В рамках реализации  переданного государственного полномочия осуществлялась деятельность  в сфере обращения с твердыми коммунальными отходами. Произведены расходы по выплате заработной платы и начислений на выплаты по оплате труда, а также по поставке бумаги и конвертов. 
</t>
      </is>
    </oc>
    <nc r="J183" t="inlineStr">
      <is>
        <t xml:space="preserve">АГ: В рамках реализации  переданного государственного полномочия осуществляется деятельность  в сфере обращения с твердыми коммунальными отходами. Планируется произвести расходы по выплате заработной платы и начислений на выплаты по оплате труда, а также по поставке бумаги и конвертов. 
</t>
      </is>
    </nc>
  </rcc>
  <rfmt sheetId="1" sqref="J183:J188" start="0" length="2147483647">
    <dxf>
      <font>
        <color auto="1"/>
      </font>
    </dxf>
  </rfmt>
</revisions>
</file>

<file path=xl/revisions/revisionLog2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0" sId="1">
    <oc r="J206" t="inlineStr">
      <is>
        <r>
          <t xml:space="preserve">АГ: </t>
        </r>
        <r>
          <rPr>
            <sz val="16"/>
            <color rgb="FFFF0000"/>
            <rFont val="Times New Roman"/>
            <family val="1"/>
            <charset val="204"/>
          </rPr>
          <t>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заключенных договоров, муниципальных контрактов.              
Остаток средств в объеме 48,40 тыс.рублей сложился за счет экономии в связи со снижением фактических затрат на услуги связи, коммунальные услуги.</t>
        </r>
      </is>
    </oc>
    <nc r="J206" t="inlineStr">
      <is>
        <r>
          <t xml:space="preserve">АГ: </t>
        </r>
        <r>
          <rPr>
            <sz val="16"/>
            <color rgb="FFFF0000"/>
            <rFont val="Times New Roman"/>
            <family val="1"/>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первую половину января 2021 года и премии по итогам работы за 2020 год.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заключенных договоров, муниципальных контрактов.              
</t>
        </r>
      </is>
    </nc>
  </rcc>
  <rfmt sheetId="1" sqref="J206:J210" start="0" length="2147483647">
    <dxf>
      <font>
        <color auto="1"/>
      </font>
    </dxf>
  </rfmt>
</revisions>
</file>

<file path=xl/revisions/revisionLog2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CF533A2-322B-40E2-88B2-065E6D1D35B4}" action="delete"/>
  <rdn rId="0" localSheetId="1" customView="1" name="Z_CCF533A2_322B_40E2_88B2_065E6D1D35B4_.wvu.PrintTitles" hidden="1" oldHidden="1">
    <formula>'на 31.01.2021'!$5:$8</formula>
    <oldFormula>'на 31.01.2021'!$5:$8</oldFormula>
  </rdn>
  <rdn rId="0" localSheetId="1" customView="1" name="Z_CCF533A2_322B_40E2_88B2_065E6D1D35B4_.wvu.FilterData" hidden="1" oldHidden="1">
    <formula>'на 31.01.2021'!$A$7:$J$427</formula>
    <oldFormula>'на 31.01.2021'!$A$7:$J$427</oldFormula>
  </rdn>
  <rcv guid="{CCF533A2-322B-40E2-88B2-065E6D1D35B4}" action="add"/>
</revisions>
</file>

<file path=xl/revisions/revisionLog2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3" sId="1">
    <oc r="J19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- 17 378,2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t>
        </r>
        <r>
          <rPr>
            <sz val="16"/>
            <color rgb="FFFF0000"/>
            <rFont val="Times New Roman"/>
            <family val="1"/>
            <charset val="204"/>
          </rPr>
          <t xml:space="preserve">
АГ: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ДАиГ:В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rFont val="Times New Roman"/>
            <family val="1"/>
            <charset val="204"/>
          </rPr>
          <t xml:space="preserve">
</t>
        </r>
        <r>
          <rPr>
            <sz val="16"/>
            <color rgb="FFFF0000"/>
            <rFont val="Times New Roman"/>
            <family val="1"/>
            <charset val="204"/>
          </rPr>
          <t xml:space="preserve">
</t>
        </r>
      </is>
    </oc>
    <nc r="J19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t>
        </r>
        <r>
          <rPr>
            <sz val="16"/>
            <color rgb="FFFF0000"/>
            <rFont val="Times New Roman"/>
            <family val="1"/>
            <charset val="204"/>
          </rPr>
          <t xml:space="preserve">
АГ: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ДАиГ:В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rFont val="Times New Roman"/>
            <family val="1"/>
            <charset val="204"/>
          </rPr>
          <t xml:space="preserve">
</t>
        </r>
        <r>
          <rPr>
            <sz val="16"/>
            <color rgb="FFFF0000"/>
            <rFont val="Times New Roman"/>
            <family val="1"/>
            <charset val="204"/>
          </rPr>
          <t xml:space="preserve">
</t>
        </r>
      </is>
    </nc>
  </rcc>
  <rcv guid="{CCF533A2-322B-40E2-88B2-065E6D1D35B4}" action="delete"/>
  <rdn rId="0" localSheetId="1" customView="1" name="Z_CCF533A2_322B_40E2_88B2_065E6D1D35B4_.wvu.PrintTitles" hidden="1" oldHidden="1">
    <formula>'на 31.01.2021'!$5:$8</formula>
    <oldFormula>'на 31.01.2021'!$5:$8</oldFormula>
  </rdn>
  <rdn rId="0" localSheetId="1" customView="1" name="Z_CCF533A2_322B_40E2_88B2_065E6D1D35B4_.wvu.FilterData" hidden="1" oldHidden="1">
    <formula>'на 31.01.2021'!$A$7:$J$427</formula>
    <oldFormula>'на 31.01.2021'!$A$7:$J$427</oldFormula>
  </rdn>
  <rcv guid="{CCF533A2-322B-40E2-88B2-065E6D1D35B4}" action="add"/>
</revisions>
</file>

<file path=xl/revisions/revisionLog2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6" sId="1">
    <o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u/>
            <sz val="16"/>
            <color rgb="FFFF0000"/>
            <rFont val="Times New Roman"/>
            <family val="1"/>
            <charset val="204"/>
          </rPr>
          <t>ДГХ:</t>
        </r>
        <r>
          <rPr>
            <sz val="16"/>
            <color rgb="FFFF0000"/>
            <rFont val="Times New Roman"/>
            <family val="1"/>
            <charset val="204"/>
          </rPr>
          <t xml:space="preserve"> 
Выполнен ремонт в квартире по адресу ул. Островского,6, кв. 16 (44,5 м2), в том числе выполнены работы/оказаны услуги:
- по проверке локального сметного расчета по объекту на сумму 6,0 тыс.руб.;
- по разработке проекта электроснабжения, освещения жилого помещения на сумму 20,1 тыс.руб.
- по проверке локального сметного расчета на электроснабжение и освещение жилого помещения на сумму 3,5 тыс.руб.;
- по ремонту жилого помещения на сумму 397,3 тыс.руб.
</t>
        </r>
        <r>
          <rPr>
            <u/>
            <sz val="16"/>
            <color rgb="FFFF0000"/>
            <rFont val="Times New Roman"/>
            <family val="1"/>
            <charset val="204"/>
          </rPr>
          <t>ДО:</t>
        </r>
        <r>
          <rPr>
            <sz val="16"/>
            <color rgb="FFFF0000"/>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На 31.12.2020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в настоящее время проводится работа по расторжению данного контракта.
</t>
        </r>
        <r>
          <rPr>
            <u/>
            <sz val="16"/>
            <color rgb="FFFF0000"/>
            <rFont val="Times New Roman"/>
            <family val="1"/>
            <charset val="204"/>
          </rPr>
          <t>ДАиГ</t>
        </r>
        <r>
          <rPr>
            <sz val="16"/>
            <color rgb="FFFF0000"/>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oc>
    <n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t>
        </r>
        <r>
          <rPr>
            <sz val="16"/>
            <color rgb="FFFF0000"/>
            <rFont val="Times New Roman"/>
            <family val="1"/>
            <charset val="204"/>
          </rPr>
          <t xml:space="preserve">
</t>
        </r>
        <r>
          <rPr>
            <sz val="16"/>
            <rFont val="Times New Roman"/>
            <family val="1"/>
            <charset val="204"/>
          </rPr>
          <t>Также запланирована проверка смет на сумму 16,4 тыс.руб.
Расходы запланированы на 2- 4 кварталы 2021 года.</t>
        </r>
        <r>
          <rPr>
            <sz val="16"/>
            <color rgb="FFFF0000"/>
            <rFont val="Times New Roman"/>
            <family val="1"/>
            <charset val="204"/>
          </rPr>
          <t xml:space="preserve">
</t>
        </r>
        <r>
          <rPr>
            <u/>
            <sz val="16"/>
            <color rgb="FFFF0000"/>
            <rFont val="Times New Roman"/>
            <family val="1"/>
            <charset val="204"/>
          </rPr>
          <t>ДО:</t>
        </r>
        <r>
          <rPr>
            <sz val="16"/>
            <color rgb="FFFF0000"/>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На 31.12.2020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в настоящее время проводится работа по расторжению данного контракта.
</t>
        </r>
        <r>
          <rPr>
            <u/>
            <sz val="16"/>
            <color rgb="FFFF0000"/>
            <rFont val="Times New Roman"/>
            <family val="1"/>
            <charset val="204"/>
          </rPr>
          <t>ДАиГ</t>
        </r>
        <r>
          <rPr>
            <sz val="16"/>
            <color rgb="FFFF0000"/>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nc>
  </rcc>
</revisions>
</file>

<file path=xl/revisions/revisionLog2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32" start="0" length="0">
    <dxf>
      <font>
        <sz val="16"/>
        <color auto="1"/>
      </font>
    </dxf>
  </rfmt>
  <rcc rId="1597" sId="1">
    <oc r="J132" t="inlineStr">
      <is>
        <t>ДГХ: Выплачена выкупная цена за 198 изымаемых жилых помещений 221 собственнику жилых помещений "Адресной подпрограммы по переселению граждан из аварийного жилищного фонда на 2019-2025 годы". 
Остаток бюджетных ассигнований в объеме 237 384,04 тыс.руб. сложился в связи с отказом граждан в предоставлении выкупной цены, а также с невозможностью оформления документов по причине отсутствия у граждан зарегистрированного права собственности на жилое помещение в Росреестре</t>
      </is>
    </oc>
    <nc r="J132" t="inlineStr">
      <is>
        <t>ДГХ: В 2021 год запланировано произвести выплату выкупной цены за изымаемые жилые помещения 86 собственникам жилых помещений "Адресной подпрограммы по переселению граждан из аварийного жилищного фонда на 2019-2025 годы". Расходы запланированы на 1-2 кварталы 2021 года.</t>
      </is>
    </nc>
  </rcc>
  <rcc rId="1598" sId="1">
    <oc r="J174"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31.01.2021 заключено соглашение о предоставлении субсидии местному бюджету из бюджета ХМАО-Югры № 05-ОЗП-2021 от 25.01.2021.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31.01.2021 поступило обращение АО "Сжиженный газ Север".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31.01.2021 поступило обращение АО "Сжиженный газ Север".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выполнение этапа работ по объекту "Экопарк "За Саймой". Расходы запланированы на 2-4 кварталы 2021 года.</t>
        </r>
        <r>
          <rPr>
            <sz val="16"/>
            <color rgb="FFFF0000"/>
            <rFont val="Times New Roman"/>
            <family val="1"/>
            <charset val="204"/>
          </rPr>
          <t xml:space="preserve">
</t>
        </r>
      </is>
    </oc>
    <nc r="J174"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01.02.2021 заключено соглашение о предоставлении субсидии местному бюджету из бюджета ХМАО-Югры № 05-ОЗП-2021 от 25.01.2021.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01.02.2021 поступило обращение АО "Сжиженный газ Север".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01.02.2021 поступило обращение АО "Сжиженный газ Север".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выполнение этапа работ по объекту "Экопарк "За Саймой". Расходы запланированы на 2-4 кварталы 2021 года.</t>
        </r>
        <r>
          <rPr>
            <sz val="16"/>
            <color rgb="FFFF0000"/>
            <rFont val="Times New Roman"/>
            <family val="1"/>
            <charset val="204"/>
          </rPr>
          <t xml:space="preserve">
</t>
        </r>
      </is>
    </nc>
  </rcc>
</revisions>
</file>

<file path=xl/revisions/revisionLog2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9" sId="1" numFmtId="4">
    <oc r="C217">
      <v>724.11</v>
    </oc>
    <nc r="C217">
      <v>10420.299999999999</v>
    </nc>
  </rcc>
  <rcc rId="1600" sId="1" numFmtId="4">
    <oc r="D217">
      <v>724.11</v>
    </oc>
    <nc r="D217">
      <v>10420.299999999999</v>
    </nc>
  </rcc>
  <rcc rId="1601" sId="1" numFmtId="4">
    <oc r="E217">
      <v>12022.56</v>
    </oc>
    <nc r="E217">
      <v>1354.44</v>
    </nc>
  </rcc>
  <rcc rId="1602" sId="1">
    <oc r="I217">
      <f>D217-G217</f>
    </oc>
    <nc r="I217">
      <f>D217</f>
    </nc>
  </rcc>
  <rcc rId="1603" sId="1" numFmtId="4">
    <oc r="C218">
      <v>1453.2</v>
    </oc>
    <nc r="C218">
      <v>1253.22</v>
    </nc>
  </rcc>
  <rcc rId="1604" sId="1" numFmtId="4">
    <oc r="D218">
      <v>1869.81</v>
    </oc>
    <nc r="D218">
      <v>1253.22</v>
    </nc>
  </rcc>
  <rcc rId="1605" sId="1" numFmtId="4">
    <oc r="E218">
      <f>G218</f>
    </oc>
    <nc r="E218">
      <v>44.06</v>
    </nc>
  </rcc>
  <rcc rId="1606" sId="1" numFmtId="4">
    <oc r="G218">
      <v>1851.91</v>
    </oc>
    <nc r="G218">
      <v>44.06</v>
    </nc>
  </rcc>
  <rcc rId="1607" sId="1">
    <oc r="I218">
      <f>D218-G218</f>
    </oc>
    <nc r="I218">
      <f>D218</f>
    </nc>
  </rcc>
  <rfmt sheetId="1" sqref="B213:I220" start="0" length="2147483647">
    <dxf>
      <font>
        <color auto="1"/>
      </font>
    </dxf>
  </rfmt>
  <rfmt sheetId="1" sqref="A213:A215" start="0" length="2147483647">
    <dxf>
      <font>
        <color auto="1"/>
      </font>
    </dxf>
  </rfmt>
  <rcc rId="1608" sId="1" numFmtId="4">
    <oc r="G217">
      <v>12019.03</v>
    </oc>
    <nc r="G217">
      <v>1270.4100000000001</v>
    </nc>
  </rcc>
</revisions>
</file>

<file path=xl/revisions/revisionLog2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9" sId="1">
    <oc r="J19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t>
        </r>
        <r>
          <rPr>
            <sz val="16"/>
            <color rgb="FFFF0000"/>
            <rFont val="Times New Roman"/>
            <family val="1"/>
            <charset val="204"/>
          </rPr>
          <t xml:space="preserve">
АГ:    В рамках реализации мероприятий программы планируется заключить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ДАиГ:В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rFont val="Times New Roman"/>
            <family val="1"/>
            <charset val="204"/>
          </rPr>
          <t xml:space="preserve">
</t>
        </r>
        <r>
          <rPr>
            <sz val="16"/>
            <color rgb="FFFF0000"/>
            <rFont val="Times New Roman"/>
            <family val="1"/>
            <charset val="204"/>
          </rPr>
          <t xml:space="preserve">
</t>
        </r>
      </is>
    </oc>
    <nc r="J19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t>
        </r>
        <r>
          <rPr>
            <sz val="16"/>
            <color rgb="FFFF0000"/>
            <rFont val="Times New Roman"/>
            <family val="1"/>
            <charset val="204"/>
          </rPr>
          <t xml:space="preserve">
</t>
        </r>
        <r>
          <rPr>
            <sz val="16"/>
            <rFont val="Times New Roman"/>
            <family val="1"/>
            <charset val="204"/>
          </rPr>
          <t xml:space="preserve">
АГ:    В рамках реализации мероприятий программы планируется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t>
        </r>
        <r>
          <rPr>
            <sz val="16"/>
            <color rgb="FFFF0000"/>
            <rFont val="Times New Roman"/>
            <family val="1"/>
            <charset val="204"/>
          </rPr>
          <t xml:space="preserve">
ДАиГ:В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rFont val="Times New Roman"/>
            <family val="1"/>
            <charset val="204"/>
          </rPr>
          <t xml:space="preserve">
</t>
        </r>
        <r>
          <rPr>
            <sz val="16"/>
            <color rgb="FFFF0000"/>
            <rFont val="Times New Roman"/>
            <family val="1"/>
            <charset val="204"/>
          </rPr>
          <t xml:space="preserve">
</t>
        </r>
      </is>
    </nc>
  </rcc>
</revisions>
</file>

<file path=xl/revisions/revisionLog2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0" sId="1">
    <oc r="J19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t>
        </r>
        <r>
          <rPr>
            <sz val="16"/>
            <color rgb="FFFF0000"/>
            <rFont val="Times New Roman"/>
            <family val="1"/>
            <charset val="204"/>
          </rPr>
          <t xml:space="preserve">
</t>
        </r>
        <r>
          <rPr>
            <sz val="16"/>
            <rFont val="Times New Roman"/>
            <family val="1"/>
            <charset val="204"/>
          </rPr>
          <t xml:space="preserve">
АГ:    В рамках реализации мероприятий программы планируется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t>
        </r>
        <r>
          <rPr>
            <sz val="16"/>
            <color rgb="FFFF0000"/>
            <rFont val="Times New Roman"/>
            <family val="1"/>
            <charset val="204"/>
          </rPr>
          <t xml:space="preserve">
ДАиГ:В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rFont val="Times New Roman"/>
            <family val="1"/>
            <charset val="204"/>
          </rPr>
          <t xml:space="preserve">
</t>
        </r>
        <r>
          <rPr>
            <sz val="16"/>
            <color rgb="FFFF0000"/>
            <rFont val="Times New Roman"/>
            <family val="1"/>
            <charset val="204"/>
          </rPr>
          <t xml:space="preserve">
</t>
        </r>
      </is>
    </oc>
    <nc r="J19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t>
        </r>
        <r>
          <rPr>
            <sz val="16"/>
            <color rgb="FFFF0000"/>
            <rFont val="Times New Roman"/>
            <family val="1"/>
            <charset val="204"/>
          </rPr>
          <t xml:space="preserve">
</t>
        </r>
        <r>
          <rPr>
            <sz val="16"/>
            <rFont val="Times New Roman"/>
            <family val="1"/>
            <charset val="204"/>
          </rPr>
          <t xml:space="preserve">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t>
        </r>
        <r>
          <rPr>
            <sz val="16"/>
            <color rgb="FFFF0000"/>
            <rFont val="Times New Roman"/>
            <family val="1"/>
            <charset val="204"/>
          </rPr>
          <t xml:space="preserve">
ДАиГ:В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rFont val="Times New Roman"/>
            <family val="1"/>
            <charset val="204"/>
          </rPr>
          <t xml:space="preserve">
</t>
        </r>
        <r>
          <rPr>
            <sz val="16"/>
            <color rgb="FFFF0000"/>
            <rFont val="Times New Roman"/>
            <family val="1"/>
            <charset val="204"/>
          </rPr>
          <t xml:space="preserve">
</t>
        </r>
      </is>
    </nc>
  </rcc>
</revisions>
</file>

<file path=xl/revisions/revisionLog2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1" sId="1">
    <oc r="J39"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приобретение оборудования для перевода документов в машинописный формат (системный блок, монитор, ИБП), на проведение работ по переводу печатных изданий в машиночитаемый формат (печатные издания, находящиеся в ведомстве государственной библиотеки Югры), на комплектование библиотечных фондов, на приобретение прав доступа к электронным базам данных и оказанию услуг по внесению книг в мобильную библиотеку, на подписку и поставку периодических изданий, на техническое сопровождение системы автоматизации библиотек ИРБИС 64, на оплату работ по гарантийному абонентскому обслуживанию автоматизированной интегрированной библиотечной системы "МегаПро". Бюджетные ассигнования освоены в полном объеме.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t>
        </r>
        <r>
          <rPr>
            <u/>
            <sz val="16"/>
            <color rgb="FFFF0000"/>
            <rFont val="Times New Roman"/>
            <family val="2"/>
            <charset val="204"/>
          </rPr>
          <t>АГ:</t>
        </r>
        <r>
          <rPr>
            <sz val="16"/>
            <color rgb="FFFF0000"/>
            <rFont val="Times New Roman"/>
            <family val="2"/>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Приобретены короб архивный, канцелярские товары и переплётный станок.
</t>
        </r>
        <r>
          <rPr>
            <u/>
            <sz val="16"/>
            <rFont val="Times New Roman"/>
            <family val="1"/>
            <charset val="204"/>
          </rPr>
          <t/>
        </r>
      </is>
    </oc>
    <nc r="J39"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приобретение оборудования для перевода документов в машинописный формат (системный блок, монитор, ИБП), на проведение работ по переводу печатных изданий в машиночитаемый формат (печатные издания, находящиеся в ведомстве государственной библиотеки Югры), на комплектование библиотечных фондов, на приобретение прав доступа к электронным базам данных и оказанию услуг по внесению книг в мобильную библиотеку, на подписку и поставку периодических изданий, на техническое сопровождение системы автоматизации библиотек ИРБИС 64, на оплату работ по гарантийному абонентскому обслуживанию автоматизированной интегрированной библиотечной системы "МегаПро". Бюджетные ассигнования освоены в полном объеме.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t>
        </r>
        <r>
          <rPr>
            <sz val="16"/>
            <color rgb="FFFF0000"/>
            <rFont val="Times New Roman"/>
            <family val="2"/>
            <charset val="204"/>
          </rPr>
          <t xml:space="preserve">
</t>
        </r>
        <r>
          <rPr>
            <u/>
            <sz val="16"/>
            <rFont val="Times New Roman"/>
            <family val="1"/>
            <charset val="204"/>
          </rPr>
          <t/>
        </r>
      </is>
    </nc>
  </rcc>
</revisions>
</file>

<file path=xl/revisions/revisionLog2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2" sId="1">
    <oc r="J189" t="inlineStr">
      <is>
        <r>
          <rPr>
            <u/>
            <sz val="16"/>
            <color rgb="FFFF0000"/>
            <rFont val="Times New Roman"/>
            <family val="1"/>
            <charset val="204"/>
          </rPr>
          <t>АГ:</t>
        </r>
        <r>
          <rPr>
            <sz val="16"/>
            <color rgb="FFFF0000"/>
            <rFont val="Times New Roman"/>
            <family val="1"/>
            <charset val="204"/>
          </rPr>
          <t xml:space="preserve">  1. В рамках реализации мероприятий программы осуществлялясь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произведены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2. В рамках реализации мероприятий программы заключено 2 соглашения о предоставлении субсидии из бюджета ХМАО-Югры на поддержку малого и среднего предпринимательства от 23.01.2020 № МСП-11, от 09.06.2020 № НМП-11. Субсидия предоставлена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Заключен контракт на проведение образовательного курса "Основы ведения предпринимательской деятельности".
       Заключен договор на оказание услуг по обработке данных, размещению информации, настройке доступа к цифровым сервисам платформы "Стратегия 24";
       Проведен ежегодный городской конкурс "Предприниматель года". 
        Проведено 3 круглых стола по темам: «Социальное предпринимательство», «Обучающий семинар по мерам финансовой, гарантийной и лизинговой поддержки АО «Корпорация «МСП» и АО «МСП Банк», «Развитие малого и среднего предпринимательства, в том числе с учетом изменений в налоговом законодательстве Российской Федерации»;
         Проведено 2 единых консультационных дня для предпринимателей с привлечением структурных подразделений Администрации города, организаций инфраструктуры поддержки, контролирующих органов;
         Проведены вебинары совместно с ИФНС России по г. Сургуту для субъектов малого и среднего предпринимательства;
          Осуществляется еженедельное консультирование и информирование субъектов малого и среднего предпринимательства о формах поддержки, в том числе в онлайн-режиме на площадке Zoom.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В течении 2020 года было принято 1150 заявлений от субъектов малого и среднего предпринимательства на предоставление финансовой поддержки по различным направлениям. Субсидия предоставлена 453 субъектам малого и среднего предпринимательства в пределах выделенных на эти цели бюджетных ассигнований.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Всероссийская перепись населения перенесена на 2021 год. </t>
        </r>
      </is>
    </oc>
    <nc r="J189" t="inlineStr">
      <is>
        <r>
          <rPr>
            <u/>
            <sz val="16"/>
            <color rgb="FFFF0000"/>
            <rFont val="Times New Roman"/>
            <family val="1"/>
            <charset val="204"/>
          </rPr>
          <t>АГ:</t>
        </r>
        <r>
          <rPr>
            <sz val="16"/>
            <color rgb="FFFF0000"/>
            <rFont val="Times New Roman"/>
            <family val="1"/>
            <charset val="204"/>
          </rPr>
          <t xml:space="preserve">   1. В рамках реализации мероприятий программы заключено 2 соглашения о предоставлении субсидии из бюджета ХМАО-Югры на поддержку малого и среднего предпринимательства от 23.01.2020 № МСП-11, от 09.06.2020 № НМП-11. Субсидия предоставлена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Заключен контракт на проведение образовательного курса "Основы ведения предпринимательской деятельности".
       Заключен договор на оказание услуг по обработке данных, размещению информации, настройке доступа к цифровым сервисам платформы "Стратегия 24";
       Проведен ежегодный городской конкурс "Предприниматель года". 
        Проведено 3 круглых стола по темам: «Социальное предпринимательство», «Обучающий семинар по мерам финансовой, гарантийной и лизинговой поддержки АО «Корпорация «МСП» и АО «МСП Банк», «Развитие малого и среднего предпринимательства, в том числе с учетом изменений в налоговом законодательстве Российской Федерации»;
         Проведено 2 единых консультационных дня для предпринимателей с привлечением структурных подразделений Администрации города, организаций инфраструктуры поддержки, контролирующих органов;
         Проведены вебинары совместно с ИФНС России по г. Сургуту для субъектов малого и среднего предпринимательства;
          Осуществляется еженедельное консультирование и информирование субъектов малого и среднего предпринимательства о формах поддержки, в том числе в онлайн-режиме на площадке Zoom.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В течении 2020 года было принято 1150 заявлений от субъектов малого и среднего предпринимательства на предоставление финансовой поддержки по различным направлениям. Субсидия предоставлена 453 субъектам малого и среднего предпринимательства в пределах выделенных на эти цели бюджетных ассигнований. 
         2.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Всероссийская перепись населения перенесена на 2021 год. </t>
        </r>
      </is>
    </nc>
  </rcc>
  <rcv guid="{6E4A7295-8CE0-4D28-ABEF-D38EBAE7C204}" action="delete"/>
  <rdn rId="0" localSheetId="1" customView="1" name="Z_6E4A7295_8CE0_4D28_ABEF_D38EBAE7C204_.wvu.PrintArea" hidden="1" oldHidden="1">
    <formula>'на 31.01.2021'!$A$1:$J$226</formula>
    <oldFormula>'на 31.01.2021'!$A$1:$J$226</oldFormula>
  </rdn>
  <rdn rId="0" localSheetId="1" customView="1" name="Z_6E4A7295_8CE0_4D28_ABEF_D38EBAE7C204_.wvu.PrintTitles" hidden="1" oldHidden="1">
    <formula>'на 31.01.2021'!$5:$8</formula>
    <oldFormula>'на 31.01.2021'!$5:$8</oldFormula>
  </rdn>
  <rdn rId="0" localSheetId="1" customView="1" name="Z_6E4A7295_8CE0_4D28_ABEF_D38EBAE7C204_.wvu.FilterData" hidden="1" oldHidden="1">
    <formula>'на 31.01.2021'!$A$7:$J$427</formula>
    <oldFormula>'на 31.01.2021'!$A$7:$J$427</oldFormula>
  </rdn>
  <rcv guid="{6E4A7295-8CE0-4D28-ABEF-D38EBAE7C204}" action="add"/>
</revisions>
</file>

<file path=xl/revisions/revisionLog2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8:XFD38" start="0" length="2147483647">
    <dxf>
      <font>
        <color auto="1"/>
      </font>
    </dxf>
  </rfmt>
  <rfmt sheetId="1" sqref="A63:XFD63" start="0" length="2147483647">
    <dxf>
      <font>
        <color auto="1"/>
      </font>
    </dxf>
  </rfmt>
  <rfmt sheetId="1" sqref="A182:XFD182" start="0" length="2147483647">
    <dxf>
      <font>
        <color auto="1"/>
      </font>
    </dxf>
  </rfmt>
  <rfmt sheetId="1" sqref="A195:XFD195" start="0" length="2147483647">
    <dxf>
      <font>
        <color auto="1"/>
      </font>
    </dxf>
  </rfmt>
  <rfmt sheetId="1" sqref="A202:XFD205" start="0" length="2147483647">
    <dxf>
      <font>
        <color auto="1"/>
      </font>
    </dxf>
  </rfmt>
  <rfmt sheetId="1" sqref="A211:XFD212" start="0" length="2147483647">
    <dxf>
      <font>
        <color auto="1"/>
      </font>
    </dxf>
  </rfmt>
  <rcv guid="{6E4A7295-8CE0-4D28-ABEF-D38EBAE7C204}" action="delete"/>
  <rdn rId="0" localSheetId="1" customView="1" name="Z_6E4A7295_8CE0_4D28_ABEF_D38EBAE7C204_.wvu.PrintArea" hidden="1" oldHidden="1">
    <formula>'на 31.01.2021'!$A$1:$J$226</formula>
    <oldFormula>'на 31.01.2021'!$A$1:$J$226</oldFormula>
  </rdn>
  <rdn rId="0" localSheetId="1" customView="1" name="Z_6E4A7295_8CE0_4D28_ABEF_D38EBAE7C204_.wvu.PrintTitles" hidden="1" oldHidden="1">
    <formula>'на 31.01.2021'!$5:$8</formula>
    <oldFormula>'на 31.01.2021'!$5:$8</oldFormula>
  </rdn>
  <rdn rId="0" localSheetId="1" customView="1" name="Z_6E4A7295_8CE0_4D28_ABEF_D38EBAE7C204_.wvu.FilterData" hidden="1" oldHidden="1">
    <formula>'на 31.01.2021'!$A$7:$J$427</formula>
    <oldFormula>'на 31.01.2021'!$A$7:$J$427</oldFormula>
  </rdn>
  <rcv guid="{6E4A7295-8CE0-4D28-ABEF-D38EBAE7C204}" action="add"/>
</revisions>
</file>

<file path=xl/revisions/revisionLog2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1:A22" start="0" length="2147483647">
    <dxf>
      <font>
        <color auto="1"/>
      </font>
    </dxf>
  </rfmt>
  <rcc rId="1619"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cv guid="{3EEA7E1A-5F2B-4408-A34C-1F0223B5B245}" action="delete"/>
  <rdn rId="0" localSheetId="1" customView="1" name="Z_3EEA7E1A_5F2B_4408_A34C_1F0223B5B245_.wvu.FilterData" hidden="1" oldHidden="1">
    <formula>'на 31.01.2021'!$A$7:$J$427</formula>
    <oldFormula>'на 31.01.2021'!$A$7:$J$427</oldFormula>
  </rdn>
  <rcv guid="{3EEA7E1A-5F2B-4408-A34C-1F0223B5B245}" action="add"/>
</revisions>
</file>

<file path=xl/revisions/revisionLog2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1"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2"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3"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4"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5"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6"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7" sId="1">
    <oc r="B72" t="inlineStr">
      <is>
        <t>Подпрограмма 2 "Содействие развитию жилищного строительства"</t>
      </is>
    </oc>
    <nc r="B72" t="inlineStr">
      <is>
        <t>Подпрограмма "Комплексное развитие территорий"</t>
      </is>
    </nc>
  </rcc>
  <rfmt sheetId="1" sqref="A72:B77" start="0" length="2147483647">
    <dxf>
      <font>
        <color auto="1"/>
      </font>
    </dxf>
  </rfmt>
  <rcc rId="1628" sId="1">
    <oc r="B78" t="inlineStr">
      <is>
        <t>Предоставление субсидий из бюджета автономного округа бюджетам муниципальных образований автономного округа для реализации полномочий в области жилищных отношений (ДАиГ)</t>
      </is>
    </oc>
    <nc r="B78" t="inlineStr">
      <is>
        <t>Предоставление субсидий из бюджета Ханты-Мансийского автономного округа - Югры бюджетам муниципальных образований Ханты-Мансийского автономного округа для реализации полномочий в области градостроительной деятельности, строительства и жилищных отношений (ДАиГ)</t>
      </is>
    </nc>
  </rcc>
  <rfmt sheetId="1" sqref="B78" start="0" length="2147483647">
    <dxf>
      <font>
        <color auto="1"/>
      </font>
    </dxf>
  </rfmt>
  <rfmt sheetId="1" sqref="B126" start="0" length="2147483647">
    <dxf>
      <font>
        <color auto="1"/>
      </font>
    </dxf>
  </rfmt>
  <rcc rId="1629" sId="1">
    <oc r="B132" t="inlineStr">
      <is>
        <t>Обеспечение устойчивого сокращения непригодного для проживания жилищного фонда с участием средств Фонда содействия реформированию жилищно-коммунального хозяйства</t>
      </is>
    </oc>
    <nc r="B132" t="inlineStr">
      <is>
        <t>Обеспечение устойчивого сокращения непригодного для проживания жилищного фонда за счет средств, поступивших от государственной корпорации - Фонда содействия реформированию жилищно-коммунального хозяйства</t>
      </is>
    </nc>
  </rcc>
  <rfmt sheetId="1" sqref="B132" start="0" length="2147483647">
    <dxf>
      <font>
        <color auto="1"/>
      </font>
    </dxf>
  </rfmt>
  <rrc rId="1630" sId="1" ref="A138:XFD138"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8:XFD138" start="0" length="0">
      <dxf>
        <font>
          <sz val="18"/>
          <color rgb="FFFF0000"/>
        </font>
        <alignment horizontal="left" vertical="top" wrapText="1" readingOrder="0"/>
      </dxf>
    </rfmt>
    <rcc rId="0" sId="1" dxf="1">
      <nc r="A138" t="inlineStr">
        <is>
          <t>11.1.4.2.</t>
        </is>
      </nc>
      <ndxf>
        <font>
          <i/>
          <sz val="20"/>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ndxf>
    </rcc>
    <rcc rId="0" sId="1" dxf="1">
      <nc r="B138" t="inlineStr">
        <is>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is>
      </nc>
      <ndxf>
        <font>
          <i/>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c r="C138">
        <f>SUM(C139:C143)</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D138">
        <f>SUM(D139:D143)</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E138">
        <f>SUM(E139:E143)</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38">
        <f>E138/D138</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138">
        <f>SUM(G139:G143)</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38">
        <f>G138/D138</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38">
        <f>I139+I140+I141</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J138" t="inlineStr">
        <is>
          <t xml:space="preserve">Произведена выплата субсидии 1 участнику программы. </t>
        </is>
      </nc>
      <ndxf>
        <font>
          <sz val="16"/>
          <color rgb="FFFF0000"/>
        </font>
        <numFmt numFmtId="13" formatCode="0%"/>
        <border outline="0">
          <left style="thin">
            <color indexed="64"/>
          </left>
          <right style="thin">
            <color indexed="64"/>
          </right>
          <top style="thin">
            <color indexed="64"/>
          </top>
        </border>
        <protection locked="0"/>
      </ndxf>
    </rcc>
    <rfmt sheetId="1" sqref="K138" start="0" length="0">
      <dxf>
        <font>
          <i/>
          <sz val="20"/>
          <color rgb="FFFF0000"/>
        </font>
        <numFmt numFmtId="4" formatCode="#,##0.00"/>
      </dxf>
    </rfmt>
    <rfmt sheetId="1" sqref="L138" start="0" length="0">
      <dxf>
        <font>
          <b/>
          <sz val="20"/>
          <color rgb="FFFF0000"/>
        </font>
        <numFmt numFmtId="4" formatCode="#,##0.00"/>
      </dxf>
    </rfmt>
    <rfmt sheetId="1" sqref="M138" start="0" length="0">
      <dxf>
        <font>
          <b/>
          <sz val="20"/>
          <color rgb="FFFF0000"/>
        </font>
        <numFmt numFmtId="4" formatCode="#,##0.00"/>
      </dxf>
    </rfmt>
  </rrc>
  <rrc rId="1631" sId="1" ref="A138:XFD138" action="deleteRow">
    <undo index="1" exp="ref" v="1" dr="I138" r="I127" sId="1"/>
    <undo index="1" exp="ref" v="1" dr="H138" r="H127" sId="1"/>
    <undo index="1" exp="ref" v="1" dr="G138" r="G127" sId="1"/>
    <undo index="1" exp="ref" v="1" dr="F138" r="F127" sId="1"/>
    <undo index="1" exp="ref" v="1" dr="E138" r="E127" sId="1"/>
    <undo index="1" exp="ref" v="1" dr="D138" r="D127" sId="1"/>
    <undo index="1" exp="ref" v="1" dr="C138" r="C127"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8:XFD138" start="0" length="0">
      <dxf>
        <font>
          <sz val="18"/>
          <color rgb="FFFF0000"/>
        </font>
        <alignment horizontal="left" vertical="top" wrapText="1" readingOrder="0"/>
      </dxf>
    </rfmt>
    <rfmt sheetId="1" sqref="A138"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8" t="inlineStr">
        <is>
          <t>федеральный бюджет</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138">
        <v>2220.79</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138">
        <v>493.78</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138">
        <v>493.77</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38">
        <f>E138/D138</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138">
        <f>E138</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38">
        <f>G138/D138</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38">
        <f>D138-G138</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138" start="0" length="0">
      <dxf>
        <font>
          <sz val="16"/>
          <color rgb="FFFF0000"/>
        </font>
        <numFmt numFmtId="13" formatCode="0%"/>
        <border outline="0">
          <left style="thin">
            <color indexed="64"/>
          </left>
          <right style="thin">
            <color indexed="64"/>
          </right>
        </border>
        <protection locked="0"/>
      </dxf>
    </rfmt>
    <rfmt sheetId="1" sqref="K138" start="0" length="0">
      <dxf>
        <font>
          <i/>
          <sz val="20"/>
          <color rgb="FFFF0000"/>
        </font>
        <numFmt numFmtId="4" formatCode="#,##0.00"/>
      </dxf>
    </rfmt>
    <rfmt sheetId="1" sqref="L138" start="0" length="0">
      <dxf>
        <font>
          <b/>
          <sz val="20"/>
          <color rgb="FFFF0000"/>
        </font>
        <numFmt numFmtId="4" formatCode="#,##0.00"/>
      </dxf>
    </rfmt>
    <rfmt sheetId="1" sqref="M138" start="0" length="0">
      <dxf>
        <font>
          <b/>
          <sz val="20"/>
          <color rgb="FFFF0000"/>
        </font>
        <numFmt numFmtId="4" formatCode="#,##0.00"/>
      </dxf>
    </rfmt>
  </rrc>
  <rrc rId="1632" sId="1" ref="A138:XFD138" action="deleteRow">
    <undo index="1" exp="ref" v="1" dr="I138" r="I128" sId="1"/>
    <undo index="1" exp="ref" v="1" dr="H138" r="H128" sId="1"/>
    <undo index="1" exp="ref" v="1" dr="G138" r="G128" sId="1"/>
    <undo index="1" exp="ref" v="1" dr="F138" r="F128" sId="1"/>
    <undo index="1" exp="ref" v="1" dr="E138" r="E128" sId="1"/>
    <undo index="1" exp="ref" v="1" dr="D138" r="D128" sId="1"/>
    <undo index="1" exp="ref" v="1" dr="C138" r="C128"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8:XFD138" start="0" length="0">
      <dxf>
        <font>
          <sz val="18"/>
          <color rgb="FFFF0000"/>
        </font>
        <alignment horizontal="left" vertical="top" wrapText="1" readingOrder="0"/>
      </dxf>
    </rfmt>
    <rfmt sheetId="1" sqref="A138"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8" t="inlineStr">
        <is>
          <t xml:space="preserve">бюджет ХМАО - Югры </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138">
        <v>1152.75</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138">
        <v>1152.75</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138">
        <v>1152.75</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38">
        <f>E138/D138</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138">
        <f>E138</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38">
        <f>G138/D138</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38">
        <f>D138-G138</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138" start="0" length="0">
      <dxf>
        <font>
          <sz val="16"/>
          <color rgb="FFFF0000"/>
        </font>
        <numFmt numFmtId="13" formatCode="0%"/>
        <border outline="0">
          <left style="thin">
            <color indexed="64"/>
          </left>
          <right style="thin">
            <color indexed="64"/>
          </right>
        </border>
        <protection locked="0"/>
      </dxf>
    </rfmt>
    <rfmt sheetId="1" sqref="K138" start="0" length="0">
      <dxf>
        <font>
          <i/>
          <sz val="20"/>
          <color rgb="FFFF0000"/>
        </font>
        <numFmt numFmtId="4" formatCode="#,##0.00"/>
      </dxf>
    </rfmt>
    <rfmt sheetId="1" sqref="L138" start="0" length="0">
      <dxf>
        <font>
          <b/>
          <sz val="20"/>
          <color rgb="FFFF0000"/>
        </font>
        <numFmt numFmtId="4" formatCode="#,##0.00"/>
      </dxf>
    </rfmt>
    <rfmt sheetId="1" sqref="M138" start="0" length="0">
      <dxf>
        <font>
          <b/>
          <sz val="20"/>
          <color rgb="FFFF0000"/>
        </font>
        <numFmt numFmtId="4" formatCode="#,##0.00"/>
      </dxf>
    </rfmt>
  </rrc>
  <rrc rId="1633" sId="1" ref="A138:XFD138" action="deleteRow">
    <undo index="1" exp="ref" v="1" dr="I138" r="I129" sId="1"/>
    <undo index="1" exp="ref" v="1" dr="H138" r="H129" sId="1"/>
    <undo index="1" exp="ref" v="1" dr="G138" r="G129" sId="1"/>
    <undo index="1" exp="ref" v="1" dr="F138" r="F129" sId="1"/>
    <undo index="1" exp="ref" v="1" dr="E138" r="E129" sId="1"/>
    <undo index="1" exp="ref" v="1" dr="D138" r="D129" sId="1"/>
    <undo index="1" exp="ref" v="1" dr="C138" r="C129"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8:XFD138" start="0" length="0">
      <dxf>
        <font>
          <sz val="18"/>
          <color rgb="FFFF0000"/>
        </font>
        <alignment horizontal="left" vertical="top" wrapText="1" readingOrder="0"/>
      </dxf>
    </rfmt>
    <rfmt sheetId="1" sqref="A138"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8" t="inlineStr">
        <is>
          <t>бюджет МО</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138">
        <v>86.63</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138">
        <v>86.63</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138">
        <v>86.63</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38">
        <f>E138/D138</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138">
        <f>E138</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38">
        <f>G138/D138</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38">
        <f>D138-G138</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138" start="0" length="0">
      <dxf>
        <font>
          <sz val="16"/>
          <color rgb="FFFF0000"/>
        </font>
        <numFmt numFmtId="13" formatCode="0%"/>
        <border outline="0">
          <left style="thin">
            <color indexed="64"/>
          </left>
          <right style="thin">
            <color indexed="64"/>
          </right>
        </border>
        <protection locked="0"/>
      </dxf>
    </rfmt>
    <rfmt sheetId="1" sqref="K138" start="0" length="0">
      <dxf>
        <font>
          <i/>
          <sz val="20"/>
          <color rgb="FFFF0000"/>
        </font>
        <numFmt numFmtId="4" formatCode="#,##0.00"/>
      </dxf>
    </rfmt>
    <rfmt sheetId="1" sqref="L138" start="0" length="0">
      <dxf>
        <font>
          <b/>
          <sz val="20"/>
          <color rgb="FFFF0000"/>
        </font>
        <numFmt numFmtId="4" formatCode="#,##0.00"/>
      </dxf>
    </rfmt>
    <rfmt sheetId="1" sqref="M138" start="0" length="0">
      <dxf>
        <font>
          <b/>
          <sz val="20"/>
          <color rgb="FFFF0000"/>
        </font>
        <numFmt numFmtId="4" formatCode="#,##0.00"/>
      </dxf>
    </rfmt>
  </rrc>
  <rrc rId="1634" sId="1" ref="A138:XFD138"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8:XFD138" start="0" length="0">
      <dxf>
        <font>
          <sz val="18"/>
          <color rgb="FFFF0000"/>
        </font>
        <alignment horizontal="left" vertical="top" wrapText="1" readingOrder="0"/>
      </dxf>
    </rfmt>
    <rfmt sheetId="1" sqref="A138"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8" t="inlineStr">
        <is>
          <t>бюджет МО сверх соглашения</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138">
        <v>0</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138">
        <v>0</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E138"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38"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38"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38"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38"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138" start="0" length="0">
      <dxf>
        <font>
          <sz val="16"/>
          <color rgb="FFFF0000"/>
        </font>
        <numFmt numFmtId="13" formatCode="0%"/>
        <border outline="0">
          <left style="thin">
            <color indexed="64"/>
          </left>
          <right style="thin">
            <color indexed="64"/>
          </right>
        </border>
        <protection locked="0"/>
      </dxf>
    </rfmt>
    <rfmt sheetId="1" sqref="K138" start="0" length="0">
      <dxf>
        <font>
          <i/>
          <sz val="20"/>
          <color rgb="FFFF0000"/>
        </font>
        <numFmt numFmtId="4" formatCode="#,##0.00"/>
      </dxf>
    </rfmt>
    <rfmt sheetId="1" sqref="L138" start="0" length="0">
      <dxf>
        <font>
          <b/>
          <sz val="20"/>
          <color rgb="FFFF0000"/>
        </font>
        <numFmt numFmtId="4" formatCode="#,##0.00"/>
      </dxf>
    </rfmt>
    <rfmt sheetId="1" sqref="M138" start="0" length="0">
      <dxf>
        <font>
          <b/>
          <sz val="20"/>
          <color rgb="FFFF0000"/>
        </font>
        <numFmt numFmtId="4" formatCode="#,##0.00"/>
      </dxf>
    </rfmt>
  </rrc>
  <rrc rId="1635" sId="1" ref="A138:XFD138"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8:XFD138" start="0" length="0">
      <dxf>
        <font>
          <sz val="18"/>
          <color rgb="FFFF0000"/>
        </font>
        <alignment horizontal="left" vertical="top" wrapText="1" readingOrder="0"/>
      </dxf>
    </rfmt>
    <rfmt sheetId="1" sqref="A138" start="0" length="0">
      <dxf>
        <font>
          <i/>
          <sz val="20"/>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8" t="inlineStr">
        <is>
          <t>привлечённые средства</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38"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38"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38"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38"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38"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38"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38" start="0" length="0">
      <dxf>
        <font>
          <sz val="20"/>
          <color rgb="FFFF0000"/>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38" start="0" length="0">
      <dxf>
        <font>
          <sz val="16"/>
          <color rgb="FFFF0000"/>
        </font>
        <numFmt numFmtId="13" formatCode="0%"/>
        <border outline="0">
          <left style="thin">
            <color indexed="64"/>
          </left>
          <right style="thin">
            <color indexed="64"/>
          </right>
          <bottom style="thin">
            <color indexed="64"/>
          </bottom>
        </border>
        <protection locked="0"/>
      </dxf>
    </rfmt>
    <rfmt sheetId="1" sqref="K138" start="0" length="0">
      <dxf>
        <font>
          <i/>
          <sz val="20"/>
          <color rgb="FFFF0000"/>
        </font>
        <numFmt numFmtId="4" formatCode="#,##0.00"/>
      </dxf>
    </rfmt>
    <rfmt sheetId="1" sqref="L138" start="0" length="0">
      <dxf>
        <font>
          <b/>
          <sz val="20"/>
          <color rgb="FFFF0000"/>
        </font>
        <numFmt numFmtId="4" formatCode="#,##0.00"/>
      </dxf>
    </rfmt>
    <rfmt sheetId="1" sqref="M138" start="0" length="0">
      <dxf>
        <font>
          <b/>
          <sz val="20"/>
          <color rgb="FFFF0000"/>
        </font>
        <numFmt numFmtId="4" formatCode="#,##0.00"/>
      </dxf>
    </rfmt>
  </rrc>
  <rcc rId="1636" sId="1">
    <oc r="C127">
      <f>C133+#REF!</f>
    </oc>
    <nc r="C127">
      <f>C133</f>
    </nc>
  </rcc>
  <rcc rId="1637" sId="1">
    <oc r="C128">
      <f>C134+#REF!</f>
    </oc>
    <nc r="C128">
      <f>C134</f>
    </nc>
  </rcc>
  <rcc rId="1638" sId="1">
    <oc r="C129">
      <f>C135+#REF!</f>
    </oc>
    <nc r="C129">
      <f>C135</f>
    </nc>
  </rcc>
  <rcc rId="1639" sId="1">
    <oc r="C130">
      <f>C136</f>
    </oc>
    <nc r="C130">
      <f>C136</f>
    </nc>
  </rcc>
  <rcc rId="1640" sId="1">
    <oc r="C131">
      <f>C137</f>
    </oc>
    <nc r="C131">
      <f>C137</f>
    </nc>
  </rcc>
  <rcc rId="1641" sId="1">
    <oc r="D127">
      <f>D133+#REF!</f>
    </oc>
    <nc r="D127">
      <f>D133</f>
    </nc>
  </rcc>
  <rcc rId="1642" sId="1">
    <oc r="D128">
      <f>D134+#REF!</f>
    </oc>
    <nc r="D128">
      <f>D134</f>
    </nc>
  </rcc>
  <rcc rId="1643" sId="1">
    <oc r="D129">
      <f>D135+#REF!</f>
    </oc>
    <nc r="D129">
      <f>D135</f>
    </nc>
  </rcc>
  <rcc rId="1644" sId="1">
    <oc r="D130">
      <f>D136</f>
    </oc>
    <nc r="D130">
      <f>D136</f>
    </nc>
  </rcc>
  <rcc rId="1645" sId="1">
    <oc r="D131">
      <f>D137</f>
    </oc>
    <nc r="D131">
      <f>D137</f>
    </nc>
  </rcc>
  <rcc rId="1646" sId="1">
    <oc r="E127">
      <f>E133+#REF!</f>
    </oc>
    <nc r="E127">
      <f>E133</f>
    </nc>
  </rcc>
  <rcc rId="1647" sId="1">
    <oc r="E128">
      <f>E134+#REF!</f>
    </oc>
    <nc r="E128">
      <f>E134</f>
    </nc>
  </rcc>
  <rcc rId="1648" sId="1">
    <oc r="E129">
      <f>E135+#REF!</f>
    </oc>
    <nc r="E129">
      <f>E135</f>
    </nc>
  </rcc>
  <rcc rId="1649" sId="1">
    <oc r="F127">
      <f>F133+#REF!</f>
    </oc>
    <nc r="F127">
      <f>F133</f>
    </nc>
  </rcc>
  <rcc rId="1650" sId="1">
    <oc r="F128">
      <f>F134+#REF!</f>
    </oc>
    <nc r="F128">
      <f>F134</f>
    </nc>
  </rcc>
  <rcc rId="1651" sId="1">
    <oc r="F129">
      <f>F135+#REF!</f>
    </oc>
    <nc r="F129">
      <f>F135</f>
    </nc>
  </rcc>
  <rcc rId="1652" sId="1">
    <oc r="G127">
      <f>G133+#REF!</f>
    </oc>
    <nc r="G127">
      <f>G133</f>
    </nc>
  </rcc>
  <rcc rId="1653" sId="1">
    <oc r="G128">
      <f>G134+#REF!</f>
    </oc>
    <nc r="G128">
      <f>G134</f>
    </nc>
  </rcc>
  <rcc rId="1654" sId="1">
    <oc r="G129">
      <f>G135+#REF!</f>
    </oc>
    <nc r="G129">
      <f>G135</f>
    </nc>
  </rcc>
  <rcc rId="1655" sId="1">
    <oc r="H127">
      <f>H133+#REF!</f>
    </oc>
    <nc r="H127">
      <f>H133</f>
    </nc>
  </rcc>
  <rcc rId="1656" sId="1">
    <oc r="H128">
      <f>H134+#REF!</f>
    </oc>
    <nc r="H128">
      <f>H134</f>
    </nc>
  </rcc>
  <rcc rId="1657" sId="1">
    <oc r="H129">
      <f>H135+#REF!</f>
    </oc>
    <nc r="H129">
      <f>H135</f>
    </nc>
  </rcc>
  <rcc rId="1658" sId="1">
    <oc r="I127">
      <f>I133+#REF!</f>
    </oc>
    <nc r="I127">
      <f>I133</f>
    </nc>
  </rcc>
  <rcc rId="1659" sId="1">
    <oc r="I128">
      <f>I134+#REF!</f>
    </oc>
    <nc r="I128">
      <f>I134</f>
    </nc>
  </rcc>
  <rcc rId="1660" sId="1">
    <oc r="I129">
      <f>I135+#REF!</f>
    </oc>
    <nc r="I129">
      <f>I135</f>
    </nc>
  </rcc>
  <rfmt sheetId="1" sqref="A126:B131" start="0" length="2147483647">
    <dxf>
      <font>
        <color auto="1"/>
      </font>
    </dxf>
  </rfmt>
  <rfmt sheetId="1" sqref="A132:B137" start="0" length="2147483647">
    <dxf>
      <font>
        <color auto="1"/>
      </font>
    </dxf>
  </rfmt>
  <rcv guid="{6068C3FF-17AA-48A5-A88B-2523CBAC39AE}" action="delete"/>
  <rdn rId="0" localSheetId="1" customView="1" name="Z_6068C3FF_17AA_48A5_A88B_2523CBAC39AE_.wvu.PrintArea" hidden="1" oldHidden="1">
    <formula>'на 31.01.2021'!$A$1:$J$220</formula>
    <oldFormula>'на 31.01.2021'!$A$1:$J$220</oldFormula>
  </rdn>
  <rdn rId="0" localSheetId="1" customView="1" name="Z_6068C3FF_17AA_48A5_A88B_2523CBAC39AE_.wvu.PrintTitles" hidden="1" oldHidden="1">
    <formula>'на 31.01.2021'!$5:$8</formula>
    <oldFormula>'на 31.01.2021'!$5:$8</oldFormula>
  </rdn>
  <rdn rId="0" localSheetId="1" customView="1" name="Z_6068C3FF_17AA_48A5_A88B_2523CBAC39AE_.wvu.FilterData" hidden="1" oldHidden="1">
    <formula>'на 31.01.2021'!$A$7:$J$421</formula>
    <oldFormula>'на 31.01.2021'!$A$7:$J$421</oldFormula>
  </rdn>
  <rcv guid="{6068C3FF-17AA-48A5-A88B-2523CBAC39AE}" action="add"/>
</revisions>
</file>

<file path=xl/revisions/revisionLog2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4"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5"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6"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1"/>
            <charset val="204"/>
          </rPr>
          <t xml:space="preserve">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7"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1"/>
            <charset val="204"/>
          </rPr>
          <t xml:space="preserve">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1"/>
            <charset val="204"/>
          </rPr>
          <t xml:space="preserve">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8"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1"/>
            <charset val="204"/>
          </rPr>
          <t xml:space="preserve">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1"/>
            <charset val="204"/>
          </rPr>
          <t xml:space="preserve">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9"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1"/>
            <charset val="204"/>
          </rPr>
          <t xml:space="preserve">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1"/>
            <charset val="204"/>
          </rPr>
          <t xml:space="preserve">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0"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1"/>
            <charset val="204"/>
          </rPr>
          <t xml:space="preserve">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6:B30" start="0" length="2147483647">
    <dxf>
      <font>
        <color auto="1"/>
      </font>
    </dxf>
  </rfmt>
  <rcc rId="1671"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8</t>
        </r>
        <r>
          <rPr>
            <sz val="16"/>
            <rFont val="Times New Roman"/>
            <family val="1"/>
            <charset val="204"/>
          </rPr>
          <t>.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cv guid="{3EEA7E1A-5F2B-4408-A34C-1F0223B5B245}" action="delete"/>
  <rdn rId="0" localSheetId="1" customView="1" name="Z_3EEA7E1A_5F2B_4408_A34C_1F0223B5B245_.wvu.FilterData" hidden="1" oldHidden="1">
    <formula>'на 31.01.2021'!$A$7:$J$421</formula>
    <oldFormula>'на 31.01.2021'!$A$7:$J$421</oldFormula>
  </rdn>
  <rcv guid="{3EEA7E1A-5F2B-4408-A34C-1F0223B5B245}" action="add"/>
</revisions>
</file>

<file path=xl/revisions/revisionLog2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3"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8</t>
        </r>
        <r>
          <rPr>
            <sz val="16"/>
            <rFont val="Times New Roman"/>
            <family val="1"/>
            <charset val="204"/>
          </rPr>
          <t>.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8</t>
        </r>
        <r>
          <rPr>
            <sz val="16"/>
            <rFont val="Times New Roman"/>
            <family val="1"/>
            <charset val="204"/>
          </rPr>
          <t>.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4"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8</t>
        </r>
        <r>
          <rPr>
            <sz val="16"/>
            <rFont val="Times New Roman"/>
            <family val="1"/>
            <charset val="204"/>
          </rPr>
          <t>.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8</t>
        </r>
        <r>
          <rPr>
            <sz val="16"/>
            <rFont val="Times New Roman"/>
            <family val="1"/>
            <charset val="204"/>
          </rPr>
          <t>.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2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5" sId="1">
    <oc r="J21" t="inlineStr">
      <is>
        <r>
          <rPr>
            <u/>
            <sz val="16"/>
            <color rgb="FFFF0000"/>
            <rFont val="Times New Roman"/>
            <family val="1"/>
            <charset val="204"/>
          </rPr>
          <t>ДО</t>
        </r>
        <r>
          <rPr>
            <sz val="16"/>
            <color rgb="FFFF0000"/>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cv guid="{3EEA7E1A-5F2B-4408-A34C-1F0223B5B245}" action="delete"/>
  <rdn rId="0" localSheetId="1" customView="1" name="Z_3EEA7E1A_5F2B_4408_A34C_1F0223B5B245_.wvu.FilterData" hidden="1" oldHidden="1">
    <formula>'на 31.01.2021'!$A$7:$J$421</formula>
    <oldFormula>'на 31.01.2021'!$A$7:$J$421</oldFormula>
  </rdn>
  <rcv guid="{3EEA7E1A-5F2B-4408-A34C-1F0223B5B245}" action="add"/>
</revisions>
</file>

<file path=xl/revisions/revisionLog2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7" sId="1">
    <oc r="C134">
      <f>103625.27+47090.03+155264.4+162080.56+73653.64+16484.75+242849.45</f>
    </oc>
    <nc r="C134">
      <f>18367.1+139970.8</f>
    </nc>
  </rcc>
  <rcc rId="1678" sId="1">
    <oc r="D134">
      <f>192037.1+155264.4+300237.4+259334.2</f>
    </oc>
    <nc r="D134">
      <f>18367.1+139970.8</f>
    </nc>
  </rcc>
  <rrc rId="1679" sId="1" ref="A132:XFD132"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2:XFD132" start="0" length="0">
      <dxf>
        <font>
          <b/>
          <i/>
          <sz val="18"/>
          <color rgb="FFFF0000"/>
        </font>
        <alignment horizontal="left" vertical="top" wrapText="1" readingOrder="0"/>
      </dxf>
    </rfmt>
    <rcc rId="0" sId="1" dxf="1">
      <nc r="A132" t="inlineStr">
        <is>
          <t>11.1.4.1.</t>
        </is>
      </nc>
      <ndxf>
        <font>
          <b val="0"/>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ndxf>
    </rcc>
    <rcc rId="0" sId="1" dxf="1">
      <nc r="B132" t="inlineStr">
        <is>
          <t>Обеспечение устойчивого сокращения непригодного для проживания жилищного фонда за счет средств, поступивших от государственной корпорации - Фонда содействия реформированию жилищно-коммунального хозяйства</t>
        </is>
      </nc>
      <ndxf>
        <font>
          <b val="0"/>
          <sz val="16"/>
          <color auto="1"/>
        </font>
        <alignment horizontal="justify" readingOrder="0"/>
        <border outline="0">
          <left style="thin">
            <color indexed="64"/>
          </left>
          <right style="thin">
            <color indexed="64"/>
          </right>
          <top style="thin">
            <color indexed="64"/>
          </top>
          <bottom style="thin">
            <color indexed="64"/>
          </bottom>
        </border>
        <protection locked="0"/>
      </ndxf>
    </rcc>
    <rcc rId="0" sId="1" dxf="1">
      <nc r="C132">
        <f>SUM(C133:C137)</f>
      </nc>
      <ndxf>
        <font>
          <b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D132">
        <f>SUM(D133:D137)</f>
      </nc>
      <ndxf>
        <font>
          <b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E132">
        <f>SUM(E133:E137)</f>
      </nc>
      <ndxf>
        <font>
          <b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32">
        <f>E132/D132</f>
      </nc>
      <ndxf>
        <font>
          <b val="0"/>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132">
        <f>SUM(G133:G137)</f>
      </nc>
      <ndxf>
        <font>
          <b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32">
        <f>G132/D132</f>
      </nc>
      <ndxf>
        <font>
          <b val="0"/>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32">
        <f>I133+I134+I135</f>
      </nc>
      <ndxf>
        <font>
          <b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J132" t="inlineStr">
        <is>
          <t>ДГХ: В 2021 год запланировано произвести выплату выкупной цены за изымаемые жилые помещения 86 собственникам жилых помещений "Адресной подпрограммы по переселению граждан из аварийного жилищного фонда на 2019-2025 годы". Расходы запланированы на 1-2 кварталы 2021 года.</t>
        </is>
      </nc>
      <ndxf>
        <font>
          <b val="0"/>
          <i val="0"/>
          <sz val="16"/>
          <color auto="1"/>
        </font>
        <numFmt numFmtId="13" formatCode="0%"/>
        <alignment horizontal="justify" readingOrder="0"/>
        <border outline="0">
          <left style="thin">
            <color indexed="64"/>
          </left>
          <right style="thin">
            <color indexed="64"/>
          </right>
          <top style="thin">
            <color indexed="64"/>
          </top>
          <bottom style="thin">
            <color indexed="64"/>
          </bottom>
        </border>
        <protection locked="0"/>
      </ndxf>
    </rcc>
    <rfmt sheetId="1" sqref="K132" start="0" length="0">
      <dxf>
        <font>
          <b val="0"/>
          <sz val="20"/>
          <color rgb="FFFF0000"/>
        </font>
        <numFmt numFmtId="4" formatCode="#,##0.00"/>
      </dxf>
    </rfmt>
    <rfmt sheetId="1" sqref="L132" start="0" length="0">
      <dxf>
        <font>
          <i val="0"/>
          <sz val="20"/>
          <color rgb="FFFF0000"/>
        </font>
        <numFmt numFmtId="4" formatCode="#,##0.00"/>
      </dxf>
    </rfmt>
    <rfmt sheetId="1" sqref="M132" start="0" length="0">
      <dxf>
        <font>
          <i val="0"/>
          <sz val="20"/>
          <color rgb="FFFF0000"/>
        </font>
        <numFmt numFmtId="4" formatCode="#,##0.00"/>
      </dxf>
    </rfmt>
  </rrc>
  <rrc rId="1680" sId="1" ref="A132:XFD132" action="deleteRow">
    <undo index="0" exp="ref" v="1" dr="I132" r="I127" sId="1"/>
    <undo index="0" exp="ref" v="1" dr="H132" r="H127" sId="1"/>
    <undo index="0" exp="ref" v="1" dr="G132" r="G127" sId="1"/>
    <undo index="0" exp="ref" v="1" dr="F132" r="F127" sId="1"/>
    <undo index="0" exp="ref" v="1" dr="E132" r="E127" sId="1"/>
    <undo index="0" exp="ref" v="1" dr="D132" r="D127" sId="1"/>
    <undo index="0" exp="ref" v="1" dr="C132" r="C127"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2:XFD132" start="0" length="0">
      <dxf>
        <font>
          <sz val="18"/>
          <color rgb="FFFF0000"/>
        </font>
        <alignment horizontal="left" vertical="top" wrapText="1" readingOrder="0"/>
      </dxf>
    </rfmt>
    <rfmt sheetId="1" sqref="A132" start="0" length="0">
      <dxf>
        <font>
          <i/>
          <sz val="16"/>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2" t="inlineStr">
        <is>
          <t>федеральный бюджет</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fmt sheetId="1" sqref="C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32"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132" start="0" length="0">
      <dxf>
        <font>
          <sz val="16"/>
          <color rgb="FFFF0000"/>
        </font>
        <numFmt numFmtId="13" formatCode="0%"/>
        <alignment horizontal="justify" readingOrder="0"/>
        <border outline="0">
          <left style="thin">
            <color indexed="64"/>
          </left>
          <right style="thin">
            <color indexed="64"/>
          </right>
          <top style="thin">
            <color indexed="64"/>
          </top>
          <bottom style="thin">
            <color indexed="64"/>
          </bottom>
        </border>
        <protection locked="0"/>
      </dxf>
    </rfmt>
    <rfmt sheetId="1" sqref="K132" start="0" length="0">
      <dxf>
        <font>
          <i/>
          <sz val="20"/>
          <color rgb="FFFF0000"/>
        </font>
        <numFmt numFmtId="4" formatCode="#,##0.00"/>
      </dxf>
    </rfmt>
    <rfmt sheetId="1" sqref="L132" start="0" length="0">
      <dxf>
        <font>
          <b/>
          <sz val="20"/>
          <color rgb="FFFF0000"/>
        </font>
        <numFmt numFmtId="4" formatCode="#,##0.00"/>
      </dxf>
    </rfmt>
    <rfmt sheetId="1" sqref="M132" start="0" length="0">
      <dxf>
        <font>
          <b/>
          <sz val="20"/>
          <color rgb="FFFF0000"/>
        </font>
        <numFmt numFmtId="4" formatCode="#,##0.00"/>
      </dxf>
    </rfmt>
  </rrc>
  <rrc rId="1681" sId="1" ref="A132:XFD132" action="deleteRow">
    <undo index="0" exp="ref" v="1" dr="I132" r="I128" sId="1"/>
    <undo index="0" exp="ref" v="1" dr="H132" r="H128" sId="1"/>
    <undo index="0" exp="ref" v="1" dr="G132" r="G128" sId="1"/>
    <undo index="0" exp="ref" v="1" dr="F132" r="F128" sId="1"/>
    <undo index="0" exp="ref" v="1" dr="E132" r="E128" sId="1"/>
    <undo index="0" exp="ref" v="1" dr="D132" r="D128" sId="1"/>
    <undo index="0" exp="ref" v="1" dr="C132" r="C128"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2:XFD132" start="0" length="0">
      <dxf>
        <font>
          <sz val="18"/>
          <color rgb="FFFF0000"/>
        </font>
        <alignment horizontal="left" vertical="top" wrapText="1" readingOrder="0"/>
      </dxf>
    </rfmt>
    <rfmt sheetId="1" sqref="A132" start="0" length="0">
      <dxf>
        <font>
          <i/>
          <sz val="16"/>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2" t="inlineStr">
        <is>
          <t xml:space="preserve">бюджет ХМАО - Югры </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cc rId="0" sId="1" dxf="1">
      <nc r="C132">
        <f>18367.1+139970.8</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D132">
        <f>18367.1+139970.8</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E132">
        <f>146579.04+124762.39+229264.65+195141.16</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32">
        <f>E132/D132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132">
        <f>146579.04+124762.39+229264.65+195141.16</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32">
        <f>G132/D132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32">
        <f>D132-G132</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132" start="0" length="0">
      <dxf>
        <font>
          <sz val="16"/>
          <color rgb="FFFF0000"/>
        </font>
        <numFmt numFmtId="13" formatCode="0%"/>
        <alignment horizontal="justify" readingOrder="0"/>
        <border outline="0">
          <left style="thin">
            <color indexed="64"/>
          </left>
          <right style="thin">
            <color indexed="64"/>
          </right>
          <top style="thin">
            <color indexed="64"/>
          </top>
          <bottom style="thin">
            <color indexed="64"/>
          </bottom>
        </border>
        <protection locked="0"/>
      </dxf>
    </rfmt>
    <rfmt sheetId="1" sqref="K132" start="0" length="0">
      <dxf>
        <font>
          <i/>
          <sz val="20"/>
          <color rgb="FFFF0000"/>
        </font>
        <numFmt numFmtId="4" formatCode="#,##0.00"/>
      </dxf>
    </rfmt>
    <rfmt sheetId="1" sqref="L132" start="0" length="0">
      <dxf>
        <font>
          <b/>
          <sz val="20"/>
          <color rgb="FFFF0000"/>
        </font>
        <numFmt numFmtId="4" formatCode="#,##0.00"/>
      </dxf>
    </rfmt>
    <rfmt sheetId="1" sqref="M132" start="0" length="0">
      <dxf>
        <font>
          <b/>
          <sz val="20"/>
          <color rgb="FFFF0000"/>
        </font>
        <numFmt numFmtId="4" formatCode="#,##0.00"/>
      </dxf>
    </rfmt>
  </rrc>
  <rrc rId="1682" sId="1" ref="A132:XFD132" action="deleteRow">
    <undo index="0" exp="ref" v="1" dr="I132" r="I129" sId="1"/>
    <undo index="0" exp="ref" v="1" dr="H132" r="H129" sId="1"/>
    <undo index="0" exp="ref" v="1" dr="G132" r="G129" sId="1"/>
    <undo index="0" exp="ref" v="1" dr="F132" r="F129" sId="1"/>
    <undo index="0" exp="ref" v="1" dr="E132" r="E129" sId="1"/>
    <undo index="0" exp="ref" v="1" dr="D132" r="D129" sId="1"/>
    <undo index="0" exp="ref" v="1" dr="C132" r="C129"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2:XFD132" start="0" length="0">
      <dxf>
        <font>
          <sz val="18"/>
          <color rgb="FFFF0000"/>
        </font>
        <alignment horizontal="left" vertical="top" wrapText="1" readingOrder="0"/>
      </dxf>
    </rfmt>
    <rfmt sheetId="1" sqref="A132" start="0" length="0">
      <dxf>
        <font>
          <i/>
          <sz val="16"/>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2" t="inlineStr">
        <is>
          <t>бюджет МО</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cc rId="0" sId="1" dxf="1">
      <nc r="C132">
        <f>35041.47+64128.46</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132">
        <v>112249.41</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132">
        <v>85991.23</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32">
        <f>E132/D132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G132">
        <v>85991.23</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32">
        <f>G132/D132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32">
        <f>D132-G132</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132" start="0" length="0">
      <dxf>
        <font>
          <sz val="16"/>
          <color rgb="FFFF0000"/>
        </font>
        <numFmt numFmtId="13" formatCode="0%"/>
        <alignment horizontal="justify" readingOrder="0"/>
        <border outline="0">
          <left style="thin">
            <color indexed="64"/>
          </left>
          <right style="thin">
            <color indexed="64"/>
          </right>
          <top style="thin">
            <color indexed="64"/>
          </top>
          <bottom style="thin">
            <color indexed="64"/>
          </bottom>
        </border>
        <protection locked="0"/>
      </dxf>
    </rfmt>
    <rfmt sheetId="1" sqref="K132" start="0" length="0">
      <dxf>
        <font>
          <i/>
          <sz val="20"/>
          <color rgb="FFFF0000"/>
        </font>
        <numFmt numFmtId="4" formatCode="#,##0.00"/>
      </dxf>
    </rfmt>
    <rfmt sheetId="1" sqref="L132" start="0" length="0">
      <dxf>
        <font>
          <b/>
          <sz val="20"/>
          <color rgb="FFFF0000"/>
        </font>
        <numFmt numFmtId="4" formatCode="#,##0.00"/>
      </dxf>
    </rfmt>
    <rfmt sheetId="1" sqref="M132" start="0" length="0">
      <dxf>
        <font>
          <b/>
          <sz val="20"/>
          <color rgb="FFFF0000"/>
        </font>
        <numFmt numFmtId="4" formatCode="#,##0.00"/>
      </dxf>
    </rfmt>
  </rrc>
  <rrc rId="1683" sId="1" ref="A132:XFD132" action="deleteRow">
    <undo index="0" exp="ref" v="1" dr="I132" r="I130" sId="1"/>
    <undo index="0" exp="ref" v="1" dr="G132" r="G130" sId="1"/>
    <undo index="0" exp="ref" v="1" dr="E132" r="E130" sId="1"/>
    <undo index="0" exp="ref" v="1" dr="D132" r="D130" sId="1"/>
    <undo index="0" exp="ref" v="1" dr="C132" r="C130"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2:XFD132" start="0" length="0">
      <dxf>
        <font>
          <sz val="18"/>
          <color rgb="FFFF0000"/>
        </font>
        <alignment horizontal="left" vertical="top" wrapText="1" readingOrder="0"/>
      </dxf>
    </rfmt>
    <rfmt sheetId="1" sqref="A132" start="0" length="0">
      <dxf>
        <font>
          <i/>
          <sz val="16"/>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2" t="inlineStr">
        <is>
          <t>бюджет МО сверх соглашения</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132">
        <v>0</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132">
        <v>0</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E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cc rId="0" sId="1" dxf="1" numFmtId="14">
      <nc r="H132">
        <v>0</v>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fmt sheetId="1" sqref="I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132" start="0" length="0">
      <dxf>
        <font>
          <sz val="16"/>
          <color rgb="FFFF0000"/>
        </font>
        <numFmt numFmtId="13" formatCode="0%"/>
        <alignment horizontal="justify" readingOrder="0"/>
        <border outline="0">
          <left style="thin">
            <color indexed="64"/>
          </left>
          <right style="thin">
            <color indexed="64"/>
          </right>
          <top style="thin">
            <color indexed="64"/>
          </top>
          <bottom style="thin">
            <color indexed="64"/>
          </bottom>
        </border>
        <protection locked="0"/>
      </dxf>
    </rfmt>
    <rfmt sheetId="1" sqref="K132" start="0" length="0">
      <dxf>
        <font>
          <i/>
          <sz val="20"/>
          <color rgb="FFFF0000"/>
        </font>
        <numFmt numFmtId="4" formatCode="#,##0.00"/>
      </dxf>
    </rfmt>
    <rfmt sheetId="1" sqref="L132" start="0" length="0">
      <dxf>
        <font>
          <b/>
          <sz val="20"/>
          <color rgb="FFFF0000"/>
        </font>
        <numFmt numFmtId="4" formatCode="#,##0.00"/>
      </dxf>
    </rfmt>
    <rfmt sheetId="1" sqref="M132" start="0" length="0">
      <dxf>
        <font>
          <b/>
          <sz val="20"/>
          <color rgb="FFFF0000"/>
        </font>
        <numFmt numFmtId="4" formatCode="#,##0.00"/>
      </dxf>
    </rfmt>
  </rrc>
  <rrc rId="1684" sId="1" ref="A132:XFD132" action="deleteRow">
    <undo index="0" exp="ref" v="1" dr="I132" r="I131" sId="1"/>
    <undo index="0" exp="ref" v="1" dr="G132" r="G131" sId="1"/>
    <undo index="0" exp="ref" v="1" dr="E132" r="E131" sId="1"/>
    <undo index="0" exp="ref" v="1" dr="D132" r="D131" sId="1"/>
    <undo index="0" exp="ref" v="1" dr="C132" r="C131"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2:XFD132" start="0" length="0">
      <dxf>
        <font>
          <sz val="18"/>
          <color rgb="FFFF0000"/>
        </font>
        <alignment horizontal="left" vertical="top" wrapText="1" readingOrder="0"/>
      </dxf>
    </rfmt>
    <rfmt sheetId="1" sqref="A132"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2" t="inlineStr">
        <is>
          <t>привлечённые средства</t>
        </is>
      </nc>
      <ndxf>
        <font>
          <sz val="16"/>
          <color auto="1"/>
        </font>
        <alignment horizontal="justify" readingOrder="0"/>
        <border outline="0">
          <left style="thin">
            <color indexed="64"/>
          </left>
          <right style="thin">
            <color indexed="64"/>
          </right>
          <top style="thin">
            <color indexed="64"/>
          </top>
          <bottom style="thin">
            <color indexed="64"/>
          </bottom>
        </border>
        <protection locked="0"/>
      </ndxf>
    </rcc>
    <rfmt sheetId="1" sqref="C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32"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32" start="0" length="0">
      <dxf>
        <font>
          <sz val="20"/>
          <color rgb="FFFF0000"/>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32" start="0" length="0">
      <dxf>
        <font>
          <sz val="16"/>
          <color rgb="FFFF0000"/>
        </font>
        <numFmt numFmtId="13" formatCode="0%"/>
        <alignment horizontal="justify" readingOrder="0"/>
        <border outline="0">
          <left style="thin">
            <color indexed="64"/>
          </left>
          <right style="thin">
            <color indexed="64"/>
          </right>
          <top style="thin">
            <color indexed="64"/>
          </top>
          <bottom style="thin">
            <color indexed="64"/>
          </bottom>
        </border>
        <protection locked="0"/>
      </dxf>
    </rfmt>
    <rfmt sheetId="1" sqref="K132" start="0" length="0">
      <dxf>
        <font>
          <i/>
          <sz val="20"/>
          <color rgb="FFFF0000"/>
        </font>
        <numFmt numFmtId="4" formatCode="#,##0.00"/>
      </dxf>
    </rfmt>
    <rfmt sheetId="1" sqref="L132" start="0" length="0">
      <dxf>
        <font>
          <b/>
          <sz val="20"/>
          <color rgb="FFFF0000"/>
        </font>
        <numFmt numFmtId="4" formatCode="#,##0.00"/>
      </dxf>
    </rfmt>
    <rfmt sheetId="1" sqref="M132" start="0" length="0">
      <dxf>
        <font>
          <b/>
          <sz val="20"/>
          <color rgb="FFFF0000"/>
        </font>
        <numFmt numFmtId="4" formatCode="#,##0.00"/>
      </dxf>
    </rfmt>
  </rrc>
  <rcc rId="1685" sId="1">
    <oc r="C127">
      <f>#REF!</f>
    </oc>
    <nc r="C127"/>
  </rcc>
  <rcc rId="1686" sId="1">
    <oc r="C130">
      <f>#REF!</f>
    </oc>
    <nc r="C130"/>
  </rcc>
  <rcc rId="1687" sId="1">
    <oc r="C131">
      <f>#REF!</f>
    </oc>
    <nc r="C131"/>
  </rcc>
  <rcc rId="1688" sId="1">
    <oc r="D131">
      <f>#REF!</f>
    </oc>
    <nc r="D131"/>
  </rcc>
  <rcc rId="1689" sId="1">
    <oc r="D130">
      <f>#REF!</f>
    </oc>
    <nc r="D130"/>
  </rcc>
  <rcc rId="1690" sId="1">
    <oc r="D127">
      <f>#REF!</f>
    </oc>
    <nc r="D127"/>
  </rcc>
  <rcc rId="1691" sId="1">
    <oc r="E127">
      <f>#REF!</f>
    </oc>
    <nc r="E127"/>
  </rcc>
  <rcc rId="1692" sId="1">
    <oc r="E128">
      <f>#REF!</f>
    </oc>
    <nc r="E128"/>
  </rcc>
  <rcc rId="1693" sId="1">
    <oc r="E129">
      <f>#REF!</f>
    </oc>
    <nc r="E129"/>
  </rcc>
  <rcc rId="1694" sId="1">
    <oc r="E130">
      <f>#REF!</f>
    </oc>
    <nc r="E130"/>
  </rcc>
  <rcc rId="1695" sId="1">
    <oc r="E131">
      <f>#REF!</f>
    </oc>
    <nc r="E131"/>
  </rcc>
  <rcc rId="1696" sId="1">
    <oc r="F129">
      <f>#REF!</f>
    </oc>
    <nc r="F129"/>
  </rcc>
  <rcc rId="1697" sId="1">
    <oc r="F128">
      <f>#REF!</f>
    </oc>
    <nc r="F128"/>
  </rcc>
  <rcc rId="1698" sId="1">
    <oc r="F127">
      <f>#REF!</f>
    </oc>
    <nc r="F127"/>
  </rcc>
  <rcc rId="1699" sId="1">
    <oc r="G131">
      <f>#REF!</f>
    </oc>
    <nc r="G131"/>
  </rcc>
  <rcc rId="1700" sId="1">
    <oc r="G130">
      <f>#REF!</f>
    </oc>
    <nc r="G130"/>
  </rcc>
  <rcc rId="1701" sId="1">
    <oc r="G129">
      <f>#REF!</f>
    </oc>
    <nc r="G129"/>
  </rcc>
  <rcc rId="1702" sId="1">
    <oc r="G128">
      <f>#REF!</f>
    </oc>
    <nc r="G128"/>
  </rcc>
  <rcc rId="1703" sId="1">
    <oc r="G127">
      <f>#REF!</f>
    </oc>
    <nc r="G127"/>
  </rcc>
  <rcc rId="1704" sId="1">
    <oc r="H127">
      <f>#REF!</f>
    </oc>
    <nc r="H127"/>
  </rcc>
  <rcc rId="1705" sId="1">
    <oc r="H128">
      <f>#REF!</f>
    </oc>
    <nc r="H128"/>
  </rcc>
  <rcc rId="1706" sId="1">
    <oc r="H129">
      <f>#REF!</f>
    </oc>
    <nc r="H129"/>
  </rcc>
  <rcc rId="1707" sId="1">
    <oc r="H126">
      <f>G126/D126</f>
    </oc>
    <nc r="H126">
      <f>G126/D126</f>
    </nc>
  </rcc>
  <rcc rId="1708" sId="1">
    <oc r="C128">
      <f>#REF!</f>
    </oc>
    <nc r="C128">
      <f>18367.1+139970.8+87639.2+218928.7</f>
    </nc>
  </rcc>
  <rcc rId="1709" sId="1">
    <oc r="D128">
      <f>#REF!</f>
    </oc>
    <nc r="D128">
      <f>18367.1+139970.8+87639.2+218928.7</f>
    </nc>
  </rcc>
  <rcc rId="1710" sId="1">
    <oc r="C129">
      <f>#REF!</f>
    </oc>
    <nc r="C129">
      <f>13101.9+44358.4</f>
    </nc>
  </rcc>
  <rcc rId="1711" sId="1">
    <oc r="D129">
      <f>#REF!</f>
    </oc>
    <nc r="D129">
      <f>13101.9+44358.4</f>
    </nc>
  </rcc>
  <rfmt sheetId="1" sqref="A78:B83" start="0" length="2147483647">
    <dxf>
      <font>
        <color auto="1"/>
      </font>
    </dxf>
  </rfmt>
  <rcc rId="1712" sId="1">
    <oc r="B102" t="inlineStr">
      <is>
        <t>Предоставление субсидий органам местного самоуправления муниципальных образований в области жилищного строительства</t>
      </is>
    </oc>
    <nc r="B102" t="inlineStr">
      <is>
        <t xml:space="preserve">Градостроительная деятельность </t>
      </is>
    </nc>
  </rcc>
  <rfmt sheetId="1" sqref="B102" start="0" length="2147483647">
    <dxf>
      <font>
        <color auto="1"/>
      </font>
    </dxf>
  </rfmt>
  <rfmt sheetId="1" sqref="B84:B89" start="0" length="2147483647">
    <dxf>
      <font>
        <color auto="1"/>
      </font>
    </dxf>
  </rfmt>
  <rcc rId="1713" sId="1">
    <oc r="C86">
      <f>320392.2+518834.7</f>
    </oc>
    <nc r="C86">
      <f>155326.2</f>
    </nc>
  </rcc>
  <rcc rId="1714" sId="1" numFmtId="4">
    <oc r="D86">
      <v>135456.29999999999</v>
    </oc>
    <nc r="D86">
      <v>155326.20000000001</v>
    </nc>
  </rcc>
  <rcc rId="1715" sId="1" numFmtId="4">
    <oc r="E86">
      <v>135456.20000000001</v>
    </oc>
    <nc r="E86"/>
  </rcc>
  <rcc rId="1716" sId="1" numFmtId="4">
    <oc r="G86">
      <v>135456.20000000001</v>
    </oc>
    <nc r="G86"/>
  </rcc>
  <rcc rId="1717" sId="1" numFmtId="4">
    <oc r="G87">
      <v>16741.8</v>
    </oc>
    <nc r="G87"/>
  </rcc>
  <rcc rId="1718" sId="1" numFmtId="4">
    <oc r="E87">
      <v>16741.8</v>
    </oc>
    <nc r="E87"/>
  </rcc>
  <rcc rId="1719" sId="1" numFmtId="4">
    <oc r="C87">
      <v>101899.71</v>
    </oc>
    <nc r="C87">
      <v>19197.599999999999</v>
    </nc>
  </rcc>
  <rcc rId="1720" sId="1" numFmtId="4">
    <oc r="D87">
      <v>90645.2</v>
    </oc>
    <nc r="D87">
      <v>19197.599999999999</v>
    </nc>
  </rcc>
  <rfmt sheetId="1" sqref="C84:D87" start="0" length="2147483647">
    <dxf>
      <font>
        <color auto="1"/>
      </font>
    </dxf>
  </rfmt>
  <rfmt sheetId="1" sqref="A84" start="0" length="2147483647">
    <dxf>
      <font>
        <color auto="1"/>
      </font>
    </dxf>
  </rfmt>
  <rrc rId="1721" sId="1" ref="A90:XFD90"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cc rId="0" sId="1" dxf="1">
      <nc r="A90" t="inlineStr">
        <is>
          <t>11.1.1.2</t>
        </is>
      </nc>
      <ndxf>
        <font>
          <i/>
          <sz val="18"/>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ndxf>
    </rcc>
    <rcc rId="0" sId="1" dxf="1">
      <nc r="B90" t="inlineStr">
        <is>
          <t>Предоставление субсидий гражданам, проживающим в строениях, временно приспособленных для проживания (ДАиГ)</t>
        </is>
      </nc>
      <ndxf>
        <font>
          <i/>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c r="C90">
        <f>SUM(C91:C95)</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D90">
        <f>SUM(D91:D95)</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E90">
        <f>SUM(E91:E95)</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90">
        <f>E90/D90</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90">
        <f>SUM(G91:G95)</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90">
        <f>G90/D90</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90">
        <f>SUM(I91:I95)</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J90" t="inlineStr">
        <is>
          <t>Перечисление субсидий произведится по факту издания постановлениий Администрации города. Произведена выплата субсидии трем участникам программы. 
Остаток средств в объеме 1 102,7 тыс.руб. - доля софинансирования средств местного бюджета, неперераспределенная в связи с поздним перераспредлением средств окружного бюджета. Остаток средств в объеме 0,05 тыс.рублей сложился по факту предоставления субсидий гражданам.</t>
        </is>
      </nc>
      <ndxf>
        <font>
          <sz val="16"/>
          <color rgb="FFFF0000"/>
        </font>
        <numFmt numFmtId="13" formatCode="0%"/>
        <alignment horizontal="justify" readingOrder="0"/>
        <border outline="0">
          <left style="thin">
            <color indexed="64"/>
          </left>
          <right style="thin">
            <color indexed="64"/>
          </right>
          <top style="thin">
            <color indexed="64"/>
          </top>
        </border>
        <protection locked="0"/>
      </ndxf>
    </rcc>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rc rId="1722" sId="1" ref="A90:XFD90" action="deleteRow">
    <undo index="1" exp="ref" v="1" dr="I90" r="I79" sId="1"/>
    <undo index="1" exp="ref" v="1" dr="G90" r="G79" sId="1"/>
    <undo index="1" exp="ref" v="1" dr="E90" r="E79" sId="1"/>
    <undo index="1" exp="ref" v="1" dr="D90" r="D79" sId="1"/>
    <undo index="1" exp="ref" v="1" dr="C90" r="C79"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fmt sheetId="1" sqref="A90"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90" t="inlineStr">
        <is>
          <t>федеральный бюджет</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90"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90"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90" start="0" length="0">
      <dxf>
        <font>
          <sz val="16"/>
          <color rgb="FFFF0000"/>
        </font>
        <numFmt numFmtId="13" formatCode="0%"/>
        <alignment horizontal="justify" readingOrder="0"/>
        <border outline="0">
          <left style="thin">
            <color indexed="64"/>
          </left>
          <right style="thin">
            <color indexed="64"/>
          </right>
        </border>
        <protection locked="0"/>
      </dxf>
    </rfmt>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rc rId="1723" sId="1" ref="A90:XFD90" action="deleteRow">
    <undo index="1" exp="ref" v="1" dr="I90" r="I80" sId="1"/>
    <undo index="1" exp="ref" v="1" dr="H90" r="H80" sId="1"/>
    <undo index="1" exp="ref" v="1" dr="G90" r="G80" sId="1"/>
    <undo index="1" exp="ref" v="1" dr="F90" r="F80" sId="1"/>
    <undo index="1" exp="ref" v="1" dr="E90" r="E80" sId="1"/>
    <undo index="1" exp="ref" v="1" dr="D90" r="D80" sId="1"/>
    <undo index="1" exp="ref" v="1" dr="C90" r="C80"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fmt sheetId="1" sqref="A90"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90" t="inlineStr">
        <is>
          <t xml:space="preserve">бюджет ХМАО - Югры </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90">
        <v>14560.1</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90">
        <v>5638</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90">
        <v>5637.95</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90">
        <f>E90/D90</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90">
        <f>E90</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90">
        <f>G90/D90</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90">
        <f>D90-G90</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90" start="0" length="0">
      <dxf>
        <font>
          <sz val="16"/>
          <color rgb="FFFF0000"/>
        </font>
        <numFmt numFmtId="13" formatCode="0%"/>
        <alignment horizontal="justify" readingOrder="0"/>
        <border outline="0">
          <left style="thin">
            <color indexed="64"/>
          </left>
          <right style="thin">
            <color indexed="64"/>
          </right>
        </border>
        <protection locked="0"/>
      </dxf>
    </rfmt>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rc rId="1724" sId="1" ref="A90:XFD90" action="deleteRow">
    <undo index="1" exp="ref" v="1" dr="I90" r="I81" sId="1"/>
    <undo index="1" exp="ref" v="1" dr="H90" r="H81" sId="1"/>
    <undo index="1" exp="ref" v="1" dr="G90" r="G81" sId="1"/>
    <undo index="1" exp="ref" v="1" dr="F90" r="F81" sId="1"/>
    <undo index="1" exp="ref" v="1" dr="E90" r="E81" sId="1"/>
    <undo index="1" exp="ref" v="1" dr="D90" r="D81" sId="1"/>
    <undo index="1" exp="ref" v="1" dr="C90" r="C81"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fmt sheetId="1" sqref="A90"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90" t="inlineStr">
        <is>
          <t>бюджет МО</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90">
        <v>1799.56</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90">
        <v>1799.56</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90">
        <v>696.86</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90">
        <f>E90/D90</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G90">
        <v>696.86</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90">
        <f>G90/D90</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90">
        <f>D90-G90</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90" start="0" length="0">
      <dxf>
        <font>
          <sz val="16"/>
          <color rgb="FFFF0000"/>
        </font>
        <numFmt numFmtId="13" formatCode="0%"/>
        <alignment horizontal="justify" readingOrder="0"/>
        <border outline="0">
          <left style="thin">
            <color indexed="64"/>
          </left>
          <right style="thin">
            <color indexed="64"/>
          </right>
        </border>
        <protection locked="0"/>
      </dxf>
    </rfmt>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rc rId="1725" sId="1" ref="A90:XFD90"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fmt sheetId="1" sqref="A90"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90" t="inlineStr">
        <is>
          <t>бюджет МО сверх соглашения</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90" start="0" length="0">
      <dxf>
        <font>
          <sz val="16"/>
          <color rgb="FFFF0000"/>
        </font>
        <numFmt numFmtId="13" formatCode="0%"/>
        <alignment horizontal="justify" readingOrder="0"/>
        <border outline="0">
          <left style="thin">
            <color indexed="64"/>
          </left>
          <right style="thin">
            <color indexed="64"/>
          </right>
        </border>
        <protection locked="0"/>
      </dxf>
    </rfmt>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rc rId="1726" sId="1" ref="A90:XFD90"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fmt sheetId="1" sqref="A90"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90" t="inlineStr">
        <is>
          <t>привлечённые средства</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90"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90" start="0" length="0">
      <dxf>
        <font>
          <sz val="16"/>
          <color rgb="FFFF0000"/>
        </font>
        <numFmt numFmtId="13" formatCode="0%"/>
        <alignment horizontal="justify" readingOrder="0"/>
        <border outline="0">
          <left style="thin">
            <color indexed="64"/>
          </left>
          <right style="thin">
            <color indexed="64"/>
          </right>
          <bottom style="thin">
            <color indexed="64"/>
          </bottom>
        </border>
        <protection locked="0"/>
      </dxf>
    </rfmt>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rc rId="1727" sId="1" ref="A90:XFD90"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cc rId="0" sId="1" dxf="1">
      <nc r="A90" t="inlineStr">
        <is>
          <t>11.1.1.3</t>
        </is>
      </nc>
      <ndxf>
        <font>
          <i/>
          <sz val="18"/>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ndxf>
    </rcc>
    <rcc rId="0" sId="1" dxf="1">
      <nc r="B90" t="inlineStr">
        <is>
          <t>Субсидии на строительство объектов инженерной инфраструктуры на территориях, предназначенных для жилищного строительства</t>
        </is>
      </nc>
      <ndxf>
        <font>
          <i/>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c r="C90">
        <f>SUM(C91:C95)</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D90">
        <f>SUM(D91:D95)</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E90">
        <f>SUM(E91:E95)</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90">
        <f>E90/D90</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90">
        <f>SUM(G91:G95)</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90">
        <f>G90/D90</f>
      </nc>
      <ndxf>
        <font>
          <i/>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90">
        <f>SUM(I91:I95)</f>
      </nc>
      <ndxf>
        <font>
          <i/>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J90" t="inlineStr">
        <is>
          <t>Объект "Улица Маяковского от ул.30 лет Победы до ул. Университетская" введен в эксплуатацию. Разрешение на ввод №86-ru86310000-82-2020 от 30.12.2020 года. Остаток средств в объеме 7 099,88 тыс.руб. сложился по факту выполнения работ</t>
        </is>
      </nc>
      <ndxf>
        <font>
          <sz val="16"/>
          <color rgb="FFFF0000"/>
        </font>
        <numFmt numFmtId="13" formatCode="0%"/>
        <alignment horizontal="justify" readingOrder="0"/>
        <border outline="0">
          <left style="thin">
            <color indexed="64"/>
          </left>
          <right style="thin">
            <color indexed="64"/>
          </right>
          <top style="thin">
            <color indexed="64"/>
          </top>
        </border>
        <protection locked="0"/>
      </ndxf>
    </rcc>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rc rId="1728" sId="1" ref="A90:XFD90" action="deleteRow">
    <undo index="3" exp="ref" v="1" dr="I90" r="I79" sId="1"/>
    <undo index="3" exp="ref" v="1" dr="G90" r="G79" sId="1"/>
    <undo index="3" exp="ref" v="1" dr="E90" r="E79" sId="1"/>
    <undo index="3" exp="ref" v="1" dr="D90" r="D79" sId="1"/>
    <undo index="3" exp="ref" v="1" dr="C90" r="C79"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fmt sheetId="1" sqref="A90"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90" t="inlineStr">
        <is>
          <t>федеральный бюджет</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90"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90"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90" start="0" length="0">
      <dxf>
        <font>
          <sz val="16"/>
          <color rgb="FFFF0000"/>
        </font>
        <numFmt numFmtId="13" formatCode="0%"/>
        <alignment horizontal="justify" readingOrder="0"/>
        <border outline="0">
          <left style="thin">
            <color indexed="64"/>
          </left>
          <right style="thin">
            <color indexed="64"/>
          </right>
        </border>
        <protection locked="0"/>
      </dxf>
    </rfmt>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rc rId="1729" sId="1" ref="A90:XFD90" action="deleteRow">
    <undo index="3" exp="ref" v="1" dr="I90" r="I80" sId="1"/>
    <undo index="3" exp="ref" v="1" dr="G90" r="G80" sId="1"/>
    <undo index="3" exp="ref" v="1" dr="E90" r="E80" sId="1"/>
    <undo index="3" exp="ref" v="1" dr="D90" r="D80" sId="1"/>
    <undo index="3" exp="ref" v="1" dr="C90" r="C80"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fmt sheetId="1" sqref="A90"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90" t="inlineStr">
        <is>
          <t xml:space="preserve">бюджет ХМАО - Югры </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90">
        <v>36893.9</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90">
        <v>22302.799999999999</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90">
        <v>20625.689999999999</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90">
        <f>E90/D90</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G90">
        <v>20625.689999999999</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90">
        <f>G90/D90</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90">
        <f>D90-G90</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90" start="0" length="0">
      <dxf>
        <font>
          <sz val="16"/>
          <color rgb="FFFF0000"/>
        </font>
        <numFmt numFmtId="13" formatCode="0%"/>
        <alignment horizontal="justify" readingOrder="0"/>
        <border outline="0">
          <left style="thin">
            <color indexed="64"/>
          </left>
          <right style="thin">
            <color indexed="64"/>
          </right>
        </border>
        <protection locked="0"/>
      </dxf>
    </rfmt>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rc rId="1730" sId="1" ref="A90:XFD90" action="deleteRow">
    <undo index="3" exp="ref" v="1" dr="I90" r="I81" sId="1"/>
    <undo index="3" exp="ref" v="1" dr="G90" r="G81" sId="1"/>
    <undo index="3" exp="ref" v="1" dr="E90" r="E81" sId="1"/>
    <undo index="3" exp="ref" v="1" dr="D90" r="D81" sId="1"/>
    <undo index="3" exp="ref" v="1" dr="C90" r="C81"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fmt sheetId="1" sqref="A90"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90" t="inlineStr">
        <is>
          <t>бюджет МО</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90">
        <v>12298</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90">
        <v>12298</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90">
        <v>6875.23</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90">
        <f>E90/D90</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G90">
        <v>6875.23</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90">
        <f>G90/D90</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90">
        <f>D90-G90</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90" start="0" length="0">
      <dxf>
        <font>
          <sz val="16"/>
          <color rgb="FFFF0000"/>
        </font>
        <numFmt numFmtId="13" formatCode="0%"/>
        <alignment horizontal="justify" readingOrder="0"/>
        <border outline="0">
          <left style="thin">
            <color indexed="64"/>
          </left>
          <right style="thin">
            <color indexed="64"/>
          </right>
        </border>
        <protection locked="0"/>
      </dxf>
    </rfmt>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rc rId="1731" sId="1" ref="A90:XFD90"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fmt sheetId="1" sqref="A90"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90" t="inlineStr">
        <is>
          <t>бюджет МО сверх соглашения</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90" start="0" length="0">
      <dxf>
        <font>
          <sz val="16"/>
          <color rgb="FFFF0000"/>
        </font>
        <numFmt numFmtId="13" formatCode="0%"/>
        <alignment horizontal="justify" readingOrder="0"/>
        <border outline="0">
          <left style="thin">
            <color indexed="64"/>
          </left>
          <right style="thin">
            <color indexed="64"/>
          </right>
        </border>
        <protection locked="0"/>
      </dxf>
    </rfmt>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rc rId="1732" sId="1" ref="A90:XFD90"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90:XFD90" start="0" length="0">
      <dxf>
        <font>
          <sz val="18"/>
          <color rgb="FFFF0000"/>
        </font>
        <alignment horizontal="left" vertical="top" wrapText="1" readingOrder="0"/>
      </dxf>
    </rfmt>
    <rfmt sheetId="1" sqref="A90"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90" t="inlineStr">
        <is>
          <t>привлечённые средства</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90"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90"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90"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90" start="0" length="0">
      <dxf>
        <font>
          <sz val="16"/>
          <color rgb="FFFF0000"/>
        </font>
        <numFmt numFmtId="13" formatCode="0%"/>
        <alignment horizontal="justify" readingOrder="0"/>
        <border outline="0">
          <left style="thin">
            <color indexed="64"/>
          </left>
          <right style="thin">
            <color indexed="64"/>
          </right>
          <bottom style="thin">
            <color indexed="64"/>
          </bottom>
        </border>
        <protection locked="0"/>
      </dxf>
    </rfmt>
    <rfmt sheetId="1" sqref="K90" start="0" length="0">
      <dxf>
        <font>
          <i/>
          <sz val="20"/>
          <color rgb="FFFF0000"/>
        </font>
        <numFmt numFmtId="4" formatCode="#,##0.00"/>
      </dxf>
    </rfmt>
    <rfmt sheetId="1" sqref="L90" start="0" length="0">
      <dxf>
        <font>
          <b/>
          <sz val="20"/>
          <color rgb="FFFF0000"/>
        </font>
        <numFmt numFmtId="4" formatCode="#,##0.00"/>
      </dxf>
    </rfmt>
    <rfmt sheetId="1" sqref="M90" start="0" length="0">
      <dxf>
        <font>
          <b/>
          <sz val="20"/>
          <color rgb="FFFF0000"/>
        </font>
        <numFmt numFmtId="4" formatCode="#,##0.00"/>
      </dxf>
    </rfmt>
  </rrc>
  <rcc rId="1733" sId="1">
    <oc r="C79">
      <f>C85+#REF!+#REF!</f>
    </oc>
    <nc r="C79">
      <f>C85</f>
    </nc>
  </rcc>
  <rcc rId="1734" sId="1">
    <oc r="C80">
      <f>C86+#REF!+#REF!</f>
    </oc>
    <nc r="C80">
      <f>C86</f>
    </nc>
  </rcc>
  <rcc rId="1735" sId="1">
    <oc r="C81">
      <f>C87+#REF!+#REF!</f>
    </oc>
    <nc r="C81">
      <f>C87</f>
    </nc>
  </rcc>
  <rcc rId="1736" sId="1">
    <nc r="C82">
      <f>C88</f>
    </nc>
  </rcc>
  <rcc rId="1737" sId="1">
    <nc r="C83">
      <f>C89</f>
    </nc>
  </rcc>
  <rcc rId="1738" sId="1">
    <oc r="D79">
      <f>D85+#REF!+#REF!</f>
    </oc>
    <nc r="D79">
      <f>D85</f>
    </nc>
  </rcc>
  <rcc rId="1739" sId="1">
    <oc r="D80">
      <f>D86+#REF!+#REF!</f>
    </oc>
    <nc r="D80">
      <f>D86</f>
    </nc>
  </rcc>
  <rcc rId="1740" sId="1">
    <oc r="D81">
      <f>D87+#REF!+#REF!</f>
    </oc>
    <nc r="D81">
      <f>D87</f>
    </nc>
  </rcc>
  <rcc rId="1741" sId="1">
    <nc r="D82">
      <f>D88</f>
    </nc>
  </rcc>
  <rcc rId="1742" sId="1" odxf="1" dxf="1">
    <nc r="D83">
      <f>D89</f>
    </nc>
    <odxf>
      <font>
        <b/>
        <sz val="20"/>
        <color rgb="FFFF0000"/>
      </font>
    </odxf>
    <ndxf>
      <font>
        <b val="0"/>
        <sz val="20"/>
        <color rgb="FFFF0000"/>
      </font>
    </ndxf>
  </rcc>
  <rcc rId="1743" sId="1">
    <oc r="E79">
      <f>E85+#REF!+#REF!</f>
    </oc>
    <nc r="E79">
      <f>E85</f>
    </nc>
  </rcc>
  <rcc rId="1744" sId="1">
    <oc r="E80">
      <f>E86+#REF!+#REF!</f>
    </oc>
    <nc r="E80">
      <f>E86</f>
    </nc>
  </rcc>
  <rcc rId="1745" sId="1">
    <oc r="E81">
      <f>E87+#REF!+#REF!</f>
    </oc>
    <nc r="E81">
      <f>E87</f>
    </nc>
  </rcc>
  <rcc rId="1746" sId="1">
    <nc r="E82">
      <f>E88</f>
    </nc>
  </rcc>
  <rcc rId="1747" sId="1">
    <nc r="E83">
      <f>E89</f>
    </nc>
  </rcc>
  <rcc rId="1748" sId="1">
    <oc r="F80">
      <f>F86+#REF!</f>
    </oc>
    <nc r="F80">
      <f>F86</f>
    </nc>
  </rcc>
  <rcc rId="1749" sId="1">
    <oc r="F81">
      <f>F87+#REF!</f>
    </oc>
    <nc r="F81">
      <f>F87</f>
    </nc>
  </rcc>
  <rcc rId="1750" sId="1">
    <oc r="G79">
      <f>G85+#REF!+#REF!</f>
    </oc>
    <nc r="G79">
      <f>G85</f>
    </nc>
  </rcc>
  <rcc rId="1751" sId="1">
    <oc r="G80">
      <f>G86+#REF!+#REF!</f>
    </oc>
    <nc r="G80">
      <f>G86</f>
    </nc>
  </rcc>
  <rcc rId="1752" sId="1">
    <oc r="G81">
      <f>G87+#REF!+#REF!</f>
    </oc>
    <nc r="G81">
      <f>G87</f>
    </nc>
  </rcc>
  <rcc rId="1753" sId="1">
    <nc r="G82">
      <f>G88</f>
    </nc>
  </rcc>
  <rcc rId="1754" sId="1">
    <nc r="G83">
      <f>G89</f>
    </nc>
  </rcc>
  <rcc rId="1755" sId="1" odxf="1" dxf="1">
    <oc r="H80">
      <f>H86+#REF!</f>
    </oc>
    <nc r="H80"/>
    <ndxf>
      <font>
        <b/>
        <i/>
        <sz val="20"/>
        <color rgb="FFFF0000"/>
      </font>
      <numFmt numFmtId="14" formatCode="0.00%"/>
    </ndxf>
  </rcc>
  <rcc rId="1756" sId="1" odxf="1" dxf="1">
    <oc r="H81">
      <f>H87+#REF!</f>
    </oc>
    <nc r="H81"/>
    <odxf>
      <font>
        <b val="0"/>
        <i val="0"/>
        <sz val="20"/>
        <color rgb="FFFF0000"/>
      </font>
      <numFmt numFmtId="4" formatCode="#,##0.00"/>
    </odxf>
    <ndxf>
      <font>
        <b/>
        <i/>
        <sz val="20"/>
        <color rgb="FFFF0000"/>
      </font>
      <numFmt numFmtId="14" formatCode="0.00%"/>
    </ndxf>
  </rcc>
  <rfmt sheetId="1" sqref="H82" start="0" length="0">
    <dxf>
      <font>
        <b/>
        <i/>
        <sz val="20"/>
        <color rgb="FFFF0000"/>
      </font>
    </dxf>
  </rfmt>
  <rfmt sheetId="1" sqref="H83" start="0" length="0">
    <dxf>
      <font>
        <b/>
        <i/>
        <sz val="20"/>
        <color rgb="FFFF0000"/>
      </font>
    </dxf>
  </rfmt>
  <rcc rId="1757" sId="1">
    <oc r="I79">
      <f>I85+#REF!+#REF!</f>
    </oc>
    <nc r="I79">
      <f>I85</f>
    </nc>
  </rcc>
  <rcc rId="1758" sId="1">
    <oc r="I80">
      <f>I86+#REF!+#REF!</f>
    </oc>
    <nc r="I80">
      <f>I86</f>
    </nc>
  </rcc>
  <rcc rId="1759" sId="1">
    <oc r="I81">
      <f>I87+#REF!+#REF!</f>
    </oc>
    <nc r="I81">
      <f>I87</f>
    </nc>
  </rcc>
  <rcc rId="1760" sId="1">
    <nc r="I82">
      <f>I88</f>
    </nc>
  </rcc>
  <rcc rId="1761" sId="1">
    <nc r="I83">
      <f>I89</f>
    </nc>
  </rcc>
  <rfmt sheetId="1" sqref="A90" start="0" length="2147483647">
    <dxf>
      <font>
        <color auto="1"/>
      </font>
    </dxf>
  </rfmt>
  <rcv guid="{6068C3FF-17AA-48A5-A88B-2523CBAC39AE}" action="delete"/>
  <rdn rId="0" localSheetId="1" customView="1" name="Z_6068C3FF_17AA_48A5_A88B_2523CBAC39AE_.wvu.PrintArea" hidden="1" oldHidden="1">
    <formula>'на 31.01.2021'!$A$1:$J$202</formula>
    <oldFormula>'на 31.01.2021'!$A$1:$J$202</oldFormula>
  </rdn>
  <rdn rId="0" localSheetId="1" customView="1" name="Z_6068C3FF_17AA_48A5_A88B_2523CBAC39AE_.wvu.PrintTitles" hidden="1" oldHidden="1">
    <formula>'на 31.01.2021'!$5:$8</formula>
    <oldFormula>'на 31.01.2021'!$5:$8</oldFormula>
  </rdn>
  <rdn rId="0" localSheetId="1" customView="1" name="Z_6068C3FF_17AA_48A5_A88B_2523CBAC39AE_.wvu.FilterData" hidden="1" oldHidden="1">
    <formula>'на 31.01.2021'!$A$7:$J$403</formula>
    <oldFormula>'на 31.01.2021'!$A$7:$J$403</oldFormula>
  </rdn>
  <rcv guid="{6068C3FF-17AA-48A5-A88B-2523CBAC39AE}" action="add"/>
</revisions>
</file>

<file path=xl/revisions/revisionLog2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5"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- 32 554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cv guid="{3EEA7E1A-5F2B-4408-A34C-1F0223B5B245}" action="delete"/>
  <rdn rId="0" localSheetId="1" customView="1" name="Z_3EEA7E1A_5F2B_4408_A34C_1F0223B5B245_.wvu.FilterData" hidden="1" oldHidden="1">
    <formula>'на 31.01.2021'!$A$7:$J$403</formula>
    <oldFormula>'на 31.01.2021'!$A$7:$J$403</oldFormula>
  </rdn>
  <rcv guid="{3EEA7E1A-5F2B-4408-A34C-1F0223B5B245}" action="add"/>
</revisions>
</file>

<file path=xl/revisions/revisionLog2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7"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2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8"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2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769" sId="1" ref="A102:XFD102"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cc rId="0" sId="1" dxf="1">
      <nc r="A102" t="inlineStr">
        <is>
          <t>11.1.2.2</t>
        </is>
      </nc>
      <ndxf>
        <font>
          <i/>
          <sz val="18"/>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ndxf>
    </rcc>
    <rcc rId="0" sId="1" dxf="1">
      <nc r="B102" t="inlineStr">
        <is>
          <t>Проекты планировок и проекты межевания территорий, работы по постановке границ территориальных зон на государственный кадастровый учет (ДАиГ)</t>
        </is>
      </nc>
      <ndxf>
        <font>
          <i/>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c r="C102">
        <f>SUM(C103:C107)</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D102">
        <f>SUM(D103:D107)</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E102">
        <f>SUM(E103:E107)</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02">
        <f>E102/D102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102">
        <f>SUM(G103:G107)</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02">
        <f>G102/D102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02">
        <f>I103+I104+I105</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J102" t="inlineStr">
        <is>
          <t xml:space="preserve">Заключено 11 муниципальных контрактов на выполнение работ по разработке проектов планировки и проектов межевания территорий.
По 2 муниципальным контрактам подрядчиком нарушены сроки выполнения работ, ведется претензионная работа.
Остаток средств в объеме 953,99 тыс.рублей сложился по итогам проведения конкурсных процедур
</t>
        </is>
      </nc>
      <ndxf>
        <font>
          <sz val="16"/>
          <color rgb="FFFF0000"/>
        </font>
        <numFmt numFmtId="13" formatCode="0%"/>
        <border outline="0">
          <left style="thin">
            <color indexed="64"/>
          </left>
          <right style="thin">
            <color indexed="64"/>
          </right>
        </border>
        <protection locked="0"/>
      </ndxf>
    </rcc>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rc rId="1770" sId="1" ref="A102:XFD102" action="deleteRow">
    <undo index="1" exp="ref" v="1" dr="I102" r="I91" sId="1"/>
    <undo index="1" exp="ref" v="1" dr="G102" r="G91" sId="1"/>
    <undo index="1" exp="ref" v="1" dr="E102" r="E91" sId="1"/>
    <undo index="1" exp="ref" v="1" dr="D102" r="D91" sId="1"/>
    <undo index="1" exp="ref" v="1" dr="C102" r="C91"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fmt sheetId="1" sqref="A102"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02" t="inlineStr">
        <is>
          <t>федеральный бюджет</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02"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cc rId="0" sId="1" dxf="1">
      <nc r="I102">
        <f>D102-G102</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102" start="0" length="0">
      <dxf>
        <font>
          <sz val="16"/>
          <color rgb="FFFF0000"/>
        </font>
        <numFmt numFmtId="13" formatCode="0%"/>
        <border outline="0">
          <left style="thin">
            <color indexed="64"/>
          </left>
          <right style="thin">
            <color indexed="64"/>
          </right>
        </border>
        <protection locked="0"/>
      </dxf>
    </rfmt>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rc rId="1771" sId="1" ref="A102:XFD102" action="deleteRow">
    <undo index="1" exp="ref" v="1" dr="I102" r="I92" sId="1"/>
    <undo index="1" exp="ref" v="1" dr="G102" r="G92" sId="1"/>
    <undo index="1" exp="ref" v="1" dr="E102" r="E92" sId="1"/>
    <undo index="1" exp="ref" v="1" dr="D102" r="D92" sId="1"/>
    <undo index="1" exp="ref" v="1" dr="C102" r="C92"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fmt sheetId="1" sqref="A102"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02" t="inlineStr">
        <is>
          <t xml:space="preserve">бюджет ХМАО - Югры </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102">
        <v>16228.38</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102">
        <v>6999.53</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102">
        <v>6150.42</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02">
        <f>E102/D102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G102">
        <v>6150.42</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02">
        <f>G102/D102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02">
        <f>D102-G102</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102" start="0" length="0">
      <dxf>
        <font>
          <sz val="16"/>
          <color rgb="FFFF0000"/>
        </font>
        <numFmt numFmtId="13" formatCode="0%"/>
        <border outline="0">
          <left style="thin">
            <color indexed="64"/>
          </left>
          <right style="thin">
            <color indexed="64"/>
          </right>
        </border>
        <protection locked="0"/>
      </dxf>
    </rfmt>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rc rId="1772" sId="1" ref="A102:XFD102" action="deleteRow">
    <undo index="1" exp="ref" v="1" dr="I102" r="I93" sId="1"/>
    <undo index="1" exp="ref" v="1" dr="G102" r="G93" sId="1"/>
    <undo index="1" exp="ref" v="1" dr="E102" r="E93" sId="1"/>
    <undo index="1" exp="ref" v="1" dr="D102" r="D93" sId="1"/>
    <undo index="1" exp="ref" v="1" dr="C102" r="C93"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fmt sheetId="1" sqref="A102"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02" t="inlineStr">
        <is>
          <t>бюджет МО</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102">
        <v>2005.75</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102">
        <v>865.1</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102">
        <v>760.22</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02">
        <f>E102/D102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102">
        <f>E102</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02">
        <f>G102/D102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02">
        <f>D102-G102</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102" start="0" length="0">
      <dxf>
        <font>
          <sz val="16"/>
          <color rgb="FFFF0000"/>
        </font>
        <numFmt numFmtId="13" formatCode="0%"/>
        <border outline="0">
          <left style="thin">
            <color indexed="64"/>
          </left>
          <right style="thin">
            <color indexed="64"/>
          </right>
        </border>
        <protection locked="0"/>
      </dxf>
    </rfmt>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rc rId="1773" sId="1" ref="A102:XFD102" action="deleteRow">
    <undo index="1" exp="ref" v="1" dr="I102" r="I94" sId="1"/>
    <undo index="1" exp="ref" v="1" dr="G102" r="G94" sId="1"/>
    <undo index="1" exp="ref" v="1" dr="E102" r="E94" sId="1"/>
    <undo index="1" exp="ref" v="1" dr="D102" r="D94" sId="1"/>
    <undo index="1" exp="ref" v="1" dr="C102" r="C94"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fmt sheetId="1" sqref="A102"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02" t="inlineStr">
        <is>
          <t>бюджет МО сверх соглашения</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02"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102" start="0" length="0">
      <dxf>
        <font>
          <sz val="16"/>
          <color rgb="FFFF0000"/>
        </font>
        <numFmt numFmtId="13" formatCode="0%"/>
        <border outline="0">
          <left style="thin">
            <color indexed="64"/>
          </left>
          <right style="thin">
            <color indexed="64"/>
          </right>
        </border>
        <protection locked="0"/>
      </dxf>
    </rfmt>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rc rId="1774" sId="1" ref="A102:XFD102" action="deleteRow">
    <undo index="1" exp="ref" v="1" dr="I102" r="I95" sId="1"/>
    <undo index="1" exp="ref" v="1" dr="G102" r="G95" sId="1"/>
    <undo index="1" exp="ref" v="1" dr="E102" r="E95" sId="1"/>
    <undo index="1" exp="ref" v="1" dr="D102" r="D95" sId="1"/>
    <undo index="1" exp="ref" v="1" dr="C102" r="C95"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fmt sheetId="1" sqref="A102"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02" t="inlineStr">
        <is>
          <t>привлечённые средства</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02"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cc rId="0" sId="1" dxf="1">
      <nc r="I102">
        <f>D102-G102</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102" start="0" length="0">
      <dxf>
        <font>
          <sz val="16"/>
          <color rgb="FFFF0000"/>
        </font>
        <numFmt numFmtId="13" formatCode="0%"/>
        <border outline="0">
          <left style="thin">
            <color indexed="64"/>
          </left>
          <right style="thin">
            <color indexed="64"/>
          </right>
          <bottom style="thin">
            <color indexed="64"/>
          </bottom>
        </border>
        <protection locked="0"/>
      </dxf>
    </rfmt>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rc rId="1775" sId="1" ref="A102:XFD102"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cc rId="0" sId="1" dxf="1">
      <nc r="A102" t="inlineStr">
        <is>
          <t>11.1.2.3</t>
        </is>
      </nc>
      <ndxf>
        <font>
          <i/>
          <sz val="18"/>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ndxf>
    </rcc>
    <rcc rId="0" sId="1" dxf="1">
      <nc r="B102" t="inlineStr">
        <is>
          <t>Предоставление субсидии на возмещение затрат по строительству инженерных сетей</t>
        </is>
      </nc>
      <ndxf>
        <font>
          <i/>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c r="C102">
        <f>C103+C104+C105+C106+C107</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D102">
        <f>D103+D104+D105+D106+D107</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E102">
        <f>E103+E104+E105+E106+E107</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02">
        <f>E102/D102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G102">
        <f>G103+G104+G105+G106+G107</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02">
        <f>G102/D102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02">
        <f>I104+I103+I105</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J102" t="inlineStr">
        <is>
          <t>Выплата субсидии на возмещение части затрат застройщикам (инвесторам) по строительству объектов инженерной инфраструктуры не произведена по причине отказа Департамента строительства ХМАО-Югры в финансировании доли окружного бюджета (п.3.3 приложения 3 к Постановлению Правительства ХМАО-Югры от 05.10.2018 №346-п). Соглашения о расторжении соглашения о предоставлении из бюджета города субсидии на возмещение части затрат по строительству объектов инженерной инфраструктуры  направлены в адрес застройщиков.</t>
        </is>
      </nc>
      <ndxf>
        <font>
          <sz val="16"/>
          <color rgb="FFFF0000"/>
        </font>
        <numFmt numFmtId="13" formatCode="0%"/>
        <border outline="0">
          <left style="thin">
            <color indexed="64"/>
          </left>
          <right style="thin">
            <color indexed="64"/>
          </right>
          <top style="thin">
            <color indexed="64"/>
          </top>
        </border>
        <protection locked="0"/>
      </ndxf>
    </rcc>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rc rId="1776" sId="1" ref="A102:XFD102" action="deleteRow">
    <undo index="3" exp="ref" v="1" dr="G102" r="G91" sId="1"/>
    <undo index="3" exp="ref" v="1" dr="E102" r="E91" sId="1"/>
    <undo index="3" exp="ref" v="1" dr="D102" r="D91" sId="1"/>
    <undo index="3" exp="ref" v="1" dr="C102" r="C91"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fmt sheetId="1" sqref="A102"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02" t="inlineStr">
        <is>
          <t>федеральный бюджет</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02"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02"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102" start="0" length="0">
      <dxf>
        <font>
          <sz val="16"/>
          <color rgb="FFFF0000"/>
        </font>
        <numFmt numFmtId="13" formatCode="0%"/>
        <border outline="0">
          <left style="thin">
            <color indexed="64"/>
          </left>
          <right style="thin">
            <color indexed="64"/>
          </right>
        </border>
        <protection locked="0"/>
      </dxf>
    </rfmt>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rc rId="1777" sId="1" ref="A102:XFD102" action="deleteRow">
    <undo index="3" exp="ref" v="1" dr="I102" r="I92" sId="1"/>
    <undo index="3" exp="ref" v="1" dr="G102" r="G92" sId="1"/>
    <undo index="3" exp="ref" v="1" dr="E102" r="E92" sId="1"/>
    <undo index="3" exp="ref" v="1" dr="D102" r="D92" sId="1"/>
    <undo index="3" exp="ref" v="1" dr="C102" r="C92"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fmt sheetId="1" sqref="A102"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02" t="inlineStr">
        <is>
          <t xml:space="preserve">бюджет ХМАО - Югры </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102">
        <v>16462.88</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102">
        <v>47097.58</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102">
        <v>0</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02">
        <f>E102/D102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G102">
        <v>0</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02">
        <f>G102/D102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02">
        <f>D102-G102</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102" start="0" length="0">
      <dxf>
        <font>
          <sz val="16"/>
          <color rgb="FFFF0000"/>
        </font>
        <numFmt numFmtId="13" formatCode="0%"/>
        <border outline="0">
          <left style="thin">
            <color indexed="64"/>
          </left>
          <right style="thin">
            <color indexed="64"/>
          </right>
        </border>
        <protection locked="0"/>
      </dxf>
    </rfmt>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rc rId="1778" sId="1" ref="A102:XFD102" action="deleteRow">
    <undo index="3" exp="ref" v="1" dr="I102" r="I93" sId="1"/>
    <undo index="3" exp="ref" v="1" dr="G102" r="G93" sId="1"/>
    <undo index="3" exp="ref" v="1" dr="E102" r="E93" sId="1"/>
    <undo index="3" exp="ref" v="1" dr="D102" r="D93" sId="1"/>
    <undo index="3" exp="ref" v="1" dr="C102" r="C93"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fmt sheetId="1" sqref="A102"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02" t="inlineStr">
        <is>
          <t>бюджет МО</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umFmtId="4">
      <nc r="C102">
        <v>2034.74</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D102">
        <v>5821.05</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E102">
        <v>2886.45</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F102">
        <f>E102/D102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umFmtId="4">
      <nc r="G102">
        <v>2886.45</v>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H102">
        <f>G102/D102</f>
      </nc>
      <n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ndxf>
    </rcc>
    <rcc rId="0" sId="1" dxf="1">
      <nc r="I102">
        <f>D102-G102</f>
      </nc>
      <n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J102" start="0" length="0">
      <dxf>
        <font>
          <sz val="16"/>
          <color rgb="FFFF0000"/>
        </font>
        <numFmt numFmtId="13" formatCode="0%"/>
        <border outline="0">
          <left style="thin">
            <color indexed="64"/>
          </left>
          <right style="thin">
            <color indexed="64"/>
          </right>
        </border>
        <protection locked="0"/>
      </dxf>
    </rfmt>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rc rId="1779" sId="1" ref="A102:XFD102"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fmt sheetId="1" sqref="A102"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02" t="inlineStr">
        <is>
          <t>бюджет МО сверх соглашения</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02"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102" start="0" length="0">
      <dxf>
        <font>
          <sz val="16"/>
          <color rgb="FFFF0000"/>
        </font>
        <numFmt numFmtId="13" formatCode="0%"/>
        <border outline="0">
          <left style="thin">
            <color indexed="64"/>
          </left>
          <right style="thin">
            <color indexed="64"/>
          </right>
        </border>
        <protection locked="0"/>
      </dxf>
    </rfmt>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rc rId="1780" sId="1" ref="A102:XFD102"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02:XFD102" start="0" length="0">
      <dxf>
        <font>
          <sz val="18"/>
          <color rgb="FFFF0000"/>
        </font>
        <alignment horizontal="left" vertical="top" wrapText="1" readingOrder="0"/>
      </dxf>
    </rfmt>
    <rfmt sheetId="1" sqref="A102" start="0" length="0">
      <dxf>
        <font>
          <i/>
          <sz val="16"/>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02" t="inlineStr">
        <is>
          <t>привлечённые средства</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02"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0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0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102" start="0" length="0">
      <dxf>
        <font>
          <sz val="16"/>
          <color rgb="FFFF0000"/>
        </font>
        <numFmt numFmtId="13" formatCode="0%"/>
        <border outline="0">
          <left style="thin">
            <color indexed="64"/>
          </left>
          <right style="thin">
            <color indexed="64"/>
          </right>
          <bottom style="thin">
            <color indexed="64"/>
          </bottom>
        </border>
        <protection locked="0"/>
      </dxf>
    </rfmt>
    <rfmt sheetId="1" sqref="K102" start="0" length="0">
      <dxf>
        <font>
          <i/>
          <sz val="20"/>
          <color rgb="FFFF0000"/>
        </font>
        <numFmt numFmtId="4" formatCode="#,##0.00"/>
      </dxf>
    </rfmt>
    <rfmt sheetId="1" sqref="L102" start="0" length="0">
      <dxf>
        <font>
          <b/>
          <sz val="20"/>
          <color rgb="FFFF0000"/>
        </font>
        <numFmt numFmtId="4" formatCode="#,##0.00"/>
      </dxf>
    </rfmt>
    <rfmt sheetId="1" sqref="M102" start="0" length="0">
      <dxf>
        <font>
          <b/>
          <sz val="20"/>
          <color rgb="FFFF0000"/>
        </font>
        <numFmt numFmtId="4" formatCode="#,##0.00"/>
      </dxf>
    </rfmt>
  </rrc>
  <rcc rId="1781" sId="1">
    <oc r="C91">
      <f>C97+#REF!+#REF!</f>
    </oc>
    <nc r="C91">
      <f>C97</f>
    </nc>
  </rcc>
  <rcc rId="1782" sId="1">
    <oc r="C92">
      <f>C98+#REF!+#REF!</f>
    </oc>
    <nc r="C92">
      <f>C98</f>
    </nc>
  </rcc>
  <rcc rId="1783" sId="1">
    <oc r="C93">
      <f>C99+#REF!+#REF!</f>
    </oc>
    <nc r="C93">
      <f>C99</f>
    </nc>
  </rcc>
  <rcc rId="1784" sId="1">
    <oc r="C94">
      <f>C100+#REF!</f>
    </oc>
    <nc r="C94">
      <f>C100</f>
    </nc>
  </rcc>
  <rcc rId="1785" sId="1">
    <oc r="C95">
      <f>C101+#REF!</f>
    </oc>
    <nc r="C95">
      <f>C101</f>
    </nc>
  </rcc>
  <rcc rId="1786" sId="1">
    <oc r="D91">
      <f>D97+#REF!+#REF!</f>
    </oc>
    <nc r="D91">
      <f>D97</f>
    </nc>
  </rcc>
  <rcc rId="1787" sId="1">
    <oc r="D92">
      <f>D98+#REF!+#REF!</f>
    </oc>
    <nc r="D92">
      <f>D98</f>
    </nc>
  </rcc>
  <rcc rId="1788" sId="1">
    <oc r="D93">
      <f>D99+#REF!+#REF!</f>
    </oc>
    <nc r="D93">
      <f>D99</f>
    </nc>
  </rcc>
  <rcc rId="1789" sId="1">
    <oc r="D94">
      <f>D100+#REF!</f>
    </oc>
    <nc r="D94">
      <f>D100</f>
    </nc>
  </rcc>
  <rcc rId="1790" sId="1">
    <oc r="D95">
      <f>D101+#REF!</f>
    </oc>
    <nc r="D95">
      <f>D101</f>
    </nc>
  </rcc>
  <rcc rId="1791" sId="1">
    <oc r="E91">
      <f>E97+#REF!+#REF!</f>
    </oc>
    <nc r="E91">
      <f>E97</f>
    </nc>
  </rcc>
  <rcc rId="1792" sId="1">
    <oc r="E92">
      <f>E98+#REF!+#REF!</f>
    </oc>
    <nc r="E92">
      <f>E98</f>
    </nc>
  </rcc>
  <rcc rId="1793" sId="1">
    <oc r="E93">
      <f>E99+#REF!+#REF!</f>
    </oc>
    <nc r="E93">
      <f>E99</f>
    </nc>
  </rcc>
  <rcc rId="1794" sId="1">
    <oc r="E94">
      <f>E100+#REF!</f>
    </oc>
    <nc r="E94">
      <f>E100</f>
    </nc>
  </rcc>
  <rcc rId="1795" sId="1">
    <oc r="E95">
      <f>E101+#REF!</f>
    </oc>
    <nc r="E95">
      <f>E101</f>
    </nc>
  </rcc>
  <rcc rId="1796" sId="1">
    <oc r="G91">
      <f>G97+#REF!+#REF!</f>
    </oc>
    <nc r="G91">
      <f>G97</f>
    </nc>
  </rcc>
  <rcc rId="1797" sId="1">
    <oc r="G92">
      <f>G98+#REF!+#REF!</f>
    </oc>
    <nc r="G92">
      <f>G98</f>
    </nc>
  </rcc>
  <rcc rId="1798" sId="1">
    <oc r="G93">
      <f>G99+#REF!+#REF!</f>
    </oc>
    <nc r="G93">
      <f>G99</f>
    </nc>
  </rcc>
  <rcc rId="1799" sId="1">
    <oc r="G94">
      <f>G100+#REF!</f>
    </oc>
    <nc r="G94">
      <f>G100</f>
    </nc>
  </rcc>
  <rcc rId="1800" sId="1">
    <oc r="G95">
      <f>G101+#REF!</f>
    </oc>
    <nc r="G95">
      <f>G101</f>
    </nc>
  </rcc>
  <rcc rId="1801" sId="1">
    <oc r="I91">
      <f>I97+#REF!</f>
    </oc>
    <nc r="I91">
      <f>I97</f>
    </nc>
  </rcc>
  <rcc rId="1802" sId="1" odxf="1" dxf="1">
    <oc r="I92">
      <f>I98+#REF!+#REF!</f>
    </oc>
    <nc r="I92">
      <f>I98</f>
    </nc>
    <odxf>
      <font>
        <i val="0"/>
        <sz val="20"/>
        <color rgb="FFFF0000"/>
      </font>
    </odxf>
    <ndxf>
      <font>
        <i/>
        <sz val="20"/>
        <color rgb="FFFF0000"/>
      </font>
    </ndxf>
  </rcc>
  <rcc rId="1803" sId="1" odxf="1" dxf="1">
    <oc r="I93">
      <f>I99+#REF!+#REF!</f>
    </oc>
    <nc r="I93">
      <f>I99</f>
    </nc>
    <odxf>
      <font>
        <i val="0"/>
        <sz val="20"/>
        <color rgb="FFFF0000"/>
      </font>
    </odxf>
    <ndxf>
      <font>
        <i/>
        <sz val="20"/>
        <color rgb="FFFF0000"/>
      </font>
    </ndxf>
  </rcc>
  <rcc rId="1804" sId="1">
    <oc r="I94">
      <f>I100+#REF!</f>
    </oc>
    <nc r="I94">
      <f>I100</f>
    </nc>
  </rcc>
  <rcc rId="1805" sId="1">
    <oc r="I95">
      <f>I101+#REF!</f>
    </oc>
    <nc r="I95">
      <f>I101</f>
    </nc>
  </rcc>
  <rcc rId="1806" sId="1" numFmtId="4">
    <oc r="C98">
      <v>19777.240000000002</v>
    </oc>
    <nc r="C98">
      <v>32350.1</v>
    </nc>
  </rcc>
  <rcc rId="1807" sId="1" numFmtId="4">
    <oc r="D98">
      <v>9479.89</v>
    </oc>
    <nc r="D98">
      <v>32350.1</v>
    </nc>
  </rcc>
  <rcc rId="1808" sId="1" numFmtId="4">
    <oc r="C99">
      <v>2444.38</v>
    </oc>
    <nc r="C99">
      <v>3998.3</v>
    </nc>
  </rcc>
  <rcc rId="1809" sId="1" numFmtId="4">
    <oc r="D99">
      <v>1171.67</v>
    </oc>
    <nc r="D99">
      <v>3998.3</v>
    </nc>
  </rcc>
  <rfmt sheetId="1" sqref="A90:D101" start="0" length="2147483647">
    <dxf>
      <font>
        <color auto="1"/>
      </font>
    </dxf>
  </rfmt>
  <rfmt sheetId="1" sqref="C102:D106" start="0" length="2147483647">
    <dxf>
      <font>
        <color auto="1"/>
      </font>
    </dxf>
  </rfmt>
  <rrc rId="1810" sId="1" ref="A132:XFD132"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2:XFD132" start="0" length="0">
      <dxf>
        <font>
          <b/>
          <i/>
          <sz val="18"/>
          <color rgb="FFFF0000"/>
        </font>
        <alignment horizontal="left" vertical="top" wrapText="1" readingOrder="0"/>
      </dxf>
    </rfmt>
    <rcc rId="0" sId="1" dxf="1">
      <nc r="A132" t="inlineStr">
        <is>
          <t>11.2.4.</t>
        </is>
      </nc>
      <ndxf>
        <font>
          <b val="0"/>
          <sz val="20"/>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ndxf>
    </rcc>
    <rcc rId="0" sId="1" dxf="1">
      <nc r="B132" t="inlineStr">
        <is>
          <t>Обеспечение жильем граждан, уволенных с военной службы (службы), и приравненных к ним лиц (УУиРЖ)</t>
        </is>
      </nc>
      <ndxf>
        <font>
          <b val="0"/>
          <sz val="16"/>
          <color rgb="FFFF0000"/>
        </font>
        <alignment horizontal="justify" readingOrder="0"/>
        <border outline="0">
          <left style="thin">
            <color indexed="64"/>
          </left>
          <right style="thin">
            <color indexed="64"/>
          </right>
          <top style="thin">
            <color indexed="64"/>
          </top>
          <bottom style="thin">
            <color indexed="64"/>
          </bottom>
        </border>
        <protection locked="0"/>
      </ndxf>
    </rcc>
    <rcc rId="0" sId="1" dxf="1">
      <nc r="C132">
        <f>SUM(C133:C137)</f>
      </nc>
      <ndxf>
        <font>
          <b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D132">
        <f>SUM(D133:D137)</f>
      </nc>
      <ndxf>
        <font>
          <b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E132">
        <f>SUM(E133:E137)</f>
      </nc>
      <ndxf>
        <font>
          <b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F132" start="0" length="0">
      <dxf>
        <font>
          <b val="0"/>
          <i val="0"/>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cc rId="0" sId="1" dxf="1">
      <nc r="G132">
        <f>SUM(G133:G137)</f>
      </nc>
      <ndxf>
        <font>
          <b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fmt sheetId="1" sqref="H132" start="0" length="0">
      <dxf>
        <font>
          <b val="0"/>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cc rId="0" sId="1" dxf="1">
      <nc r="I132">
        <f>I133</f>
      </nc>
      <ndxf>
        <font>
          <b val="0"/>
          <i val="0"/>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ndxf>
    </rcc>
    <rcc rId="0" sId="1" dxf="1">
      <nc r="J132" t="inlineStr">
        <is>
          <t xml:space="preserve">В связи с отсутствием на 01.01.2020 участников подпрограммы, средства федерального бюджета до муниципального образования не доводились. </t>
        </is>
      </nc>
      <ndxf>
        <font>
          <b val="0"/>
          <i val="0"/>
          <sz val="16"/>
          <color rgb="FFFF0000"/>
        </font>
        <numFmt numFmtId="13" formatCode="0%"/>
        <alignment horizontal="justify" readingOrder="0"/>
        <border outline="0">
          <left style="thin">
            <color indexed="64"/>
          </left>
          <right style="thin">
            <color indexed="64"/>
          </right>
          <top style="thin">
            <color indexed="64"/>
          </top>
          <bottom style="thin">
            <color indexed="64"/>
          </bottom>
        </border>
        <protection locked="0"/>
      </ndxf>
    </rcc>
    <rfmt sheetId="1" sqref="K132" start="0" length="0">
      <dxf>
        <font>
          <b val="0"/>
          <sz val="20"/>
          <color rgb="FFFF0000"/>
        </font>
        <numFmt numFmtId="4" formatCode="#,##0.00"/>
      </dxf>
    </rfmt>
    <rfmt sheetId="1" sqref="L132" start="0" length="0">
      <dxf>
        <font>
          <i val="0"/>
          <sz val="20"/>
          <color rgb="FFFF0000"/>
        </font>
        <numFmt numFmtId="4" formatCode="#,##0.00"/>
      </dxf>
    </rfmt>
    <rfmt sheetId="1" sqref="M132" start="0" length="0">
      <dxf>
        <font>
          <i val="0"/>
          <sz val="20"/>
          <color rgb="FFFF0000"/>
        </font>
        <numFmt numFmtId="4" formatCode="#,##0.00"/>
      </dxf>
    </rfmt>
  </rrc>
  <rrc rId="1811" sId="1" ref="A132:XFD132" action="deleteRow">
    <undo index="5" exp="ref" v="1" dr="I132" r="I109" sId="1"/>
    <undo index="5" exp="ref" v="1" dr="G132" r="G109" sId="1"/>
    <undo index="5" exp="ref" v="1" dr="E132" r="E109" sId="1"/>
    <undo index="5" exp="ref" v="1" dr="D132" r="D109" sId="1"/>
    <undo index="5" exp="ref" v="1" dr="C132" r="C109"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2:XFD132" start="0" length="0">
      <dxf>
        <font>
          <sz val="18"/>
          <color rgb="FFFF0000"/>
        </font>
        <alignment horizontal="left" vertical="top" wrapText="1" readingOrder="0"/>
      </dxf>
    </rfmt>
    <rfmt sheetId="1" sqref="A132" start="0" length="0">
      <dxf>
        <font>
          <i/>
          <sz val="20"/>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2" t="inlineStr">
        <is>
          <t>федеральный бюджет</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J132" start="0" length="0">
      <dxf>
        <font>
          <sz val="16"/>
          <color rgb="FFFF0000"/>
        </font>
        <numFmt numFmtId="13" formatCode="0%"/>
        <alignment horizontal="justify" readingOrder="0"/>
        <border outline="0">
          <left style="thin">
            <color indexed="64"/>
          </left>
          <right style="thin">
            <color indexed="64"/>
          </right>
          <top style="thin">
            <color indexed="64"/>
          </top>
          <bottom style="thin">
            <color indexed="64"/>
          </bottom>
        </border>
        <protection locked="0"/>
      </dxf>
    </rfmt>
    <rfmt sheetId="1" sqref="K132" start="0" length="0">
      <dxf>
        <font>
          <i/>
          <sz val="20"/>
          <color rgb="FFFF0000"/>
        </font>
        <numFmt numFmtId="4" formatCode="#,##0.00"/>
      </dxf>
    </rfmt>
    <rfmt sheetId="1" sqref="L132" start="0" length="0">
      <dxf>
        <font>
          <b/>
          <sz val="20"/>
          <color rgb="FFFF0000"/>
        </font>
        <numFmt numFmtId="4" formatCode="#,##0.00"/>
      </dxf>
    </rfmt>
    <rfmt sheetId="1" sqref="M132" start="0" length="0">
      <dxf>
        <font>
          <b/>
          <sz val="20"/>
          <color rgb="FFFF0000"/>
        </font>
        <numFmt numFmtId="4" formatCode="#,##0.00"/>
      </dxf>
    </rfmt>
  </rrc>
  <rrc rId="1812" sId="1" ref="A132:XFD132" action="deleteRow">
    <undo index="5" exp="ref" v="1" dr="I132" r="I110" sId="1"/>
    <undo index="5" exp="ref" v="1" dr="G132" r="G110" sId="1"/>
    <undo index="5" exp="ref" v="1" dr="E132" r="E110" sId="1"/>
    <undo index="5" exp="ref" v="1" dr="D132" r="D110" sId="1"/>
    <undo index="5" exp="ref" v="1" dr="C132" r="C110"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2:XFD132" start="0" length="0">
      <dxf>
        <font>
          <sz val="18"/>
          <color rgb="FFFF0000"/>
        </font>
        <alignment horizontal="left" vertical="top" wrapText="1" readingOrder="0"/>
      </dxf>
    </rfmt>
    <rfmt sheetId="1" sqref="A132" start="0" length="0">
      <dxf>
        <font>
          <i/>
          <sz val="20"/>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2" t="inlineStr">
        <is>
          <t>бюджет ХМАО - Югры</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32" start="0" length="0">
      <dxf>
        <font>
          <sz val="20"/>
          <color rgb="FFFF0000"/>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32" start="0" length="0">
      <dxf>
        <font>
          <sz val="16"/>
          <color rgb="FFFF0000"/>
        </font>
        <numFmt numFmtId="13" formatCode="0%"/>
        <alignment horizontal="justify" readingOrder="0"/>
        <border outline="0">
          <left style="thin">
            <color indexed="64"/>
          </left>
          <right style="thin">
            <color indexed="64"/>
          </right>
          <top style="thin">
            <color indexed="64"/>
          </top>
          <bottom style="thin">
            <color indexed="64"/>
          </bottom>
        </border>
        <protection locked="0"/>
      </dxf>
    </rfmt>
    <rfmt sheetId="1" sqref="K132" start="0" length="0">
      <dxf>
        <font>
          <i/>
          <sz val="20"/>
          <color rgb="FFFF0000"/>
        </font>
        <numFmt numFmtId="4" formatCode="#,##0.00"/>
      </dxf>
    </rfmt>
    <rfmt sheetId="1" sqref="L132" start="0" length="0">
      <dxf>
        <font>
          <b/>
          <sz val="20"/>
          <color rgb="FFFF0000"/>
        </font>
        <numFmt numFmtId="4" formatCode="#,##0.00"/>
      </dxf>
    </rfmt>
    <rfmt sheetId="1" sqref="M132" start="0" length="0">
      <dxf>
        <font>
          <b/>
          <sz val="20"/>
          <color rgb="FFFF0000"/>
        </font>
        <numFmt numFmtId="4" formatCode="#,##0.00"/>
      </dxf>
    </rfmt>
  </rrc>
  <rrc rId="1813" sId="1" ref="A132:XFD132" action="deleteRow">
    <undo index="5" exp="ref" v="1" dr="I132" r="I111" sId="1"/>
    <undo index="5" exp="ref" v="1" dr="G132" r="G111" sId="1"/>
    <undo index="5" exp="ref" v="1" dr="E132" r="E111" sId="1"/>
    <undo index="5" exp="ref" v="1" dr="D132" r="D111" sId="1"/>
    <undo index="5" exp="ref" v="1" dr="C132" r="C111"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2:XFD132" start="0" length="0">
      <dxf>
        <font>
          <sz val="18"/>
          <color rgb="FFFF0000"/>
        </font>
        <alignment horizontal="left" vertical="top" wrapText="1" readingOrder="0"/>
      </dxf>
    </rfmt>
    <rfmt sheetId="1" sqref="A132" start="0" length="0">
      <dxf>
        <font>
          <i/>
          <sz val="20"/>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2" t="inlineStr">
        <is>
          <t>бюджет МО</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32" start="0" length="0">
      <dxf>
        <font>
          <sz val="20"/>
          <color rgb="FFFF0000"/>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32" start="0" length="0">
      <dxf>
        <font>
          <sz val="16"/>
          <color rgb="FFFF0000"/>
        </font>
        <numFmt numFmtId="13" formatCode="0%"/>
        <alignment horizontal="justify" readingOrder="0"/>
        <border outline="0">
          <left style="thin">
            <color indexed="64"/>
          </left>
          <right style="thin">
            <color indexed="64"/>
          </right>
          <top style="thin">
            <color indexed="64"/>
          </top>
          <bottom style="thin">
            <color indexed="64"/>
          </bottom>
        </border>
        <protection locked="0"/>
      </dxf>
    </rfmt>
    <rfmt sheetId="1" sqref="K132" start="0" length="0">
      <dxf>
        <font>
          <i/>
          <sz val="20"/>
          <color rgb="FFFF0000"/>
        </font>
        <numFmt numFmtId="4" formatCode="#,##0.00"/>
      </dxf>
    </rfmt>
    <rfmt sheetId="1" sqref="L132" start="0" length="0">
      <dxf>
        <font>
          <b/>
          <sz val="20"/>
          <color rgb="FFFF0000"/>
        </font>
        <numFmt numFmtId="4" formatCode="#,##0.00"/>
      </dxf>
    </rfmt>
    <rfmt sheetId="1" sqref="M132" start="0" length="0">
      <dxf>
        <font>
          <b/>
          <sz val="20"/>
          <color rgb="FFFF0000"/>
        </font>
        <numFmt numFmtId="4" formatCode="#,##0.00"/>
      </dxf>
    </rfmt>
  </rrc>
  <rrc rId="1814" sId="1" ref="A132:XFD132" action="deleteRow">
    <undo index="5" exp="ref" v="1" dr="I132" r="I112" sId="1"/>
    <undo index="5" exp="ref" v="1" dr="G132" r="G112" sId="1"/>
    <undo index="5" exp="ref" v="1" dr="E132" r="E112" sId="1"/>
    <undo index="5" exp="ref" v="1" dr="D132" r="D112" sId="1"/>
    <undo index="5" exp="ref" v="1" dr="C132" r="C112" sId="1"/>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32:XFD132" start="0" length="0">
      <dxf>
        <font>
          <sz val="18"/>
          <color rgb="FFFF0000"/>
        </font>
        <alignment horizontal="left" vertical="top" wrapText="1" readingOrder="0"/>
      </dxf>
    </rfmt>
    <rfmt sheetId="1" sqref="A132" start="0" length="0">
      <dxf>
        <font>
          <i/>
          <sz val="20"/>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2" t="inlineStr">
        <is>
          <t>бюджет МО сверх соглашения</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32"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32" start="0" length="0">
      <dxf>
        <font>
          <sz val="20"/>
          <color rgb="FFFF0000"/>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32" start="0" length="0">
      <dxf>
        <font>
          <sz val="16"/>
          <color rgb="FFFF0000"/>
        </font>
        <numFmt numFmtId="13" formatCode="0%"/>
        <alignment horizontal="justify" readingOrder="0"/>
        <border outline="0">
          <left style="thin">
            <color indexed="64"/>
          </left>
          <right style="thin">
            <color indexed="64"/>
          </right>
          <top style="thin">
            <color indexed="64"/>
          </top>
          <bottom style="thin">
            <color indexed="64"/>
          </bottom>
        </border>
        <protection locked="0"/>
      </dxf>
    </rfmt>
    <rfmt sheetId="1" sqref="K132" start="0" length="0">
      <dxf>
        <font>
          <i/>
          <sz val="20"/>
          <color rgb="FFFF0000"/>
        </font>
        <numFmt numFmtId="4" formatCode="#,##0.00"/>
      </dxf>
    </rfmt>
    <rfmt sheetId="1" sqref="L132" start="0" length="0">
      <dxf>
        <font>
          <b/>
          <sz val="20"/>
          <color rgb="FFFF0000"/>
        </font>
        <numFmt numFmtId="4" formatCode="#,##0.00"/>
      </dxf>
    </rfmt>
    <rfmt sheetId="1" sqref="M132" start="0" length="0">
      <dxf>
        <font>
          <b/>
          <sz val="20"/>
          <color rgb="FFFF0000"/>
        </font>
        <numFmt numFmtId="4" formatCode="#,##0.00"/>
      </dxf>
    </rfmt>
  </rrc>
  <rrc rId="1815" sId="1" ref="A132:XFD132" action="deleteRow">
    <undo index="5" exp="ref" v="1" dr="I132" r="I113" sId="1"/>
    <undo index="5" exp="ref" v="1" dr="G132" r="G113" sId="1"/>
    <undo index="5" exp="ref" v="1" dr="E132" r="E113" sId="1"/>
    <undo index="5" exp="ref" v="1" dr="D132" r="D113" sId="1"/>
    <undo index="5" exp="ref" v="1" dr="C132" r="C113" sId="1"/>
    <undo index="0" exp="area" ref3D="1" dr="$A$7:$H$132" dn="Z_FF7CC20D_CA9E_46D2_A113_9EB09E8A7DF6_.wvu.FilterData" sId="1"/>
    <undo index="0" exp="area" ref3D="1" dr="$A$7:$H$132" dn="Z_FD0E1B66_1ED2_4768_AEAA_4813773FCD1B_.wvu.FilterData" sId="1"/>
    <undo index="0" exp="area" ref3D="1" dr="$A$7:$H$132" dn="Z_FBEEEF36_B47B_4551_8D8A_904E9E1222D4_.wvu.FilterData" sId="1"/>
    <undo index="0" exp="area" ref3D="1" dr="$A$7:$H$132" dn="Z_FAEA1540_FB92_4A7F_8E18_381E2C6FAF74_.wvu.FilterData" sId="1"/>
    <undo index="0" exp="area" ref3D="1" dr="$A$7:$H$132" dn="Z_F9F96D65_7E5D_4EDB_B47B_CD800EE8793F_.wvu.FilterData" sId="1"/>
    <undo index="0" exp="area" ref3D="1" dr="$A$7:$H$132" dn="Z_F8CD48ED_A67F_492E_A417_09D352E93E12_.wvu.FilterData" sId="1"/>
    <undo index="4" exp="area" ref3D="1" dr="$K$1:$BM$1048576" dn="Z_F2110B0B_AAE7_42F0_B553_C360E9249AD4_.wvu.Cols" sId="1"/>
    <undo index="0" exp="area" ref3D="1" dr="$A$7:$H$132" dn="Z_F140A98E_30AA_4FD0_8B93_08F8951EDE5E_.wvu.FilterData" sId="1"/>
    <undo index="0" exp="area" ref3D="1" dr="$A$7:$H$132" dn="Z_EFFADE78_6F23_4B5D_AE74_3E82BA29B398_.wvu.FilterData" sId="1"/>
    <undo index="0" exp="area" ref3D="1" dr="$A$7:$H$132" dn="Z_ED74FBD3_DF35_4798_8C2A_7ADA46D140AA_.wvu.FilterData" sId="1"/>
    <undo index="0" exp="area" ref3D="1" dr="$A$7:$H$132" dn="Z_EBCDBD63_50FE_4D52_B280_2A723FA77236_.wvu.FilterData" sId="1"/>
    <undo index="0" exp="area" ref3D="1" dr="$A$7:$H$132" dn="Z_EA769D6D_3269_481D_9974_BC10C6C55FF6_.wvu.FilterData" sId="1"/>
    <undo index="0" exp="area" ref3D="1" dr="$A$7:$H$132" dn="Z_E88E1D11_18C0_4724_9D4F_2C85DDF57564_.wvu.FilterData" sId="1"/>
    <undo index="0" exp="area" ref3D="1" dr="$A$7:$H$132" dn="Z_E3C6ECC1_0F12_435D_9B36_B23F6133337F_.wvu.FilterData" sId="1"/>
    <undo index="0" exp="area" ref3D="1" dr="$A$7:$H$132" dn="Z_E2FB76DF_1C94_4620_8087_FEE12FDAA3D2_.wvu.FilterData" sId="1"/>
    <undo index="0" exp="area" ref3D="1" dr="$A$7:$H$132" dn="Z_E2861A4E_263A_4BE6_9223_2DA352B0AD2D_.wvu.FilterData" sId="1"/>
    <undo index="0" exp="area" ref3D="1" dr="$A$7:$H$132" dn="Z_E25FE844_1AD8_4E16_B2DB_9033A702F13A_.wvu.FilterData" sId="1"/>
    <undo index="0" exp="area" ref3D="1" dr="$A$7:$H$132" dn="Z_E1E7843B_3EC3_4FFF_9B1C_53E7DE6A4004_.wvu.FilterData" sId="1"/>
    <undo index="0" exp="area" ref3D="1" dr="$A$7:$H$132" dn="Z_E0B34E03_0754_4713_9A98_5ACEE69C9E71_.wvu.FilterData" sId="1"/>
    <undo index="0" exp="area" ref3D="1" dr="$A$7:$H$132" dn="Z_DEA6EDB2_F27D_4C8F_B061_FD80BEC5543F_.wvu.FilterData" sId="1"/>
    <undo index="0" exp="area" ref3D="1" dr="$A$7:$H$132" dn="Z_DDA68DE5_EF86_4A52_97CD_589088C5FE7A_.wvu.FilterData" sId="1"/>
    <undo index="0" exp="area" ref3D="1" dr="$A$7:$H$132" dn="Z_DCC1B134_1BA2_418E_B1D0_0938D8743370_.wvu.FilterData" sId="1"/>
    <undo index="0" exp="area" ref3D="1" dr="$A$7:$H$132" dn="Z_DC796824_ECED_4590_A3E8_8D5A3534C637_.wvu.FilterData" sId="1"/>
    <undo index="0" exp="area" ref3D="1" dr="$A$7:$H$132" dn="Z_DC263B7F_7E05_4E66_AE9F_05D6DDE635B1_.wvu.FilterData" sId="1"/>
    <undo index="0" exp="area" ref3D="1" dr="$A$7:$H$132" dn="Z_D97BC9A1_860C_45CB_8FAD_B69CEE39193C_.wvu.FilterData" sId="1"/>
    <undo index="0" exp="area" ref3D="1" dr="$A$7:$H$132" dn="Z_D8EBE17E_7A1A_4392_901C_A4C8DD4BAF28_.wvu.FilterData" sId="1"/>
    <undo index="0" exp="area" ref3D="1" dr="$A$7:$H$132" dn="Z_D8836A46_4276_4875_86A1_BB0E2B53006C_.wvu.FilterData" sId="1"/>
    <undo index="0" exp="area" ref3D="1" dr="$A$7:$H$132" dn="Z_D8418465_ECB6_40A4_8538_9D6D02B4E5CE_.wvu.FilterData" sId="1"/>
    <undo index="4" exp="area" ref3D="1" dr="$K$1:$BM$1048576" dn="Z_D7BC8E82_4392_4806_9DAE_D94253790B9C_.wvu.Cols" sId="1"/>
    <undo index="0" exp="area" ref3D="1" dr="$A$7:$H$132" dn="Z_D6730C21_0555_4F4D_B589_9DE5CFF9C442_.wvu.FilterData" sId="1"/>
    <undo index="0" exp="area" ref3D="1" dr="$A$7:$H$132" dn="Z_D537FB3B_712D_486A_BA32_4F73BEB2AA19_.wvu.FilterData" sId="1"/>
    <undo index="0" exp="area" ref3D="1" dr="$A$7:$H$132" dn="Z_D5317C3A_3EDA_404B_818D_EAF558810951_.wvu.FilterData" sId="1"/>
    <undo index="0" exp="area" ref3D="1" dr="$A$7:$H$132" dn="Z_D45ABB34_16CC_462D_8459_2034D47F465D_.wvu.FilterData" sId="1"/>
    <undo index="0" exp="area" ref3D="1" dr="$A$7:$H$132" dn="Z_D3F31BC4_4CDA_431B_BA5F_ADE76A923760_.wvu.FilterData" sId="1"/>
    <undo index="0" exp="area" ref3D="1" dr="$A$7:$H$132" dn="Z_D3C3EFC2_493C_4B9B_BC16_8147B08F8F65_.wvu.FilterData" sId="1"/>
    <undo index="0" exp="area" ref3D="1" dr="$A$7:$H$132" dn="Z_D343F548_3DE6_4716_9B8B_0FF1DF1B1DE3_.wvu.FilterData" sId="1"/>
    <undo index="0" exp="area" ref3D="1" dr="$A$7:$H$132" dn="Z_8649CC96_F63A_4F83_8C89_AA8F47AC05F3_.wvu.FilterData" sId="1"/>
    <undo index="0" exp="area" ref3D="1" dr="$A$7:$H$132" dn="Z_8462E4B7_FF49_4401_9CB1_027D70C3D86B_.wvu.FilterData" sId="1"/>
    <undo index="0" exp="area" ref3D="1" dr="$A$7:$H$132" dn="Z_8280D1E0_5055_49CD_A383_D6B2F2EBD512_.wvu.FilterData" sId="1"/>
    <undo index="0" exp="area" ref3D="1" dr="$A$7:$H$132" dn="Z_81403331_C5EB_4760_B273_D3D9C8D43951_.wvu.FilterData" sId="1"/>
    <undo index="0" exp="area" ref3D="1" dr="$A$7:$H$132" dn="Z_7BC27702_AD83_4B6E_860E_D694439F877D_.wvu.FilterData" sId="1"/>
    <undo index="0" exp="area" ref3D="1" dr="$A$7:$H$132" dn="Z_7AE14342_BF53_4FA2_8C85_1038D8BA9596_.wvu.FilterData" sId="1"/>
    <undo index="0" exp="area" ref3D="1" dr="$A$7:$H$132" dn="Z_7A09065A_45D5_4C53_B9DD_121DF6719D64_.wvu.FilterData" sId="1"/>
    <undo index="0" exp="area" ref3D="1" dr="$A$7:$H$132" dn="Z_799DB00F_141C_483B_A462_359C05A36D93_.wvu.FilterData" sId="1"/>
    <undo index="0" exp="area" ref3D="1" dr="$A$7:$H$132" dn="Z_762066AC_D656_4392_845D_8C6157B76764_.wvu.FilterData" sId="1"/>
    <undo index="0" exp="area" ref3D="1" dr="$A$7:$H$132" dn="Z_742C8CE1_B323_4B6C_901C_E2B713ADDB04_.wvu.FilterData" sId="1"/>
    <undo index="0" exp="area" ref3D="1" dr="$A$7:$H$132" dn="Z_7246383F_5A7C_4469_ABE5_F3DE99D7B98C_.wvu.FilterData" sId="1"/>
    <undo index="0" exp="area" ref3D="1" dr="$A$7:$H$132" dn="Z_706D67E7_3361_40B2_829D_8844AB8060E2_.wvu.FilterData" sId="1"/>
    <undo index="0" exp="area" ref3D="1" dr="$A$7:$H$132" dn="Z_6F60BF81_D1A9_4E04_93E7_3EE7124B8D23_.wvu.FilterData" sId="1"/>
    <undo index="0" exp="area" ref3D="1" dr="$A$7:$H$132" dn="Z_6E2D6686_B9FD_4BBA_8CD4_95C6386F5509_.wvu.FilterData" sId="1"/>
    <undo index="0" exp="area" ref3D="1" dr="$A$7:$H$132" dn="Z_6CF84B0C_144A_4CF4_A34E_B9147B738037_.wvu.FilterData" sId="1"/>
    <undo index="0" exp="area" ref3D="1" dr="$A$7:$H$132" dn="Z_6BE735CC_AF2E_4F67_B22D_A8AB001D3353_.wvu.FilterData" sId="1"/>
    <undo index="0" exp="area" ref3D="1" dr="$A$7:$H$132" dn="Z_6BE4E62B_4F97_4F96_9638_8ADCE8F932B1_.wvu.FilterData" sId="1"/>
    <undo index="0" exp="area" ref3D="1" dr="$A$7:$H$132" dn="Z_63D45DC6_0D62_438A_9069_0A4378090381_.wvu.FilterData" sId="1"/>
    <undo index="0" exp="area" ref3D="1" dr="$A$7:$H$132" dn="Z_638AAAE8_8FF2_44D0_A160_BB2A9AEB5B72_.wvu.FilterData" sId="1"/>
    <undo index="0" exp="area" ref3D="1" dr="$A$7:$H$132" dn="Z_62691467_BD46_47AE_A6DF_52CBD0D9817B_.wvu.FilterData" sId="1"/>
    <undo index="0" exp="area" ref3D="1" dr="$A$7:$H$132" dn="Z_60B33E92_3815_4061_91AA_8E38B8895054_.wvu.FilterData" sId="1"/>
    <undo index="0" exp="area" ref3D="1" dr="$A$7:$H$132" dn="Z_60657231_C99E_4191_A90E_C546FB588843_.wvu.FilterData" sId="1"/>
    <undo index="0" exp="area" ref3D="1" dr="$A$7:$H$132" dn="Z_5CDE7466_9008_4EE8_8F19_E26D937B15F6_.wvu.FilterData" sId="1"/>
    <undo index="0" exp="area" ref3D="1" dr="$A$7:$H$132" dn="Z_5C13A1A0_C535_4639_90BE_9B5D72B8AEDB_.wvu.FilterData" sId="1"/>
    <undo index="0" exp="area" ref3D="1" dr="$A$7:$H$132" dn="Z_59F91900_CAE9_4608_97BE_FBC0993C389F_.wvu.FilterData" sId="1"/>
    <undo index="0" exp="area" ref3D="1" dr="$A$7:$H$132" dn="Z_58270B81_2C5A_44D4_84D8_B29B6BA03243_.wvu.FilterData" sId="1"/>
    <undo index="0" exp="area" ref3D="1" dr="$A$7:$H$132" dn="Z_5729DC83_8713_4B21_9D2C_8A74D021747E_.wvu.FilterData" sId="1"/>
    <undo index="0" exp="area" ref3D="1" dr="$A$7:$H$132" dn="Z_56C18D87_C587_43F7_9147_D7827AADF66D_.wvu.FilterData" sId="1"/>
    <undo index="0" exp="area" ref3D="1" dr="$A$7:$H$132" dn="Z_568C3823_FEE7_49C8_B4CF_3D48541DA65C_.wvu.FilterData" sId="1"/>
    <undo index="0" exp="area" ref3D="1" dr="$A$7:$H$132" dn="Z_565A1A16_6A4F_4794_B3C1_1808DC7E86C0_.wvu.FilterData" sId="1"/>
    <undo index="0" exp="area" ref3D="1" dr="$A$7:$H$132" dn="Z_55266A36_B6A9_42E1_8467_17D14F12BABD_.wvu.FilterData" sId="1"/>
    <undo index="0" exp="area" ref3D="1" dr="$A$7:$H$132" dn="Z_52C40832_4D48_45A4_B802_95C62DCB5A61_.wvu.FilterData" sId="1"/>
    <undo index="0" exp="area" ref3D="1" dr="$A$7:$H$132" dn="Z_4C1FE39D_945F_4F14_94DF_F69B283DCD9F_.wvu.FilterData" sId="1"/>
    <undo index="0" exp="area" ref3D="1" dr="$A$7:$H$132" dn="Z_4BB7905C_0E11_42F1_848D_90186131796A_.wvu.FilterData" sId="1"/>
    <undo index="0" exp="area" ref3D="1" dr="$A$7:$H$132" dn="Z_47DE35B6_B347_4C65_8E49_C2008CA773EB_.wvu.FilterData" sId="1"/>
    <undo index="0" exp="area" ref3D="1" dr="$A$7:$H$132" dn="Z_45D27932_FD3D_46DE_B431_4E5606457D7F_.wvu.FilterData" sId="1"/>
    <undo index="0" exp="area" ref3D="1" dr="$A$7:$H$132" dn="Z_445590C0_7350_4A17_AB85_F8DCF9494ECC_.wvu.FilterData" sId="1"/>
    <undo index="0" exp="area" ref3D="1" dr="$A$7:$H$132" dn="Z_4388DD05_A74C_4C1C_A344_6EEDB2F4B1B0_.wvu.FilterData" sId="1"/>
    <undo index="0" exp="area" ref3D="1" dr="$A$7:$H$132" dn="Z_415B8653_FE9C_472E_85AE_9CFA9B00FD5E_.wvu.FilterData" sId="1"/>
    <undo index="0" exp="area" ref3D="1" dr="$A$7:$H$132" dn="Z_4055661A_C391_44E3_B71B_DF824D593415_.wvu.FilterData" sId="1"/>
    <undo index="0" exp="area" ref3D="1" dr="$A$7:$H$132" dn="Z_403313B7_B74E_4D03_8AB9_B2A52A5BA330_.wvu.FilterData" sId="1"/>
    <undo index="0" exp="area" ref3D="1" dr="$A$7:$H$132" dn="Z_3DB4F6FC_CE58_4083_A6ED_88DCB901BB99_.wvu.FilterData" sId="1"/>
    <undo index="0" exp="area" ref3D="1" dr="$A$7:$H$132" dn="Z_3D1280C8_646B_4BB2_862F_8A8207220C6A_.wvu.FilterData" sId="1"/>
    <undo index="0" exp="area" ref3D="1" dr="$A$7:$H$132" dn="Z_3C9F72CF_10C2_48CF_BBB6_A2B9A1393F37_.wvu.FilterData" sId="1"/>
    <undo index="0" exp="area" ref3D="1" dr="$A$7:$H$132" dn="Z_3AAEA08B_779A_471D_BFA0_0D98BF9A4FAD_.wvu.FilterData" sId="1"/>
    <undo index="0" exp="area" ref3D="1" dr="$A$1:$J$132" dn="Z_37F8CE32_8CE8_4D95_9C0E_63112E6EFFE9_.wvu.PrintArea" sId="1"/>
    <undo index="0" exp="area" ref3D="1" dr="$A$7:$H$132" dn="Z_37F8CE32_8CE8_4D95_9C0E_63112E6EFFE9_.wvu.FilterData" sId="1"/>
    <undo index="0" exp="area" ref3D="1" dr="$A$7:$H$132" dn="Z_36AEB3FF_FCBC_4E21_8EFE_F20781816ED3_.wvu.FilterData" sId="1"/>
    <undo index="0" exp="area" ref3D="1" dr="$A$7:$H$132" dn="Z_36282042_958F_4D98_9515_9E9271F26AA2_.wvu.FilterData" sId="1"/>
    <undo index="0" exp="area" ref3D="1" dr="$A$7:$H$132" dn="Z_36279478_DEDD_46A7_8B6D_9500CB65A35C_.wvu.FilterData" sId="1"/>
    <undo index="0" exp="area" ref3D="1" dr="$A$7:$H$132" dn="Z_3597F15D_13FB_47E4_B2D7_0713796F1B32_.wvu.FilterData" sId="1"/>
    <undo index="0" exp="area" ref3D="1" dr="$A$7:$H$132" dn="Z_34E97F8E_B808_4C29_AFA8_24160BA8B576_.wvu.FilterData" sId="1"/>
    <undo index="0" exp="area" ref3D="1" dr="$A$7:$H$132" dn="Z_31EABA3C_DD8D_46BF_85B1_09527EF8E816_.wvu.FilterData" sId="1"/>
    <undo index="0" exp="area" ref3D="1" dr="$A$7:$H$132" dn="Z_31985263_3556_4B71_A26F_62706F49B320_.wvu.FilterData" sId="1"/>
    <undo index="0" exp="area" ref3D="1" dr="$A$7:$H$132" dn="Z_2F3BAFC5_8792_4BC0_833F_5CB9ACB14A14_.wvu.FilterData" sId="1"/>
    <undo index="0" exp="area" ref3D="1" dr="$A$7:$H$132" dn="Z_2D918A37_6905_4BEF_BC3A_DA45E968DAC3_.wvu.FilterData" sId="1"/>
    <undo index="0" exp="area" ref3D="1" dr="$A$7:$H$132" dn="Z_2C47EAD7_6B0B_40AB_9599_0BF3302E35F1_.wvu.FilterData" sId="1"/>
    <undo index="0" exp="area" ref3D="1" dr="$A$7:$H$132" dn="Z_28008BE5_0693_468D_890E_2AE562EDDFCA_.wvu.FilterData" sId="1"/>
    <undo index="0" exp="area" ref3D="1" dr="$A$7:$H$132" dn="Z_26E7CD7D_71FD_4075_B268_E6444384CE7D_.wvu.FilterData" sId="1"/>
    <undo index="0" exp="area" ref3D="1" dr="$A$7:$H$132" dn="Z_24E5C1BC_322C_4FEF_B964_F0DCC04482C1_.wvu.FilterData" sId="1"/>
    <undo index="0" exp="area" ref3D="1" dr="$A$7:$H$132" dn="Z_24D1D1DF_90B3_41D1_82E1_05DE887CC58D_.wvu.FilterData" sId="1"/>
    <undo index="0" exp="area" ref3D="1" dr="$A$7:$H$132" dn="Z_22A3361C_6866_4206_B8FA_E848438D95B8_.wvu.FilterData" sId="1"/>
    <undo index="0" exp="area" ref3D="1" dr="$A$7:$H$132" dn="Z_2181C7D4_AA52_40AC_A808_5D532F9A4DB9_.wvu.FilterData" sId="1"/>
    <undo index="0" exp="area" ref3D="1" dr="$A$7:$H$132" dn="Z_216AEA56_C079_4104_83C7_B22F3C2C4895_.wvu.FilterData" sId="1"/>
    <undo index="0" exp="area" ref3D="1" dr="$A$7:$H$132" dn="Z_1FF678B1_7F2B_4362_81E7_D3C79ED64B95_.wvu.FilterData" sId="1"/>
    <undo index="0" exp="area" ref3D="1" dr="$A$7:$H$132" dn="Z_1F274A4D_4DCC_44CA_A1BD_90B7EE180486_.wvu.FilterData" sId="1"/>
    <undo index="0" exp="area" ref3D="1" dr="$A$7:$H$132" dn="Z_1C681B2A_8932_44D9_BF50_EA5DBCC10436_.wvu.FilterData" sId="1"/>
    <undo index="0" exp="area" ref3D="1" dr="$A$7:$H$132" dn="Z_1C3DF549_BEC3_47F7_8F0B_A96D42597ECF_.wvu.FilterData" sId="1"/>
    <undo index="0" exp="area" ref3D="1" dr="$A$7:$H$132" dn="Z_19510E6E_7565_4AC2_BCB4_A345501456B6_.wvu.FilterData" sId="1"/>
    <undo index="0" exp="area" ref3D="1" dr="$A$7:$H$132" dn="Z_176FBEC7_B2AF_4702_A894_382F81F9ECF6_.wvu.FilterData" sId="1"/>
    <undo index="0" exp="area" ref3D="1" dr="$A$7:$H$132" dn="Z_168FD5D4_D13B_47B9_8E56_61C627E3620F_.wvu.FilterData" sId="1"/>
    <undo index="0" exp="area" ref3D="1" dr="$A$7:$H$132" dn="Z_16533C21_4A9A_450C_8A94_553B88C3A9CF_.wvu.FilterData" sId="1"/>
    <undo index="0" exp="area" ref3D="1" dr="$A$7:$H$132" dn="Z_13E7ADA2_058C_4412_9AEA_31547694DD5C_.wvu.FilterData" sId="1"/>
    <undo index="0" exp="area" ref3D="1" dr="$A$7:$H$132" dn="Z_1315266B_953C_4E7F_B538_74B6DF400647_.wvu.FilterData" sId="1"/>
    <undo index="0" exp="area" ref3D="1" dr="$A$7:$H$132" dn="Z_12397037_6208_4B36_BC95_11438284A9DE_.wvu.FilterData" sId="1"/>
    <undo index="0" exp="area" ref3D="1" dr="$A$7:$H$132" dn="Z_105D23B5_3830_4B2C_A4D4_FBFBD3BEFB9C_.wvu.FilterData" sId="1"/>
    <undo index="0" exp="area" ref3D="1" dr="$A$7:$H$132" dn="Z_0E6786D8_AC3A_48D5_9AD7_4E7485DB6D9C_.wvu.FilterData" sId="1"/>
    <undo index="0" exp="area" ref3D="1" dr="$A$7:$H$132" dn="Z_0D7F5190_D20E_42FD_AD77_53CB309C7272_.wvu.FilterData" sId="1"/>
    <undo index="0" exp="area" ref3D="1" dr="$A$7:$H$132" dn="Z_0CF3E93E_60F6_45C8_AD33_C2CE08831546_.wvu.FilterData" sId="1"/>
    <undo index="0" exp="area" ref3D="1" dr="$A$7:$H$132" dn="Z_0C8C20D3_1DCE_4FE1_95B1_F35D8D398254_.wvu.FilterData" sId="1"/>
    <undo index="0" exp="area" ref3D="1" dr="$A$7:$H$132" dn="Z_0C6B39CB_8BE2_4437_B7EF_2B863FB64A7A_.wvu.FilterData" sId="1"/>
    <undo index="0" exp="area" ref3D="1" dr="$A$7:$H$132" dn="Z_0B579593_C56D_4394_91C1_F024BBE56EB1_.wvu.FilterData" sId="1"/>
    <undo index="0" exp="area" ref3D="1" dr="$A$7:$H$132" dn="Z_081D092E_BCFD_434D_99DD_F262EBF81A7D_.wvu.FilterData" sId="1"/>
    <undo index="0" exp="area" ref3D="1" dr="$A$7:$H$132" dn="Z_079216EF_F396_45DE_93AA_DF26C49F532F_.wvu.FilterData" sId="1"/>
    <undo index="0" exp="area" ref3D="1" dr="$A$7:$H$132" dn="Z_0623BA59_06E0_47C4_A9E0_EFF8949456C2_.wvu.FilterData" sId="1"/>
    <undo index="0" exp="area" ref3D="1" dr="$A$7:$H$132" dn="Z_05C9DD0B_EBEE_40E7_A642_8B2CDCC810BA_.wvu.FilterData" sId="1"/>
    <undo index="0" exp="area" ref3D="1" dr="$A$7:$H$132" dn="Z_05C1E2BB_B583_44DD_A8AC_FBF87A053735_.wvu.FilterData" sId="1"/>
    <undo index="0" exp="area" ref3D="1" dr="$A$7:$H$132" dn="Z_040F7A53_882C_426B_A971_3BA4E7F819F6_.wvu.FilterData" sId="1"/>
    <undo index="0" exp="area" ref3D="1" dr="$A$7:$H$132" dn="Z_CCC17219_B1A3_4C6B_B903_0E4550432FD0_.wvu.FilterData" sId="1"/>
    <undo index="0" exp="area" ref3D="1" dr="$A$7:$H$132" dn="Z_CBF9D894_3FD2_4B68_BAC8_643DB23851C0_.wvu.FilterData" sId="1"/>
    <undo index="0" exp="area" ref3D="1" dr="$A$7:$H$132" dn="Z_CBF12BD1_A071_4448_8003_32E74F40E3E3_.wvu.FilterData" sId="1"/>
    <undo index="0" exp="area" ref3D="1" dr="$A$7:$H$132" dn="Z_CB4880DD_CE83_4DFC_BBA7_70687256D5A4_.wvu.FilterData" sId="1"/>
    <undo index="0" exp="area" ref3D="1" dr="$A$7:$H$132" dn="Z_CAAD7F8A_A328_4C0A_9ECF_2AD83A08D699_.wvu.FilterData" sId="1"/>
    <undo index="0" exp="area" ref3D="1" dr="$K$1:$M$1048576" dn="Z_CA384592_0CFD_4322_A4EB_34EC04693944_.wvu.Cols" sId="1"/>
    <undo index="0" exp="area" ref3D="1" dr="$A$7:$H$132" dn="Z_C98B4A4E_FC1F_45B3_ABB0_7DC9BD4B8057_.wvu.FilterData" sId="1"/>
    <undo index="0" exp="area" ref3D="1" dr="$A$7:$H$132" dn="Z_C74598AC_1D4B_466D_8455_294C1A2E69BB_.wvu.FilterData" sId="1"/>
    <undo index="0" exp="area" ref3D="1" dr="$A$7:$H$132" dn="Z_C5D84F85_3611_4C2A_903D_ECFF3A3DA3D9_.wvu.FilterData" sId="1"/>
    <undo index="0" exp="area" ref3D="1" dr="$A$7:$H$132" dn="Z_C55D9313_9108_41CA_AD0E_FE2F7292C638_.wvu.FilterData" sId="1"/>
    <undo index="0" exp="area" ref3D="1" dr="$A$7:$H$132" dn="Z_C47D5376_4107_461D_B353_0F0CCA5A27B8_.wvu.FilterData" sId="1"/>
    <undo index="0" exp="area" ref3D="1" dr="$A$7:$H$132" dn="Z_C3E7B974_7E68_49C9_8A66_DEBBC3D71CB8_.wvu.FilterData" sId="1"/>
    <undo index="0" exp="area" ref3D="1" dr="$A$7:$H$132" dn="Z_C2E7FF11_4F7B_4EA9_AD45_A8385AC4BC24_.wvu.FilterData" sId="1"/>
    <undo index="0" exp="area" ref3D="1" dr="$A$7:$H$132" dn="Z_BE442298_736F_47F5_9592_76FFCCDA59DB_.wvu.FilterData" sId="1"/>
    <undo index="0" exp="area" ref3D="1" dr="$A$7:$H$132" dn="Z_B7F67755_3086_43A6_86E7_370F80E61BD0_.wvu.FilterData" sId="1"/>
    <undo index="0" exp="area" ref3D="1" dr="$A$7:$H$132" dn="Z_B7A4DC29_6CA3_48BD_BD2B_5EA61D250392_.wvu.FilterData" sId="1"/>
    <undo index="0" exp="area" ref3D="1" dr="$A$7:$H$132" dn="Z_B56BEF44_39DC_4F5B_A5E5_157C237832AF_.wvu.FilterData" sId="1"/>
    <undo index="0" exp="area" ref3D="1" dr="$A$7:$H$132" dn="Z_B45FAC42_679D_43AB_B511_9E5492CAC2DB_.wvu.FilterData" sId="1"/>
    <undo index="0" exp="area" ref3D="1" dr="$A$7:$H$132" dn="Z_B3339176_D3D0_4D7A_8AAB_C0B71F942A93_.wvu.FilterData" sId="1"/>
    <undo index="0" exp="area" ref3D="1" dr="$A$7:$H$132" dn="Z_B2D38EAC_E767_43A7_B7A2_621639FE347D_.wvu.FilterData" sId="1"/>
    <undo index="0" exp="area" ref3D="1" dr="$A$7:$H$132" dn="Z_B180D137_9F25_4AD4_9057_37928F1867A8_.wvu.FilterData" sId="1"/>
    <undo index="0" exp="area" ref3D="1" dr="$A$7:$H$132" dn="Z_AF01D870_77CB_46A2_A95B_3A27FF42EAA8_.wvu.FilterData" sId="1"/>
    <undo index="0" exp="area" ref3D="1" dr="$A$7:$H$132" dn="Z_AAC4B5AB_1913_4D9C_A1FF_BD9345E009EB_.wvu.FilterData" sId="1"/>
    <undo index="0" exp="area" ref3D="1" dr="$A$7:$H$132" dn="Z_AA4C7BF5_07E0_4095_B165_D2AF600190FA_.wvu.FilterData" sId="1"/>
    <undo index="0" exp="area" ref3D="1" dr="$A$7:$H$132" dn="Z_A98C96B5_CE3A_4FF9_B3E5_0DBB66ADC5BB_.wvu.FilterData" sId="1"/>
    <undo index="4" exp="area" ref3D="1" dr="$K$1:$BM$1048576" dn="Z_A6B98527_7CBF_4E4D_BDEA_9334A3EB779F_.wvu.Cols" sId="1"/>
    <undo index="0" exp="area" ref3D="1" dr="$A$7:$H$132" dn="Z_A65D4FF6_26A1_47FE_AF98_41E05002FB1E_.wvu.FilterData" sId="1"/>
    <undo index="0" exp="area" ref3D="1" dr="$A$7:$H$132" dn="Z_A62258B9_7768_4C4F_AFFC_537782E81CFF_.wvu.FilterData" sId="1"/>
    <undo index="0" exp="area" ref3D="1" dr="$A$7:$H$132" dn="Z_A28DA500_33FC_4913_B21A_3E2D7ED7A130_.wvu.FilterData" sId="1"/>
    <undo index="0" exp="area" ref3D="1" dr="$A$7:$H$132" dn="Z_A2611F3A_C06C_4662_B39E_6F08BA7C9B14_.wvu.FilterData" sId="1"/>
    <undo index="0" exp="area" ref3D="1" dr="$A$7:$H$132" dn="Z_A0EB0A04_1124_498B_8C4B_C1E25B53C1A8_.wvu.FilterData" sId="1"/>
    <undo index="0" exp="area" ref3D="1" dr="$A$7:$H$132" dn="Z_9EC99D85_9CBB_4D41_A0AC_5A782960B43C_.wvu.FilterData" sId="1"/>
    <undo index="0" exp="area" ref3D="1" dr="$A$7:$H$132" dn="Z_9D24C81C_5B18_4B40_BF88_7236C9CAE366_.wvu.FilterData" sId="1"/>
    <undo index="0" exp="area" ref3D="1" dr="$A$7:$H$132" dn="Z_9C310551_EC8B_4B87_B5AF_39FC532C6FE3_.wvu.FilterData" sId="1"/>
    <undo index="0" exp="area" ref3D="1" dr="$A$7:$H$132" dn="Z_9A769443_7DFA_43D5_AB26_6F2EEF53DAF1_.wvu.FilterData" sId="1"/>
    <undo index="0" exp="area" ref3D="1" dr="$A$7:$H$132" dn="Z_97F74FDF_2C27_4D85_A3A7_1EF51A8A2DFF_.wvu.FilterData" sId="1"/>
    <undo index="0" exp="area" ref3D="1" dr="$A$7:$H$132" dn="Z_96879477_4713_4ABC_982A_7EB1C07B4DED_.wvu.FilterData" sId="1"/>
    <undo index="0" exp="area" ref3D="1" dr="$A$7:$H$132" dn="Z_96167660_EA8B_4F7D_87A1_785E97B459B3_.wvu.FilterData" sId="1"/>
    <undo index="0" exp="area" ref3D="1" dr="$A$7:$H$132" dn="Z_95B5A563_A81C_425C_AC80_18232E0FA0F2_.wvu.FilterData" sId="1"/>
    <undo index="0" exp="area" ref3D="1" dr="$A$7:$H$132" dn="Z_935DFEC4_8817_4BB5_A846_9674D5A05EE9_.wvu.FilterData" sId="1"/>
    <undo index="0" exp="area" ref3D="1" dr="$A$7:$H$132" dn="Z_8E62A2BE_7CE7_496E_AC79_F133ABDC98BF_.wvu.FilterData" sId="1"/>
    <undo index="0" exp="area" ref3D="1" dr="$A$7:$H$132" dn="Z_8D8D2F4C_3B7E_4C1F_A367_4BA418733E1A_.wvu.FilterData" sId="1"/>
    <undo index="0" exp="area" ref3D="1" dr="$A$7:$H$132" dn="Z_8D7BE686_9FAF_4C26_8FD5_5395E55E0797_.wvu.FilterData" sId="1"/>
    <undo index="0" exp="area" ref3D="1" dr="$A$7:$H$132" dn="Z_8CB267BE_E783_4914_8FFF_50D79F1D75CF_.wvu.FilterData" sId="1"/>
    <undo index="0" exp="area" ref3D="1" dr="$A$7:$H$132" dn="Z_8CAD663B_CD5E_4846_B4FD_69BCB6D1EB12_.wvu.FilterData" sId="1"/>
    <undo index="0" exp="area" ref3D="1" dr="$A$7:$H$132" dn="Z_8C654415_86D2_479D_A511_8A4B3774E375_.wvu.FilterData" sId="1"/>
    <undo index="0" exp="area" ref3D="1" dr="$A$7:$H$132" dn="Z_8878B53B_0E8A_4A11_8A26_C2AC9BB8A4A9_.wvu.FilterData" sId="1"/>
    <undo index="0" exp="area" ref3D="1" dr="$A$7:$H$132" dn="Z_87AE545F_036F_4E8B_9D04_AE59AB8BAC14_.wvu.FilterData" sId="1"/>
    <undo index="0" exp="area" ref3D="1" dr="$A$7:$H$132" dn="Z_09EDEF91_2CA5_4F56_B67B_9D290C461670_.wvu.FilterData" sId="1"/>
    <undo index="0" exp="area" ref3D="1" dr="$A$7:$H$132" dn="Z_0AC3FA68_E0C8_4657_AD81_AF6345EA501C_.wvu.FilterData" sId="1"/>
    <rfmt sheetId="1" xfDxf="1" sqref="A132:XFD132" start="0" length="0">
      <dxf>
        <font>
          <sz val="18"/>
          <color rgb="FFFF0000"/>
        </font>
        <alignment horizontal="left" vertical="top" wrapText="1" readingOrder="0"/>
      </dxf>
    </rfmt>
    <rfmt sheetId="1" sqref="A132" start="0" length="0">
      <dxf>
        <font>
          <i/>
          <sz val="20"/>
          <color rgb="FFFF0000"/>
        </font>
        <numFmt numFmtId="30" formatCode="@"/>
        <alignment horizontal="justify" readingOrder="0"/>
        <border outline="0">
          <left style="thin">
            <color indexed="64"/>
          </left>
          <right style="thin">
            <color indexed="64"/>
          </right>
          <top style="thin">
            <color indexed="64"/>
          </top>
          <bottom style="thin">
            <color indexed="64"/>
          </bottom>
        </border>
        <protection locked="0"/>
      </dxf>
    </rfmt>
    <rcc rId="0" sId="1" dxf="1">
      <nc r="B132" t="inlineStr">
        <is>
          <t>привлечённые средства</t>
        </is>
      </nc>
      <ndxf>
        <font>
          <sz val="16"/>
          <color rgb="FFFF0000"/>
        </font>
        <alignment horizontal="justify" readingOrder="0"/>
        <border outline="0">
          <left style="thin">
            <color indexed="64"/>
          </left>
          <right style="thin">
            <color indexed="64"/>
          </right>
          <top style="thin">
            <color indexed="64"/>
          </top>
          <bottom style="thin">
            <color indexed="64"/>
          </bottom>
        </border>
        <protection locked="0"/>
      </ndxf>
    </rcc>
    <rfmt sheetId="1" sqref="C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D132" start="0" length="0">
      <dxf>
        <font>
          <b/>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E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F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G132" start="0" length="0">
      <dxf>
        <font>
          <sz val="20"/>
          <color rgb="FFFF0000"/>
        </font>
        <numFmt numFmtId="4" formatCode="#,##0.00"/>
        <alignment horizontal="center" readingOrder="0"/>
        <border outline="0">
          <left style="thin">
            <color indexed="64"/>
          </left>
          <right style="thin">
            <color indexed="64"/>
          </right>
          <top style="thin">
            <color indexed="64"/>
          </top>
          <bottom style="thin">
            <color indexed="64"/>
          </bottom>
        </border>
        <protection locked="0"/>
      </dxf>
    </rfmt>
    <rfmt sheetId="1" sqref="H132" start="0" length="0">
      <dxf>
        <font>
          <sz val="20"/>
          <color rgb="FFFF0000"/>
        </font>
        <numFmt numFmtId="14" formatCode="0.00%"/>
        <alignment horizontal="center" readingOrder="0"/>
        <border outline="0">
          <left style="thin">
            <color indexed="64"/>
          </left>
          <right style="thin">
            <color indexed="64"/>
          </right>
          <top style="thin">
            <color indexed="64"/>
          </top>
          <bottom style="thin">
            <color indexed="64"/>
          </bottom>
        </border>
        <protection locked="0"/>
      </dxf>
    </rfmt>
    <rfmt sheetId="1" sqref="I132" start="0" length="0">
      <dxf>
        <font>
          <sz val="20"/>
          <color rgb="FFFF0000"/>
        </font>
        <numFmt numFmtId="13" formatCode="0%"/>
        <alignment horizontal="center" readingOrder="0"/>
        <border outline="0">
          <left style="thin">
            <color indexed="64"/>
          </left>
          <right style="thin">
            <color indexed="64"/>
          </right>
          <top style="thin">
            <color indexed="64"/>
          </top>
          <bottom style="thin">
            <color indexed="64"/>
          </bottom>
        </border>
        <protection locked="0"/>
      </dxf>
    </rfmt>
    <rfmt sheetId="1" sqref="J132" start="0" length="0">
      <dxf>
        <font>
          <sz val="16"/>
          <color rgb="FFFF0000"/>
        </font>
        <numFmt numFmtId="13" formatCode="0%"/>
        <alignment horizontal="justify" readingOrder="0"/>
        <border outline="0">
          <left style="thin">
            <color indexed="64"/>
          </left>
          <right style="thin">
            <color indexed="64"/>
          </right>
          <top style="thin">
            <color indexed="64"/>
          </top>
          <bottom style="thin">
            <color indexed="64"/>
          </bottom>
        </border>
        <protection locked="0"/>
      </dxf>
    </rfmt>
    <rfmt sheetId="1" sqref="K132" start="0" length="0">
      <dxf>
        <font>
          <i/>
          <sz val="20"/>
          <color rgb="FFFF0000"/>
        </font>
        <numFmt numFmtId="4" formatCode="#,##0.00"/>
      </dxf>
    </rfmt>
    <rfmt sheetId="1" sqref="L132" start="0" length="0">
      <dxf>
        <font>
          <b/>
          <sz val="20"/>
          <color rgb="FFFF0000"/>
        </font>
        <numFmt numFmtId="4" formatCode="#,##0.00"/>
      </dxf>
    </rfmt>
    <rfmt sheetId="1" sqref="M132" start="0" length="0">
      <dxf>
        <font>
          <b/>
          <sz val="20"/>
          <color rgb="FFFF0000"/>
        </font>
        <numFmt numFmtId="4" formatCode="#,##0.00"/>
      </dxf>
    </rfmt>
  </rrc>
  <rcc rId="1816" sId="1">
    <oc r="C109">
      <f>C115+C121+C127+#REF!</f>
    </oc>
    <nc r="C109">
      <f>C115+C121+C127</f>
    </nc>
  </rcc>
  <rcc rId="1817" sId="1">
    <oc r="C110">
      <f>C116+C122+C128+#REF!</f>
    </oc>
    <nc r="C110">
      <f>C116+C122+C128</f>
    </nc>
  </rcc>
  <rcc rId="1818" sId="1">
    <oc r="C111">
      <f>C117+C123+C129+#REF!</f>
    </oc>
    <nc r="C111">
      <f>C117+C123+C129</f>
    </nc>
  </rcc>
  <rcc rId="1819" sId="1">
    <oc r="C112">
      <f>C118+C124+C130+#REF!</f>
    </oc>
    <nc r="C112">
      <f>C118+C124+C130</f>
    </nc>
  </rcc>
  <rcc rId="1820" sId="1">
    <oc r="C113">
      <f>C119+C125+C131+#REF!</f>
    </oc>
    <nc r="C113">
      <f>C119+C125+C131</f>
    </nc>
  </rcc>
  <rcc rId="1821" sId="1">
    <oc r="D109">
      <f>D115+D121+D127+#REF!</f>
    </oc>
    <nc r="D109">
      <f>D115+D121+D127</f>
    </nc>
  </rcc>
  <rcc rId="1822" sId="1">
    <oc r="D110">
      <f>D116+D122+D128+#REF!</f>
    </oc>
    <nc r="D110">
      <f>D116+D122+D128</f>
    </nc>
  </rcc>
  <rcc rId="1823" sId="1">
    <oc r="D111">
      <f>D117+D123+D129+#REF!</f>
    </oc>
    <nc r="D111">
      <f>D117+D123+D129</f>
    </nc>
  </rcc>
  <rcc rId="1824" sId="1">
    <oc r="D112">
      <f>D118+D124+D130+#REF!</f>
    </oc>
    <nc r="D112">
      <f>D118+D124+D130</f>
    </nc>
  </rcc>
  <rcc rId="1825" sId="1">
    <oc r="D113">
      <f>D119+D125+D131+#REF!</f>
    </oc>
    <nc r="D113">
      <f>D119+D125+D131</f>
    </nc>
  </rcc>
  <rcc rId="1826" sId="1">
    <oc r="E109">
      <f>E115+E121+E127+#REF!</f>
    </oc>
    <nc r="E109">
      <f>E115+E121+E127</f>
    </nc>
  </rcc>
  <rcc rId="1827" sId="1">
    <oc r="E110">
      <f>E116+E122+E128+#REF!</f>
    </oc>
    <nc r="E110">
      <f>E116+E122+E128</f>
    </nc>
  </rcc>
  <rcc rId="1828" sId="1">
    <oc r="E111">
      <f>E117+E123+E129+#REF!</f>
    </oc>
    <nc r="E111">
      <f>E117+E123+E129</f>
    </nc>
  </rcc>
  <rcc rId="1829" sId="1">
    <oc r="E112">
      <f>E118+E124+E130+#REF!</f>
    </oc>
    <nc r="E112">
      <f>E118+E124+E130</f>
    </nc>
  </rcc>
  <rcc rId="1830" sId="1">
    <oc r="E113">
      <f>E119+E125+E131+#REF!</f>
    </oc>
    <nc r="E113">
      <f>E119+E125+E131</f>
    </nc>
  </rcc>
  <rcc rId="1831" sId="1">
    <oc r="G109">
      <f>G115+G121+G127+#REF!</f>
    </oc>
    <nc r="G109">
      <f>G115+G121+G127</f>
    </nc>
  </rcc>
  <rcc rId="1832" sId="1">
    <oc r="G110">
      <f>G116+G122+G128+#REF!</f>
    </oc>
    <nc r="G110">
      <f>G116+G122+G128</f>
    </nc>
  </rcc>
  <rcc rId="1833" sId="1">
    <oc r="G111">
      <f>G117+G123+G129+#REF!</f>
    </oc>
    <nc r="G111">
      <f>G117+G123+G129</f>
    </nc>
  </rcc>
  <rcc rId="1834" sId="1">
    <oc r="G112">
      <f>G118+G124+G130+#REF!</f>
    </oc>
    <nc r="G112">
      <f>G118+G124+G130</f>
    </nc>
  </rcc>
  <rcc rId="1835" sId="1">
    <oc r="G113">
      <f>G119+G125+G131+#REF!</f>
    </oc>
    <nc r="G113">
      <f>G119+G125+G131</f>
    </nc>
  </rcc>
  <rcc rId="1836" sId="1">
    <oc r="I109">
      <f>I115+I121+I127+#REF!</f>
    </oc>
    <nc r="I109">
      <f>I115+I121+I127</f>
    </nc>
  </rcc>
  <rcc rId="1837" sId="1">
    <oc r="I110">
      <f>I116+I122+I128+#REF!</f>
    </oc>
    <nc r="I110">
      <f>I116+I122+I128</f>
    </nc>
  </rcc>
  <rcc rId="1838" sId="1">
    <oc r="I111">
      <f>I117+I123+I129+#REF!</f>
    </oc>
    <nc r="I111">
      <f>I117+I123+I129</f>
    </nc>
  </rcc>
  <rcc rId="1839" sId="1">
    <oc r="I112">
      <f>I118+I124+I130+#REF!</f>
    </oc>
    <nc r="I112">
      <f>I118+I124+I130</f>
    </nc>
  </rcc>
  <rcc rId="1840" sId="1">
    <oc r="I113">
      <f>I119+I125+I131+#REF!</f>
    </oc>
    <nc r="I113">
      <f>I119+I125+I131</f>
    </nc>
  </rcc>
  <rfmt sheetId="1" sqref="C78:D81" start="0" length="2147483647">
    <dxf>
      <font>
        <color auto="1"/>
      </font>
    </dxf>
  </rfmt>
  <rcc rId="1841" sId="1">
    <oc r="A102" t="inlineStr">
      <is>
        <t>11.1.4.</t>
      </is>
    </oc>
    <nc r="A102" t="inlineStr">
      <is>
        <t>11.1.3.</t>
      </is>
    </nc>
  </rcc>
  <rcc rId="1842" sId="1">
    <oc r="I103">
      <f>#REF!</f>
    </oc>
    <nc r="I103">
      <f>D103</f>
    </nc>
  </rcc>
  <rcc rId="1843" sId="1">
    <oc r="I104">
      <f>#REF!</f>
    </oc>
    <nc r="I104">
      <f>D104</f>
    </nc>
  </rcc>
  <rcc rId="1844" sId="1">
    <oc r="I105">
      <f>#REF!</f>
    </oc>
    <nc r="I105">
      <f>D105</f>
    </nc>
  </rcc>
  <rcc rId="1845" sId="1">
    <oc r="I106">
      <f>#REF!</f>
    </oc>
    <nc r="I106">
      <f>D106</f>
    </nc>
  </rcc>
  <rcc rId="1846" sId="1">
    <oc r="I107">
      <f>#REF!</f>
    </oc>
    <nc r="I107">
      <f>D107</f>
    </nc>
  </rcc>
  <rfmt sheetId="1" sqref="C72:D77" start="0" length="2147483647">
    <dxf>
      <font>
        <color auto="1"/>
      </font>
    </dxf>
  </rfmt>
</revisions>
</file>

<file path=xl/revisions/revisionLog2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7"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3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8"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- 1 522,18 тыс.руб. -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-34 763,80 тыс. руб.остаток средств субвенции на оказание социальной поддержки отдельным категориям обучающихся общеобразовательных организаций в виде предоставления двухразового питания в учебное время по месту нахождения образовательной организации в связи с переводом обучающихся льготных категорий на обучение с применением дистанционных образовательных технологий и заменой социальной поддержки за двухразовое питание денежной выплатой (без учета торговой наценки) в период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-29 690,75 тыс. руб. остаток средств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в связи с уменьшением среднегодовой численности обучающихся общеобразовательных учреждений на основании данных статистической отчетности по форме № ОО-1 за 2020 год, среднегодовой численности воспитанников частных организаций, осуществляющих образовательную деятельность по реализации образовательных программ дошкольного образования. 
-33 тыс. руб. снижение фактических затрат по оплате труда работников, на которых возложены обязанности по администрированию полномочия по выплате компенсации части родительской платы за присмотр и уход за детьми в дошкольных образовательных учреждениях, в связи с наличием листов временной нетрудоспособности и отпусков без сохранения заработной платы работников. 
- 272,52 тыс. руб. снижение фактических затрат по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в связи с
фактическим количеством сертификатов, представленных частными организациями для перечисления субсидии, перерасчета объема субсидии с учетом фактического времени нахождения воспитанников в списочном составе частной организации.
- 7 586,21 тыс. руб. остаток средств субвенции на организацию и обеспечение отдыха и оздоровления детей, в том числе в этнической среде, сложившийся по причине введения ограничительных мероприятий по организации отдыха детей и их оздоровления в автономном округе и за его пределами в связи с действием в Ханты-Мансийском автономном округе – Югре режима повышенной готовности, связанного с распространением новой коронавирусной инфекции,вызванной COVID-19.
-14 697,9 тыс.руб. остаток средств за счет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(федеральный бюджет),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сложился в связи с фактически начисленным и выплаченным вознаграждением за классное руководство педагогическим работникам муниципальных общеобразовательных учреждений.
- 166,43 тыс. руб. остаток средств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в сумме , сложившемся в связи с уменьшением среднегодовой численности обучающихся начальных классов в частных общеобразовательных учреждениях на основании данных статистической отчетности по форме № ОО-1 за 2020 год.
-18 839,54 тыс. руб. остаток средств федерального, окружного, местного бюджетов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сложившийся в связи с
уменьшением среднегодовой численности обучающихся начальных классов в муниципальных общеобразовательных учреждениях на основании данных
статистической отчетности по форме № ОО-1 за 2020 год.
-94,57 тыс. руб. остаток средств местного бюджета на создание центров цифрового образования детей "IT-куб"  сложившийся по результатам заключения муниципальных контрактов на закупку товаров, работ, услуг.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evisions>
</file>

<file path=xl/revisions/revisionLog3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9" sId="1">
    <o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8</t>
        </r>
        <r>
          <rPr>
            <sz val="16"/>
            <rFont val="Times New Roman"/>
            <family val="1"/>
            <charset val="204"/>
          </rPr>
          <t>.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Государственная программа "Развитие образования"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С</t>
        </r>
        <r>
          <rPr>
            <sz val="16"/>
            <rFont val="Times New Roman"/>
            <family val="1"/>
            <charset val="204"/>
          </rPr>
          <t>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Субсидии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2"/>
            <charset val="204"/>
          </rPr>
          <t xml:space="preserve">
</t>
        </r>
        <r>
          <rPr>
            <sz val="16"/>
            <rFont val="Times New Roman"/>
            <family val="1"/>
            <charset val="204"/>
          </rPr>
          <t>10. Субсидии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11.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12.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3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0" sId="1" numFmtId="4">
    <oc r="C29">
      <v>194.42</v>
    </oc>
    <nc r="C29"/>
  </rcc>
  <rcc rId="1851" sId="1" numFmtId="4">
    <oc r="D29">
      <v>194.42</v>
    </oc>
    <nc r="D29"/>
  </rcc>
  <rcc rId="1852" sId="1">
    <oc r="E29">
      <f>G29</f>
    </oc>
    <nc r="E29"/>
  </rcc>
  <rcc rId="1853" sId="1">
    <oc r="F29">
      <f>E29/D29</f>
    </oc>
    <nc r="F29"/>
  </rcc>
  <rcc rId="1854" sId="1" numFmtId="4">
    <oc r="G29">
      <v>194.42</v>
    </oc>
    <nc r="G29"/>
  </rcc>
  <rcc rId="1855" sId="1">
    <oc r="H29">
      <f>G29/D29</f>
    </oc>
    <nc r="H29"/>
  </rcc>
</revisions>
</file>

<file path=xl/revisions/revisionLog3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6" sId="1" numFmtId="4">
    <oc r="C28">
      <v>196647.9</v>
    </oc>
    <nc r="C28">
      <v>315372.12</v>
    </nc>
  </rcc>
  <rfmt sheetId="1" sqref="C28" start="0" length="2147483647">
    <dxf>
      <font>
        <color auto="1"/>
      </font>
    </dxf>
  </rfmt>
  <rcc rId="1857" sId="1" numFmtId="4">
    <oc r="D28">
      <v>182279.59</v>
    </oc>
    <nc r="D28">
      <v>314547.71999999997</v>
    </nc>
  </rcc>
  <rfmt sheetId="1" sqref="D28" start="0" length="2147483647">
    <dxf>
      <font>
        <color auto="1"/>
      </font>
    </dxf>
  </rfmt>
  <rcc rId="1858" sId="1" numFmtId="4">
    <oc r="G28">
      <f>157607.19-G29</f>
    </oc>
    <nc r="G28">
      <v>0</v>
    </nc>
  </rcc>
  <rcc rId="1859" sId="1" numFmtId="4">
    <oc r="E28">
      <f>G28</f>
    </oc>
    <nc r="E28">
      <v>0</v>
    </nc>
  </rcc>
</revisions>
</file>

<file path=xl/revisions/revisionLog3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60" sId="1" numFmtId="4">
    <oc r="E28">
      <v>0</v>
    </oc>
    <nc r="E28">
      <f>G28</f>
    </nc>
  </rcc>
  <rcc rId="1861" sId="1" numFmtId="4">
    <oc r="C27">
      <v>14295301.9</v>
    </oc>
    <nc r="C27">
      <v>14866164.300000001</v>
    </nc>
  </rcc>
  <rcc rId="1862" sId="1" numFmtId="4">
    <oc r="D27">
      <f>14046759.12-519.18</f>
    </oc>
    <nc r="D27">
      <v>14892769.6</v>
    </nc>
  </rcc>
  <rcc rId="1863" sId="1" numFmtId="4">
    <oc r="G27">
      <v>13792444.060000001</v>
    </oc>
    <nc r="G27">
      <v>50199.41</v>
    </nc>
  </rcc>
  <rcc rId="1864" sId="1" numFmtId="4">
    <oc r="E27">
      <v>13795388.41</v>
    </oc>
    <nc r="E27">
      <v>160479</v>
    </nc>
  </rcc>
  <rfmt sheetId="1" sqref="C27:H27" start="0" length="2147483647">
    <dxf>
      <font>
        <color auto="1"/>
      </font>
    </dxf>
  </rfmt>
  <rcc rId="1865" sId="1" numFmtId="4">
    <oc r="C26">
      <v>300724.3</v>
    </oc>
    <nc r="C26">
      <v>105639.3</v>
    </nc>
  </rcc>
  <rcc rId="1866" sId="1" numFmtId="4">
    <oc r="D26">
      <f>310905.48-331.94</f>
    </oc>
    <nc r="D26">
      <v>550417.6</v>
    </nc>
  </rcc>
  <rcc rId="1867" sId="1" numFmtId="4">
    <oc r="G26">
      <v>294400.83</v>
    </oc>
    <nc r="G26">
      <v>0</v>
    </nc>
  </rcc>
  <rcc rId="1868" sId="1" numFmtId="4">
    <oc r="E26">
      <v>294400.83</v>
    </oc>
    <nc r="E26">
      <v>0</v>
    </nc>
  </rcc>
</revisions>
</file>

<file path=xl/revisions/revisionLog3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6:D26" start="0" length="2147483647">
    <dxf>
      <font>
        <color auto="1"/>
      </font>
    </dxf>
  </rfmt>
</revisions>
</file>

<file path=xl/revisions/revisionLog3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1:C23" start="0" length="2147483647">
    <dxf>
      <font>
        <color auto="1"/>
      </font>
    </dxf>
  </rfmt>
  <rfmt sheetId="1" sqref="D21:D23" start="0" length="2147483647">
    <dxf>
      <font>
        <color auto="1"/>
      </font>
    </dxf>
  </rfmt>
</revisions>
</file>

<file path=xl/revisions/revisionLog3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1:E23" start="0" length="2147483647">
    <dxf>
      <font>
        <color auto="1"/>
      </font>
    </dxf>
  </rfmt>
  <rfmt sheetId="1" sqref="F21:I23" start="0" length="2147483647">
    <dxf>
      <font>
        <color auto="1"/>
      </font>
    </dxf>
  </rfmt>
</revisions>
</file>

<file path=xl/revisions/revisionLog3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69" sId="1">
    <oc r="I5" t="inlineStr">
      <is>
        <t>Остаток неиспользованных ассигнований на 31.12.2021</t>
      </is>
    </oc>
    <nc r="I5" t="inlineStr">
      <is>
        <t>Ожидаемое исполнение на 01.01.2022</t>
      </is>
    </nc>
  </rcc>
</revisions>
</file>

<file path=xl/revisions/revisionLog3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0" sId="1">
    <oc r="I21">
      <f>SUM(I26:I30)</f>
    </oc>
    <nc r="I21">
      <f>SUM(I26:I30)</f>
    </nc>
  </rcc>
  <rcc rId="1871" sId="1">
    <oc r="I26">
      <f>D26-G26</f>
    </oc>
    <nc r="I26">
      <f>444778.3</f>
    </nc>
  </rcc>
  <rcc rId="1872" sId="1">
    <oc r="I27">
      <f>D27-G27</f>
    </oc>
    <nc r="I27">
      <f>13492475.47</f>
    </nc>
  </rcc>
  <rcc rId="1873" sId="1">
    <oc r="I28">
      <f>D28-G28</f>
    </oc>
    <nc r="I28">
      <f>166971.12</f>
    </nc>
  </rcc>
</revisions>
</file>

<file path=xl/revisions/revisionLog3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3" start="0" length="0">
    <dxf>
      <border>
        <left/>
        <right/>
        <top/>
        <bottom/>
      </border>
    </dxf>
  </rfmt>
  <rfmt sheetId="1" sqref="B21:B25" start="0" length="0">
    <dxf>
      <border>
        <left style="thin">
          <color indexed="64"/>
        </left>
      </border>
    </dxf>
  </rfmt>
</revisions>
</file>

<file path=xl/revisions/revisionLog3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874" sId="1" ref="A132:XFD132" action="insert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rc>
  <rrc rId="1875" sId="1" ref="A132:XFD132" action="insert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rc>
  <rrc rId="1876" sId="1" ref="A132:XFD133" action="insert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rc>
  <rrc rId="1877" sId="1" ref="A132:XFD135" action="insert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rc>
  <rfmt sheetId="1" sqref="B132" start="0" length="0">
    <dxf>
      <font>
        <i/>
        <sz val="16"/>
        <color auto="1"/>
      </font>
      <border outline="0">
        <bottom style="thin">
          <color indexed="64"/>
        </bottom>
      </border>
    </dxf>
  </rfmt>
  <rcc rId="1878" sId="1" odxf="1" dxf="1">
    <nc r="C132">
      <f>SUM(C133:C137)</f>
    </nc>
    <odxf>
      <font>
        <i val="0"/>
        <sz val="20"/>
        <color auto="1"/>
      </font>
      <border outline="0">
        <bottom/>
      </border>
    </odxf>
    <ndxf>
      <font>
        <i/>
        <sz val="20"/>
        <color auto="1"/>
      </font>
      <border outline="0">
        <bottom style="thin">
          <color indexed="64"/>
        </bottom>
      </border>
    </ndxf>
  </rcc>
  <rcc rId="1879" sId="1" odxf="1" dxf="1">
    <nc r="D132">
      <f>SUM(D133:D137)</f>
    </nc>
    <odxf>
      <font>
        <b/>
        <i val="0"/>
        <sz val="20"/>
        <color auto="1"/>
      </font>
      <border outline="0">
        <bottom/>
      </border>
    </odxf>
    <ndxf>
      <font>
        <b val="0"/>
        <i/>
        <sz val="20"/>
        <color auto="1"/>
      </font>
      <border outline="0">
        <bottom style="thin">
          <color indexed="64"/>
        </bottom>
      </border>
    </ndxf>
  </rcc>
  <rcc rId="1880" sId="1" odxf="1" dxf="1">
    <nc r="E132">
      <f>SUM(E133:E137)</f>
    </nc>
    <odxf>
      <font>
        <i val="0"/>
        <sz val="20"/>
        <color auto="1"/>
      </font>
      <border outline="0">
        <bottom/>
      </border>
    </odxf>
    <ndxf>
      <font>
        <i/>
        <sz val="20"/>
        <color auto="1"/>
      </font>
      <border outline="0">
        <bottom style="thin">
          <color indexed="64"/>
        </bottom>
      </border>
    </ndxf>
  </rcc>
  <rfmt sheetId="1" sqref="F132" start="0" length="0">
    <dxf>
      <font>
        <i/>
        <sz val="20"/>
        <color auto="1"/>
      </font>
      <border outline="0">
        <bottom style="thin">
          <color indexed="64"/>
        </bottom>
      </border>
    </dxf>
  </rfmt>
  <rcc rId="1881" sId="1" odxf="1" dxf="1">
    <nc r="G132">
      <f>SUM(G133:G137)</f>
    </nc>
    <odxf>
      <font>
        <i val="0"/>
        <sz val="20"/>
        <color auto="1"/>
      </font>
      <border outline="0">
        <bottom/>
      </border>
    </odxf>
    <ndxf>
      <font>
        <i/>
        <sz val="20"/>
        <color auto="1"/>
      </font>
      <border outline="0">
        <bottom style="thin">
          <color indexed="64"/>
        </bottom>
      </border>
    </ndxf>
  </rcc>
  <rcc rId="1882" sId="1" odxf="1" dxf="1">
    <nc r="H132">
      <f>G132/D132</f>
    </nc>
    <odxf>
      <font>
        <i val="0"/>
        <sz val="20"/>
        <color auto="1"/>
      </font>
      <border outline="0">
        <bottom/>
      </border>
    </odxf>
    <ndxf>
      <font>
        <i/>
        <sz val="20"/>
        <color auto="1"/>
      </font>
      <border outline="0">
        <bottom style="thin">
          <color indexed="64"/>
        </bottom>
      </border>
    </ndxf>
  </rcc>
  <rcc rId="1883" sId="1" odxf="1" dxf="1">
    <nc r="I132">
      <f>I133+I134</f>
    </nc>
    <odxf>
      <numFmt numFmtId="13" formatCode="0%"/>
      <border outline="0">
        <bottom/>
      </border>
    </odxf>
    <ndxf>
      <numFmt numFmtId="4" formatCode="#,##0.00"/>
      <border outline="0">
        <bottom style="thin">
          <color indexed="64"/>
        </bottom>
      </border>
    </ndxf>
  </rcc>
  <rcc rId="1884" sId="1" odxf="1" dxf="1">
    <nc r="B133" t="inlineStr">
      <is>
        <t>федеральный бюджет</t>
      </is>
    </nc>
    <odxf>
      <border outline="0">
        <bottom/>
      </border>
    </odxf>
    <ndxf>
      <border outline="0">
        <bottom style="thin">
          <color indexed="64"/>
        </bottom>
      </border>
    </ndxf>
  </rcc>
  <rfmt sheetId="1" sqref="C133" start="0" length="0">
    <dxf>
      <border outline="0">
        <bottom style="thin">
          <color indexed="64"/>
        </bottom>
      </border>
    </dxf>
  </rfmt>
  <rfmt sheetId="1" sqref="D133" start="0" length="0">
    <dxf>
      <font>
        <b val="0"/>
        <sz val="20"/>
        <color auto="1"/>
      </font>
      <border outline="0">
        <bottom style="thin">
          <color indexed="64"/>
        </bottom>
      </border>
    </dxf>
  </rfmt>
  <rfmt sheetId="1" sqref="E133" start="0" length="0">
    <dxf>
      <border outline="0">
        <bottom style="thin">
          <color indexed="64"/>
        </bottom>
      </border>
    </dxf>
  </rfmt>
  <rfmt sheetId="1" sqref="F133" start="0" length="0">
    <dxf>
      <border outline="0">
        <bottom style="thin">
          <color indexed="64"/>
        </bottom>
      </border>
    </dxf>
  </rfmt>
  <rfmt sheetId="1" sqref="G133" start="0" length="0">
    <dxf>
      <border outline="0">
        <bottom style="thin">
          <color indexed="64"/>
        </bottom>
      </border>
    </dxf>
  </rfmt>
  <rfmt sheetId="1" sqref="H133" start="0" length="0">
    <dxf>
      <border outline="0">
        <bottom style="thin">
          <color indexed="64"/>
        </bottom>
      </border>
    </dxf>
  </rfmt>
  <rcc rId="1885" sId="1" odxf="1" dxf="1">
    <nc r="I133">
      <f>D133</f>
    </nc>
    <odxf>
      <numFmt numFmtId="13" formatCode="0%"/>
      <border outline="0">
        <bottom/>
      </border>
    </odxf>
    <ndxf>
      <numFmt numFmtId="4" formatCode="#,##0.00"/>
      <border outline="0">
        <bottom style="thin">
          <color indexed="64"/>
        </bottom>
      </border>
    </ndxf>
  </rcc>
  <rcc rId="1886" sId="1" odxf="1" dxf="1">
    <nc r="B134" t="inlineStr">
      <is>
        <t>бюджет ХМАО - Югры</t>
      </is>
    </nc>
    <odxf>
      <border outline="0">
        <bottom/>
      </border>
    </odxf>
    <ndxf>
      <border outline="0">
        <bottom style="thin">
          <color indexed="64"/>
        </bottom>
      </border>
    </ndxf>
  </rcc>
  <rfmt sheetId="1" sqref="C134" start="0" length="0">
    <dxf>
      <border outline="0">
        <bottom style="thin">
          <color indexed="64"/>
        </bottom>
      </border>
    </dxf>
  </rfmt>
  <rfmt sheetId="1" sqref="D134" start="0" length="0">
    <dxf>
      <font>
        <b val="0"/>
        <sz val="20"/>
        <color auto="1"/>
      </font>
      <border outline="0">
        <bottom style="thin">
          <color indexed="64"/>
        </bottom>
      </border>
    </dxf>
  </rfmt>
  <rfmt sheetId="1" sqref="E134" start="0" length="0">
    <dxf>
      <border outline="0">
        <bottom style="thin">
          <color indexed="64"/>
        </bottom>
      </border>
    </dxf>
  </rfmt>
  <rfmt sheetId="1" sqref="F134" start="0" length="0">
    <dxf>
      <border outline="0">
        <bottom style="thin">
          <color indexed="64"/>
        </bottom>
      </border>
    </dxf>
  </rfmt>
  <rfmt sheetId="1" sqref="G134" start="0" length="0">
    <dxf>
      <border outline="0">
        <bottom style="thin">
          <color indexed="64"/>
        </bottom>
      </border>
    </dxf>
  </rfmt>
  <rfmt sheetId="1" sqref="H134" start="0" length="0">
    <dxf>
      <font>
        <i/>
        <sz val="20"/>
        <color auto="1"/>
      </font>
      <border outline="0">
        <bottom style="thin">
          <color indexed="64"/>
        </bottom>
      </border>
    </dxf>
  </rfmt>
  <rcc rId="1887" sId="1" odxf="1" dxf="1">
    <nc r="I134">
      <f>D134</f>
    </nc>
    <odxf>
      <numFmt numFmtId="13" formatCode="0%"/>
      <border outline="0">
        <bottom/>
      </border>
    </odxf>
    <ndxf>
      <numFmt numFmtId="4" formatCode="#,##0.00"/>
      <border outline="0">
        <bottom style="thin">
          <color indexed="64"/>
        </bottom>
      </border>
    </ndxf>
  </rcc>
  <rcc rId="1888" sId="1" odxf="1" dxf="1">
    <nc r="B135" t="inlineStr">
      <is>
        <t>бюджет МО</t>
      </is>
    </nc>
    <odxf>
      <border outline="0">
        <bottom/>
      </border>
    </odxf>
    <ndxf>
      <border outline="0">
        <bottom style="thin">
          <color indexed="64"/>
        </bottom>
      </border>
    </ndxf>
  </rcc>
  <rfmt sheetId="1" sqref="C135" start="0" length="0">
    <dxf>
      <border outline="0">
        <bottom style="thin">
          <color indexed="64"/>
        </bottom>
      </border>
    </dxf>
  </rfmt>
  <rfmt sheetId="1" sqref="D135" start="0" length="0">
    <dxf>
      <font>
        <b val="0"/>
        <sz val="20"/>
        <color auto="1"/>
      </font>
      <border outline="0">
        <bottom style="thin">
          <color indexed="64"/>
        </bottom>
      </border>
    </dxf>
  </rfmt>
  <rfmt sheetId="1" sqref="E135" start="0" length="0">
    <dxf>
      <border outline="0">
        <bottom style="thin">
          <color indexed="64"/>
        </bottom>
      </border>
    </dxf>
  </rfmt>
  <rfmt sheetId="1" sqref="F135" start="0" length="0">
    <dxf>
      <border outline="0">
        <bottom style="thin">
          <color indexed="64"/>
        </bottom>
      </border>
    </dxf>
  </rfmt>
  <rfmt sheetId="1" sqref="G135" start="0" length="0">
    <dxf>
      <border outline="0">
        <bottom style="thin">
          <color indexed="64"/>
        </bottom>
      </border>
    </dxf>
  </rfmt>
  <rfmt sheetId="1" sqref="H135" start="0" length="0">
    <dxf>
      <border outline="0">
        <bottom style="thin">
          <color indexed="64"/>
        </bottom>
      </border>
    </dxf>
  </rfmt>
  <rfmt sheetId="1" sqref="I135" start="0" length="0">
    <dxf>
      <border outline="0">
        <bottom style="thin">
          <color indexed="64"/>
        </bottom>
      </border>
    </dxf>
  </rfmt>
  <rcc rId="1889" sId="1" odxf="1" dxf="1">
    <nc r="B136" t="inlineStr">
      <is>
        <t>бюджет МО сверх соглашения</t>
      </is>
    </nc>
    <odxf>
      <border outline="0">
        <bottom/>
      </border>
    </odxf>
    <ndxf>
      <border outline="0">
        <bottom style="thin">
          <color indexed="64"/>
        </bottom>
      </border>
    </ndxf>
  </rcc>
  <rfmt sheetId="1" sqref="C136" start="0" length="0">
    <dxf>
      <border outline="0">
        <bottom style="thin">
          <color indexed="64"/>
        </bottom>
      </border>
    </dxf>
  </rfmt>
  <rfmt sheetId="1" sqref="D136" start="0" length="0">
    <dxf>
      <border outline="0">
        <bottom style="thin">
          <color indexed="64"/>
        </bottom>
      </border>
    </dxf>
  </rfmt>
  <rfmt sheetId="1" sqref="E136" start="0" length="0">
    <dxf>
      <border outline="0">
        <bottom style="thin">
          <color indexed="64"/>
        </bottom>
      </border>
    </dxf>
  </rfmt>
  <rfmt sheetId="1" sqref="F136" start="0" length="0">
    <dxf>
      <border outline="0">
        <bottom style="thin">
          <color indexed="64"/>
        </bottom>
      </border>
    </dxf>
  </rfmt>
  <rfmt sheetId="1" sqref="G136" start="0" length="0">
    <dxf>
      <border outline="0">
        <bottom style="thin">
          <color indexed="64"/>
        </bottom>
      </border>
    </dxf>
  </rfmt>
  <rfmt sheetId="1" sqref="H136" start="0" length="0">
    <dxf>
      <border outline="0">
        <bottom style="thin">
          <color indexed="64"/>
        </bottom>
      </border>
    </dxf>
  </rfmt>
  <rfmt sheetId="1" sqref="I136" start="0" length="0">
    <dxf>
      <border outline="0">
        <bottom style="thin">
          <color indexed="64"/>
        </bottom>
      </border>
    </dxf>
  </rfmt>
  <rcc rId="1890" sId="1" odxf="1" dxf="1">
    <nc r="B137" t="inlineStr">
      <is>
        <t>привлечённые средства</t>
      </is>
    </nc>
    <odxf>
      <border outline="0">
        <bottom/>
      </border>
    </odxf>
    <ndxf>
      <border outline="0">
        <bottom style="thin">
          <color indexed="64"/>
        </bottom>
      </border>
    </ndxf>
  </rcc>
  <rfmt sheetId="1" sqref="C137" start="0" length="0">
    <dxf>
      <border outline="0">
        <bottom style="thin">
          <color indexed="64"/>
        </bottom>
      </border>
    </dxf>
  </rfmt>
  <rfmt sheetId="1" sqref="D137" start="0" length="0">
    <dxf>
      <border outline="0">
        <bottom style="thin">
          <color indexed="64"/>
        </bottom>
      </border>
    </dxf>
  </rfmt>
  <rfmt sheetId="1" sqref="E137" start="0" length="0">
    <dxf>
      <border outline="0">
        <bottom style="thin">
          <color indexed="64"/>
        </bottom>
      </border>
    </dxf>
  </rfmt>
  <rfmt sheetId="1" sqref="F137" start="0" length="0">
    <dxf>
      <border outline="0">
        <bottom style="thin">
          <color indexed="64"/>
        </bottom>
      </border>
    </dxf>
  </rfmt>
  <rfmt sheetId="1" sqref="G137" start="0" length="0">
    <dxf>
      <border outline="0">
        <bottom style="thin">
          <color indexed="64"/>
        </bottom>
      </border>
    </dxf>
  </rfmt>
  <rfmt sheetId="1" sqref="H137" start="0" length="0">
    <dxf>
      <border outline="0">
        <bottom style="thin">
          <color indexed="64"/>
        </bottom>
      </border>
    </dxf>
  </rfmt>
  <rfmt sheetId="1" sqref="I137" start="0" length="0">
    <dxf>
      <border outline="0">
        <bottom style="thin">
          <color indexed="64"/>
        </bottom>
      </border>
    </dxf>
  </rfmt>
  <rcc rId="1891" sId="1">
    <nc r="A132" t="inlineStr">
      <is>
        <t>11.2.4.</t>
      </is>
    </nc>
  </rcc>
  <rcc rId="1892" sId="1">
    <nc r="B132" t="inlineStr">
      <is>
        <t>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за счет средств бюджета Ханты-Мансийского автономного округа – Югры (ДАиГ)</t>
      </is>
    </nc>
  </rcc>
  <rcc rId="1893" sId="1" numFmtId="4">
    <nc r="C134">
      <v>577.6</v>
    </nc>
  </rcc>
  <rcc rId="1894" sId="1" numFmtId="4">
    <nc r="D134">
      <v>577.6</v>
    </nc>
  </rcc>
  <rfmt sheetId="1" sqref="F133" start="0" length="0">
    <dxf>
      <font>
        <i/>
        <sz val="20"/>
        <color auto="1"/>
      </font>
    </dxf>
  </rfmt>
  <rfmt sheetId="1" sqref="F134" start="0" length="0">
    <dxf>
      <font>
        <i/>
        <sz val="20"/>
        <color auto="1"/>
      </font>
    </dxf>
  </rfmt>
  <rfmt sheetId="1" sqref="F135" start="0" length="0">
    <dxf>
      <font>
        <i/>
        <sz val="20"/>
        <color auto="1"/>
      </font>
    </dxf>
  </rfmt>
  <rfmt sheetId="1" sqref="F136" start="0" length="0">
    <dxf>
      <font>
        <i/>
        <sz val="20"/>
        <color auto="1"/>
      </font>
    </dxf>
  </rfmt>
  <rfmt sheetId="1" sqref="F137" start="0" length="0">
    <dxf>
      <font>
        <i/>
        <sz val="20"/>
        <color auto="1"/>
      </font>
    </dxf>
  </rfmt>
  <rcc rId="1895" sId="1" odxf="1" dxf="1">
    <nc r="F132">
      <f>E132/D132</f>
    </nc>
    <ndxf>
      <font>
        <i val="0"/>
        <sz val="20"/>
        <color auto="1"/>
      </font>
    </ndxf>
  </rcc>
  <rfmt sheetId="1" sqref="F133" start="0" length="0">
    <dxf>
      <font>
        <i val="0"/>
        <sz val="20"/>
        <color auto="1"/>
      </font>
    </dxf>
  </rfmt>
  <rcc rId="1896" sId="1" odxf="1" dxf="1">
    <nc r="F134">
      <f>E134/D134</f>
    </nc>
    <ndxf>
      <font>
        <i val="0"/>
        <sz val="20"/>
        <color auto="1"/>
      </font>
    </ndxf>
  </rcc>
  <rfmt sheetId="1" sqref="F135" start="0" length="0">
    <dxf>
      <font>
        <i val="0"/>
        <sz val="20"/>
        <color auto="1"/>
      </font>
    </dxf>
  </rfmt>
  <rfmt sheetId="1" sqref="F136" start="0" length="0">
    <dxf>
      <font>
        <i val="0"/>
        <sz val="20"/>
        <color auto="1"/>
      </font>
    </dxf>
  </rfmt>
  <rfmt sheetId="1" sqref="F137" start="0" length="0">
    <dxf>
      <font>
        <i val="0"/>
        <sz val="20"/>
        <color auto="1"/>
      </font>
    </dxf>
  </rfmt>
  <rcv guid="{6068C3FF-17AA-48A5-A88B-2523CBAC39AE}" action="delete"/>
  <rdn rId="0" localSheetId="1" customView="1" name="Z_6068C3FF_17AA_48A5_A88B_2523CBAC39AE_.wvu.PrintArea" hidden="1" oldHidden="1">
    <formula>'на 31.01.2021'!$A$1:$J$192</formula>
    <oldFormula>'на 31.01.2021'!$A$1:$J$192</oldFormula>
  </rdn>
  <rdn rId="0" localSheetId="1" customView="1" name="Z_6068C3FF_17AA_48A5_A88B_2523CBAC39AE_.wvu.PrintTitles" hidden="1" oldHidden="1">
    <formula>'на 31.01.2021'!$5:$8</formula>
    <oldFormula>'на 31.01.2021'!$5:$8</oldFormula>
  </rdn>
  <rdn rId="0" localSheetId="1" customView="1" name="Z_6068C3FF_17AA_48A5_A88B_2523CBAC39AE_.wvu.FilterData" hidden="1" oldHidden="1">
    <formula>'на 31.01.2021'!$A$7:$J$393</formula>
    <oldFormula>'на 31.01.2021'!$A$7:$J$393</oldFormula>
  </rdn>
  <rcv guid="{6068C3FF-17AA-48A5-A88B-2523CBAC39AE}" action="add"/>
</revisions>
</file>

<file path=xl/revisions/revisionLog3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0" sId="1">
    <oc r="C109">
      <f>C115+C121+C127</f>
    </oc>
    <nc r="C109">
      <f>C115+C121+C127+C133</f>
    </nc>
  </rcc>
  <rcc rId="1901" sId="1">
    <oc r="D109">
      <f>D115+D121+D127</f>
    </oc>
    <nc r="D109">
      <f>D115+D121+D127+D133</f>
    </nc>
  </rcc>
  <rcc rId="1902" sId="1">
    <oc r="C110">
      <f>C116+C122+C128</f>
    </oc>
    <nc r="C110">
      <f>C116+C122+C128+C134</f>
    </nc>
  </rcc>
  <rcc rId="1903" sId="1">
    <oc r="C111">
      <f>C117+C123+C129</f>
    </oc>
    <nc r="C111">
      <f>C117+C123+C129+C135</f>
    </nc>
  </rcc>
  <rcc rId="1904" sId="1">
    <oc r="C112">
      <f>C118+C124+C130</f>
    </oc>
    <nc r="C112">
      <f>C118+C124+C130+C136</f>
    </nc>
  </rcc>
  <rcc rId="1905" sId="1">
    <oc r="C113">
      <f>C119+C125+C131</f>
    </oc>
    <nc r="C113">
      <f>C119+C125+C131+C137</f>
    </nc>
  </rcc>
  <rcc rId="1906" sId="1">
    <oc r="E109">
      <f>E115+E121+E127</f>
    </oc>
    <nc r="E109">
      <f>E115+E121+E127+E133</f>
    </nc>
  </rcc>
  <rcc rId="1907" sId="1">
    <oc r="D110">
      <f>D116+D122+D128</f>
    </oc>
    <nc r="D110">
      <f>D116+D122+D128+D134</f>
    </nc>
  </rcc>
  <rcc rId="1908" sId="1">
    <oc r="E110">
      <f>E116+E122+E128</f>
    </oc>
    <nc r="E110">
      <f>E116+E122+E128+E134</f>
    </nc>
  </rcc>
  <rcc rId="1909" sId="1">
    <oc r="D111">
      <f>D117+D123+D129</f>
    </oc>
    <nc r="D111">
      <f>D117+D123+D129+D135</f>
    </nc>
  </rcc>
  <rcc rId="1910" sId="1">
    <oc r="E111">
      <f>E117+E123+E129</f>
    </oc>
    <nc r="E111">
      <f>E117+E123+E129+E135</f>
    </nc>
  </rcc>
  <rcc rId="1911" sId="1">
    <oc r="D112">
      <f>D118+D124+D130</f>
    </oc>
    <nc r="D112">
      <f>D118+D124+D130+D136</f>
    </nc>
  </rcc>
  <rcc rId="1912" sId="1">
    <oc r="E112">
      <f>E118+E124+E130</f>
    </oc>
    <nc r="E112">
      <f>E118+E124+E130+E136</f>
    </nc>
  </rcc>
  <rcc rId="1913" sId="1">
    <oc r="D113">
      <f>D119+D125+D131</f>
    </oc>
    <nc r="D113">
      <f>D119+D125+D131+D137</f>
    </nc>
  </rcc>
  <rcc rId="1914" sId="1">
    <oc r="E113">
      <f>E119+E125+E131</f>
    </oc>
    <nc r="E113">
      <f>E119+E125+E131+E137</f>
    </nc>
  </rcc>
  <rcc rId="1915" sId="1">
    <oc r="G109">
      <f>G115+G121+G127</f>
    </oc>
    <nc r="G109">
      <f>G115+G121+G127+G133</f>
    </nc>
  </rcc>
  <rcc rId="1916" sId="1">
    <oc r="G110">
      <f>G116+G122+G128</f>
    </oc>
    <nc r="G110">
      <f>G116+G122+G128+G134</f>
    </nc>
  </rcc>
  <rcc rId="1917" sId="1">
    <oc r="G111">
      <f>G117+G123+G129</f>
    </oc>
    <nc r="G111">
      <f>G117+G123+G129+G135</f>
    </nc>
  </rcc>
  <rcc rId="1918" sId="1">
    <oc r="G112">
      <f>G118+G124+G130</f>
    </oc>
    <nc r="G112">
      <f>G118+G124+G130+G136</f>
    </nc>
  </rcc>
  <rcc rId="1919" sId="1">
    <oc r="G113">
      <f>G119+G125+G131</f>
    </oc>
    <nc r="G113">
      <f>G119+G125+G131+G137</f>
    </nc>
  </rcc>
</revisions>
</file>

<file path=xl/revisions/revisionLog3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20" sId="1">
    <oc r="B39" t="inlineStr">
      <is>
        <r>
          <rPr>
            <b/>
            <sz val="16"/>
            <rFont val="Times New Roman"/>
            <family val="1"/>
            <charset val="204"/>
          </rPr>
          <t>Государственная программа "Культурное пространство"</t>
        </r>
        <r>
          <rPr>
            <sz val="16"/>
            <color rgb="FFFF0000"/>
            <rFont val="Times New Roman"/>
            <family val="2"/>
            <charset val="204"/>
          </rPr>
          <t xml:space="preserve">
1. Субсидии на развитие сферы культуры в муниципальных образованиях Ханты-Мансийского автономного округа - Югры;
2. Субсидии на поддержку творческой деятельности и техническое оснащение детских и кукольных театров.
</t>
        </r>
      </is>
    </oc>
    <nc r="B39" t="inlineStr">
      <is>
        <r>
          <rPr>
            <b/>
            <sz val="16"/>
            <rFont val="Times New Roman"/>
            <family val="1"/>
            <charset val="204"/>
          </rPr>
          <t>Государственная программа "Культурное пространство"</t>
        </r>
        <r>
          <rPr>
            <sz val="16"/>
            <color rgb="FFFF0000"/>
            <rFont val="Times New Roman"/>
            <family val="2"/>
            <charset val="204"/>
          </rPr>
          <t xml:space="preserve">
</t>
        </r>
        <r>
          <rPr>
            <sz val="16"/>
            <rFont val="Times New Roman"/>
            <family val="1"/>
            <charset val="204"/>
          </rPr>
          <t>1. Субсидии на развитие сферы культуры в муниципальных образованиях Ханты-Мансийского автономного округа - Югры;</t>
        </r>
        <r>
          <rPr>
            <sz val="16"/>
            <color rgb="FFFF0000"/>
            <rFont val="Times New Roman"/>
            <family val="2"/>
            <charset val="204"/>
          </rPr>
          <t xml:space="preserve">
</t>
        </r>
        <r>
          <rPr>
            <sz val="16"/>
            <rFont val="Times New Roman"/>
            <family val="1"/>
            <charset val="204"/>
          </rPr>
          <t xml:space="preserve">2. Субсидии на поддержку творческой деятельности и техническое оснащение детских и кукольных театров.
</t>
        </r>
      </is>
    </nc>
  </rcc>
  <rfmt sheetId="1" sqref="A39:B43" start="0" length="2147483647">
    <dxf>
      <font>
        <color auto="1"/>
      </font>
    </dxf>
  </rfmt>
  <rfmt sheetId="1" sqref="B44" start="0" length="2147483647">
    <dxf>
      <font>
        <color auto="1"/>
      </font>
    </dxf>
  </rfmt>
  <rcc rId="1921" sId="1" numFmtId="4">
    <oc r="C42">
      <v>292.08999999999997</v>
    </oc>
    <nc r="C42">
      <v>299.10000000000002</v>
    </nc>
  </rcc>
  <rcc rId="1922" sId="1" numFmtId="4">
    <oc r="C41">
      <v>2828.02</v>
    </oc>
    <nc r="C41">
      <v>1697</v>
    </nc>
  </rcc>
  <rcc rId="1923" sId="1" numFmtId="4">
    <oc r="C40">
      <v>879.58</v>
    </oc>
    <nc r="C40">
      <v>306.8</v>
    </nc>
  </rcc>
  <rfmt sheetId="1" sqref="C39:C42" start="0" length="2147483647">
    <dxf>
      <font>
        <color auto="1"/>
      </font>
    </dxf>
  </rfmt>
  <rcc rId="1924" sId="1" numFmtId="4">
    <oc r="D42">
      <v>292.08999999999997</v>
    </oc>
    <nc r="D42">
      <v>305.08</v>
    </nc>
  </rcc>
  <rcc rId="1925" sId="1" numFmtId="4">
    <oc r="D41">
      <v>2828.02</v>
    </oc>
    <nc r="D41">
      <v>1776.5</v>
    </nc>
  </rcc>
  <rcc rId="1926" sId="1" numFmtId="4">
    <oc r="D40">
      <v>879.58</v>
    </oc>
    <nc r="D40">
      <v>340.9</v>
    </nc>
  </rcc>
  <rfmt sheetId="1" sqref="D39:D42" start="0" length="2147483647">
    <dxf>
      <font>
        <color auto="1"/>
      </font>
    </dxf>
  </rfmt>
  <rcc rId="1927" sId="1" numFmtId="4">
    <oc r="E40">
      <v>879.58</v>
    </oc>
    <nc r="E40">
      <v>0</v>
    </nc>
  </rcc>
  <rcc rId="1928" sId="1" numFmtId="4">
    <oc r="E41">
      <v>2828.02</v>
    </oc>
    <nc r="E41">
      <v>0</v>
    </nc>
  </rcc>
  <rcc rId="1929" sId="1" numFmtId="4">
    <oc r="E42">
      <f>G42</f>
    </oc>
    <nc r="E42">
      <v>0</v>
    </nc>
  </rcc>
  <rcc rId="1930" sId="1" numFmtId="4">
    <oc r="G40">
      <v>879.58</v>
    </oc>
    <nc r="G40">
      <v>0</v>
    </nc>
  </rcc>
  <rcc rId="1931" sId="1" numFmtId="4">
    <oc r="G41">
      <v>2828.02</v>
    </oc>
    <nc r="G41">
      <v>0</v>
    </nc>
  </rcc>
  <rcc rId="1932" sId="1" numFmtId="4">
    <oc r="G42">
      <v>292.08999999999997</v>
    </oc>
    <nc r="G42">
      <v>0</v>
    </nc>
  </rcc>
  <rcv guid="{13BE7114-35DF-4699-8779-61985C68F6C3}" action="delete"/>
  <rdn rId="0" localSheetId="1" customView="1" name="Z_13BE7114_35DF_4699_8779_61985C68F6C3_.wvu.PrintArea" hidden="1" oldHidden="1">
    <formula>'на 31.01.2021'!$A$1:$J$193</formula>
    <oldFormula>'на 31.01.2021'!$A$1:$J$193</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31.01.2021'!$A$7:$J$393</formula>
    <oldFormula>'на 31.01.2021'!$A$7:$J$393</oldFormula>
  </rdn>
  <rcv guid="{13BE7114-35DF-4699-8779-61985C68F6C3}" action="add"/>
</revisions>
</file>

<file path=xl/revisions/revisionLog3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6" sId="1">
    <oc r="I34">
      <f>D34</f>
    </oc>
    <nc r="I34">
      <f>14190</f>
    </nc>
  </rcc>
</revisions>
</file>

<file path=xl/revisions/revisionLog3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A7E1A-5F2B-4408-A34C-1F0223B5B245}" action="delete"/>
  <rdn rId="0" localSheetId="1" customView="1" name="Z_3EEA7E1A_5F2B_4408_A34C_1F0223B5B245_.wvu.FilterData" hidden="1" oldHidden="1">
    <formula>'на 31.01.2021'!$A$7:$J$393</formula>
    <oldFormula>'на 31.01.2021'!$A$7:$J$393</oldFormula>
  </rdn>
  <rcv guid="{3EEA7E1A-5F2B-4408-A34C-1F0223B5B245}" action="add"/>
</revisions>
</file>

<file path=xl/revisions/revisionLog3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8" sId="1">
    <oc r="J39"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приобретение оборудования для перевода документов в машинописный формат (системный блок, монитор, ИБП), на проведение работ по переводу печатных изданий в машиночитаемый формат (печатные издания, находящиеся в ведомстве государственной библиотеки Югры), на комплектование библиотечных фондов, на приобретение прав доступа к электронным базам данных и оказанию услуг по внесению книг в мобильную библиотеку, на подписку и поставку периодических изданий, на техническое сопровождение системы автоматизации библиотек ИРБИС 64, на оплату работ по гарантийному абонентскому обслуживанию автоматизированной интегрированной библиотечной системы "МегаПро". Бюджетные ассигнования освоены в полном объеме.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t>
        </r>
        <r>
          <rPr>
            <sz val="16"/>
            <color rgb="FFFF0000"/>
            <rFont val="Times New Roman"/>
            <family val="2"/>
            <charset val="204"/>
          </rPr>
          <t xml:space="preserve">
</t>
        </r>
        <r>
          <rPr>
            <u/>
            <sz val="16"/>
            <rFont val="Times New Roman"/>
            <family val="1"/>
            <charset val="204"/>
          </rPr>
          <t/>
        </r>
      </is>
    </oc>
    <nc r="J39"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приобретение оборудования для перевода документов в машинописный формат (системный блок, монитор, ИБП), на проведение работ по переводу печатных изданий в машиночитаемый формат (печатные издания, находящиеся в ведомстве государственной библиотеки Югры), на комплектование библиотечных фондов, на приобретение прав доступа к электронным базам данных и оказанию услуг по внесению книг в мобильную библиотеку, на подписку и поставку периодических изданий, на техническое сопровождение системы автоматизации библиотек ИРБИС 64, на оплату работ по гарантийному абонентскому обслуживанию автоматизированной интегрированной библиотечной системы "МегаПро". Бюджетные ассигнования освоены в полном объеме.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АГ(ДК): 1) В рамках подпрограммы "Модернизация и развитие учреждений и организаций культуры" бюджетные ассигнования запланированы для комплектования книжных фондов библиотек.. Планируется заключение соглашения между Департаментом культуры ХМАО-Югры и МО городским округом город Сургут. Денежные средства планируется освоить в 3-4 кварталах 2020 года.                                                                                                                                                                                                                                  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Соглашение между Департаментом культуры ХМАО-Югры и МО городским округом город Сургут на стадии подписания. Денежные средства планируется освоить в 3 квартале 2020 года.                                                                                                                                                             
</t>
        </r>
        <r>
          <rPr>
            <u/>
            <sz val="16"/>
            <rFont val="Times New Roman"/>
            <family val="1"/>
            <charset val="204"/>
          </rPr>
          <t/>
        </r>
      </is>
    </nc>
  </rcc>
  <rcv guid="{13BE7114-35DF-4699-8779-61985C68F6C3}" action="delete"/>
  <rdn rId="0" localSheetId="1" customView="1" name="Z_13BE7114_35DF_4699_8779_61985C68F6C3_.wvu.PrintArea" hidden="1" oldHidden="1">
    <formula>'на 31.01.2021'!$A$1:$J$193</formula>
    <oldFormula>'на 31.01.2021'!$A$1:$J$193</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31.01.2021'!$A$7:$J$393</formula>
    <oldFormula>'на 31.01.2021'!$A$7:$J$393</oldFormula>
  </rdn>
  <rcv guid="{13BE7114-35DF-4699-8779-61985C68F6C3}" action="add"/>
</revisions>
</file>

<file path=xl/revisions/revisionLog3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42" sId="1">
    <o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В соответствии с договорами, заключёнными между КУ ХМАО-Югры «Сургутский центр занятости населения» и муниципальными учреждениями, подведомственными департаменту образования  в 2020 году временно трудоустроено 8 человек.
</t>
        </r>
        <r>
          <rPr>
            <u/>
            <sz val="16"/>
            <color rgb="FFFF0000"/>
            <rFont val="Times New Roman"/>
            <family val="1"/>
            <charset val="204"/>
          </rPr>
          <t>АГ (ДК):</t>
        </r>
        <r>
          <rPr>
            <sz val="16"/>
            <color rgb="FFFF0000"/>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is>
    </oc>
    <n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1"/>
            <charset val="204"/>
          </rPr>
          <t xml:space="preserve">
</t>
        </r>
        <r>
          <rPr>
            <u/>
            <sz val="16"/>
            <color rgb="FFFF0000"/>
            <rFont val="Times New Roman"/>
            <family val="1"/>
            <charset val="204"/>
          </rPr>
          <t>АГ (ДК):</t>
        </r>
        <r>
          <rPr>
            <sz val="16"/>
            <color rgb="FFFF0000"/>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is>
    </nc>
  </rcc>
</revisions>
</file>

<file path=xl/revisions/revisionLog3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943" sId="1" ref="A139:XFD139" action="insert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rc>
  <rrc rId="1944" sId="1" ref="A139:XFD140" action="insert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rc>
  <rrc rId="1945" sId="1" ref="A139:XFD142" action="insert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rc>
  <rrc rId="1946" sId="1" ref="A139:XFD146" action="insert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rc>
  <rcc rId="1947" sId="1">
    <nc r="A138" t="inlineStr">
      <is>
        <t>11.2.5.</t>
      </is>
    </nc>
  </rcc>
  <rcc rId="1948" sId="1">
    <nc r="B138" t="inlineStr">
      <is>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t>
      </is>
    </nc>
  </rcc>
  <rfmt sheetId="1" sqref="B138" start="0" length="2147483647">
    <dxf>
      <font>
        <i/>
      </font>
    </dxf>
  </rfmt>
  <rcc rId="1949" sId="1" odxf="1" dxf="1">
    <nc r="B139" t="inlineStr">
      <is>
        <t>федеральный бюджет</t>
      </is>
    </nc>
    <odxf>
      <border outline="0">
        <bottom/>
      </border>
    </odxf>
    <ndxf>
      <border outline="0">
        <bottom style="thin">
          <color indexed="64"/>
        </bottom>
      </border>
    </ndxf>
  </rcc>
  <rcc rId="1950" sId="1" odxf="1" dxf="1">
    <nc r="B140" t="inlineStr">
      <is>
        <t>бюджет ХМАО - Югры</t>
      </is>
    </nc>
    <odxf>
      <border outline="0">
        <bottom/>
      </border>
    </odxf>
    <ndxf>
      <border outline="0">
        <bottom style="thin">
          <color indexed="64"/>
        </bottom>
      </border>
    </ndxf>
  </rcc>
  <rcc rId="1951" sId="1" odxf="1" dxf="1">
    <nc r="B141" t="inlineStr">
      <is>
        <t>бюджет МО</t>
      </is>
    </nc>
    <odxf>
      <border outline="0">
        <bottom/>
      </border>
    </odxf>
    <ndxf>
      <border outline="0">
        <bottom style="thin">
          <color indexed="64"/>
        </bottom>
      </border>
    </ndxf>
  </rcc>
  <rcc rId="1952" sId="1" odxf="1" dxf="1">
    <nc r="B142" t="inlineStr">
      <is>
        <t>бюджет МО сверх соглашения</t>
      </is>
    </nc>
    <odxf>
      <border outline="0">
        <bottom/>
      </border>
    </odxf>
    <ndxf>
      <border outline="0">
        <bottom style="thin">
          <color indexed="64"/>
        </bottom>
      </border>
    </ndxf>
  </rcc>
  <rcc rId="1953" sId="1" odxf="1" dxf="1">
    <nc r="B143" t="inlineStr">
      <is>
        <t>привлечённые средства</t>
      </is>
    </nc>
    <odxf>
      <border outline="0">
        <bottom/>
      </border>
    </odxf>
    <ndxf>
      <border outline="0">
        <bottom style="thin">
          <color indexed="64"/>
        </bottom>
      </border>
    </ndxf>
  </rcc>
  <rrc rId="1954" sId="1" ref="A144:XFD14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44:XFD144" start="0" length="0">
      <dxf>
        <font>
          <sz val="18"/>
          <color rgb="FFFF0000"/>
        </font>
        <alignment horizontal="left" vertical="top" wrapText="1" readingOrder="0"/>
      </dxf>
    </rfmt>
    <rfmt sheetId="1" sqref="A14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fmt sheetId="1" sqref="B144" start="0" length="0">
      <dxf>
        <font>
          <sz val="16"/>
          <color auto="1"/>
        </font>
        <alignment horizontal="justify" readingOrder="0"/>
        <border outline="0">
          <left style="thin">
            <color indexed="64"/>
          </left>
          <right style="thin">
            <color indexed="64"/>
          </right>
          <top style="thin">
            <color indexed="64"/>
          </top>
        </border>
        <protection locked="0"/>
      </dxf>
    </rfmt>
    <rfmt sheetId="1" sqref="C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D144" start="0" length="0">
      <dxf>
        <font>
          <b/>
          <sz val="20"/>
          <color auto="1"/>
        </font>
        <numFmt numFmtId="4" formatCode="#,##0.00"/>
        <alignment horizontal="center" readingOrder="0"/>
        <border outline="0">
          <left style="thin">
            <color indexed="64"/>
          </left>
          <right style="thin">
            <color indexed="64"/>
          </right>
          <top style="thin">
            <color indexed="64"/>
          </top>
        </border>
        <protection locked="0"/>
      </dxf>
    </rfmt>
    <rfmt sheetId="1" sqref="E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G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H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I144" start="0" length="0">
      <dxf>
        <font>
          <sz val="20"/>
          <color auto="1"/>
        </font>
        <numFmt numFmtId="13" formatCode="0%"/>
        <alignment horizontal="center" readingOrder="0"/>
        <border outline="0">
          <left style="thin">
            <color indexed="64"/>
          </left>
          <right style="thin">
            <color indexed="64"/>
          </right>
          <top style="thin">
            <color indexed="64"/>
          </top>
        </border>
        <protection locked="0"/>
      </dxf>
    </rfmt>
    <rfmt sheetId="1" sqref="J144" start="0" length="0">
      <dxf>
        <font>
          <sz val="16"/>
          <color auto="1"/>
        </font>
        <alignment horizontal="justify" readingOrder="0"/>
        <border outline="0">
          <left style="thin">
            <color indexed="64"/>
          </left>
          <right style="thin">
            <color indexed="64"/>
          </right>
          <top style="thin">
            <color indexed="64"/>
          </top>
        </border>
        <protection locked="0"/>
      </dxf>
    </rfmt>
    <rfmt sheetId="1" sqref="K144" start="0" length="0">
      <dxf>
        <font>
          <i/>
          <sz val="20"/>
          <color rgb="FFFF0000"/>
        </font>
        <numFmt numFmtId="4" formatCode="#,##0.00"/>
      </dxf>
    </rfmt>
    <rfmt sheetId="1" sqref="L144" start="0" length="0">
      <dxf>
        <font>
          <b/>
          <sz val="20"/>
          <color rgb="FFFF0000"/>
        </font>
        <numFmt numFmtId="4" formatCode="#,##0.00"/>
      </dxf>
    </rfmt>
    <rfmt sheetId="1" sqref="M144" start="0" length="0">
      <dxf>
        <font>
          <b/>
          <sz val="20"/>
          <color rgb="FFFF0000"/>
        </font>
        <numFmt numFmtId="4" formatCode="#,##0.00"/>
      </dxf>
    </rfmt>
  </rrc>
  <rrc rId="1955" sId="1" ref="A144:XFD14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44:XFD144" start="0" length="0">
      <dxf>
        <font>
          <sz val="18"/>
          <color rgb="FFFF0000"/>
        </font>
        <alignment horizontal="left" vertical="top" wrapText="1" readingOrder="0"/>
      </dxf>
    </rfmt>
    <rfmt sheetId="1" sqref="A14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fmt sheetId="1" sqref="B144" start="0" length="0">
      <dxf>
        <font>
          <sz val="16"/>
          <color auto="1"/>
        </font>
        <alignment horizontal="justify" readingOrder="0"/>
        <border outline="0">
          <left style="thin">
            <color indexed="64"/>
          </left>
          <right style="thin">
            <color indexed="64"/>
          </right>
          <top style="thin">
            <color indexed="64"/>
          </top>
        </border>
        <protection locked="0"/>
      </dxf>
    </rfmt>
    <rfmt sheetId="1" sqref="C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D144" start="0" length="0">
      <dxf>
        <font>
          <b/>
          <sz val="20"/>
          <color auto="1"/>
        </font>
        <numFmt numFmtId="4" formatCode="#,##0.00"/>
        <alignment horizontal="center" readingOrder="0"/>
        <border outline="0">
          <left style="thin">
            <color indexed="64"/>
          </left>
          <right style="thin">
            <color indexed="64"/>
          </right>
          <top style="thin">
            <color indexed="64"/>
          </top>
        </border>
        <protection locked="0"/>
      </dxf>
    </rfmt>
    <rfmt sheetId="1" sqref="E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G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H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I144" start="0" length="0">
      <dxf>
        <font>
          <sz val="20"/>
          <color auto="1"/>
        </font>
        <numFmt numFmtId="13" formatCode="0%"/>
        <alignment horizontal="center" readingOrder="0"/>
        <border outline="0">
          <left style="thin">
            <color indexed="64"/>
          </left>
          <right style="thin">
            <color indexed="64"/>
          </right>
          <top style="thin">
            <color indexed="64"/>
          </top>
        </border>
        <protection locked="0"/>
      </dxf>
    </rfmt>
    <rfmt sheetId="1" sqref="J144" start="0" length="0">
      <dxf>
        <font>
          <sz val="16"/>
          <color auto="1"/>
        </font>
        <alignment horizontal="justify" readingOrder="0"/>
        <border outline="0">
          <left style="thin">
            <color indexed="64"/>
          </left>
          <right style="thin">
            <color indexed="64"/>
          </right>
          <top style="thin">
            <color indexed="64"/>
          </top>
        </border>
        <protection locked="0"/>
      </dxf>
    </rfmt>
    <rfmt sheetId="1" sqref="K144" start="0" length="0">
      <dxf>
        <font>
          <i/>
          <sz val="20"/>
          <color rgb="FFFF0000"/>
        </font>
        <numFmt numFmtId="4" formatCode="#,##0.00"/>
      </dxf>
    </rfmt>
    <rfmt sheetId="1" sqref="L144" start="0" length="0">
      <dxf>
        <font>
          <b/>
          <sz val="20"/>
          <color rgb="FFFF0000"/>
        </font>
        <numFmt numFmtId="4" formatCode="#,##0.00"/>
      </dxf>
    </rfmt>
    <rfmt sheetId="1" sqref="M144" start="0" length="0">
      <dxf>
        <font>
          <b/>
          <sz val="20"/>
          <color rgb="FFFF0000"/>
        </font>
        <numFmt numFmtId="4" formatCode="#,##0.00"/>
      </dxf>
    </rfmt>
  </rrc>
  <rrc rId="1956" sId="1" ref="A144:XFD14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44:XFD144" start="0" length="0">
      <dxf>
        <font>
          <sz val="18"/>
          <color rgb="FFFF0000"/>
        </font>
        <alignment horizontal="left" vertical="top" wrapText="1" readingOrder="0"/>
      </dxf>
    </rfmt>
    <rfmt sheetId="1" sqref="A14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fmt sheetId="1" sqref="B144" start="0" length="0">
      <dxf>
        <font>
          <sz val="16"/>
          <color auto="1"/>
        </font>
        <alignment horizontal="justify" readingOrder="0"/>
        <border outline="0">
          <left style="thin">
            <color indexed="64"/>
          </left>
          <right style="thin">
            <color indexed="64"/>
          </right>
          <top style="thin">
            <color indexed="64"/>
          </top>
        </border>
        <protection locked="0"/>
      </dxf>
    </rfmt>
    <rfmt sheetId="1" sqref="C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D144" start="0" length="0">
      <dxf>
        <font>
          <b/>
          <sz val="20"/>
          <color auto="1"/>
        </font>
        <numFmt numFmtId="4" formatCode="#,##0.00"/>
        <alignment horizontal="center" readingOrder="0"/>
        <border outline="0">
          <left style="thin">
            <color indexed="64"/>
          </left>
          <right style="thin">
            <color indexed="64"/>
          </right>
          <top style="thin">
            <color indexed="64"/>
          </top>
        </border>
        <protection locked="0"/>
      </dxf>
    </rfmt>
    <rfmt sheetId="1" sqref="E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G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H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I144" start="0" length="0">
      <dxf>
        <font>
          <sz val="20"/>
          <color auto="1"/>
        </font>
        <numFmt numFmtId="13" formatCode="0%"/>
        <alignment horizontal="center" readingOrder="0"/>
        <border outline="0">
          <left style="thin">
            <color indexed="64"/>
          </left>
          <right style="thin">
            <color indexed="64"/>
          </right>
          <top style="thin">
            <color indexed="64"/>
          </top>
        </border>
        <protection locked="0"/>
      </dxf>
    </rfmt>
    <rfmt sheetId="1" sqref="J144" start="0" length="0">
      <dxf>
        <font>
          <sz val="16"/>
          <color auto="1"/>
        </font>
        <alignment horizontal="justify" readingOrder="0"/>
        <border outline="0">
          <left style="thin">
            <color indexed="64"/>
          </left>
          <right style="thin">
            <color indexed="64"/>
          </right>
          <top style="thin">
            <color indexed="64"/>
          </top>
        </border>
        <protection locked="0"/>
      </dxf>
    </rfmt>
    <rfmt sheetId="1" sqref="K144" start="0" length="0">
      <dxf>
        <font>
          <i/>
          <sz val="20"/>
          <color rgb="FFFF0000"/>
        </font>
        <numFmt numFmtId="4" formatCode="#,##0.00"/>
      </dxf>
    </rfmt>
    <rfmt sheetId="1" sqref="L144" start="0" length="0">
      <dxf>
        <font>
          <b/>
          <sz val="20"/>
          <color rgb="FFFF0000"/>
        </font>
        <numFmt numFmtId="4" formatCode="#,##0.00"/>
      </dxf>
    </rfmt>
    <rfmt sheetId="1" sqref="M144" start="0" length="0">
      <dxf>
        <font>
          <b/>
          <sz val="20"/>
          <color rgb="FFFF0000"/>
        </font>
        <numFmt numFmtId="4" formatCode="#,##0.00"/>
      </dxf>
    </rfmt>
  </rrc>
  <rrc rId="1957" sId="1" ref="A144:XFD14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44:XFD144" start="0" length="0">
      <dxf>
        <font>
          <sz val="18"/>
          <color rgb="FFFF0000"/>
        </font>
        <alignment horizontal="left" vertical="top" wrapText="1" readingOrder="0"/>
      </dxf>
    </rfmt>
    <rfmt sheetId="1" sqref="A14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fmt sheetId="1" sqref="B144" start="0" length="0">
      <dxf>
        <font>
          <sz val="16"/>
          <color auto="1"/>
        </font>
        <alignment horizontal="justify" readingOrder="0"/>
        <border outline="0">
          <left style="thin">
            <color indexed="64"/>
          </left>
          <right style="thin">
            <color indexed="64"/>
          </right>
          <top style="thin">
            <color indexed="64"/>
          </top>
        </border>
        <protection locked="0"/>
      </dxf>
    </rfmt>
    <rfmt sheetId="1" sqref="C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D144" start="0" length="0">
      <dxf>
        <font>
          <b/>
          <sz val="20"/>
          <color auto="1"/>
        </font>
        <numFmt numFmtId="4" formatCode="#,##0.00"/>
        <alignment horizontal="center" readingOrder="0"/>
        <border outline="0">
          <left style="thin">
            <color indexed="64"/>
          </left>
          <right style="thin">
            <color indexed="64"/>
          </right>
          <top style="thin">
            <color indexed="64"/>
          </top>
        </border>
        <protection locked="0"/>
      </dxf>
    </rfmt>
    <rfmt sheetId="1" sqref="E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G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H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I144" start="0" length="0">
      <dxf>
        <font>
          <sz val="20"/>
          <color auto="1"/>
        </font>
        <numFmt numFmtId="13" formatCode="0%"/>
        <alignment horizontal="center" readingOrder="0"/>
        <border outline="0">
          <left style="thin">
            <color indexed="64"/>
          </left>
          <right style="thin">
            <color indexed="64"/>
          </right>
          <top style="thin">
            <color indexed="64"/>
          </top>
        </border>
        <protection locked="0"/>
      </dxf>
    </rfmt>
    <rfmt sheetId="1" sqref="J144" start="0" length="0">
      <dxf>
        <font>
          <sz val="16"/>
          <color auto="1"/>
        </font>
        <alignment horizontal="justify" readingOrder="0"/>
        <border outline="0">
          <left style="thin">
            <color indexed="64"/>
          </left>
          <right style="thin">
            <color indexed="64"/>
          </right>
          <top style="thin">
            <color indexed="64"/>
          </top>
        </border>
        <protection locked="0"/>
      </dxf>
    </rfmt>
    <rfmt sheetId="1" sqref="K144" start="0" length="0">
      <dxf>
        <font>
          <i/>
          <sz val="20"/>
          <color rgb="FFFF0000"/>
        </font>
        <numFmt numFmtId="4" formatCode="#,##0.00"/>
      </dxf>
    </rfmt>
    <rfmt sheetId="1" sqref="L144" start="0" length="0">
      <dxf>
        <font>
          <b/>
          <sz val="20"/>
          <color rgb="FFFF0000"/>
        </font>
        <numFmt numFmtId="4" formatCode="#,##0.00"/>
      </dxf>
    </rfmt>
    <rfmt sheetId="1" sqref="M144" start="0" length="0">
      <dxf>
        <font>
          <b/>
          <sz val="20"/>
          <color rgb="FFFF0000"/>
        </font>
        <numFmt numFmtId="4" formatCode="#,##0.00"/>
      </dxf>
    </rfmt>
  </rrc>
  <rrc rId="1958" sId="1" ref="A144:XFD14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44:XFD144" start="0" length="0">
      <dxf>
        <font>
          <sz val="18"/>
          <color rgb="FFFF0000"/>
        </font>
        <alignment horizontal="left" vertical="top" wrapText="1" readingOrder="0"/>
      </dxf>
    </rfmt>
    <rfmt sheetId="1" sqref="A14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fmt sheetId="1" sqref="B144" start="0" length="0">
      <dxf>
        <font>
          <sz val="16"/>
          <color auto="1"/>
        </font>
        <alignment horizontal="justify" readingOrder="0"/>
        <border outline="0">
          <left style="thin">
            <color indexed="64"/>
          </left>
          <right style="thin">
            <color indexed="64"/>
          </right>
          <top style="thin">
            <color indexed="64"/>
          </top>
        </border>
        <protection locked="0"/>
      </dxf>
    </rfmt>
    <rfmt sheetId="1" sqref="C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D144" start="0" length="0">
      <dxf>
        <font>
          <b/>
          <sz val="20"/>
          <color auto="1"/>
        </font>
        <numFmt numFmtId="4" formatCode="#,##0.00"/>
        <alignment horizontal="center" readingOrder="0"/>
        <border outline="0">
          <left style="thin">
            <color indexed="64"/>
          </left>
          <right style="thin">
            <color indexed="64"/>
          </right>
          <top style="thin">
            <color indexed="64"/>
          </top>
        </border>
        <protection locked="0"/>
      </dxf>
    </rfmt>
    <rfmt sheetId="1" sqref="E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G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H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I144" start="0" length="0">
      <dxf>
        <font>
          <sz val="20"/>
          <color auto="1"/>
        </font>
        <numFmt numFmtId="13" formatCode="0%"/>
        <alignment horizontal="center" readingOrder="0"/>
        <border outline="0">
          <left style="thin">
            <color indexed="64"/>
          </left>
          <right style="thin">
            <color indexed="64"/>
          </right>
          <top style="thin">
            <color indexed="64"/>
          </top>
        </border>
        <protection locked="0"/>
      </dxf>
    </rfmt>
    <rfmt sheetId="1" sqref="J144" start="0" length="0">
      <dxf>
        <font>
          <sz val="16"/>
          <color auto="1"/>
        </font>
        <alignment horizontal="justify" readingOrder="0"/>
        <border outline="0">
          <left style="thin">
            <color indexed="64"/>
          </left>
          <right style="thin">
            <color indexed="64"/>
          </right>
          <top style="thin">
            <color indexed="64"/>
          </top>
        </border>
        <protection locked="0"/>
      </dxf>
    </rfmt>
    <rfmt sheetId="1" sqref="K144" start="0" length="0">
      <dxf>
        <font>
          <i/>
          <sz val="20"/>
          <color rgb="FFFF0000"/>
        </font>
        <numFmt numFmtId="4" formatCode="#,##0.00"/>
      </dxf>
    </rfmt>
    <rfmt sheetId="1" sqref="L144" start="0" length="0">
      <dxf>
        <font>
          <b/>
          <sz val="20"/>
          <color rgb="FFFF0000"/>
        </font>
        <numFmt numFmtId="4" formatCode="#,##0.00"/>
      </dxf>
    </rfmt>
    <rfmt sheetId="1" sqref="M144" start="0" length="0">
      <dxf>
        <font>
          <b/>
          <sz val="20"/>
          <color rgb="FFFF0000"/>
        </font>
        <numFmt numFmtId="4" formatCode="#,##0.00"/>
      </dxf>
    </rfmt>
  </rrc>
  <rrc rId="1959" sId="1" ref="A144:XFD14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44:XFD144" start="0" length="0">
      <dxf>
        <font>
          <sz val="18"/>
          <color rgb="FFFF0000"/>
        </font>
        <alignment horizontal="left" vertical="top" wrapText="1" readingOrder="0"/>
      </dxf>
    </rfmt>
    <rfmt sheetId="1" sqref="A14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fmt sheetId="1" sqref="B144" start="0" length="0">
      <dxf>
        <font>
          <sz val="16"/>
          <color auto="1"/>
        </font>
        <alignment horizontal="justify" readingOrder="0"/>
        <border outline="0">
          <left style="thin">
            <color indexed="64"/>
          </left>
          <right style="thin">
            <color indexed="64"/>
          </right>
          <top style="thin">
            <color indexed="64"/>
          </top>
        </border>
        <protection locked="0"/>
      </dxf>
    </rfmt>
    <rfmt sheetId="1" sqref="C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D144" start="0" length="0">
      <dxf>
        <font>
          <b/>
          <sz val="20"/>
          <color auto="1"/>
        </font>
        <numFmt numFmtId="4" formatCode="#,##0.00"/>
        <alignment horizontal="center" readingOrder="0"/>
        <border outline="0">
          <left style="thin">
            <color indexed="64"/>
          </left>
          <right style="thin">
            <color indexed="64"/>
          </right>
          <top style="thin">
            <color indexed="64"/>
          </top>
        </border>
        <protection locked="0"/>
      </dxf>
    </rfmt>
    <rfmt sheetId="1" sqref="E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G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H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I144" start="0" length="0">
      <dxf>
        <font>
          <sz val="20"/>
          <color auto="1"/>
        </font>
        <numFmt numFmtId="13" formatCode="0%"/>
        <alignment horizontal="center" readingOrder="0"/>
        <border outline="0">
          <left style="thin">
            <color indexed="64"/>
          </left>
          <right style="thin">
            <color indexed="64"/>
          </right>
          <top style="thin">
            <color indexed="64"/>
          </top>
        </border>
        <protection locked="0"/>
      </dxf>
    </rfmt>
    <rfmt sheetId="1" sqref="J144" start="0" length="0">
      <dxf>
        <font>
          <sz val="16"/>
          <color auto="1"/>
        </font>
        <alignment horizontal="justify" readingOrder="0"/>
        <border outline="0">
          <left style="thin">
            <color indexed="64"/>
          </left>
          <right style="thin">
            <color indexed="64"/>
          </right>
          <top style="thin">
            <color indexed="64"/>
          </top>
        </border>
        <protection locked="0"/>
      </dxf>
    </rfmt>
    <rfmt sheetId="1" sqref="K144" start="0" length="0">
      <dxf>
        <font>
          <i/>
          <sz val="20"/>
          <color rgb="FFFF0000"/>
        </font>
        <numFmt numFmtId="4" formatCode="#,##0.00"/>
      </dxf>
    </rfmt>
    <rfmt sheetId="1" sqref="L144" start="0" length="0">
      <dxf>
        <font>
          <b/>
          <sz val="20"/>
          <color rgb="FFFF0000"/>
        </font>
        <numFmt numFmtId="4" formatCode="#,##0.00"/>
      </dxf>
    </rfmt>
    <rfmt sheetId="1" sqref="M144" start="0" length="0">
      <dxf>
        <font>
          <b/>
          <sz val="20"/>
          <color rgb="FFFF0000"/>
        </font>
        <numFmt numFmtId="4" formatCode="#,##0.00"/>
      </dxf>
    </rfmt>
  </rrc>
  <rrc rId="1960" sId="1" ref="A144:XFD14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44:XFD144" start="0" length="0">
      <dxf>
        <font>
          <sz val="18"/>
          <color rgb="FFFF0000"/>
        </font>
        <alignment horizontal="left" vertical="top" wrapText="1" readingOrder="0"/>
      </dxf>
    </rfmt>
    <rfmt sheetId="1" sqref="A14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fmt sheetId="1" sqref="B144" start="0" length="0">
      <dxf>
        <font>
          <sz val="16"/>
          <color auto="1"/>
        </font>
        <alignment horizontal="justify" readingOrder="0"/>
        <border outline="0">
          <left style="thin">
            <color indexed="64"/>
          </left>
          <right style="thin">
            <color indexed="64"/>
          </right>
          <top style="thin">
            <color indexed="64"/>
          </top>
        </border>
        <protection locked="0"/>
      </dxf>
    </rfmt>
    <rfmt sheetId="1" sqref="C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D144" start="0" length="0">
      <dxf>
        <font>
          <b/>
          <sz val="20"/>
          <color auto="1"/>
        </font>
        <numFmt numFmtId="4" formatCode="#,##0.00"/>
        <alignment horizontal="center" readingOrder="0"/>
        <border outline="0">
          <left style="thin">
            <color indexed="64"/>
          </left>
          <right style="thin">
            <color indexed="64"/>
          </right>
          <top style="thin">
            <color indexed="64"/>
          </top>
        </border>
        <protection locked="0"/>
      </dxf>
    </rfmt>
    <rfmt sheetId="1" sqref="E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G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H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I144" start="0" length="0">
      <dxf>
        <font>
          <sz val="20"/>
          <color auto="1"/>
        </font>
        <numFmt numFmtId="13" formatCode="0%"/>
        <alignment horizontal="center" readingOrder="0"/>
        <border outline="0">
          <left style="thin">
            <color indexed="64"/>
          </left>
          <right style="thin">
            <color indexed="64"/>
          </right>
          <top style="thin">
            <color indexed="64"/>
          </top>
        </border>
        <protection locked="0"/>
      </dxf>
    </rfmt>
    <rfmt sheetId="1" sqref="J144" start="0" length="0">
      <dxf>
        <font>
          <sz val="16"/>
          <color auto="1"/>
        </font>
        <alignment horizontal="justify" readingOrder="0"/>
        <border outline="0">
          <left style="thin">
            <color indexed="64"/>
          </left>
          <right style="thin">
            <color indexed="64"/>
          </right>
          <top style="thin">
            <color indexed="64"/>
          </top>
        </border>
        <protection locked="0"/>
      </dxf>
    </rfmt>
    <rfmt sheetId="1" sqref="K144" start="0" length="0">
      <dxf>
        <font>
          <i/>
          <sz val="20"/>
          <color rgb="FFFF0000"/>
        </font>
        <numFmt numFmtId="4" formatCode="#,##0.00"/>
      </dxf>
    </rfmt>
    <rfmt sheetId="1" sqref="L144" start="0" length="0">
      <dxf>
        <font>
          <b/>
          <sz val="20"/>
          <color rgb="FFFF0000"/>
        </font>
        <numFmt numFmtId="4" formatCode="#,##0.00"/>
      </dxf>
    </rfmt>
    <rfmt sheetId="1" sqref="M144" start="0" length="0">
      <dxf>
        <font>
          <b/>
          <sz val="20"/>
          <color rgb="FFFF0000"/>
        </font>
        <numFmt numFmtId="4" formatCode="#,##0.00"/>
      </dxf>
    </rfmt>
  </rrc>
  <rrc rId="1961" sId="1" ref="A144:XFD14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44:XFD144" start="0" length="0">
      <dxf>
        <font>
          <sz val="18"/>
          <color rgb="FFFF0000"/>
        </font>
        <alignment horizontal="left" vertical="top" wrapText="1" readingOrder="0"/>
      </dxf>
    </rfmt>
    <rfmt sheetId="1" sqref="A14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fmt sheetId="1" sqref="B144" start="0" length="0">
      <dxf>
        <font>
          <sz val="16"/>
          <color auto="1"/>
        </font>
        <alignment horizontal="justify" readingOrder="0"/>
        <border outline="0">
          <left style="thin">
            <color indexed="64"/>
          </left>
          <right style="thin">
            <color indexed="64"/>
          </right>
          <top style="thin">
            <color indexed="64"/>
          </top>
        </border>
        <protection locked="0"/>
      </dxf>
    </rfmt>
    <rfmt sheetId="1" sqref="C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D144" start="0" length="0">
      <dxf>
        <font>
          <b/>
          <sz val="20"/>
          <color auto="1"/>
        </font>
        <numFmt numFmtId="4" formatCode="#,##0.00"/>
        <alignment horizontal="center" readingOrder="0"/>
        <border outline="0">
          <left style="thin">
            <color indexed="64"/>
          </left>
          <right style="thin">
            <color indexed="64"/>
          </right>
          <top style="thin">
            <color indexed="64"/>
          </top>
        </border>
        <protection locked="0"/>
      </dxf>
    </rfmt>
    <rfmt sheetId="1" sqref="E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G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H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I144" start="0" length="0">
      <dxf>
        <font>
          <sz val="20"/>
          <color auto="1"/>
        </font>
        <numFmt numFmtId="13" formatCode="0%"/>
        <alignment horizontal="center" readingOrder="0"/>
        <border outline="0">
          <left style="thin">
            <color indexed="64"/>
          </left>
          <right style="thin">
            <color indexed="64"/>
          </right>
          <top style="thin">
            <color indexed="64"/>
          </top>
        </border>
        <protection locked="0"/>
      </dxf>
    </rfmt>
    <rfmt sheetId="1" sqref="J144" start="0" length="0">
      <dxf>
        <font>
          <sz val="16"/>
          <color auto="1"/>
        </font>
        <alignment horizontal="justify" readingOrder="0"/>
        <border outline="0">
          <left style="thin">
            <color indexed="64"/>
          </left>
          <right style="thin">
            <color indexed="64"/>
          </right>
          <top style="thin">
            <color indexed="64"/>
          </top>
        </border>
        <protection locked="0"/>
      </dxf>
    </rfmt>
    <rfmt sheetId="1" sqref="K144" start="0" length="0">
      <dxf>
        <font>
          <i/>
          <sz val="20"/>
          <color rgb="FFFF0000"/>
        </font>
        <numFmt numFmtId="4" formatCode="#,##0.00"/>
      </dxf>
    </rfmt>
    <rfmt sheetId="1" sqref="L144" start="0" length="0">
      <dxf>
        <font>
          <b/>
          <sz val="20"/>
          <color rgb="FFFF0000"/>
        </font>
        <numFmt numFmtId="4" formatCode="#,##0.00"/>
      </dxf>
    </rfmt>
    <rfmt sheetId="1" sqref="M144" start="0" length="0">
      <dxf>
        <font>
          <b/>
          <sz val="20"/>
          <color rgb="FFFF0000"/>
        </font>
        <numFmt numFmtId="4" formatCode="#,##0.00"/>
      </dxf>
    </rfmt>
  </rrc>
  <rrc rId="1962" sId="1" ref="A144:XFD14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44:XFD144" start="0" length="0">
      <dxf>
        <font>
          <sz val="18"/>
          <color rgb="FFFF0000"/>
        </font>
        <alignment horizontal="left" vertical="top" wrapText="1" readingOrder="0"/>
      </dxf>
    </rfmt>
    <rfmt sheetId="1" sqref="A14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fmt sheetId="1" sqref="B144" start="0" length="0">
      <dxf>
        <font>
          <sz val="16"/>
          <color auto="1"/>
        </font>
        <alignment horizontal="justify" readingOrder="0"/>
        <border outline="0">
          <left style="thin">
            <color indexed="64"/>
          </left>
          <right style="thin">
            <color indexed="64"/>
          </right>
          <top style="thin">
            <color indexed="64"/>
          </top>
        </border>
        <protection locked="0"/>
      </dxf>
    </rfmt>
    <rfmt sheetId="1" sqref="C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D144" start="0" length="0">
      <dxf>
        <font>
          <b/>
          <sz val="20"/>
          <color auto="1"/>
        </font>
        <numFmt numFmtId="4" formatCode="#,##0.00"/>
        <alignment horizontal="center" readingOrder="0"/>
        <border outline="0">
          <left style="thin">
            <color indexed="64"/>
          </left>
          <right style="thin">
            <color indexed="64"/>
          </right>
          <top style="thin">
            <color indexed="64"/>
          </top>
        </border>
        <protection locked="0"/>
      </dxf>
    </rfmt>
    <rfmt sheetId="1" sqref="E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G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H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I144" start="0" length="0">
      <dxf>
        <font>
          <sz val="20"/>
          <color auto="1"/>
        </font>
        <numFmt numFmtId="13" formatCode="0%"/>
        <alignment horizontal="center" readingOrder="0"/>
        <border outline="0">
          <left style="thin">
            <color indexed="64"/>
          </left>
          <right style="thin">
            <color indexed="64"/>
          </right>
          <top style="thin">
            <color indexed="64"/>
          </top>
        </border>
        <protection locked="0"/>
      </dxf>
    </rfmt>
    <rfmt sheetId="1" sqref="J144" start="0" length="0">
      <dxf>
        <font>
          <sz val="16"/>
          <color auto="1"/>
        </font>
        <alignment horizontal="justify" readingOrder="0"/>
        <border outline="0">
          <left style="thin">
            <color indexed="64"/>
          </left>
          <right style="thin">
            <color indexed="64"/>
          </right>
          <top style="thin">
            <color indexed="64"/>
          </top>
        </border>
        <protection locked="0"/>
      </dxf>
    </rfmt>
    <rfmt sheetId="1" sqref="K144" start="0" length="0">
      <dxf>
        <font>
          <i/>
          <sz val="20"/>
          <color rgb="FFFF0000"/>
        </font>
        <numFmt numFmtId="4" formatCode="#,##0.00"/>
      </dxf>
    </rfmt>
    <rfmt sheetId="1" sqref="L144" start="0" length="0">
      <dxf>
        <font>
          <b/>
          <sz val="20"/>
          <color rgb="FFFF0000"/>
        </font>
        <numFmt numFmtId="4" formatCode="#,##0.00"/>
      </dxf>
    </rfmt>
    <rfmt sheetId="1" sqref="M144" start="0" length="0">
      <dxf>
        <font>
          <b/>
          <sz val="20"/>
          <color rgb="FFFF0000"/>
        </font>
        <numFmt numFmtId="4" formatCode="#,##0.00"/>
      </dxf>
    </rfmt>
  </rrc>
  <rrc rId="1963" sId="1" ref="A144:XFD14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44:XFD144" start="0" length="0">
      <dxf>
        <font>
          <sz val="18"/>
          <color rgb="FFFF0000"/>
        </font>
        <alignment horizontal="left" vertical="top" wrapText="1" readingOrder="0"/>
      </dxf>
    </rfmt>
    <rfmt sheetId="1" sqref="A14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fmt sheetId="1" sqref="B144" start="0" length="0">
      <dxf>
        <font>
          <sz val="16"/>
          <color auto="1"/>
        </font>
        <alignment horizontal="justify" readingOrder="0"/>
        <border outline="0">
          <left style="thin">
            <color indexed="64"/>
          </left>
          <right style="thin">
            <color indexed="64"/>
          </right>
          <top style="thin">
            <color indexed="64"/>
          </top>
        </border>
        <protection locked="0"/>
      </dxf>
    </rfmt>
    <rfmt sheetId="1" sqref="C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D144" start="0" length="0">
      <dxf>
        <font>
          <b/>
          <sz val="20"/>
          <color auto="1"/>
        </font>
        <numFmt numFmtId="4" formatCode="#,##0.00"/>
        <alignment horizontal="center" readingOrder="0"/>
        <border outline="0">
          <left style="thin">
            <color indexed="64"/>
          </left>
          <right style="thin">
            <color indexed="64"/>
          </right>
          <top style="thin">
            <color indexed="64"/>
          </top>
        </border>
        <protection locked="0"/>
      </dxf>
    </rfmt>
    <rfmt sheetId="1" sqref="E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G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H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I144" start="0" length="0">
      <dxf>
        <font>
          <sz val="20"/>
          <color auto="1"/>
        </font>
        <numFmt numFmtId="13" formatCode="0%"/>
        <alignment horizontal="center" readingOrder="0"/>
        <border outline="0">
          <left style="thin">
            <color indexed="64"/>
          </left>
          <right style="thin">
            <color indexed="64"/>
          </right>
          <top style="thin">
            <color indexed="64"/>
          </top>
        </border>
        <protection locked="0"/>
      </dxf>
    </rfmt>
    <rfmt sheetId="1" sqref="J144" start="0" length="0">
      <dxf>
        <font>
          <sz val="16"/>
          <color auto="1"/>
        </font>
        <alignment horizontal="justify" readingOrder="0"/>
        <border outline="0">
          <left style="thin">
            <color indexed="64"/>
          </left>
          <right style="thin">
            <color indexed="64"/>
          </right>
          <top style="thin">
            <color indexed="64"/>
          </top>
        </border>
        <protection locked="0"/>
      </dxf>
    </rfmt>
    <rfmt sheetId="1" sqref="K144" start="0" length="0">
      <dxf>
        <font>
          <i/>
          <sz val="20"/>
          <color rgb="FFFF0000"/>
        </font>
        <numFmt numFmtId="4" formatCode="#,##0.00"/>
      </dxf>
    </rfmt>
    <rfmt sheetId="1" sqref="L144" start="0" length="0">
      <dxf>
        <font>
          <b/>
          <sz val="20"/>
          <color rgb="FFFF0000"/>
        </font>
        <numFmt numFmtId="4" formatCode="#,##0.00"/>
      </dxf>
    </rfmt>
    <rfmt sheetId="1" sqref="M144" start="0" length="0">
      <dxf>
        <font>
          <b/>
          <sz val="20"/>
          <color rgb="FFFF0000"/>
        </font>
        <numFmt numFmtId="4" formatCode="#,##0.00"/>
      </dxf>
    </rfmt>
  </rrc>
  <rrc rId="1964" sId="1" ref="A144:XFD144" action="deleteRow">
    <undo index="4" exp="area" ref3D="1" dr="$K$1:$BM$1048576" dn="Z_F2110B0B_AAE7_42F0_B553_C360E9249AD4_.wvu.Cols" sId="1"/>
    <undo index="4" exp="area" ref3D="1" dr="$K$1:$BM$1048576" dn="Z_D7BC8E82_4392_4806_9DAE_D94253790B9C_.wvu.Cols" sId="1"/>
    <undo index="0" exp="area" ref3D="1" dr="$K$1:$M$1048576" dn="Z_CA384592_0CFD_4322_A4EB_34EC04693944_.wvu.Cols" sId="1"/>
    <undo index="4" exp="area" ref3D="1" dr="$K$1:$BM$1048576" dn="Z_A6B98527_7CBF_4E4D_BDEA_9334A3EB779F_.wvu.Cols" sId="1"/>
    <rfmt sheetId="1" xfDxf="1" sqref="A144:XFD144" start="0" length="0">
      <dxf>
        <font>
          <sz val="18"/>
          <color rgb="FFFF0000"/>
        </font>
        <alignment horizontal="left" vertical="top" wrapText="1" readingOrder="0"/>
      </dxf>
    </rfmt>
    <rfmt sheetId="1" sqref="A144" start="0" length="0">
      <dxf>
        <font>
          <i/>
          <sz val="20"/>
          <color auto="1"/>
        </font>
        <numFmt numFmtId="30" formatCode="@"/>
        <alignment horizontal="justify" readingOrder="0"/>
        <border outline="0">
          <left style="thin">
            <color indexed="64"/>
          </left>
          <right style="thin">
            <color indexed="64"/>
          </right>
          <top style="thin">
            <color indexed="64"/>
          </top>
          <bottom style="thin">
            <color indexed="64"/>
          </bottom>
        </border>
        <protection locked="0"/>
      </dxf>
    </rfmt>
    <rfmt sheetId="1" sqref="B144" start="0" length="0">
      <dxf>
        <font>
          <sz val="16"/>
          <color auto="1"/>
        </font>
        <alignment horizontal="justify" readingOrder="0"/>
        <border outline="0">
          <left style="thin">
            <color indexed="64"/>
          </left>
          <right style="thin">
            <color indexed="64"/>
          </right>
          <top style="thin">
            <color indexed="64"/>
          </top>
        </border>
        <protection locked="0"/>
      </dxf>
    </rfmt>
    <rfmt sheetId="1" sqref="C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D144" start="0" length="0">
      <dxf>
        <font>
          <b/>
          <sz val="20"/>
          <color auto="1"/>
        </font>
        <numFmt numFmtId="4" formatCode="#,##0.00"/>
        <alignment horizontal="center" readingOrder="0"/>
        <border outline="0">
          <left style="thin">
            <color indexed="64"/>
          </left>
          <right style="thin">
            <color indexed="64"/>
          </right>
          <top style="thin">
            <color indexed="64"/>
          </top>
        </border>
        <protection locked="0"/>
      </dxf>
    </rfmt>
    <rfmt sheetId="1" sqref="E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F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G144" start="0" length="0">
      <dxf>
        <font>
          <sz val="20"/>
          <color auto="1"/>
        </font>
        <numFmt numFmtId="4" formatCode="#,##0.00"/>
        <alignment horizontal="center" readingOrder="0"/>
        <border outline="0">
          <left style="thin">
            <color indexed="64"/>
          </left>
          <right style="thin">
            <color indexed="64"/>
          </right>
          <top style="thin">
            <color indexed="64"/>
          </top>
        </border>
        <protection locked="0"/>
      </dxf>
    </rfmt>
    <rfmt sheetId="1" sqref="H144" start="0" length="0">
      <dxf>
        <font>
          <sz val="20"/>
          <color auto="1"/>
        </font>
        <numFmt numFmtId="14" formatCode="0.00%"/>
        <alignment horizontal="center" readingOrder="0"/>
        <border outline="0">
          <left style="thin">
            <color indexed="64"/>
          </left>
          <right style="thin">
            <color indexed="64"/>
          </right>
          <top style="thin">
            <color indexed="64"/>
          </top>
        </border>
        <protection locked="0"/>
      </dxf>
    </rfmt>
    <rfmt sheetId="1" sqref="I144" start="0" length="0">
      <dxf>
        <font>
          <sz val="20"/>
          <color auto="1"/>
        </font>
        <numFmt numFmtId="13" formatCode="0%"/>
        <alignment horizontal="center" readingOrder="0"/>
        <border outline="0">
          <left style="thin">
            <color indexed="64"/>
          </left>
          <right style="thin">
            <color indexed="64"/>
          </right>
          <top style="thin">
            <color indexed="64"/>
          </top>
        </border>
        <protection locked="0"/>
      </dxf>
    </rfmt>
    <rfmt sheetId="1" sqref="J144" start="0" length="0">
      <dxf>
        <font>
          <sz val="16"/>
          <color auto="1"/>
        </font>
        <alignment horizontal="justify" readingOrder="0"/>
        <border outline="0">
          <left style="thin">
            <color indexed="64"/>
          </left>
          <right style="thin">
            <color indexed="64"/>
          </right>
          <top style="thin">
            <color indexed="64"/>
          </top>
        </border>
        <protection locked="0"/>
      </dxf>
    </rfmt>
    <rfmt sheetId="1" sqref="K144" start="0" length="0">
      <dxf>
        <font>
          <i/>
          <sz val="20"/>
          <color rgb="FFFF0000"/>
        </font>
        <numFmt numFmtId="4" formatCode="#,##0.00"/>
      </dxf>
    </rfmt>
    <rfmt sheetId="1" sqref="L144" start="0" length="0">
      <dxf>
        <font>
          <b/>
          <sz val="20"/>
          <color rgb="FFFF0000"/>
        </font>
        <numFmt numFmtId="4" formatCode="#,##0.00"/>
      </dxf>
    </rfmt>
    <rfmt sheetId="1" sqref="M144" start="0" length="0">
      <dxf>
        <font>
          <b/>
          <sz val="20"/>
          <color rgb="FFFF0000"/>
        </font>
        <numFmt numFmtId="4" formatCode="#,##0.00"/>
      </dxf>
    </rfmt>
  </rrc>
  <rcc rId="1965" sId="1" numFmtId="4">
    <nc r="D139">
      <v>1918.5</v>
    </nc>
  </rcc>
  <rfmt sheetId="1" sqref="D139" start="0" length="2147483647">
    <dxf>
      <font>
        <b val="0"/>
      </font>
    </dxf>
  </rfmt>
  <rcc rId="1966" sId="1">
    <nc r="C138">
      <f>C139+C140+C141+C142+C143</f>
    </nc>
  </rcc>
  <rcc rId="1967" sId="1" odxf="1" dxf="1">
    <nc r="D138">
      <f>D139+D140+D141+D142+D143</f>
    </nc>
    <odxf>
      <font>
        <b/>
        <sz val="20"/>
        <color auto="1"/>
      </font>
    </odxf>
    <ndxf>
      <font>
        <b val="0"/>
        <sz val="20"/>
        <color auto="1"/>
      </font>
    </ndxf>
  </rcc>
  <rcc rId="1968" sId="1">
    <nc r="E138">
      <f>E139+E140+E141+E142+E143</f>
    </nc>
  </rcc>
  <rcc rId="1969" sId="1">
    <nc r="G138">
      <f>G139+G140+G141+G142+G143</f>
    </nc>
  </rcc>
  <rcc rId="1970" sId="1">
    <oc r="C109">
      <f>C115+C121+C127+C133</f>
    </oc>
    <nc r="C109">
      <f>C115+C121+C127+C133+C139</f>
    </nc>
  </rcc>
  <rcc rId="1971" sId="1">
    <oc r="D109">
      <f>D115+D121+D127+D133</f>
    </oc>
    <nc r="D109">
      <f>D115+D121+D127+D133+D139</f>
    </nc>
  </rcc>
  <rcc rId="1972" sId="1">
    <oc r="C110">
      <f>C116+C122+C128+C134</f>
    </oc>
    <nc r="C110">
      <f>C116+C122+C128+C134+C140</f>
    </nc>
  </rcc>
  <rcc rId="1973" sId="1">
    <oc r="C111">
      <f>C117+C123+C129+C135</f>
    </oc>
    <nc r="C111">
      <f>C117+C123+C129+C135+C141</f>
    </nc>
  </rcc>
  <rcc rId="1974" sId="1">
    <oc r="C112">
      <f>C118+C124+C130+C136</f>
    </oc>
    <nc r="C112">
      <f>C118+C124+C130+C136+C142</f>
    </nc>
  </rcc>
  <rcc rId="1975" sId="1">
    <oc r="C113">
      <f>C119+C125+C131+C137</f>
    </oc>
    <nc r="C113">
      <f>C119+C125+C131+C137+C143</f>
    </nc>
  </rcc>
  <rcc rId="1976" sId="1">
    <oc r="E109">
      <f>E115+E121+E127+E133</f>
    </oc>
    <nc r="E109">
      <f>E115+E121+E127+E133+E139</f>
    </nc>
  </rcc>
  <rcc rId="1977" sId="1">
    <oc r="D110">
      <f>D116+D122+D128+D134</f>
    </oc>
    <nc r="D110">
      <f>D116+D122+D128+D134+D140</f>
    </nc>
  </rcc>
  <rcc rId="1978" sId="1">
    <oc r="E110">
      <f>E116+E122+E128+E134</f>
    </oc>
    <nc r="E110">
      <f>E116+E122+E128+E134+E140</f>
    </nc>
  </rcc>
  <rcc rId="1979" sId="1">
    <oc r="D111">
      <f>D117+D123+D129+D135</f>
    </oc>
    <nc r="D111">
      <f>D117+D123+D129+D135+D141</f>
    </nc>
  </rcc>
  <rcc rId="1980" sId="1">
    <oc r="E111">
      <f>E117+E123+E129+E135</f>
    </oc>
    <nc r="E111">
      <f>E117+E123+E129+E135+E141</f>
    </nc>
  </rcc>
  <rcc rId="1981" sId="1">
    <oc r="D112">
      <f>D118+D124+D130+D136</f>
    </oc>
    <nc r="D112">
      <f>D118+D124+D130+D136+D142</f>
    </nc>
  </rcc>
  <rcc rId="1982" sId="1">
    <oc r="E112">
      <f>E118+E124+E130+E136</f>
    </oc>
    <nc r="E112">
      <f>E118+E124+E130+E136+E142</f>
    </nc>
  </rcc>
  <rcc rId="1983" sId="1">
    <oc r="D113">
      <f>D119+D125+D131+D137</f>
    </oc>
    <nc r="D113">
      <f>D119+D125+D131+D137+D143</f>
    </nc>
  </rcc>
  <rcc rId="1984" sId="1">
    <oc r="E113">
      <f>E119+E125+E131+E137</f>
    </oc>
    <nc r="E113">
      <f>E119+E125+E131+E137+E143</f>
    </nc>
  </rcc>
  <rcc rId="1985" sId="1">
    <oc r="G109">
      <f>G115+G121+G127+G133</f>
    </oc>
    <nc r="G109">
      <f>G115+G121+G127+G133+G139</f>
    </nc>
  </rcc>
  <rcc rId="1986" sId="1">
    <oc r="G110">
      <f>G116+G122+G128+G134</f>
    </oc>
    <nc r="G110">
      <f>G116+G122+G128+G134+G140</f>
    </nc>
  </rcc>
  <rcc rId="1987" sId="1">
    <oc r="G111">
      <f>G117+G123+G129+G135</f>
    </oc>
    <nc r="G111">
      <f>G117+G123+G129+G135+G141</f>
    </nc>
  </rcc>
  <rcc rId="1988" sId="1">
    <oc r="G112">
      <f>G118+G124+G130+G136</f>
    </oc>
    <nc r="G112">
      <f>G118+G124+G130+G136+G142</f>
    </nc>
  </rcc>
  <rcc rId="1989" sId="1">
    <oc r="G113">
      <f>G119+G125+G131+G137</f>
    </oc>
    <nc r="G113">
      <f>G119+G125+G131+G137+G143</f>
    </nc>
  </rcc>
  <rcc rId="1990" sId="1">
    <oc r="G108">
      <f>SUM(G109:G113)</f>
    </oc>
    <nc r="G108">
      <f>SUM(G109:G113)</f>
    </nc>
  </rcc>
  <rcc rId="1991" sId="1">
    <oc r="C108">
      <f>SUM(C109:C113)</f>
    </oc>
    <nc r="C108">
      <f>SUM(C109:C113)</f>
    </nc>
  </rcc>
  <rcc rId="1992" sId="1" numFmtId="4">
    <oc r="C99">
      <v>3998.3</v>
    </oc>
    <nc r="C99">
      <v>3998.32</v>
    </nc>
  </rcc>
  <rcc rId="1993" sId="1" numFmtId="4">
    <oc r="D99">
      <v>3998.3</v>
    </oc>
    <nc r="D99">
      <v>3998.32</v>
    </nc>
  </rcc>
  <rfmt sheetId="1" sqref="C64:D66" start="0" length="2147483647">
    <dxf>
      <font>
        <color auto="1"/>
      </font>
    </dxf>
  </rfmt>
  <rfmt sheetId="1" sqref="A64:A66" start="0" length="2147483647">
    <dxf>
      <font>
        <color auto="1"/>
      </font>
    </dxf>
  </rfmt>
  <rfmt sheetId="1" sqref="A67:D71" start="0" length="2147483647">
    <dxf>
      <font>
        <color auto="1"/>
      </font>
    </dxf>
  </rfmt>
  <rcv guid="{6068C3FF-17AA-48A5-A88B-2523CBAC39AE}" action="delete"/>
  <rdn rId="0" localSheetId="1" customView="1" name="Z_6068C3FF_17AA_48A5_A88B_2523CBAC39AE_.wvu.PrintArea" hidden="1" oldHidden="1">
    <formula>'на 31.01.2021'!$A$1:$J$196</formula>
    <oldFormula>'на 31.01.2021'!$A$1:$J$196</oldFormula>
  </rdn>
  <rdn rId="0" localSheetId="1" customView="1" name="Z_6068C3FF_17AA_48A5_A88B_2523CBAC39AE_.wvu.PrintTitles" hidden="1" oldHidden="1">
    <formula>'на 31.01.2021'!$5:$8</formula>
    <oldFormula>'на 31.01.2021'!$5:$8</oldFormula>
  </rdn>
  <rdn rId="0" localSheetId="1" customView="1" name="Z_6068C3FF_17AA_48A5_A88B_2523CBAC39AE_.wvu.FilterData" hidden="1" oldHidden="1">
    <formula>'на 31.01.2021'!$A$7:$J$397</formula>
    <oldFormula>'на 31.01.2021'!$A$7:$J$397</oldFormula>
  </rdn>
  <rcv guid="{6068C3FF-17AA-48A5-A88B-2523CBAC39AE}" action="add"/>
</revisions>
</file>

<file path=xl/revisions/revisionLog3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78:I89" start="0" length="2147483647">
    <dxf>
      <font>
        <color auto="1"/>
      </font>
    </dxf>
  </rfmt>
  <rfmt sheetId="1" sqref="I72:I75" start="0" length="2147483647">
    <dxf>
      <font>
        <color auto="1"/>
      </font>
    </dxf>
  </rfmt>
  <rcc rId="1997" sId="1">
    <oc r="J84" t="inlineStr">
      <is>
        <t xml:space="preserve">Приобретено 42 жилых помещений для участников программы. Остаток средств в размере 73 903,4 тыс.руб. - доля софинансирования средств местного бюджета, неперераспределенная в связи с поздним перераспредлением средств окружного бюджета. Остаток средств в объеме 0,1 тыс.руб. сложился по факту выполнения работ   </t>
      </is>
    </oc>
    <nc r="J84" t="inlineStr">
      <is>
        <t>Размещение закупок на приобретение жилых помещений для участников программы запланировано на апрель 2021 года</t>
      </is>
    </nc>
  </rcc>
  <rfmt sheetId="1" sqref="J84:J89" start="0" length="2147483647">
    <dxf>
      <font>
        <color auto="1"/>
      </font>
    </dxf>
  </rfmt>
</revisions>
</file>

<file path=xl/revisions/revisionLog3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96:I99" start="0" length="2147483647">
    <dxf>
      <font>
        <color auto="1"/>
      </font>
    </dxf>
  </rfmt>
  <rfmt sheetId="1" sqref="J96:J101" start="0" length="2147483647">
    <dxf>
      <font>
        <color auto="1"/>
      </font>
    </dxf>
  </rfmt>
</revisions>
</file>

<file path=xl/revisions/revisionLog3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8" sId="1">
    <nc r="J102" t="inlineStr">
      <is>
        <t>Размещение закупок на приобретение жилых помещений для участников программы запланировано на апрель 2021 года</t>
      </is>
    </nc>
  </rcc>
  <rfmt sheetId="1" sqref="J102:J107" start="0" length="2147483647">
    <dxf>
      <font>
        <color auto="1"/>
      </font>
    </dxf>
  </rfmt>
  <rfmt sheetId="1" sqref="I102:I105" start="0" length="2147483647">
    <dxf>
      <font>
        <color auto="1"/>
      </font>
    </dxf>
  </rfmt>
  <rcc rId="1999" sId="1">
    <nc r="J138" t="inlineStr">
      <is>
        <t>Средства предусмотрены на выплату субсидии участнику программы. Оплата будет произведена по факту издания Постановления Администрации города.</t>
      </is>
    </nc>
  </rcc>
</revisions>
</file>

<file path=xl/revisions/revisionLog3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00" sId="1">
    <nc r="I138">
      <f>D138</f>
    </nc>
  </rcc>
  <rcc rId="2001" sId="1">
    <nc r="I139">
      <f>D139</f>
    </nc>
  </rcc>
  <rcc rId="2002" sId="1">
    <nc r="I140">
      <f>D140</f>
    </nc>
  </rcc>
  <rcc rId="2003" sId="1">
    <nc r="I141">
      <f>D141</f>
    </nc>
  </rcc>
  <rcc rId="2004" sId="1">
    <nc r="I142">
      <f>D142</f>
    </nc>
  </rcc>
  <rcc rId="2005" sId="1">
    <nc r="I143">
      <f>D143</f>
    </nc>
  </rcc>
  <rfmt sheetId="1" sqref="I138:I143">
    <dxf>
      <numFmt numFmtId="1" formatCode="0"/>
    </dxf>
  </rfmt>
  <rfmt sheetId="1" sqref="I138:I143">
    <dxf>
      <numFmt numFmtId="4" formatCode="#,##0.00"/>
    </dxf>
  </rfmt>
</revisions>
</file>

<file path=xl/revisions/revisionLog3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90:I93" start="0" length="2147483647">
    <dxf>
      <font>
        <color auto="1"/>
      </font>
    </dxf>
  </rfmt>
  <rcc rId="2006" sId="1">
    <oc r="I109">
      <f>I115+I121+I127</f>
    </oc>
    <nc r="I109">
      <f>I115+I121+I127+I133+I139</f>
    </nc>
  </rcc>
  <rcc rId="2007" sId="1">
    <oc r="I110">
      <f>I116+I122+I128</f>
    </oc>
    <nc r="I110">
      <f>I116+I122+I128+I134+I140</f>
    </nc>
  </rcc>
  <rcc rId="2008" sId="1">
    <oc r="I111">
      <f>I117+I123+I129</f>
    </oc>
    <nc r="I111">
      <f>I117+I123+I129+I135+I141</f>
    </nc>
  </rcc>
  <rcc rId="2009" sId="1">
    <oc r="I112">
      <f>I118+I124+I130</f>
    </oc>
    <nc r="I112">
      <f>I118+I124+I130+I136+I142</f>
    </nc>
  </rcc>
  <rcc rId="2010" sId="1">
    <oc r="I113">
      <f>I119+I125+I131</f>
    </oc>
    <nc r="I113">
      <f>I119+I125+I131+I137+I143</f>
    </nc>
  </rcc>
  <rfmt sheetId="1" sqref="I64:I69" start="0" length="2147483647">
    <dxf>
      <font>
        <color auto="1"/>
      </font>
    </dxf>
  </rfmt>
</revisions>
</file>

<file path=xl/revisions/revisionLog3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1"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cv guid="{3EEA7E1A-5F2B-4408-A34C-1F0223B5B245}" action="delete"/>
  <rdn rId="0" localSheetId="1" customView="1" name="Z_3EEA7E1A_5F2B_4408_A34C_1F0223B5B245_.wvu.FilterData" hidden="1" oldHidden="1">
    <formula>'на 31.01.2021'!$A$7:$J$397</formula>
    <oldFormula>'на 31.01.2021'!$A$7:$J$397</oldFormula>
  </rdn>
  <rcv guid="{3EEA7E1A-5F2B-4408-A34C-1F0223B5B245}" action="add"/>
</revisions>
</file>

<file path=xl/revisions/revisionLog3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3"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t>
        </r>
        <r>
          <rPr>
            <sz val="16"/>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cv guid="{3EEA7E1A-5F2B-4408-A34C-1F0223B5B245}" action="delete"/>
  <rdn rId="0" localSheetId="1" customView="1" name="Z_3EEA7E1A_5F2B_4408_A34C_1F0223B5B245_.wvu.FilterData" hidden="1" oldHidden="1">
    <formula>'на 31.01.2021'!$A$7:$J$397</formula>
    <oldFormula>'на 31.01.2021'!$A$7:$J$397</oldFormula>
  </rdn>
  <rcv guid="{3EEA7E1A-5F2B-4408-A34C-1F0223B5B245}" action="add"/>
</revisions>
</file>

<file path=xl/revisions/revisionLog3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5" sId="1">
    <o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t>
        </r>
        <r>
          <rPr>
            <sz val="16"/>
            <color rgb="FFFF0000"/>
            <rFont val="Times New Roman"/>
            <family val="1"/>
            <charset val="204"/>
          </rPr>
          <t xml:space="preserve">
</t>
        </r>
        <r>
          <rPr>
            <sz val="16"/>
            <rFont val="Times New Roman"/>
            <family val="1"/>
            <charset val="204"/>
          </rPr>
          <t>Также запланирована проверка смет на сумму 16,4 тыс.руб.
Расходы запланированы на 2- 4 кварталы 2021 года.</t>
        </r>
        <r>
          <rPr>
            <sz val="16"/>
            <color rgb="FFFF0000"/>
            <rFont val="Times New Roman"/>
            <family val="1"/>
            <charset val="204"/>
          </rPr>
          <t xml:space="preserve">
</t>
        </r>
        <r>
          <rPr>
            <u/>
            <sz val="16"/>
            <color rgb="FFFF0000"/>
            <rFont val="Times New Roman"/>
            <family val="1"/>
            <charset val="204"/>
          </rPr>
          <t>ДО:</t>
        </r>
        <r>
          <rPr>
            <sz val="16"/>
            <color rgb="FFFF0000"/>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На 31.12.2020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в настоящее время проводится работа по расторжению данного контракта.
</t>
        </r>
        <r>
          <rPr>
            <u/>
            <sz val="16"/>
            <color rgb="FFFF0000"/>
            <rFont val="Times New Roman"/>
            <family val="1"/>
            <charset val="204"/>
          </rPr>
          <t>ДАиГ</t>
        </r>
        <r>
          <rPr>
            <sz val="16"/>
            <color rgb="FFFF0000"/>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oc>
    <n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t>
        </r>
        <r>
          <rPr>
            <sz val="16"/>
            <color rgb="FFFF0000"/>
            <rFont val="Times New Roman"/>
            <family val="1"/>
            <charset val="204"/>
          </rPr>
          <t xml:space="preserve">
</t>
        </r>
        <r>
          <rPr>
            <sz val="16"/>
            <rFont val="Times New Roman"/>
            <family val="1"/>
            <charset val="204"/>
          </rPr>
          <t>Также запланирована проверка смет на сумму 16,4 тыс.руб.
Расходы запланированы на 2- 4 кварталы 2021 года.</t>
        </r>
        <r>
          <rPr>
            <sz val="16"/>
            <color rgb="FFFF0000"/>
            <rFont val="Times New Roman"/>
            <family val="1"/>
            <charset val="204"/>
          </rPr>
          <t xml:space="preserve">
</t>
        </r>
        <r>
          <rPr>
            <u/>
            <sz val="16"/>
            <rFont val="Times New Roman"/>
            <family val="1"/>
            <charset val="204"/>
          </rPr>
          <t>ДО:</t>
        </r>
        <r>
          <rPr>
            <sz val="16"/>
            <rFont val="Times New Roman"/>
            <family val="1"/>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color rgb="FFFF0000"/>
            <rFont val="Times New Roman"/>
            <family val="1"/>
            <charset val="204"/>
          </rPr>
          <t>ДАиГ</t>
        </r>
        <r>
          <rPr>
            <sz val="16"/>
            <color rgb="FFFF0000"/>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nc>
  </rcc>
</revisions>
</file>

<file path=xl/revisions/revisionLog3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6" sId="1">
    <oc r="J144"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01.02.2021 заключено соглашение о предоставлении субсидии местному бюджету из бюджета ХМАО-Югры № 05-ОЗП-2021 от 25.01.2021.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01.02.2021 поступило обращение АО "Сжиженный газ Север".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01.02.2021 поступило обращение АО "Сжиженный газ Север".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выполнение этапа работ по объекту "Экопарк "За Саймой". Расходы запланированы на 2-4 кварталы 2021 года.</t>
        </r>
        <r>
          <rPr>
            <sz val="16"/>
            <color rgb="FFFF0000"/>
            <rFont val="Times New Roman"/>
            <family val="1"/>
            <charset val="204"/>
          </rPr>
          <t xml:space="preserve">
</t>
        </r>
      </is>
    </oc>
    <nc r="J144" t="inlineStr">
      <is>
        <r>
          <rPr>
            <sz val="16"/>
            <rFont val="Times New Roman"/>
            <family val="1"/>
            <charset val="204"/>
          </rPr>
          <t>ДГХ: В рамках подпрограммы:
1.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запланирован капитальный ремонт  следующих объектов:
- "Комплекс сетей тепловодоснабжения от ЦТП-88 п. Чёрный Мыс. Участок сетей тепловодоснабжения от ТК-35 до ТК-35*, ТК-36, ТК-16. Сети тепловодоснабжения от забора речпорта по ул. Рыбников до ТК-16", протяженностью сетей теплоснабжения 0,644 км, сетей водоснабжения – 0,322 км.
- "Сети холодного водоснабжения от ВК-сущ. до второго фланцевого соединения в ВК-1", в районе зданий по ул. Автомобилистов, 7; ул. Западная, 5, протяженностью 0,251 км.
Расходы запланированы на 3 квартал 2021 года.
На 01.02.2021 заключено соглашение о предоставлении субсидии местному бюджету из бюджета ХМАО-Югры № 05-ОЗП-2021 от 25.01.2021.
2."Обеспечение равных прав потребителей на получение энергетических ресурсов" запланировано: 
1) возмещение недополученных доходов организациям, осуществляющим реализацию населению сжиженного газа по социально ориентированным розничным ценам. 
ДГХ: субсидия носит заявительный характер. На 01.02.2021 поступило обращение АО "Сжиженный газ Север".
УБУиО: расходы на выплату заработной платы и оплату начислений на выплаты по оплате труда  для осуществления переданного государственного полномочия. Расходы запланированы на 4 квартал 2021 года.
2) Возмещение расходов организации за доставку населению сжиженного газа для бытовых нужд.
ДГХ : субсидия носит заявительный характер. На 01.02.2021 поступило обращение АО "Сжиженный газ Север". 
3. "Повышение энергоэффективности в отраслях экономики" запланированы:
1) ДГХ: работы по установке (замене) индивидуальных приборов учета в муниципальных жилых и нежилых помещениях в количестве 320 ед.,  установке 17 узлов учета расхода тепловой энергии на 16-и объектах муниципальных учреждений социальной сферы. Расходы запланированы на 2-4 кварталы 2021 года;
2) МКУ "ХЭУ": работы по замене оконных блоков в здании по ул. Энгельса, 8.
3) Предприятиями города запланированы работы  по  реконструкции уличных водопроводных сетей в количестве 629 пог.м.,  модернизация котельной №7, техперевооружению магистральных тепловых сетей в количестве 477,8 пог.м.
4. "Формирование комфортной городской среды" предусмотрено:
1) ДГХ:  окончание работ по объекту "Благоустройство в районе СурГУ в г. Сургуте". Расходы запланированы на 3 квартал 2021 года.
2) ДАиГ : благоустройство общественных территорий, в том числе окончание работ на объекте "Парк в микрорайоне 40" (заключен муниципальный контракт №6/2020 от 15.05.20 с ООО "Среда комфорта", срок выполнения работ  - 15.07.2021), выполнение этапа работ по объекту "Экопарк "За Саймой". Расходы запланированы на 2-4 кварталы 2021 года.</t>
        </r>
        <r>
          <rPr>
            <sz val="16"/>
            <color rgb="FFFF0000"/>
            <rFont val="Times New Roman"/>
            <family val="1"/>
            <charset val="204"/>
          </rPr>
          <t xml:space="preserve">
</t>
        </r>
      </is>
    </nc>
  </rcc>
</revisions>
</file>

<file path=xl/revisions/revisionLog3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EEA7E1A-5F2B-4408-A34C-1F0223B5B245}" action="delete"/>
  <rdn rId="0" localSheetId="1" customView="1" name="Z_3EEA7E1A_5F2B_4408_A34C_1F0223B5B245_.wvu.FilterData" hidden="1" oldHidden="1">
    <formula>'на 31.01.2021'!$A$7:$J$397</formula>
    <oldFormula>'на 31.01.2021'!$A$7:$J$397</oldFormula>
  </rdn>
  <rcv guid="{3EEA7E1A-5F2B-4408-A34C-1F0223B5B245}" action="add"/>
</revisions>
</file>

<file path=xl/revisions/revisionLog3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8" sId="1">
    <oc r="J39"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 Заключены и оплачены договоры  на приобретение оборудования для перевода документов в машинописный формат (системный блок, монитор, ИБП), на проведение работ по переводу печатных изданий в машиночитаемый формат (печатные издания, находящиеся в ведомстве государственной библиотеки Югры), на комплектование библиотечных фондов, на приобретение прав доступа к электронным базам данных и оказанию услуг по внесению книг в мобильную библиотеку, на подписку и поставку периодических изданий, на техническое сопровождение системы автоматизации библиотек ИРБИС 64, на оплату работ по гарантийному абонентскому обслуживанию автоматизированной интегрированной библиотечной системы "МегаПро". Бюджетные ассигнования освоены в полном объеме.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АГ(ДК): 1) В рамках подпрограммы "Модернизация и развитие учреждений и организаций культуры" бюджетные ассигнования запланированы для комплектования книжных фондов библиотек.. Планируется заключение соглашения между Департаментом культуры ХМАО-Югры и МО городским округом город Сургут. Денежные средства планируется освоить в 3-4 кварталах 2020 года.                                                                                                                                                                                                                                  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Соглашение между Департаментом культуры ХМАО-Югры и МО городским округом город Сургут на стадии подписания. Денежные средства планируется освоить в 3 квартале 2020 года.                                                                                                                                                             
</t>
        </r>
        <r>
          <rPr>
            <u/>
            <sz val="16"/>
            <rFont val="Times New Roman"/>
            <family val="1"/>
            <charset val="204"/>
          </rPr>
          <t/>
        </r>
      </is>
    </oc>
    <nc r="J39" t="inlineStr">
      <is>
        <r>
          <t xml:space="preserve">
</t>
        </r>
        <r>
          <rPr>
            <u/>
            <sz val="16"/>
            <color rgb="FFFF0000"/>
            <rFont val="Times New Roman"/>
            <family val="2"/>
            <charset val="204"/>
          </rPr>
          <t>АГ(ДК):</t>
        </r>
        <r>
          <rPr>
            <sz val="16"/>
            <color rgb="FFFF0000"/>
            <rFont val="Times New Roman"/>
            <family val="2"/>
            <charset val="204"/>
          </rPr>
          <t xml:space="preserve">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t>
        </r>
        <r>
          <rPr>
            <sz val="16"/>
            <rFont val="Times New Roman"/>
            <family val="1"/>
            <charset val="204"/>
          </rPr>
          <t>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t>
        </r>
        <r>
          <rPr>
            <sz val="16"/>
            <color rgb="FFFF0000"/>
            <rFont val="Times New Roman"/>
            <family val="2"/>
            <charset val="204"/>
          </rPr>
          <t xml:space="preserve"> Денежные средства планируется освоить в 3-4 кварталах 2020 года.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АГ(ДК): 1) В рамках подпрограммы "Модернизация и развитие учреждений и организаций культуры" бюджетные ассигнования запланированы для комплектования книжных фондов библиотек.. Планируется заключение соглашения между Департаментом культуры ХМАО-Югры и МО городским округом город Сургут. Денежные средства планируется освоить в 3-4 кварталах 2020 года.                                                                                                                                                                                                                                  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Соглашение между Департаментом культуры ХМАО-Югры и МО городским округом город Сургут на стадии подписания. Денежные средства планируется освоить в 3 квартале 2020 года.                                                                                                                                                             
</t>
        </r>
        <r>
          <rPr>
            <u/>
            <sz val="16"/>
            <rFont val="Times New Roman"/>
            <family val="1"/>
            <charset val="204"/>
          </rPr>
          <t/>
        </r>
      </is>
    </nc>
  </rcc>
  <rcv guid="{13BE7114-35DF-4699-8779-61985C68F6C3}" action="delete"/>
  <rdn rId="0" localSheetId="1" customView="1" name="Z_13BE7114_35DF_4699_8779_61985C68F6C3_.wvu.PrintArea" hidden="1" oldHidden="1">
    <formula>'на 31.01.2021'!$A$1:$J$197</formula>
    <oldFormula>'на 31.01.2021'!$A$1:$J$197</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31.01.2021'!$A$7:$J$397</formula>
    <oldFormula>'на 31.01.2021'!$A$7:$J$397</oldFormula>
  </rdn>
  <rcv guid="{13BE7114-35DF-4699-8779-61985C68F6C3}" action="add"/>
</revisions>
</file>

<file path=xl/revisions/revisionLog3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2" sId="1">
    <oc r="J39" t="inlineStr">
      <is>
        <r>
          <t xml:space="preserve">
</t>
        </r>
        <r>
          <rPr>
            <u/>
            <sz val="16"/>
            <color rgb="FFFF0000"/>
            <rFont val="Times New Roman"/>
            <family val="2"/>
            <charset val="204"/>
          </rPr>
          <t>АГ(ДК):</t>
        </r>
        <r>
          <rPr>
            <sz val="16"/>
            <color rgb="FFFF0000"/>
            <rFont val="Times New Roman"/>
            <family val="2"/>
            <charset val="204"/>
          </rPr>
          <t xml:space="preserve">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t>
        </r>
        <r>
          <rPr>
            <sz val="16"/>
            <rFont val="Times New Roman"/>
            <family val="1"/>
            <charset val="204"/>
          </rPr>
          <t>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t>
        </r>
        <r>
          <rPr>
            <sz val="16"/>
            <color rgb="FFFF0000"/>
            <rFont val="Times New Roman"/>
            <family val="2"/>
            <charset val="204"/>
          </rPr>
          <t xml:space="preserve"> Денежные средства планируется освоить в 3-4 кварталах 2020 года.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АГ(ДК): 1) В рамках подпрограммы "Модернизация и развитие учреждений и организаций культуры" бюджетные ассигнования запланированы для комплектования книжных фондов библиотек.. Планируется заключение соглашения между Департаментом культуры ХМАО-Югры и МО городским округом город Сургут. Денежные средства планируется освоить в 3-4 кварталах 2020 года.                                                                                                                                                                                                                                  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Соглашение между Департаментом культуры ХМАО-Югры и МО городским округом город Сургут на стадии подписания. Денежные средства планируется освоить в 3 квартале 2020 года.                                                                                                                                                             
</t>
        </r>
        <r>
          <rPr>
            <u/>
            <sz val="16"/>
            <rFont val="Times New Roman"/>
            <family val="1"/>
            <charset val="204"/>
          </rPr>
          <t/>
        </r>
      </is>
    </oc>
    <nc r="J39" t="inlineStr">
      <is>
        <r>
          <t xml:space="preserve">
</t>
        </r>
        <r>
          <rPr>
            <u/>
            <sz val="16"/>
            <color rgb="FFFF0000"/>
            <rFont val="Times New Roman"/>
            <family val="2"/>
            <charset val="204"/>
          </rPr>
          <t>АГ(ДК):</t>
        </r>
        <r>
          <rPr>
            <sz val="16"/>
            <color rgb="FFFF0000"/>
            <rFont val="Times New Roman"/>
            <family val="2"/>
            <charset val="204"/>
          </rPr>
          <t xml:space="preserve">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t>
        </r>
        <r>
          <rPr>
            <sz val="16"/>
            <rFont val="Times New Roman"/>
            <family val="1"/>
            <charset val="204"/>
          </rPr>
          <t>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t>
        </r>
        <r>
          <rPr>
            <sz val="16"/>
            <color rgb="FFFF0000"/>
            <rFont val="Times New Roman"/>
            <family val="2"/>
            <charset val="204"/>
          </rPr>
          <t xml:space="preserve"> Денежные средства планируется освоить в 2-4 кварталах 2021 года.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АГ(ДК): 1) В рамках подпрограммы "Модернизация и развитие учреждений и организаций культуры" бюджетные ассигнования запланированы для комплектования книжных фондов библиотек.. Планируется заключение соглашения между Департаментом культуры ХМАО-Югры и МО городским округом город Сургут. Денежные средства планируется освоить в 3-4 кварталах 2020 года.                                                                                                                                                                                                                                  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Соглашение между Департаментом культуры ХМАО-Югры и МО городским округом город Сургут на стадии подписания. Денежные средства планируется освоить в 3 квартале 2020 года.                                                                                                                                                             
</t>
        </r>
        <r>
          <rPr>
            <u/>
            <sz val="16"/>
            <rFont val="Times New Roman"/>
            <family val="1"/>
            <charset val="204"/>
          </rPr>
          <t/>
        </r>
      </is>
    </nc>
  </rcc>
</revisions>
</file>

<file path=xl/revisions/revisionLog3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3" sId="1">
    <oc r="J39" t="inlineStr">
      <is>
        <r>
          <t xml:space="preserve">
</t>
        </r>
        <r>
          <rPr>
            <u/>
            <sz val="16"/>
            <color rgb="FFFF0000"/>
            <rFont val="Times New Roman"/>
            <family val="2"/>
            <charset val="204"/>
          </rPr>
          <t>АГ(ДК):</t>
        </r>
        <r>
          <rPr>
            <sz val="16"/>
            <color rgb="FFFF0000"/>
            <rFont val="Times New Roman"/>
            <family val="2"/>
            <charset val="204"/>
          </rPr>
          <t xml:space="preserve">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t>
        </r>
        <r>
          <rPr>
            <sz val="16"/>
            <rFont val="Times New Roman"/>
            <family val="1"/>
            <charset val="204"/>
          </rPr>
          <t>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t>
        </r>
        <r>
          <rPr>
            <sz val="16"/>
            <color rgb="FFFF0000"/>
            <rFont val="Times New Roman"/>
            <family val="2"/>
            <charset val="204"/>
          </rPr>
          <t xml:space="preserve"> Денежные средства планируется освоить в 2-4 кварталах 2021 года.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АГ(ДК): 1) В рамках подпрограммы "Модернизация и развитие учреждений и организаций культуры" бюджетные ассигнования запланированы для комплектования книжных фондов библиотек.. Планируется заключение соглашения между Департаментом культуры ХМАО-Югры и МО городским округом город Сургут. Денежные средства планируется освоить в 3-4 кварталах 2020 года.                                                                                                                                                                                                                                  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Соглашение между Департаментом культуры ХМАО-Югры и МО городским округом город Сургут на стадии подписания. Денежные средства планируется освоить в 3 квартале 2020 года.                                                                                                                                                             
</t>
        </r>
        <r>
          <rPr>
            <u/>
            <sz val="16"/>
            <rFont val="Times New Roman"/>
            <family val="1"/>
            <charset val="204"/>
          </rPr>
          <t/>
        </r>
      </is>
    </oc>
    <nc r="J39" t="inlineStr">
      <is>
        <r>
          <t xml:space="preserve">
</t>
        </r>
        <r>
          <rPr>
            <u/>
            <sz val="16"/>
            <color rgb="FFFF0000"/>
            <rFont val="Times New Roman"/>
            <family val="2"/>
            <charset val="204"/>
          </rPr>
          <t>АГ(ДК):</t>
        </r>
        <r>
          <rPr>
            <sz val="16"/>
            <color rgb="FFFF0000"/>
            <rFont val="Times New Roman"/>
            <family val="2"/>
            <charset val="204"/>
          </rPr>
          <t xml:space="preserve">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t>
        </r>
        <r>
          <rPr>
            <sz val="16"/>
            <rFont val="Times New Roman"/>
            <family val="1"/>
            <charset val="204"/>
          </rPr>
          <t xml:space="preserve">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Денежные средства планируется освоить в 2-4 кварталах 2021 года.         </t>
        </r>
        <r>
          <rPr>
            <sz val="16"/>
            <color rgb="FFFF0000"/>
            <rFont val="Times New Roman"/>
            <family val="2"/>
            <charset val="204"/>
          </rPr>
          <t xml:space="preserve">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АГ(ДК): 1) В рамках подпрограммы "Модернизация и развитие учреждений и организаций культуры" бюджетные ассигнования запланированы для комплектования книжных фондов библиотек.. Планируется заключение соглашения между Департаментом культуры ХМАО-Югры и МО городским округом город Сургут. Денежные средства планируется освоить в 3-4 кварталах 2020 года.                                                                                                                                                                                                                                  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Соглашение между Департаментом культуры ХМАО-Югры и МО городским округом город Сургут на стадии подписания. Денежные средства планируется освоить в 3 квартале 2020 года.                                                                                                                                                             
</t>
        </r>
        <r>
          <rPr>
            <u/>
            <sz val="16"/>
            <rFont val="Times New Roman"/>
            <family val="1"/>
            <charset val="204"/>
          </rPr>
          <t/>
        </r>
      </is>
    </nc>
  </rcc>
</revisions>
</file>

<file path=xl/revisions/revisionLog3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4" sId="1">
    <o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t>
        </r>
        <r>
          <rPr>
            <sz val="16"/>
            <color rgb="FFFF0000"/>
            <rFont val="Times New Roman"/>
            <family val="1"/>
            <charset val="204"/>
          </rPr>
          <t xml:space="preserve">
</t>
        </r>
        <r>
          <rPr>
            <sz val="16"/>
            <rFont val="Times New Roman"/>
            <family val="1"/>
            <charset val="204"/>
          </rPr>
          <t>Также запланирована проверка смет на сумму 16,4 тыс.руб.
Расходы запланированы на 2- 4 кварталы 2021 года.</t>
        </r>
        <r>
          <rPr>
            <sz val="16"/>
            <color rgb="FFFF0000"/>
            <rFont val="Times New Roman"/>
            <family val="1"/>
            <charset val="204"/>
          </rPr>
          <t xml:space="preserve">
</t>
        </r>
        <r>
          <rPr>
            <u/>
            <sz val="16"/>
            <rFont val="Times New Roman"/>
            <family val="1"/>
            <charset val="204"/>
          </rPr>
          <t>ДО:</t>
        </r>
        <r>
          <rPr>
            <sz val="16"/>
            <rFont val="Times New Roman"/>
            <family val="1"/>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color rgb="FFFF0000"/>
            <rFont val="Times New Roman"/>
            <family val="1"/>
            <charset val="204"/>
          </rPr>
          <t>ДАиГ</t>
        </r>
        <r>
          <rPr>
            <sz val="16"/>
            <color rgb="FFFF0000"/>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oc>
    <n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sz val="16"/>
            <color rgb="FFFF0000"/>
            <rFont val="Times New Roman"/>
            <family val="1"/>
            <charset val="204"/>
          </rPr>
          <t xml:space="preserve">
</t>
        </r>
        <r>
          <rPr>
            <u/>
            <sz val="16"/>
            <rFont val="Times New Roman"/>
            <family val="1"/>
            <charset val="204"/>
          </rPr>
          <t xml:space="preserve">ДГХ: 
</t>
        </r>
        <r>
          <rPr>
            <sz val="16"/>
            <rFont val="Times New Roman"/>
            <family val="1"/>
            <charset val="204"/>
          </rPr>
          <t>Планируется заключить муниципальные контракты на ремонт жилых помещений детям-сиротам на сумму 1 465,3 тыс.руб. по 5 адресам, общей площадью 227,3 м2, в т.ч.:
- ул. Островского, 26/1, кв. 85 (55,9 м2);
- ул. Лермонтова, 4/1, кв.129 (55,3 м2);
- ул. Щепеткина, 20Б, кв.181 (43,5 м2);
- ул. Северная, 71, кв.20 (42,8 м2);
- ул. Мечникова, 4, кв.30 (29,8 м2).</t>
        </r>
        <r>
          <rPr>
            <sz val="16"/>
            <color rgb="FFFF0000"/>
            <rFont val="Times New Roman"/>
            <family val="1"/>
            <charset val="204"/>
          </rPr>
          <t xml:space="preserve">
</t>
        </r>
        <r>
          <rPr>
            <sz val="16"/>
            <rFont val="Times New Roman"/>
            <family val="1"/>
            <charset val="204"/>
          </rPr>
          <t>Также запланирована проверка смет на сумму 16,4 тыс.руб.
Расходы запланированы на 2- 4 кварталы 2021 года.</t>
        </r>
        <r>
          <rPr>
            <sz val="16"/>
            <color rgb="FFFF0000"/>
            <rFont val="Times New Roman"/>
            <family val="1"/>
            <charset val="204"/>
          </rPr>
          <t xml:space="preserve">
</t>
        </r>
        <r>
          <rPr>
            <u/>
            <sz val="16"/>
            <rFont val="Times New Roman"/>
            <family val="1"/>
            <charset val="204"/>
          </rPr>
          <t>ДО:</t>
        </r>
        <r>
          <rPr>
            <sz val="16"/>
            <rFont val="Times New Roman"/>
            <family val="1"/>
            <charset val="204"/>
          </rPr>
          <t xml:space="preserve">
Направление детей в организации отдыха детей и их оздоровления или санаторно-курортные организации,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color rgb="FFFF0000"/>
            <rFont val="Times New Roman"/>
            <family val="1"/>
            <charset val="204"/>
          </rPr>
          <t>ДАиГ</t>
        </r>
        <r>
          <rPr>
            <sz val="16"/>
            <color rgb="FFFF0000"/>
            <rFont val="Times New Roman"/>
            <family val="1"/>
            <charset val="204"/>
          </rPr>
          <t>: Размещение закупок на приобретение жилых помещений для участников программы запланировано на апрель 2021 года</t>
        </r>
      </is>
    </nc>
  </rcc>
  <rfmt sheetId="1" sqref="J31:J37" start="0" length="2147483647">
    <dxf>
      <font>
        <color auto="1"/>
      </font>
    </dxf>
  </rfmt>
  <rcc rId="2025" sId="1">
    <oc r="I26">
      <f>444778.3</f>
    </oc>
    <nc r="I26">
      <f>444778.3+105639.3</f>
    </nc>
  </rcc>
  <rcc rId="2026" sId="1">
    <oc r="I27">
      <f>13492475.47</f>
    </oc>
    <nc r="I27">
      <f>13492475.47+1398777.1</f>
    </nc>
  </rcc>
  <rcc rId="2027" sId="1">
    <oc r="I28">
      <f>166971.12</f>
    </oc>
    <nc r="I28">
      <f>166971.12+146565.25</f>
    </nc>
  </rcc>
  <rfmt sheetId="1" sqref="J21:J30" start="0" length="2147483647">
    <dxf>
      <font>
        <sz val="12"/>
      </font>
    </dxf>
  </rfmt>
  <rcc rId="2028"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t>
        </r>
        <r>
          <rPr>
            <sz val="16"/>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осуществлялось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Остаток средств в размере 6 730,62 тыс.руб. сложился по причине неисполнения подрядчиками договорных обязательств.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Остаток средств в размере 180 437,78 тыс.руб. сложился по причине неисполнения подрядчиками договорных обязательств.        
3.  "Средняя общеобразовательная школа №9 в микрорайоне 39 г.Сургута. Блок Б"  - строительство  велось в рамках заключенного концессионного соглашения. Произведена выплата капитального гранта в 2020 году. Остаток средств в размере 0,11 тыс.руб. сложился по факту предоставления капитального гранта.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2"/>
            <rFont val="Times New Roman"/>
            <family val="1"/>
            <charset val="204"/>
          </rPr>
          <t>ДО</t>
        </r>
        <r>
          <rPr>
            <sz val="12"/>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2"/>
            <color rgb="FFFF0000"/>
            <rFont val="Times New Roman"/>
            <family val="1"/>
            <charset val="204"/>
          </rPr>
          <t xml:space="preserve">
</t>
        </r>
        <r>
          <rPr>
            <sz val="12"/>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2"/>
            <color rgb="FFFF0000"/>
            <rFont val="Times New Roman"/>
            <family val="1"/>
            <charset val="204"/>
          </rPr>
          <t xml:space="preserve">
</t>
        </r>
        <r>
          <rPr>
            <sz val="12"/>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2"/>
            <color rgb="FFFF0000"/>
            <rFont val="Times New Roman"/>
            <family val="1"/>
            <charset val="204"/>
          </rPr>
          <t xml:space="preserve">
</t>
        </r>
        <r>
          <rPr>
            <sz val="12"/>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2"/>
            <color rgb="FFFF0000"/>
            <rFont val="Times New Roman"/>
            <family val="1"/>
            <charset val="204"/>
          </rPr>
          <t xml:space="preserve">
</t>
        </r>
        <r>
          <rPr>
            <sz val="12"/>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2"/>
            <color rgb="FFFF0000"/>
            <rFont val="Times New Roman"/>
            <family val="1"/>
            <charset val="204"/>
          </rPr>
          <t xml:space="preserve">
</t>
        </r>
        <r>
          <rPr>
            <sz val="12"/>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2"/>
            <color rgb="FFFF0000"/>
            <rFont val="Times New Roman"/>
            <family val="1"/>
            <charset val="204"/>
          </rPr>
          <t xml:space="preserve">
</t>
        </r>
        <r>
          <rPr>
            <u/>
            <sz val="12"/>
            <color rgb="FFFF0000"/>
            <rFont val="Times New Roman"/>
            <family val="1"/>
            <charset val="204"/>
          </rPr>
          <t>АГ(ДК):</t>
        </r>
        <r>
          <rPr>
            <sz val="12"/>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sz val="12"/>
            <rFont val="Times New Roman"/>
            <family val="1"/>
            <charset val="204"/>
          </rPr>
          <t xml:space="preserve">
</t>
        </r>
        <r>
          <rPr>
            <u/>
            <sz val="12"/>
            <rFont val="Times New Roman"/>
            <family val="1"/>
            <charset val="204"/>
          </rPr>
          <t xml:space="preserve">ДАиГ: </t>
        </r>
        <r>
          <rPr>
            <sz val="12"/>
            <rFont val="Times New Roman"/>
            <family val="1"/>
            <charset val="204"/>
          </rPr>
          <t>В рамках государственной программы осуществлялось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велось в рамках заключенного концессионного соглашения. Заявка на выплату гранта направлена на согласование в Департамент образования ХМАО-Югры.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предумотрены на выкуп объекта в IV квартале 2021 года.</t>
        </r>
        <r>
          <rPr>
            <sz val="12"/>
            <color rgb="FFFF0000"/>
            <rFont val="Times New Roman"/>
            <family val="1"/>
            <charset val="204"/>
          </rPr>
          <t xml:space="preserve">
 </t>
        </r>
      </is>
    </nc>
  </rcc>
  <rfmt sheetId="1" sqref="J21:J30" start="0" length="2147483647">
    <dxf>
      <font>
        <sz val="16"/>
      </font>
    </dxf>
  </rfmt>
</revisions>
</file>

<file path=xl/revisions/revisionLog3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9" sId="1">
    <oc r="J16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t>
        </r>
        <r>
          <rPr>
            <sz val="16"/>
            <color rgb="FFFF0000"/>
            <rFont val="Times New Roman"/>
            <family val="1"/>
            <charset val="204"/>
          </rPr>
          <t xml:space="preserve">
</t>
        </r>
        <r>
          <rPr>
            <sz val="16"/>
            <rFont val="Times New Roman"/>
            <family val="1"/>
            <charset val="204"/>
          </rPr>
          <t xml:space="preserve">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t>
        </r>
        <r>
          <rPr>
            <sz val="16"/>
            <color rgb="FFFF0000"/>
            <rFont val="Times New Roman"/>
            <family val="1"/>
            <charset val="204"/>
          </rPr>
          <t xml:space="preserve">
ДАиГ:В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Отставание от графика производства работ связано с корректировкой проектно-сметной документации 4 этапа строительства и с последующим прохождением государственной экспертизы. Остаток средств в размере 34 612,14 тыс.руб. сложился по причине неисполнения подрядчиками договорных обязательств.        
2. "Улица Маяковского от ул.30 лет Победы до ул.Университетская". Объект введен в эксплуатацию. Разрешение на ввод №86-ru86310000-82-2020 от 30.12.2020 года. Остаток средств в размере 0,04 тыс.руб. сложился по факту выполнения работ.        
3.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rFont val="Times New Roman"/>
            <family val="1"/>
            <charset val="204"/>
          </rPr>
          <t xml:space="preserve">
</t>
        </r>
        <r>
          <rPr>
            <sz val="16"/>
            <color rgb="FFFF0000"/>
            <rFont val="Times New Roman"/>
            <family val="1"/>
            <charset val="204"/>
          </rPr>
          <t xml:space="preserve">
</t>
        </r>
      </is>
    </oc>
    <nc r="J166" t="inlineStr">
      <is>
        <r>
          <rPr>
            <sz val="16"/>
            <rFont val="Times New Roman"/>
            <family val="1"/>
            <charset val="204"/>
          </rPr>
          <t>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t>
        </r>
        <r>
          <rPr>
            <sz val="16"/>
            <color rgb="FFFF0000"/>
            <rFont val="Times New Roman"/>
            <family val="1"/>
            <charset val="204"/>
          </rPr>
          <t xml:space="preserve">
</t>
        </r>
        <r>
          <rPr>
            <sz val="16"/>
            <rFont val="Times New Roman"/>
            <family val="1"/>
            <charset val="204"/>
          </rPr>
          <t xml:space="preserve">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t>
        </r>
        <r>
          <rPr>
            <sz val="16"/>
            <color rgb="FFFF0000"/>
            <rFont val="Times New Roman"/>
            <family val="1"/>
            <charset val="204"/>
          </rPr>
          <t xml:space="preserve">
ДАиГ:В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r>
        <r>
          <rPr>
            <sz val="16"/>
            <rFont val="Times New Roman"/>
            <family val="1"/>
            <charset val="204"/>
          </rPr>
          <t xml:space="preserve">
</t>
        </r>
        <r>
          <rPr>
            <sz val="16"/>
            <color rgb="FFFF0000"/>
            <rFont val="Times New Roman"/>
            <family val="1"/>
            <charset val="204"/>
          </rPr>
          <t xml:space="preserve">
</t>
        </r>
      </is>
    </nc>
  </rcc>
  <rfmt sheetId="1" sqref="J166:J171" start="0" length="2147483647">
    <dxf>
      <font>
        <color auto="1"/>
      </font>
    </dxf>
  </rfmt>
  <rcv guid="{6068C3FF-17AA-48A5-A88B-2523CBAC39AE}" action="delete"/>
  <rdn rId="0" localSheetId="1" customView="1" name="Z_6068C3FF_17AA_48A5_A88B_2523CBAC39AE_.wvu.PrintArea" hidden="1" oldHidden="1">
    <formula>'на 31.01.2021'!$A$1:$J$196</formula>
    <oldFormula>'на 31.01.2021'!$A$1:$J$196</oldFormula>
  </rdn>
  <rdn rId="0" localSheetId="1" customView="1" name="Z_6068C3FF_17AA_48A5_A88B_2523CBAC39AE_.wvu.PrintTitles" hidden="1" oldHidden="1">
    <formula>'на 31.01.2021'!$5:$8</formula>
    <oldFormula>'на 31.01.2021'!$5:$8</oldFormula>
  </rdn>
  <rdn rId="0" localSheetId="1" customView="1" name="Z_6068C3FF_17AA_48A5_A88B_2523CBAC39AE_.wvu.FilterData" hidden="1" oldHidden="1">
    <formula>'на 31.01.2021'!$A$7:$J$397</formula>
    <oldFormula>'на 31.01.2021'!$A$7:$J$397</oldFormula>
  </rdn>
  <rcv guid="{6068C3FF-17AA-48A5-A88B-2523CBAC39AE}" action="add"/>
</revisions>
</file>

<file path=xl/revisions/revisionLog3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3" sId="1">
    <oc r="J39" t="inlineStr">
      <is>
        <r>
          <t xml:space="preserve">
</t>
        </r>
        <r>
          <rPr>
            <u/>
            <sz val="16"/>
            <color rgb="FFFF0000"/>
            <rFont val="Times New Roman"/>
            <family val="2"/>
            <charset val="204"/>
          </rPr>
          <t>АГ(ДК):</t>
        </r>
        <r>
          <rPr>
            <sz val="16"/>
            <color rgb="FFFF0000"/>
            <rFont val="Times New Roman"/>
            <family val="2"/>
            <charset val="204"/>
          </rPr>
          <t xml:space="preserve">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t>
        </r>
        <r>
          <rPr>
            <sz val="16"/>
            <rFont val="Times New Roman"/>
            <family val="1"/>
            <charset val="204"/>
          </rPr>
          <t xml:space="preserve">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Денежные средства планируется освоить в 2-4 кварталах 2021 года.         </t>
        </r>
        <r>
          <rPr>
            <sz val="16"/>
            <color rgb="FFFF0000"/>
            <rFont val="Times New Roman"/>
            <family val="2"/>
            <charset val="204"/>
          </rPr>
          <t xml:space="preserve">                                                                                           
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 Бюджетные ассигнования исполнены в полном объеме.
  АГ(ДК): 1) В рамках подпрограммы "Модернизация и развитие учреждений и организаций культуры" бюджетные ассигнования запланированы для комплектования книжных фондов библиотек.. Планируется заключение соглашения между Департаментом культуры ХМАО-Югры и МО городским округом город Сургут. Денежные средства планируется освоить в 3-4 кварталах 2020 года.                                                                                                                                                                                                                                  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Соглашение между Департаментом культуры ХМАО-Югры и МО городским округом город Сургут на стадии подписания. Денежные средства планируется освоить в 3 квартале 2020 года.                                                                                                                                                             
</t>
        </r>
        <r>
          <rPr>
            <u/>
            <sz val="16"/>
            <rFont val="Times New Roman"/>
            <family val="1"/>
            <charset val="204"/>
          </rPr>
          <t/>
        </r>
      </is>
    </oc>
    <nc r="J39"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t>
        </r>
        <r>
          <rPr>
            <sz val="16"/>
            <rFont val="Times New Roman"/>
            <family val="1"/>
            <charset val="204"/>
          </rPr>
          <t xml:space="preserve">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Денежные средства планируется освоить в 2-4 кварталах 2021 года.         </t>
        </r>
        <r>
          <rPr>
            <sz val="16"/>
            <color rgb="FFFF0000"/>
            <rFont val="Times New Roman"/>
            <family val="2"/>
            <charset val="204"/>
          </rPr>
          <t xml:space="preserve">                                                                                           
</t>
        </r>
        <r>
          <rPr>
            <sz val="16"/>
            <rFont val="Times New Roman"/>
            <family val="1"/>
            <charset val="204"/>
          </rPr>
          <t xml:space="preserve">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Денежные средства планируется освоить во 2 квартале 2021 года.                      </t>
        </r>
        <r>
          <rPr>
            <sz val="16"/>
            <color rgb="FFFF0000"/>
            <rFont val="Times New Roman"/>
            <family val="2"/>
            <charset val="204"/>
          </rPr>
          <t xml:space="preserve">                                                                                                                                                                                                                                                                                                                                                                                                                                                                                 
  АГ(ДК): 1) В рамках подпрограммы "Модернизация и развитие учреждений и организаций культуры" бюджетные ассигнования запланированы для комплектования книжных фондов библиотек.. Планируется заключение соглашения между Департаментом культуры ХМАО-Югры и МО городским округом город Сургут. Денежные средства планируется освоить в 3-4 кварталах 2020 года.                                                                                                                                                                                                                                  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Соглашение между Департаментом культуры ХМАО-Югры и МО городским округом город Сургут на стадии подписания. Денежные средства планируется освоить в 3 квартале 2020 года.                                                                                                                                                             
</t>
        </r>
        <r>
          <rPr>
            <u/>
            <sz val="16"/>
            <rFont val="Times New Roman"/>
            <family val="1"/>
            <charset val="204"/>
          </rPr>
          <t/>
        </r>
      </is>
    </nc>
  </rcc>
</revisions>
</file>

<file path=xl/revisions/revisionLog3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4" sId="1">
    <oc r="J39"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t>
        </r>
        <r>
          <rPr>
            <sz val="16"/>
            <rFont val="Times New Roman"/>
            <family val="1"/>
            <charset val="204"/>
          </rPr>
          <t xml:space="preserve">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Денежные средства планируется освоить в 2-4 кварталах 2021 года.         </t>
        </r>
        <r>
          <rPr>
            <sz val="16"/>
            <color rgb="FFFF0000"/>
            <rFont val="Times New Roman"/>
            <family val="2"/>
            <charset val="204"/>
          </rPr>
          <t xml:space="preserve">                                                                                           
</t>
        </r>
        <r>
          <rPr>
            <sz val="16"/>
            <rFont val="Times New Roman"/>
            <family val="1"/>
            <charset val="204"/>
          </rPr>
          <t xml:space="preserve">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Денежные средства планируется освоить во 2 квартале 2021 года.                      </t>
        </r>
        <r>
          <rPr>
            <sz val="16"/>
            <color rgb="FFFF0000"/>
            <rFont val="Times New Roman"/>
            <family val="2"/>
            <charset val="204"/>
          </rPr>
          <t xml:space="preserve">                                                                                                                                                                                                                                                                                                                                                                                                                                                                                 
  АГ(ДК): 1) В рамках подпрограммы "Модернизация и развитие учреждений и организаций культуры" бюджетные ассигнования запланированы для комплектования книжных фондов библиотек.. Планируется заключение соглашения между Департаментом культуры ХМАО-Югры и МО городским округом город Сургут. Денежные средства планируется освоить в 3-4 кварталах 2020 года.                                                                                                                                                                                                                                  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Соглашение между Департаментом культуры ХМАО-Югры и МО городским округом город Сургут на стадии подписания. Денежные средства планируется освоить в 3 квартале 2020 года.                                                                                                                                                             
</t>
        </r>
        <r>
          <rPr>
            <u/>
            <sz val="16"/>
            <rFont val="Times New Roman"/>
            <family val="1"/>
            <charset val="204"/>
          </rPr>
          <t/>
        </r>
      </is>
    </oc>
    <nc r="J39"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t>
        </r>
        <r>
          <rPr>
            <sz val="16"/>
            <rFont val="Times New Roman"/>
            <family val="1"/>
            <charset val="204"/>
          </rPr>
          <t xml:space="preserve">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Денежные средства планируется освоить в 2-4 кварталах 2021 года.         </t>
        </r>
        <r>
          <rPr>
            <sz val="16"/>
            <color rgb="FFFF0000"/>
            <rFont val="Times New Roman"/>
            <family val="2"/>
            <charset val="204"/>
          </rPr>
          <t xml:space="preserve">                                                                                           
</t>
        </r>
        <r>
          <rPr>
            <sz val="16"/>
            <rFont val="Times New Roman"/>
            <family val="1"/>
            <charset val="204"/>
          </rPr>
          <t xml:space="preserve">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Денежные средства планируется освоить во 2 квартале 2021 года.                      </t>
        </r>
        <r>
          <rPr>
            <sz val="16"/>
            <color rgb="FFFF0000"/>
            <rFont val="Times New Roman"/>
            <family val="2"/>
            <charset val="204"/>
          </rPr>
          <t xml:space="preserve">                                                                                                                                                                                                                                                                                                                                                                                                                                                                                 
</t>
        </r>
        <r>
          <rPr>
            <u/>
            <sz val="16"/>
            <rFont val="Times New Roman"/>
            <family val="1"/>
            <charset val="204"/>
          </rPr>
          <t/>
        </r>
      </is>
    </nc>
  </rcc>
</revisions>
</file>

<file path=xl/revisions/revisionLog3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31.01.2021'!$A$1:$J$197</formula>
    <oldFormula>'на 31.01.2021'!$A$1:$J$197</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31.01.2021'!$A$7:$J$397</formula>
    <oldFormula>'на 31.01.2021'!$A$7:$J$397</oldFormula>
  </rdn>
  <rcv guid="{13BE7114-35DF-4699-8779-61985C68F6C3}" action="add"/>
</revisions>
</file>

<file path=xl/revisions/revisionLog3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5" start="0" length="2147483647">
    <dxf>
      <font>
        <color auto="1"/>
      </font>
    </dxf>
  </rfmt>
</revisions>
</file>

<file path=xl/revisions/revisionLog3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8" sId="1">
    <oc r="B45" t="inlineStr">
      <is>
        <r>
          <rPr>
            <b/>
            <sz val="16"/>
            <rFont val="Times New Roman"/>
            <family val="1"/>
            <charset val="204"/>
          </rPr>
          <t>Государственная программа "Развитие физической культуры и спорта"</t>
        </r>
        <r>
          <rPr>
            <sz val="16"/>
            <color rgb="FFFF0000"/>
            <rFont val="Times New Roman"/>
            <family val="1"/>
            <charset val="204"/>
          </rPr>
          <t xml:space="preserve">
1. 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t>
        </r>
        <r>
          <rPr>
            <sz val="16"/>
            <color rgb="FFFF0000"/>
            <rFont val="Times New Roman"/>
            <family val="2"/>
            <charset val="204"/>
          </rPr>
          <t xml:space="preserve">                                                                                                                                                              </t>
        </r>
        <r>
          <rPr>
            <sz val="16"/>
            <color rgb="FFFF0000"/>
            <rFont val="Times New Roman"/>
            <family val="1"/>
            <charset val="204"/>
          </rPr>
          <t xml:space="preserve">2. Субсидии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t>
        </r>
      </is>
    </oc>
    <nc r="B45" t="inlineStr">
      <is>
        <r>
          <rPr>
            <b/>
            <sz val="16"/>
            <rFont val="Times New Roman"/>
            <family val="1"/>
            <charset val="204"/>
          </rPr>
          <t>Государственная программа "Развитие физической культуры и спорта"</t>
        </r>
        <r>
          <rPr>
            <sz val="16"/>
            <color rgb="FFFF0000"/>
            <rFont val="Times New Roman"/>
            <family val="1"/>
            <charset val="204"/>
          </rPr>
          <t xml:space="preserve">
</t>
        </r>
        <r>
          <rPr>
            <sz val="16"/>
            <rFont val="Times New Roman"/>
            <family val="1"/>
            <charset val="204"/>
          </rPr>
          <t xml:space="preserve">1. 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t>
        </r>
        <r>
          <rPr>
            <sz val="16"/>
            <color rgb="FFFF0000"/>
            <rFont val="Times New Roman"/>
            <family val="2"/>
            <charset val="204"/>
          </rPr>
          <t xml:space="preserve">                                                                                                                                                             </t>
        </r>
        <r>
          <rPr>
            <sz val="16"/>
            <rFont val="Times New Roman"/>
            <family val="1"/>
            <charset val="204"/>
          </rPr>
          <t>2. Субсидии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r>
        <r>
          <rPr>
            <sz val="16"/>
            <color rgb="FFFF0000"/>
            <rFont val="Times New Roman"/>
            <family val="1"/>
            <charset val="204"/>
          </rPr>
          <t xml:space="preserve">
</t>
        </r>
      </is>
    </nc>
  </rcc>
  <rcv guid="{13BE7114-35DF-4699-8779-61985C68F6C3}" action="delete"/>
  <rdn rId="0" localSheetId="1" customView="1" name="Z_13BE7114_35DF_4699_8779_61985C68F6C3_.wvu.PrintArea" hidden="1" oldHidden="1">
    <formula>'на 31.01.2021'!$A$1:$J$197</formula>
    <oldFormula>'на 31.01.2021'!$A$1:$J$197</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31.01.2021'!$A$7:$J$397</formula>
    <oldFormula>'на 31.01.2021'!$A$7:$J$397</oldFormula>
  </rdn>
  <rcv guid="{13BE7114-35DF-4699-8779-61985C68F6C3}" action="add"/>
</revisions>
</file>

<file path=xl/revisions/revisionLog3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42" sId="1">
    <oc r="B45" t="inlineStr">
      <is>
        <r>
          <rPr>
            <b/>
            <sz val="16"/>
            <rFont val="Times New Roman"/>
            <family val="1"/>
            <charset val="204"/>
          </rPr>
          <t>Государственная программа "Развитие физической культуры и спорта"</t>
        </r>
        <r>
          <rPr>
            <sz val="16"/>
            <color rgb="FFFF0000"/>
            <rFont val="Times New Roman"/>
            <family val="1"/>
            <charset val="204"/>
          </rPr>
          <t xml:space="preserve">
</t>
        </r>
        <r>
          <rPr>
            <sz val="16"/>
            <rFont val="Times New Roman"/>
            <family val="1"/>
            <charset val="204"/>
          </rPr>
          <t xml:space="preserve">1. 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t>
        </r>
        <r>
          <rPr>
            <sz val="16"/>
            <color rgb="FFFF0000"/>
            <rFont val="Times New Roman"/>
            <family val="2"/>
            <charset val="204"/>
          </rPr>
          <t xml:space="preserve">                                                                                                                                                             </t>
        </r>
        <r>
          <rPr>
            <sz val="16"/>
            <rFont val="Times New Roman"/>
            <family val="1"/>
            <charset val="204"/>
          </rPr>
          <t>2. Субсидии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r>
        <r>
          <rPr>
            <sz val="16"/>
            <color rgb="FFFF0000"/>
            <rFont val="Times New Roman"/>
            <family val="1"/>
            <charset val="204"/>
          </rPr>
          <t xml:space="preserve">
</t>
        </r>
      </is>
    </oc>
    <nc r="B45" t="inlineStr">
      <is>
        <r>
          <rPr>
            <b/>
            <sz val="16"/>
            <rFont val="Times New Roman"/>
            <family val="1"/>
            <charset val="204"/>
          </rPr>
          <t>Государственная программа "Развитие физической культуры и спорта"</t>
        </r>
        <r>
          <rPr>
            <sz val="16"/>
            <color rgb="FFFF0000"/>
            <rFont val="Times New Roman"/>
            <family val="1"/>
            <charset val="204"/>
          </rPr>
          <t xml:space="preserve">
</t>
        </r>
        <r>
          <rPr>
            <sz val="16"/>
            <rFont val="Times New Roman"/>
            <family val="1"/>
            <charset val="204"/>
          </rPr>
          <t xml:space="preserve">1. 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t>
        </r>
        <r>
          <rPr>
            <sz val="16"/>
            <color rgb="FFFF0000"/>
            <rFont val="Times New Roman"/>
            <family val="2"/>
            <charset val="204"/>
          </rPr>
          <t xml:space="preserve">                                                                                                                                                             </t>
        </r>
        <r>
          <rPr>
            <sz val="16"/>
            <rFont val="Times New Roman"/>
            <family val="1"/>
            <charset val="204"/>
          </rPr>
          <t>2. Субсидии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r>
        <r>
          <rPr>
            <sz val="16"/>
            <color rgb="FFFF0000"/>
            <rFont val="Times New Roman"/>
            <family val="1"/>
            <charset val="204"/>
          </rPr>
          <t xml:space="preserve">
3. Субсидии на софинансирование расходов муниципальных образований по развитию сети спортивных объектов шаговой доступности</t>
        </r>
      </is>
    </nc>
  </rcc>
  <rfmt sheetId="1" sqref="B45" start="0" length="2147483647">
    <dxf>
      <font>
        <color auto="1"/>
      </font>
    </dxf>
  </rfmt>
  <rcv guid="{13BE7114-35DF-4699-8779-61985C68F6C3}" action="delete"/>
  <rdn rId="0" localSheetId="1" customView="1" name="Z_13BE7114_35DF_4699_8779_61985C68F6C3_.wvu.PrintArea" hidden="1" oldHidden="1">
    <formula>'на 31.01.2021'!$A$1:$J$197</formula>
    <oldFormula>'на 31.01.2021'!$A$1:$J$197</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31.01.2021'!$A$7:$J$397</formula>
    <oldFormula>'на 31.01.2021'!$A$7:$J$397</oldFormula>
  </rdn>
  <rcv guid="{13BE7114-35DF-4699-8779-61985C68F6C3}" action="add"/>
</revisions>
</file>

<file path=xl/revisions/revisionLog3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46:B50" start="0" length="2147483647">
    <dxf>
      <font>
        <color auto="1"/>
      </font>
    </dxf>
  </rfmt>
  <rcc rId="2046" sId="1" numFmtId="4">
    <oc r="C46">
      <v>922.68</v>
    </oc>
    <nc r="C46">
      <v>682.1</v>
    </nc>
  </rcc>
  <rcc rId="2047" sId="1" numFmtId="4">
    <oc r="C47">
      <v>12321.22</v>
    </oc>
    <nc r="C47">
      <v>46212.7</v>
    </nc>
  </rcc>
  <rcc rId="2048" sId="1" numFmtId="4">
    <oc r="C48">
      <v>697.05</v>
    </oc>
    <nc r="C48">
      <v>2468.15</v>
    </nc>
  </rcc>
  <rfmt sheetId="1" sqref="C45" start="0" length="2147483647">
    <dxf>
      <font>
        <color auto="1"/>
      </font>
    </dxf>
  </rfmt>
  <rfmt sheetId="1" sqref="C46:C48" start="0" length="2147483647">
    <dxf>
      <font>
        <color auto="1"/>
      </font>
    </dxf>
  </rfmt>
  <rcc rId="2049" sId="1" numFmtId="4">
    <oc r="D48">
      <v>697.05</v>
    </oc>
    <nc r="D48">
      <v>2472.44</v>
    </nc>
  </rcc>
  <rcc rId="2050" sId="1" numFmtId="4">
    <oc r="D47">
      <v>12321.22</v>
    </oc>
    <nc r="D47">
      <v>46294.2</v>
    </nc>
  </rcc>
  <rcc rId="2051" sId="1" numFmtId="4">
    <oc r="D46">
      <v>922.68</v>
    </oc>
    <nc r="D46">
      <v>682.1</v>
    </nc>
  </rcc>
</revisions>
</file>

<file path=xl/revisions/revisionLog3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46" start="0" length="2147483647">
    <dxf>
      <font>
        <color auto="1"/>
      </font>
    </dxf>
  </rfmt>
  <rfmt sheetId="1" sqref="D47" start="0" length="2147483647">
    <dxf>
      <font>
        <color auto="1"/>
      </font>
    </dxf>
  </rfmt>
  <rfmt sheetId="1" sqref="D48" start="0" length="2147483647">
    <dxf>
      <font>
        <color auto="1"/>
      </font>
    </dxf>
  </rfmt>
  <rfmt sheetId="1" sqref="D45" start="0" length="2147483647">
    <dxf>
      <font>
        <color auto="1"/>
      </font>
    </dxf>
  </rfmt>
  <rcc rId="2052" sId="1" numFmtId="4">
    <oc r="E46">
      <v>922.68</v>
    </oc>
    <nc r="E46">
      <v>0</v>
    </nc>
  </rcc>
  <rcc rId="2053" sId="1" numFmtId="4">
    <oc r="E47">
      <v>12321.22</v>
    </oc>
    <nc r="E47"/>
  </rcc>
  <rcc rId="2054" sId="1">
    <oc r="E48">
      <f>G48</f>
    </oc>
    <nc r="E48"/>
  </rcc>
  <rcc rId="2055" sId="1" numFmtId="4">
    <oc r="G48">
      <v>697.05</v>
    </oc>
    <nc r="G48"/>
  </rcc>
  <rcc rId="2056" sId="1" numFmtId="4">
    <oc r="G47">
      <v>12321.22</v>
    </oc>
    <nc r="G47"/>
  </rcc>
  <rcc rId="2057" sId="1" numFmtId="4">
    <oc r="G46">
      <v>922.68</v>
    </oc>
    <nc r="G46"/>
  </rcc>
</revisions>
</file>

<file path=xl/revisions/revisionLog3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58" sId="1">
    <oc r="I34">
      <f>14190</f>
    </oc>
    <nc r="I34">
      <f>14190+263432.8</f>
    </nc>
  </rcc>
  <rfmt sheetId="1" sqref="I31:I32" start="0" length="2147483647">
    <dxf>
      <font>
        <color rgb="FFFF0000"/>
      </font>
    </dxf>
  </rfmt>
  <rcv guid="{6E4A7295-8CE0-4D28-ABEF-D38EBAE7C204}" action="delete"/>
  <rdn rId="0" localSheetId="1" customView="1" name="Z_6E4A7295_8CE0_4D28_ABEF_D38EBAE7C204_.wvu.PrintArea" hidden="1" oldHidden="1">
    <formula>'на 31.01.2021'!$A$1:$J$196</formula>
    <oldFormula>'на 31.01.2021'!$A$1:$J$196</oldFormula>
  </rdn>
  <rdn rId="0" localSheetId="1" customView="1" name="Z_6E4A7295_8CE0_4D28_ABEF_D38EBAE7C204_.wvu.PrintTitles" hidden="1" oldHidden="1">
    <formula>'на 31.01.2021'!$5:$8</formula>
    <oldFormula>'на 31.01.2021'!$5:$8</oldFormula>
  </rdn>
  <rdn rId="0" localSheetId="1" customView="1" name="Z_6E4A7295_8CE0_4D28_ABEF_D38EBAE7C204_.wvu.FilterData" hidden="1" oldHidden="1">
    <formula>'на 31.01.2021'!$A$7:$J$397</formula>
    <oldFormula>'на 31.01.2021'!$A$7:$J$397</oldFormula>
  </rdn>
  <rcv guid="{6E4A7295-8CE0-4D28-ABEF-D38EBAE7C204}" action="add"/>
</revisions>
</file>

<file path=xl/revisions/revisionLog3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62" sId="1">
    <oc r="J45" t="inlineStr">
      <is>
        <t xml:space="preserve">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Заключены и оплачены договоры на поставку борцовок, спортивной одежды, шахматных часов, помоста, мягкого инвентаря, стойки для пауэрлифтинга, спортивных костюмов, на приобретение спортивного инвентаря и экипировки, музыкальной системы, мячей. Проведены тренировочные мероприятия по плаванию, тхэквондо, рукопашному бою, самбо, кикбоксингу, каратэ, танцевальному спорту, армреслингу, боксу, дзюдо, гиревому спорту, спортивной аэробике, пауэрлифтингу. Бюджетные ассигнования освоены в полном объеме.     
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Заключены и оплачены договоры на приобретение спортивной экипировки, фармакологии, спортивного инвентаря, на поставку кроссовок, табло для борьбы, набивные мячи, татами. Проведены тренировочные мероприятия по дзюдо. Бюджетные ассигнования освоены в полном объеме.                                                            
</t>
      </is>
    </oc>
    <n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t>
        </r>
        <r>
          <rPr>
            <sz val="16"/>
            <color rgb="FFFF0000"/>
            <rFont val="Times New Roman"/>
            <family val="1"/>
            <charset val="204"/>
          </rPr>
          <t xml:space="preserve">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t>
        </r>
        <r>
          <rPr>
            <sz val="16"/>
            <rFont val="Times New Roman"/>
            <family val="1"/>
            <charset val="204"/>
          </rPr>
          <t xml:space="preserve">Денежные средства планируется освоить в 2-4 кварталах 2021 года.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t>
        </r>
        <r>
          <rPr>
            <sz val="16"/>
            <color rgb="FFFF0000"/>
            <rFont val="Times New Roman"/>
            <family val="1"/>
            <charset val="204"/>
          </rPr>
          <t xml:space="preserve">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t>
        </r>
        <r>
          <rPr>
            <sz val="16"/>
            <rFont val="Times New Roman"/>
            <family val="1"/>
            <charset val="204"/>
          </rPr>
          <t xml:space="preserve">Денежные средства планируется освоить в 2-3 кварталах 2021 года.                                                                                                  
</t>
        </r>
      </is>
    </nc>
  </rcc>
</revisions>
</file>

<file path=xl/revisions/revisionLog3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63" sId="1">
    <oc r="B191" t="inlineStr">
      <is>
        <r>
          <rPr>
            <b/>
            <sz val="16"/>
            <rFont val="Times New Roman"/>
            <family val="1"/>
            <charset val="204"/>
          </rPr>
          <t>Государственная программа "Реализация государственной национальной политики и профилактика экстремизма"</t>
        </r>
        <r>
          <rPr>
            <b/>
            <sz val="16"/>
            <color rgb="FFFF0000"/>
            <rFont val="Times New Roman"/>
            <family val="2"/>
            <charset val="204"/>
          </rPr>
          <t xml:space="preserve">
</t>
        </r>
        <r>
          <rPr>
            <sz val="16"/>
            <color rgb="FFFF0000"/>
            <rFont val="Times New Roman"/>
            <family val="2"/>
            <charset val="204"/>
          </rPr>
          <t xml:space="preserve">1. 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t>
        </r>
        <r>
          <rPr>
            <sz val="16"/>
            <color rgb="FFFF0000"/>
            <rFont val="Times New Roman"/>
            <family val="1"/>
            <charset val="204"/>
          </rPr>
          <t/>
        </r>
      </is>
    </oc>
    <nc r="B191" t="inlineStr">
      <is>
        <r>
          <rPr>
            <b/>
            <sz val="16"/>
            <rFont val="Times New Roman"/>
            <family val="1"/>
            <charset val="204"/>
          </rPr>
          <t>Государственная программа "Реализация государственной национальной политики и профилактика экстремизма"</t>
        </r>
        <r>
          <rPr>
            <b/>
            <sz val="16"/>
            <color rgb="FFFF0000"/>
            <rFont val="Times New Roman"/>
            <family val="2"/>
            <charset val="204"/>
          </rPr>
          <t xml:space="preserve">
</t>
        </r>
        <r>
          <rPr>
            <sz val="16"/>
            <rFont val="Times New Roman"/>
            <family val="1"/>
            <charset val="204"/>
          </rPr>
          <t>1. 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r>
        <r>
          <rPr>
            <sz val="16"/>
            <color rgb="FFFF0000"/>
            <rFont val="Times New Roman"/>
            <family val="2"/>
            <charset val="204"/>
          </rPr>
          <t xml:space="preserve">
</t>
        </r>
        <r>
          <rPr>
            <sz val="16"/>
            <color rgb="FFFF0000"/>
            <rFont val="Times New Roman"/>
            <family val="1"/>
            <charset val="204"/>
          </rPr>
          <t/>
        </r>
      </is>
    </nc>
  </rcc>
  <rfmt sheetId="1" sqref="B192:B196" start="0" length="2147483647">
    <dxf>
      <font>
        <color auto="1"/>
      </font>
    </dxf>
  </rfmt>
  <rfmt sheetId="1" sqref="A191" start="0" length="2147483647">
    <dxf>
      <font>
        <color auto="1"/>
      </font>
    </dxf>
  </rfmt>
  <rfmt sheetId="1" sqref="C191:D195" start="0" length="2147483647">
    <dxf>
      <font>
        <color auto="1"/>
      </font>
    </dxf>
  </rfmt>
  <rcc rId="2064" sId="1" numFmtId="4">
    <oc r="E193">
      <v>106.7</v>
    </oc>
    <nc r="E193">
      <v>0</v>
    </nc>
  </rcc>
  <rcc rId="2065" sId="1" numFmtId="4">
    <oc r="E194">
      <v>248.97</v>
    </oc>
    <nc r="E194">
      <v>0</v>
    </nc>
  </rcc>
  <rcc rId="2066" sId="1" numFmtId="4">
    <oc r="G194">
      <v>248.97</v>
    </oc>
    <nc r="G194">
      <v>0</v>
    </nc>
  </rcc>
  <rcc rId="2067" sId="1" numFmtId="4">
    <oc r="G193">
      <v>106.7</v>
    </oc>
    <nc r="G193">
      <v>0</v>
    </nc>
  </rcc>
</revisions>
</file>

<file path=xl/revisions/revisionLog3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68" sId="1">
    <oc r="I34">
      <f>14190+263432.8</f>
    </oc>
    <nc r="I34">
      <f>14190+263432.8+118571.6</f>
    </nc>
  </rcc>
  <rcv guid="{6068C3FF-17AA-48A5-A88B-2523CBAC39AE}" action="delete"/>
  <rdn rId="0" localSheetId="1" customView="1" name="Z_6068C3FF_17AA_48A5_A88B_2523CBAC39AE_.wvu.PrintArea" hidden="1" oldHidden="1">
    <formula>'на 31.01.2021'!$A$1:$J$196</formula>
    <oldFormula>'на 31.01.2021'!$A$1:$J$196</oldFormula>
  </rdn>
  <rdn rId="0" localSheetId="1" customView="1" name="Z_6068C3FF_17AA_48A5_A88B_2523CBAC39AE_.wvu.PrintTitles" hidden="1" oldHidden="1">
    <formula>'на 31.01.2021'!$5:$8</formula>
    <oldFormula>'на 31.01.2021'!$5:$8</oldFormula>
  </rdn>
  <rdn rId="0" localSheetId="1" customView="1" name="Z_6068C3FF_17AA_48A5_A88B_2523CBAC39AE_.wvu.FilterData" hidden="1" oldHidden="1">
    <formula>'на 31.01.2021'!$A$7:$J$397</formula>
    <oldFormula>'на 31.01.2021'!$A$7:$J$397</oldFormula>
  </rdn>
  <rcv guid="{6068C3FF-17AA-48A5-A88B-2523CBAC39AE}" action="add"/>
</revisions>
</file>

<file path=xl/revisions/revisionLog3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CF533A2-322B-40E2-88B2-065E6D1D35B4}" action="delete"/>
  <rdn rId="0" localSheetId="1" customView="1" name="Z_CCF533A2_322B_40E2_88B2_065E6D1D35B4_.wvu.PrintTitles" hidden="1" oldHidden="1">
    <formula>'на 31.01.2021'!$5:$8</formula>
    <oldFormula>'на 31.01.2021'!$5:$8</oldFormula>
  </rdn>
  <rdn rId="0" localSheetId="1" customView="1" name="Z_CCF533A2_322B_40E2_88B2_065E6D1D35B4_.wvu.FilterData" hidden="1" oldHidden="1">
    <formula>'на 31.01.2021'!$A$7:$J$397</formula>
    <oldFormula>'на 31.01.2021'!$A$7:$J$397</oldFormula>
  </rdn>
  <rcv guid="{CCF533A2-322B-40E2-88B2-065E6D1D35B4}" action="add"/>
</revisions>
</file>

<file path=xl/revisions/revisionLog3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74" sId="1">
    <oc r="I34">
      <f>14190+263432.8+118571.6</f>
    </oc>
    <nc r="I34">
      <f>14190+263432.8+118571.6+3453.8</f>
    </nc>
  </rcc>
  <rfmt sheetId="1" sqref="I31:I32" start="0" length="2147483647">
    <dxf>
      <font>
        <color auto="1"/>
      </font>
    </dxf>
  </rfmt>
</revisions>
</file>

<file path=xl/revisions/revisionLog3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75" sId="1">
    <oc r="J191" t="inlineStr">
      <is>
        <r>
          <rPr>
            <u/>
            <sz val="16"/>
            <color rgb="FFFF0000"/>
            <rFont val="Times New Roman"/>
            <family val="1"/>
            <charset val="204"/>
          </rPr>
          <t>АГ(ДК):</t>
        </r>
        <r>
          <rPr>
            <sz val="16"/>
            <color rgb="FFFF0000"/>
            <rFont val="Times New Roman"/>
            <family val="1"/>
            <charset val="204"/>
          </rPr>
          <t xml:space="preserve">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Заключены и оплачены договоры на поставку товара (пластиковые столы и стулья, ноутбук, сборно-разборный подиум, радиосистемы вокальные, ламинатор пакетный). Бюджетные ассигнования исполнены в полном объеме.</t>
        </r>
        <r>
          <rPr>
            <sz val="16"/>
            <color rgb="FFFF0000"/>
            <rFont val="Times New Roman"/>
            <family val="2"/>
            <charset val="204"/>
          </rPr>
          <t xml:space="preserve">
                                                                                    </t>
        </r>
      </is>
    </oc>
    <nc r="J191" t="inlineStr">
      <is>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18.01.2021 № ДВП-30-24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t>
        </r>
        <r>
          <rPr>
            <sz val="16"/>
            <color rgb="FFFF0000"/>
            <rFont val="Times New Roman"/>
            <family val="1"/>
            <charset val="204"/>
          </rPr>
          <t xml:space="preserve"> Заключены и оплачены договоры на поставку товара (пластиковые столы и стулья, ноутбук, сборно-разборный подиум, радиосистемы вокальные, ламинатор пакетный). Бюджетные ассигнования исполнены в полном объеме.</t>
        </r>
        <r>
          <rPr>
            <sz val="16"/>
            <color rgb="FFFF0000"/>
            <rFont val="Times New Roman"/>
            <family val="2"/>
            <charset val="204"/>
          </rPr>
          <t xml:space="preserve">
                                                                                    </t>
        </r>
      </is>
    </nc>
  </rcc>
</revisions>
</file>

<file path=xl/revisions/revisionLog3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76" sId="1">
    <oc r="J191" t="inlineStr">
      <is>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18.01.2021 № ДВП-30-24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t>
        </r>
        <r>
          <rPr>
            <sz val="16"/>
            <color rgb="FFFF0000"/>
            <rFont val="Times New Roman"/>
            <family val="1"/>
            <charset val="204"/>
          </rPr>
          <t xml:space="preserve"> Заключены и оплачены договоры на поставку товара (пластиковые столы и стулья, ноутбук, сборно-разборный подиум, радиосистемы вокальные, ламинатор пакетный). Бюджетные ассигнования исполнены в полном объеме.</t>
        </r>
        <r>
          <rPr>
            <sz val="16"/>
            <color rgb="FFFF0000"/>
            <rFont val="Times New Roman"/>
            <family val="2"/>
            <charset val="204"/>
          </rPr>
          <t xml:space="preserve">
                                                                                    </t>
        </r>
      </is>
    </oc>
    <nc r="J191" t="inlineStr">
      <is>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18.01.2021 № ДВП-30-24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t>
        </r>
        <r>
          <rPr>
            <sz val="16"/>
            <color rgb="FFFF0000"/>
            <rFont val="Times New Roman"/>
            <family val="1"/>
            <charset val="204"/>
          </rPr>
          <t xml:space="preserve"> Денежные средства планируется освоить во 2 квартале 2021 года.                                                                                                  
</t>
        </r>
        <r>
          <rPr>
            <sz val="16"/>
            <color rgb="FFFF0000"/>
            <rFont val="Times New Roman"/>
            <family val="2"/>
            <charset val="204"/>
          </rPr>
          <t xml:space="preserve">
                                                                                    </t>
        </r>
      </is>
    </nc>
  </rcc>
</revisions>
</file>

<file path=xl/revisions/revisionLog3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91:J196" start="0" length="2147483647">
    <dxf>
      <font>
        <color auto="1"/>
      </font>
    </dxf>
  </rfmt>
</revisions>
</file>

<file path=xl/revisions/revisionLog3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77" sId="1">
    <oc r="J159" t="inlineStr">
      <is>
        <r>
          <rPr>
            <u/>
            <sz val="16"/>
            <color rgb="FFFF0000"/>
            <rFont val="Times New Roman"/>
            <family val="1"/>
            <charset val="204"/>
          </rPr>
          <t>АГ:</t>
        </r>
        <r>
          <rPr>
            <sz val="16"/>
            <color rgb="FFFF0000"/>
            <rFont val="Times New Roman"/>
            <family val="1"/>
            <charset val="204"/>
          </rPr>
          <t xml:space="preserve">   1. В рамках реализации мероприятий программы заключено 2 соглашения о предоставлении субсидии из бюджета ХМАО-Югры на поддержку малого и среднего предпринимательства от 23.01.2020 № МСП-11, от 09.06.2020 № НМП-11. Субсидия предоставлена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Заключен контракт на проведение образовательного курса "Основы ведения предпринимательской деятельности".
       Заключен договор на оказание услуг по обработке данных, размещению информации, настройке доступа к цифровым сервисам платформы "Стратегия 24";
       Проведен ежегодный городской конкурс "Предприниматель года". 
        Проведено 3 круглых стола по темам: «Социальное предпринимательство», «Обучающий семинар по мерам финансовой, гарантийной и лизинговой поддержки АО «Корпорация «МСП» и АО «МСП Банк», «Развитие малого и среднего предпринимательства, в том числе с учетом изменений в налоговом законодательстве Российской Федерации»;
         Проведено 2 единых консультационных дня для предпринимателей с привлечением структурных подразделений Администрации города, организаций инфраструктуры поддержки, контролирующих органов;
         Проведены вебинары совместно с ИФНС России по г. Сургуту для субъектов малого и среднего предпринимательства;
          Осуществляется еженедельное консультирование и информирование субъектов малого и среднего предпринимательства о формах поддержки, в том числе в онлайн-режиме на площадке Zoom.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В течении 2020 года было принято 1150 заявлений от субъектов малого и среднего предпринимательства на предоставление финансовой поддержки по различным направлениям. Субсидия предоставлена 453 субъектам малого и среднего предпринимательства в пределах выделенных на эти цели бюджетных ассигнований. 
         2.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Всероссийская перепись населения перенесена на 2021 год. </t>
        </r>
      </is>
    </oc>
    <nc r="J159" t="inlineStr">
      <is>
        <r>
          <rPr>
            <u/>
            <sz val="16"/>
            <rFont val="Times New Roman"/>
            <family val="1"/>
            <charset val="204"/>
          </rPr>
          <t>АГ:</t>
        </r>
        <r>
          <rPr>
            <sz val="16"/>
            <rFont val="Times New Roman"/>
            <family val="1"/>
            <charset val="204"/>
          </rPr>
          <t xml:space="preserve">   1.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23.01.2021 № МСП 2021 - 11. 
 Субсидия предоставляется на поддержку малого и среднего предпринимательства в целях реализации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запланирован на 2 квартал 2021 года. 
        </t>
        </r>
        <r>
          <rPr>
            <sz val="16"/>
            <color rgb="FFFF0000"/>
            <rFont val="Times New Roman"/>
            <family val="1"/>
            <charset val="204"/>
          </rPr>
          <t xml:space="preserve">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Расходы планируется производить во втором полугодии текущего года.
</t>
        </r>
      </is>
    </nc>
  </rcc>
  <rcv guid="{6E4A7295-8CE0-4D28-ABEF-D38EBAE7C204}" action="delete"/>
  <rdn rId="0" localSheetId="1" customView="1" name="Z_6E4A7295_8CE0_4D28_ABEF_D38EBAE7C204_.wvu.PrintArea" hidden="1" oldHidden="1">
    <formula>'на 31.01.2021'!$A$1:$J$196</formula>
    <oldFormula>'на 31.01.2021'!$A$1:$J$196</oldFormula>
  </rdn>
  <rdn rId="0" localSheetId="1" customView="1" name="Z_6E4A7295_8CE0_4D28_ABEF_D38EBAE7C204_.wvu.PrintTitles" hidden="1" oldHidden="1">
    <formula>'на 31.01.2021'!$5:$8</formula>
    <oldFormula>'на 31.01.2021'!$5:$8</oldFormula>
  </rdn>
  <rdn rId="0" localSheetId="1" customView="1" name="Z_6E4A7295_8CE0_4D28_ABEF_D38EBAE7C204_.wvu.FilterData" hidden="1" oldHidden="1">
    <formula>'на 31.01.2021'!$A$7:$J$397</formula>
    <oldFormula>'на 31.01.2021'!$A$7:$J$397</oldFormula>
  </rdn>
  <rcv guid="{6E4A7295-8CE0-4D28-ABEF-D38EBAE7C204}" action="add"/>
</revisions>
</file>

<file path=xl/revisions/revisionLog3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81" sId="1">
    <oc r="J159" t="inlineStr">
      <is>
        <r>
          <rPr>
            <u/>
            <sz val="16"/>
            <rFont val="Times New Roman"/>
            <family val="1"/>
            <charset val="204"/>
          </rPr>
          <t>АГ:</t>
        </r>
        <r>
          <rPr>
            <sz val="16"/>
            <rFont val="Times New Roman"/>
            <family val="1"/>
            <charset val="204"/>
          </rPr>
          <t xml:space="preserve">   1.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23.01.2021 № МСП 2021 - 11. 
 Субсидия предоставляется на поддержку малого и среднего предпринимательства в целях реализации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запланирован на 2 квартал 2021 года. 
        </t>
        </r>
        <r>
          <rPr>
            <sz val="16"/>
            <color rgb="FFFF0000"/>
            <rFont val="Times New Roman"/>
            <family val="1"/>
            <charset val="204"/>
          </rPr>
          <t xml:space="preserve">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Расходы планируется производить во втором полугодии текущего года.
</t>
        </r>
      </is>
    </oc>
    <nc r="J159" t="inlineStr">
      <is>
        <r>
          <rPr>
            <u/>
            <sz val="16"/>
            <rFont val="Times New Roman"/>
            <family val="1"/>
            <charset val="204"/>
          </rPr>
          <t>АГ:</t>
        </r>
        <r>
          <rPr>
            <sz val="16"/>
            <rFont val="Times New Roman"/>
            <family val="1"/>
            <charset val="204"/>
          </rPr>
          <t xml:space="preserve">   1.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23.01.2021 № МСП 2021 - 11. 
 Субсидия предоставляется на поддержку малого и среднего предпринимательства в целях реализации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запланирован на 2 квартал 2021 года. 
        </t>
        </r>
        <r>
          <rPr>
            <sz val="16"/>
            <color rgb="FFFF0000"/>
            <rFont val="Times New Roman"/>
            <family val="1"/>
            <charset val="204"/>
          </rPr>
          <t xml:space="preserve">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Закупки планируется осуществить в соответствии с планом -графиком закупок. </t>
        </r>
      </is>
    </nc>
  </rcc>
  <rfmt sheetId="1" sqref="J159:J164" start="0" length="2147483647">
    <dxf>
      <font>
        <color auto="1"/>
      </font>
    </dxf>
  </rfmt>
  <rcv guid="{6E4A7295-8CE0-4D28-ABEF-D38EBAE7C204}" action="delete"/>
  <rdn rId="0" localSheetId="1" customView="1" name="Z_6E4A7295_8CE0_4D28_ABEF_D38EBAE7C204_.wvu.PrintArea" hidden="1" oldHidden="1">
    <formula>'на 31.01.2021'!$A$1:$J$196</formula>
    <oldFormula>'на 31.01.2021'!$A$1:$J$196</oldFormula>
  </rdn>
  <rdn rId="0" localSheetId="1" customView="1" name="Z_6E4A7295_8CE0_4D28_ABEF_D38EBAE7C204_.wvu.PrintTitles" hidden="1" oldHidden="1">
    <formula>'на 31.01.2021'!$5:$8</formula>
    <oldFormula>'на 31.01.2021'!$5:$8</oldFormula>
  </rdn>
  <rdn rId="0" localSheetId="1" customView="1" name="Z_6E4A7295_8CE0_4D28_ABEF_D38EBAE7C204_.wvu.FilterData" hidden="1" oldHidden="1">
    <formula>'на 31.01.2021'!$A$7:$J$397</formula>
    <oldFormula>'на 31.01.2021'!$A$7:$J$397</oldFormula>
  </rdn>
  <rcv guid="{6E4A7295-8CE0-4D28-ABEF-D38EBAE7C204}" action="add"/>
</revisions>
</file>

<file path=xl/revisions/revisionLog3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85" sId="1">
    <o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t>
        </r>
        <r>
          <rPr>
            <sz val="16"/>
            <color rgb="FFFF0000"/>
            <rFont val="Times New Roman"/>
            <family val="1"/>
            <charset val="204"/>
          </rPr>
          <t xml:space="preserve">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t>
        </r>
        <r>
          <rPr>
            <sz val="16"/>
            <rFont val="Times New Roman"/>
            <family val="1"/>
            <charset val="204"/>
          </rPr>
          <t xml:space="preserve">Денежные средства планируется освоить в 2-4 кварталах 2021 года.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t>
        </r>
        <r>
          <rPr>
            <sz val="16"/>
            <color rgb="FFFF0000"/>
            <rFont val="Times New Roman"/>
            <family val="1"/>
            <charset val="204"/>
          </rPr>
          <t xml:space="preserve">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t>
        </r>
        <r>
          <rPr>
            <sz val="16"/>
            <rFont val="Times New Roman"/>
            <family val="1"/>
            <charset val="204"/>
          </rPr>
          <t xml:space="preserve">Денежные средства планируется освоить в 2-3 кварталах 2021 года.                                                                                                  
</t>
        </r>
      </is>
    </oc>
    <n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t>
        </r>
        <r>
          <rPr>
            <sz val="16"/>
            <color rgb="FFFF0000"/>
            <rFont val="Times New Roman"/>
            <family val="1"/>
            <charset val="204"/>
          </rPr>
          <t xml:space="preserve">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t>
        </r>
        <r>
          <rPr>
            <sz val="16"/>
            <rFont val="Times New Roman"/>
            <family val="1"/>
            <charset val="204"/>
          </rPr>
          <t xml:space="preserve">Денежные средства планируется освоить в 2-4 кварталах 2021 года.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t>
        </r>
        <r>
          <rPr>
            <sz val="16"/>
            <color rgb="FFFF0000"/>
            <rFont val="Times New Roman"/>
            <family val="1"/>
            <charset val="204"/>
          </rPr>
          <t xml:space="preserve">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t>
        </r>
        <r>
          <rPr>
            <sz val="16"/>
            <rFont val="Times New Roman"/>
            <family val="1"/>
            <charset val="204"/>
          </rPr>
          <t xml:space="preserve">Денежные средства планируется освоить в 2-3 кварталах 2021 года.                                                                                                                                          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t>
        </r>
        <r>
          <rPr>
            <sz val="16"/>
            <color rgb="FFFF0000"/>
            <rFont val="Times New Roman"/>
            <family val="1"/>
            <charset val="204"/>
          </rPr>
          <t xml:space="preserve">Бюджетные ассигнования запланированы на ... </t>
        </r>
        <r>
          <rPr>
            <sz val="16"/>
            <rFont val="Times New Roman"/>
            <family val="1"/>
            <charset val="204"/>
          </rPr>
          <t xml:space="preserve">Денежные средства планируется освоить в 2-4 кварталах 2021 года.                                                                                                         
</t>
        </r>
      </is>
    </nc>
  </rcc>
</revisions>
</file>

<file path=xl/revisions/revisionLog3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86" sId="1">
    <o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1"/>
            <charset val="204"/>
          </rPr>
          <t xml:space="preserve">
</t>
        </r>
        <r>
          <rPr>
            <u/>
            <sz val="16"/>
            <color rgb="FFFF0000"/>
            <rFont val="Times New Roman"/>
            <family val="1"/>
            <charset val="204"/>
          </rPr>
          <t>АГ (ДК):</t>
        </r>
        <r>
          <rPr>
            <sz val="16"/>
            <color rgb="FFFF0000"/>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МБУ СП СШОР "Кедр" средства освоены в полном объеме.                                                                                                                                                                                                                                                                                                                                                                                                                                                                                                                - 985,10 тыс. руб. - остаток средств на финансовое обеспечение выполнения муниципального задания на оплату труда несовершеннолетних детей сложился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(МАУ ПРСМ "Наше время").                                                                                                                                                                                                                                                                                                                                                                                                                                </t>
        </r>
      </is>
    </oc>
    <n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1"/>
            <charset val="204"/>
          </rPr>
          <t xml:space="preserve">
</t>
        </r>
        <r>
          <rPr>
            <u/>
            <sz val="16"/>
            <color rgb="FFFF0000"/>
            <rFont val="Times New Roman"/>
            <family val="1"/>
            <charset val="204"/>
          </rPr>
          <t/>
        </r>
      </is>
    </nc>
  </rcc>
</revisions>
</file>

<file path=xl/revisions/revisionLog3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31.01.2021'!$A$1:$J$197</formula>
    <oldFormula>'на 31.01.2021'!$A$1:$J$197</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31.01.2021'!$A$7:$J$397</formula>
    <oldFormula>'на 31.01.2021'!$A$7:$J$397</oldFormula>
  </rdn>
  <rcv guid="{13BE7114-35DF-4699-8779-61985C68F6C3}" action="add"/>
</revisions>
</file>

<file path=xl/revisions/revisionLog3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0" sId="1">
    <oc r="J39" t="inlineStr">
      <is>
        <r>
          <t xml:space="preserve">
</t>
        </r>
        <r>
          <rPr>
            <u/>
            <sz val="16"/>
            <color rgb="FFFF0000"/>
            <rFont val="Times New Roman"/>
            <family val="2"/>
            <charset val="204"/>
          </rPr>
          <t>АГ(ДК):</t>
        </r>
        <r>
          <rPr>
            <sz val="16"/>
            <color rgb="FFFF0000"/>
            <rFont val="Times New Roman"/>
            <family val="2"/>
            <charset val="204"/>
          </rPr>
          <t xml:space="preserve"> 1)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t>
        </r>
        <r>
          <rPr>
            <sz val="16"/>
            <rFont val="Times New Roman"/>
            <family val="1"/>
            <charset val="204"/>
          </rPr>
          <t xml:space="preserve">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Денежные средства планируется освоить в 2-4 кварталах 2021 года.         </t>
        </r>
        <r>
          <rPr>
            <sz val="16"/>
            <color rgb="FFFF0000"/>
            <rFont val="Times New Roman"/>
            <family val="2"/>
            <charset val="204"/>
          </rPr>
          <t xml:space="preserve">                                                                                           
</t>
        </r>
        <r>
          <rPr>
            <sz val="16"/>
            <rFont val="Times New Roman"/>
            <family val="1"/>
            <charset val="204"/>
          </rPr>
          <t xml:space="preserve">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Денежные средства планируется освоить во 2 квартале 2021 года.                      </t>
        </r>
        <r>
          <rPr>
            <sz val="16"/>
            <color rgb="FFFF0000"/>
            <rFont val="Times New Roman"/>
            <family val="2"/>
            <charset val="204"/>
          </rPr>
          <t xml:space="preserve">                                                                                                                                                                                                                                                                                                                                                                                                                                                                                 
</t>
        </r>
        <r>
          <rPr>
            <u/>
            <sz val="16"/>
            <rFont val="Times New Roman"/>
            <family val="1"/>
            <charset val="204"/>
          </rPr>
          <t/>
        </r>
      </is>
    </oc>
    <nc r="J39" t="inlineStr">
      <is>
        <r>
          <t xml:space="preserve">
</t>
        </r>
        <r>
          <rPr>
            <u/>
            <sz val="16"/>
            <rFont val="Times New Roman"/>
            <family val="1"/>
            <charset val="204"/>
          </rPr>
          <t>АГ(ДК):</t>
        </r>
        <r>
          <rPr>
            <sz val="16"/>
            <rFont val="Times New Roman"/>
            <family val="1"/>
            <charset val="204"/>
          </rPr>
          <t xml:space="preserve"> 1)</t>
        </r>
        <r>
          <rPr>
            <sz val="16"/>
            <color rgb="FFFF0000"/>
            <rFont val="Times New Roman"/>
            <family val="2"/>
            <charset val="204"/>
          </rPr>
          <t xml:space="preserve"> </t>
        </r>
        <r>
          <rPr>
            <sz val="16"/>
            <rFont val="Times New Roman"/>
            <family val="1"/>
            <charset val="204"/>
          </rPr>
          <t xml:space="preserve">В рамках подпрограммы "Модернизация и развитие учреждений и организаций культуры" бюджетные ассигнования запланированы на комплектование книжных фондов муниципальных общедоступных библиотек и государственных центральных библиотек субъектов Российской Федерации. Соглашение между Департаментом культуры ХМАО-Югры и МО городским округом Сургут на стадии подписания. Денежные средства планируется освоить в 2-4 кварталах 2021 года.         </t>
        </r>
        <r>
          <rPr>
            <sz val="16"/>
            <color rgb="FFFF0000"/>
            <rFont val="Times New Roman"/>
            <family val="2"/>
            <charset val="204"/>
          </rPr>
          <t xml:space="preserve">                                                                                           
</t>
        </r>
        <r>
          <rPr>
            <sz val="16"/>
            <rFont val="Times New Roman"/>
            <family val="1"/>
            <charset val="204"/>
          </rPr>
          <t xml:space="preserve">2)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Планируется заключение соглашения между Департаментом культуры ХМАО-Югры и МО городским округом Сургут. Денежные средства планируется освоить во 2 квартале 2021 года.                      </t>
        </r>
        <r>
          <rPr>
            <sz val="16"/>
            <color rgb="FFFF0000"/>
            <rFont val="Times New Roman"/>
            <family val="2"/>
            <charset val="204"/>
          </rPr>
          <t xml:space="preserve">                                                                                                                                                                                                                                                                                                                                                                                                                                                                                 
</t>
        </r>
        <r>
          <rPr>
            <u/>
            <sz val="16"/>
            <rFont val="Times New Roman"/>
            <family val="1"/>
            <charset val="204"/>
          </rPr>
          <t/>
        </r>
      </is>
    </nc>
  </rcc>
  <rcv guid="{13BE7114-35DF-4699-8779-61985C68F6C3}" action="delete"/>
  <rdn rId="0" localSheetId="1" customView="1" name="Z_13BE7114_35DF_4699_8779_61985C68F6C3_.wvu.PrintArea" hidden="1" oldHidden="1">
    <formula>'на 31.01.2021'!$A$1:$J$197</formula>
    <oldFormula>'на 31.01.2021'!$A$1:$J$197</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31.01.2021'!$A$7:$J$397</formula>
    <oldFormula>'на 31.01.2021'!$A$7:$J$397</oldFormula>
  </rdn>
  <rcv guid="{13BE7114-35DF-4699-8779-61985C68F6C3}" action="add"/>
</revisions>
</file>

<file path=xl/revisions/revisionLog3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4" sId="1">
    <oc r="I27">
      <f>13492475.47+1398777.1</f>
    </oc>
    <nc r="I27">
      <f>13492475.47+1398777.1+1517.03</f>
    </nc>
  </rcc>
  <rcc rId="2095" sId="1">
    <oc r="I28">
      <f>166971.12+146565.25</f>
    </oc>
    <nc r="I28">
      <f>166971.12+146565.25+1011.35</f>
    </nc>
  </rcc>
</revisions>
</file>

<file path=xl/revisions/revisionLog3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6"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t>
        </r>
        <r>
          <rPr>
            <sz val="16"/>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color rgb="FFFF0000"/>
            <rFont val="Times New Roman"/>
            <family val="1"/>
            <charset val="204"/>
          </rPr>
          <t>АГ(ДК):</t>
        </r>
        <r>
          <rPr>
            <sz val="16"/>
            <color rgb="FFFF0000"/>
            <rFont val="Times New Roman"/>
            <family val="1"/>
            <charset val="204"/>
          </rPr>
          <t xml:space="preserve">   Численность детей, посетивших лагерь дневного пребывания - 471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Бюджетные ассигнования освоены в полном объеме.                        
</t>
        </r>
        <r>
          <rPr>
            <sz val="16"/>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осуществлялось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велось в рамках заключенного концессионного соглашения. Заявка на выплату гранта направлена на согласование в Департамент образования ХМАО-Югры.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предумотрены на выкуп объекта в IV квартале 2021 года.</t>
        </r>
        <r>
          <rPr>
            <sz val="16"/>
            <color rgb="FFFF0000"/>
            <rFont val="Times New Roman"/>
            <family val="1"/>
            <charset val="204"/>
          </rPr>
          <t xml:space="preserve">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t>
        </r>
        <r>
          <rPr>
            <sz val="16"/>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color rgb="FFFF0000"/>
            <rFont val="Times New Roman"/>
            <family val="1"/>
            <charset val="204"/>
          </rPr>
          <t>АГ(ДК):</t>
        </r>
        <r>
          <rPr>
            <sz val="16"/>
            <color rgb="FFFF0000"/>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осуществлялось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велось в рамках заключенного концессионного соглашения. Заявка на выплату гранта направлена на согласование в Департамент образования ХМАО-Югры.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предумотрены на выкуп объекта в IV квартале 2021 года.</t>
        </r>
        <r>
          <rPr>
            <sz val="16"/>
            <color rgb="FFFF0000"/>
            <rFont val="Times New Roman"/>
            <family val="1"/>
            <charset val="204"/>
          </rPr>
          <t xml:space="preserve">
 </t>
        </r>
      </is>
    </nc>
  </rcc>
  <rcv guid="{13BE7114-35DF-4699-8779-61985C68F6C3}" action="delete"/>
  <rdn rId="0" localSheetId="1" customView="1" name="Z_13BE7114_35DF_4699_8779_61985C68F6C3_.wvu.PrintArea" hidden="1" oldHidden="1">
    <formula>'на 31.01.2021'!$A$1:$J$197</formula>
    <oldFormula>'на 31.01.2021'!$A$1:$J$197</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31.01.2021'!$A$7:$J$397</formula>
    <oldFormula>'на 31.01.2021'!$A$7:$J$397</oldFormula>
  </rdn>
  <rcv guid="{13BE7114-35DF-4699-8779-61985C68F6C3}" action="add"/>
</revisions>
</file>

<file path=xl/revisions/revisionLog3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A384592-0CFD-4322-A4EB-34EC04693944}" action="delete"/>
  <rdn rId="0" localSheetId="1" customView="1" name="Z_CA384592_0CFD_4322_A4EB_34EC04693944_.wvu.PrintArea" hidden="1" oldHidden="1">
    <formula>'на 31.01.2021'!$A$1:$J$196</formula>
    <oldFormula>'на 31.01.2021'!$A$1:$J$196</oldFormula>
  </rdn>
  <rdn rId="0" localSheetId="1" customView="1" name="Z_CA384592_0CFD_4322_A4EB_34EC04693944_.wvu.PrintTitles" hidden="1" oldHidden="1">
    <formula>'на 31.01.2021'!$5:$8</formula>
    <oldFormula>'на 31.01.2021'!$5:$8</oldFormula>
  </rdn>
  <rdn rId="0" localSheetId="1" customView="1" name="Z_CA384592_0CFD_4322_A4EB_34EC04693944_.wvu.Cols" hidden="1" oldHidden="1">
    <formula>'на 31.01.2021'!$K:$M</formula>
    <oldFormula>'на 31.01.2021'!$K:$M</oldFormula>
  </rdn>
  <rdn rId="0" localSheetId="1" customView="1" name="Z_CA384592_0CFD_4322_A4EB_34EC04693944_.wvu.FilterData" hidden="1" oldHidden="1">
    <formula>'на 31.01.2021'!$A$7:$J$397</formula>
    <oldFormula>'на 31.01.2021'!$A$7:$J$397</oldFormula>
  </rdn>
  <rcv guid="{CA384592-0CFD-4322-A4EB-34EC04693944}" action="add"/>
</revisions>
</file>

<file path=xl/revisions/revisionLog3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6:I28" start="0" length="2147483647">
    <dxf>
      <font>
        <color auto="1"/>
      </font>
    </dxf>
  </rfmt>
  <rcv guid="{13BE7114-35DF-4699-8779-61985C68F6C3}" action="delete"/>
  <rdn rId="0" localSheetId="1" customView="1" name="Z_13BE7114_35DF_4699_8779_61985C68F6C3_.wvu.PrintArea" hidden="1" oldHidden="1">
    <formula>'на 31.01.2021'!$A$1:$J$197</formula>
    <oldFormula>'на 31.01.2021'!$A$1:$J$197</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31.01.2021'!$A$7:$J$397</formula>
    <oldFormula>'на 31.01.2021'!$A$7:$J$397</oldFormula>
  </rdn>
  <rcv guid="{13BE7114-35DF-4699-8779-61985C68F6C3}" action="add"/>
</revisions>
</file>

<file path=xl/revisions/revisionLog3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07" sId="1">
    <oc r="B51" t="inlineStr">
      <is>
        <r>
          <rPr>
            <b/>
            <sz val="16"/>
            <rFont val="Times New Roman"/>
            <family val="1"/>
            <charset val="204"/>
          </rPr>
          <t>Государственная программа "Поддержка занятости населения"</t>
        </r>
        <r>
          <rPr>
            <b/>
            <sz val="16"/>
            <color rgb="FFFF0000"/>
            <rFont val="Times New Roman"/>
            <family val="1"/>
            <charset val="204"/>
          </rPr>
          <t xml:space="preserve">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 xml:space="preserve">Субвенции на осуществление отдельных государственных полномочий в сфере трудовых отношений и государственного управления охраной труда; </t>
        </r>
        <r>
          <rPr>
            <sz val="16"/>
            <color rgb="FFFF0000"/>
            <rFont val="Times New Roman"/>
            <family val="2"/>
            <charset val="204"/>
          </rPr>
          <t xml:space="preserve">
</t>
        </r>
        <r>
          <rPr>
            <sz val="16"/>
            <color rgb="FFFF0000"/>
            <rFont val="Times New Roman"/>
            <family val="1"/>
            <charset val="204"/>
          </rPr>
          <t xml:space="preserve">2. Иные межбюджетные трансферты на реализацию  мероприятий по содействию трудоустройству граждан.                                                                                                                                     </t>
        </r>
      </is>
    </oc>
    <nc r="B51" t="inlineStr">
      <is>
        <r>
          <rPr>
            <b/>
            <sz val="16"/>
            <rFont val="Times New Roman"/>
            <family val="1"/>
            <charset val="204"/>
          </rPr>
          <t>Государственная программа "Поддержка занятости населения"</t>
        </r>
        <r>
          <rPr>
            <b/>
            <sz val="16"/>
            <color rgb="FFFF0000"/>
            <rFont val="Times New Roman"/>
            <family val="1"/>
            <charset val="204"/>
          </rPr>
          <t xml:space="preserve">
</t>
        </r>
        <r>
          <rPr>
            <sz val="16"/>
            <rFont val="Times New Roman"/>
            <family val="1"/>
            <charset val="204"/>
          </rPr>
          <t>1.</t>
        </r>
        <r>
          <rPr>
            <b/>
            <sz val="16"/>
            <rFont val="Times New Roman"/>
            <family val="1"/>
            <charset val="204"/>
          </rPr>
          <t xml:space="preserve"> </t>
        </r>
        <r>
          <rPr>
            <sz val="16"/>
            <rFont val="Times New Roman"/>
            <family val="1"/>
            <charset val="204"/>
          </rPr>
          <t xml:space="preserve">Субвенции на осуществление отдельных государственных полномочий в сфере трудовых отношений и государственного управления охраной труда; </t>
        </r>
        <r>
          <rPr>
            <sz val="16"/>
            <color rgb="FFFF0000"/>
            <rFont val="Times New Roman"/>
            <family val="2"/>
            <charset val="204"/>
          </rPr>
          <t xml:space="preserve">
</t>
        </r>
        <r>
          <rPr>
            <sz val="16"/>
            <color rgb="FFFF0000"/>
            <rFont val="Times New Roman"/>
            <family val="1"/>
            <charset val="204"/>
          </rPr>
          <t xml:space="preserve">2. Иные межбюджетные трансферты на реализацию  мероприятий по содействию трудоустройству граждан.                                                                                                                                     </t>
        </r>
      </is>
    </nc>
  </rcc>
  <rfmt sheetId="1" sqref="A51:B56" start="0" length="2147483647">
    <dxf>
      <font>
        <color auto="1"/>
      </font>
    </dxf>
  </rfmt>
  <rcc rId="2108" sId="1" numFmtId="4">
    <oc r="C53">
      <v>20227.64</v>
    </oc>
    <nc r="C53">
      <v>13426.4</v>
    </nc>
  </rcc>
  <rcc rId="2109" sId="1" numFmtId="4">
    <oc r="D53">
      <v>12613.63</v>
    </oc>
    <nc r="D53">
      <v>13426.4</v>
    </nc>
  </rcc>
  <rfmt sheetId="1" sqref="C51:D55" start="0" length="2147483647">
    <dxf>
      <font>
        <color auto="1"/>
      </font>
    </dxf>
  </rfmt>
  <rcc rId="2110" sId="1" numFmtId="4">
    <oc r="G53">
      <v>11628.11</v>
    </oc>
    <nc r="G53">
      <v>240.57</v>
    </nc>
  </rcc>
  <rcc rId="2111" sId="1" numFmtId="4">
    <oc r="E53">
      <v>11628.52</v>
    </oc>
    <nc r="E53">
      <v>1000</v>
    </nc>
  </rcc>
  <rcv guid="{13BE7114-35DF-4699-8779-61985C68F6C3}" action="delete"/>
  <rdn rId="0" localSheetId="1" customView="1" name="Z_13BE7114_35DF_4699_8779_61985C68F6C3_.wvu.PrintArea" hidden="1" oldHidden="1">
    <formula>'на 31.01.2021'!$A$1:$J$197</formula>
    <oldFormula>'на 31.01.2021'!$A$1:$J$197</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31.01.2021'!$A$7:$J$397</formula>
    <oldFormula>'на 31.01.2021'!$A$7:$J$397</oldFormula>
  </rdn>
  <rcv guid="{13BE7114-35DF-4699-8779-61985C68F6C3}" action="add"/>
</revisions>
</file>

<file path=xl/revisions/revisionLog3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15" sId="1" numFmtId="4">
    <oc r="I53">
      <f>8133.2</f>
    </oc>
    <nc r="I53">
      <v>13426.4</v>
    </nc>
  </rcc>
  <rfmt sheetId="1" sqref="I51:I53" start="0" length="2147483647">
    <dxf>
      <font>
        <color auto="1"/>
      </font>
    </dxf>
  </rfmt>
</revisions>
</file>

<file path=xl/revisions/revisionLog3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51:F53" start="0" length="2147483647">
    <dxf>
      <font>
        <color auto="1"/>
      </font>
    </dxf>
  </rfmt>
  <rfmt sheetId="1" sqref="G51:H53" start="0" length="2147483647">
    <dxf>
      <font>
        <color auto="1"/>
      </font>
    </dxf>
  </rfmt>
</revisions>
</file>

<file path=xl/revisions/revisionLog3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16" sId="1">
    <o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t>
        </r>
        <r>
          <rPr>
            <sz val="16"/>
            <color rgb="FFFF0000"/>
            <rFont val="Times New Roman"/>
            <family val="1"/>
            <charset val="204"/>
          </rPr>
          <t xml:space="preserve">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t>
        </r>
        <r>
          <rPr>
            <sz val="16"/>
            <rFont val="Times New Roman"/>
            <family val="1"/>
            <charset val="204"/>
          </rPr>
          <t xml:space="preserve">Денежные средства планируется освоить в 2-4 кварталах 2021 года.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t>
        </r>
        <r>
          <rPr>
            <sz val="16"/>
            <color rgb="FFFF0000"/>
            <rFont val="Times New Roman"/>
            <family val="1"/>
            <charset val="204"/>
          </rPr>
          <t xml:space="preserve">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t>
        </r>
        <r>
          <rPr>
            <sz val="16"/>
            <rFont val="Times New Roman"/>
            <family val="1"/>
            <charset val="204"/>
          </rPr>
          <t xml:space="preserve">Денежные средства планируется освоить в 2-3 кварталах 2021 года.                                                                                                                                          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t>
        </r>
        <r>
          <rPr>
            <sz val="16"/>
            <color rgb="FFFF0000"/>
            <rFont val="Times New Roman"/>
            <family val="1"/>
            <charset val="204"/>
          </rPr>
          <t xml:space="preserve">Бюджетные ассигнования запланированы на ... </t>
        </r>
        <r>
          <rPr>
            <sz val="16"/>
            <rFont val="Times New Roman"/>
            <family val="1"/>
            <charset val="204"/>
          </rPr>
          <t xml:space="preserve">Денежные средства планируется освоить в 2-4 кварталах 2021 года.                                                                                                         
</t>
        </r>
      </is>
    </oc>
    <nc r="J45" t="inlineStr">
      <is>
        <r>
          <rPr>
            <sz val="16"/>
            <rFont val="Times New Roman"/>
            <family val="1"/>
            <charset val="204"/>
          </rPr>
          <t xml:space="preserve">АГ(ДК): 1.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05-СШ/2021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Денежные средства планируется освоить в 2-4 кварталах 2021 года.                                                                                                 </t>
        </r>
        <r>
          <rPr>
            <sz val="16"/>
            <color rgb="FFFF0000"/>
            <rFont val="Times New Roman"/>
            <family val="1"/>
            <charset val="204"/>
          </rPr>
          <t xml:space="preserve">   
</t>
        </r>
        <r>
          <rPr>
            <sz val="16"/>
            <rFont val="Times New Roman"/>
            <family val="1"/>
            <charset val="204"/>
          </rPr>
          <t xml:space="preserve">2. В рамках реализации регионального проекта "Спорт-норма жизни" государственной программы заключено дополнительное соглашение от 04.02.2021 № 71876000-1-2019-013/3 к соглашению от 11.07.2019 № 71876000-1-2019-013 о предоставлении субсидии из бюджета субъекта Российской Федерации местному бюджету. 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Денежные средства планируется освоить в 2-3 кварталах 2021 года.                                                                                                                                          3. В рамках реализации подпрограммы "Развитие физической культуры, массового и детско-юношеского спорта" государственной программы заключено соглашение от 18.01.2021 № 05-ШД/2021 о предоставлении субсидии местному бюджету из бюджета ХМАО-Югры. </t>
        </r>
        <r>
          <rPr>
            <sz val="16"/>
            <color rgb="FFFF0000"/>
            <rFont val="Times New Roman"/>
            <family val="1"/>
            <charset val="204"/>
          </rPr>
          <t xml:space="preserve">Бюджетные ассигнования запланированы на финансовое обеспечение мероприятий по развитию сети спортивных объектов шаговой доступности (придомовых территориях и территориях физкультурно-спортивных организаций).  </t>
        </r>
        <r>
          <rPr>
            <sz val="16"/>
            <rFont val="Times New Roman"/>
            <family val="1"/>
            <charset val="204"/>
          </rPr>
          <t xml:space="preserve">Денежные средства планируется освоить в 2-4 кварталах 2021 года.                                                                                                         
</t>
        </r>
      </is>
    </nc>
  </rcc>
  <rfmt sheetId="1" sqref="J45:J50" start="0" length="2147483647">
    <dxf>
      <font>
        <color auto="1"/>
      </font>
    </dxf>
  </rfmt>
  <rcv guid="{13BE7114-35DF-4699-8779-61985C68F6C3}" action="delete"/>
  <rdn rId="0" localSheetId="1" customView="1" name="Z_13BE7114_35DF_4699_8779_61985C68F6C3_.wvu.PrintArea" hidden="1" oldHidden="1">
    <formula>'на 31.01.2021'!$A$1:$J$197</formula>
    <oldFormula>'на 31.01.2021'!$A$1:$J$197</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31.01.2021'!$A$7:$J$397</formula>
    <oldFormula>'на 31.01.2021'!$A$7:$J$397</oldFormula>
  </rdn>
  <rcv guid="{13BE7114-35DF-4699-8779-61985C68F6C3}" action="add"/>
</revisions>
</file>

<file path=xl/revisions/revisionLog3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20"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t>
        </r>
        <r>
          <rPr>
            <sz val="16"/>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color rgb="FFFF0000"/>
            <rFont val="Times New Roman"/>
            <family val="1"/>
            <charset val="204"/>
          </rPr>
          <t>АГ(ДК):</t>
        </r>
        <r>
          <rPr>
            <sz val="16"/>
            <color rgb="FFFF0000"/>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осуществлялось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велось в рамках заключенного концессионного соглашения. Заявка на выплату гранта направлена на согласование в Департамент образования ХМАО-Югры.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предумотрены на выкуп объекта в IV квартале 2021 года.</t>
        </r>
        <r>
          <rPr>
            <sz val="16"/>
            <color rgb="FFFF0000"/>
            <rFont val="Times New Roman"/>
            <family val="1"/>
            <charset val="204"/>
          </rPr>
          <t xml:space="preserve">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t>
        </r>
        <r>
          <rPr>
            <sz val="16"/>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осуществлялось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велось в рамках заключенного концессионного соглашения. Заявка на выплату гранта направлена на согласование в Департамент образования ХМАО-Югры.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предумотрены на выкуп объекта в IV квартале 2021 года.</t>
        </r>
        <r>
          <rPr>
            <sz val="16"/>
            <color rgb="FFFF0000"/>
            <rFont val="Times New Roman"/>
            <family val="1"/>
            <charset val="204"/>
          </rPr>
          <t xml:space="preserve">
 </t>
        </r>
      </is>
    </nc>
  </rcc>
</revisions>
</file>

<file path=xl/revisions/revisionLog3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31.01.2021'!$A$1:$J$197</formula>
    <oldFormula>'на 31.01.2021'!$A$1:$J$197</oldFormula>
  </rdn>
  <rdn rId="0" localSheetId="1" customView="1" name="Z_13BE7114_35DF_4699_8779_61985C68F6C3_.wvu.PrintTitles" hidden="1" oldHidden="1">
    <formula>'на 31.01.2021'!$5:$8</formula>
    <oldFormula>'на 31.01.2021'!$5:$8</oldFormula>
  </rdn>
  <rdn rId="0" localSheetId="1" customView="1" name="Z_13BE7114_35DF_4699_8779_61985C68F6C3_.wvu.FilterData" hidden="1" oldHidden="1">
    <formula>'на 31.01.2021'!$A$7:$J$397</formula>
    <oldFormula>'на 31.01.2021'!$A$7:$J$397</oldFormula>
  </rdn>
  <rcv guid="{13BE7114-35DF-4699-8779-61985C68F6C3}" action="add"/>
</revisions>
</file>

<file path=xl/revisions/revisionLog3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24" sId="1">
    <o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t>
        </r>
        <r>
          <rPr>
            <sz val="16"/>
            <color rgb="FFFF0000"/>
            <rFont val="Times New Roman"/>
            <family val="1"/>
            <charset val="204"/>
          </rPr>
          <t xml:space="preserve">
</t>
        </r>
        <r>
          <rPr>
            <u/>
            <sz val="16"/>
            <color rgb="FFFF0000"/>
            <rFont val="Times New Roman"/>
            <family val="1"/>
            <charset val="204"/>
          </rPr>
          <t/>
        </r>
      </is>
    </oc>
    <n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u/>
            <sz val="16"/>
            <color rgb="FFFF0000"/>
            <rFont val="Times New Roman"/>
            <family val="1"/>
            <charset val="204"/>
          </rPr>
          <t>ДФ:</t>
        </r>
        <r>
          <rPr>
            <sz val="16"/>
            <color rgb="FFFF0000"/>
            <rFont val="Times New Roman"/>
            <family val="1"/>
            <charset val="204"/>
          </rPr>
          <t xml:space="preserve">
</t>
        </r>
        <r>
          <rPr>
            <u/>
            <sz val="16"/>
            <color rgb="FFFF0000"/>
            <rFont val="Times New Roman"/>
            <family val="1"/>
            <charset val="204"/>
          </rPr>
          <t/>
        </r>
      </is>
    </nc>
  </rcc>
</revisions>
</file>

<file path=xl/revisions/revisionLog3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31.01.2021'!$A$1:$J$196</formula>
    <oldFormula>'на 31.01.2021'!$A$1:$J$196</oldFormula>
  </rdn>
  <rdn rId="0" localSheetId="1" customView="1" name="Z_67ADFAE6_A9AF_44D7_8539_93CD0F6B7849_.wvu.PrintTitles" hidden="1" oldHidden="1">
    <formula>'на 31.01.2021'!$5:$8</formula>
    <oldFormula>'на 31.01.2021'!$5:$8</oldFormula>
  </rdn>
  <rdn rId="0" localSheetId="1" customView="1" name="Z_67ADFAE6_A9AF_44D7_8539_93CD0F6B7849_.wvu.FilterData" hidden="1" oldHidden="1">
    <formula>'на 31.01.2021'!$A$7:$J$397</formula>
    <oldFormula>'на 31.01.2021'!$A$7:$J$397</oldFormula>
  </rdn>
  <rcv guid="{67ADFAE6-A9AF-44D7-8539-93CD0F6B7849}" action="add"/>
</revisions>
</file>

<file path=xl/revisions/revisionLog3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28" sId="1">
    <oc r="J57" t="inlineStr">
      <is>
        <r>
          <rPr>
            <sz val="16"/>
            <rFont val="Times New Roman"/>
            <family val="1"/>
            <charset val="204"/>
          </rPr>
          <t xml:space="preserve">
КУИ: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и малых форм хозяйствования, на развитие материально-технической базы (за исключением личных подсоных хозяйств), в целях возмещения недополученных доходов и (или) финансового обеспечения (возмещения) затрат.  
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19 934, 5 тыс.руб., из них рамках государственной программы 1 317,4 тыс.руб. Расходы запланированы на 1 квартал 2021 года.
УБУиО: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Расходы за планированы на 4 квартал 2021 года.</t>
        </r>
        <r>
          <rPr>
            <sz val="16"/>
            <color rgb="FFFF0000"/>
            <rFont val="Times New Roman"/>
            <family val="1"/>
            <charset val="204"/>
          </rPr>
          <t xml:space="preserve">
</t>
        </r>
      </is>
    </oc>
    <nc r="J57" t="inlineStr">
      <is>
        <r>
          <rPr>
            <sz val="16"/>
            <rFont val="Times New Roman"/>
            <family val="1"/>
            <charset val="204"/>
          </rPr>
          <t xml:space="preserve">
КУИ: В рамках реализации программы предоставляется субсидия на повышение эффективности использования и развитие ресурсного потенциала рыбохозяйственного комплекса и субсидии на поддержку животноводства и малых форм хозяйствования, на развитие материально-технической базы (за исключением личных подсобных хозяйств), в целях возмещения недополученных доходов и (или) финансового обеспечения (возмещения) затрат.  
ДГХ: В рамках реализации мероприятий программы заключен муниципальный контракт  на выполнение работ по осуществлению деятельности по обращению  с животными без владельцев на сумму  19 934, 5 тыс.руб., из них рамках государственной программы 1 317,4 тыс.руб. Расходы запланированы на 1 квартал 2021 года.
УБУиО: Запланированы расходы на оплату труда для осуществления переданного отдельного государственного полномочия Ханты-Мансийского автономного округа-Югры по проведению мероприятий по предупреждению и ликвидации болезней от животных, их лечению, защите населения от болезней, общих для человека и животных(с учетом страховых взносов на оплату труда в государственные внебюджетные фонды). Расходы за планированы на 4 квартал 2021 года.</t>
        </r>
        <r>
          <rPr>
            <sz val="16"/>
            <color rgb="FFFF0000"/>
            <rFont val="Times New Roman"/>
            <family val="1"/>
            <charset val="204"/>
          </rPr>
          <t xml:space="preserve">
</t>
        </r>
      </is>
    </nc>
  </rcc>
  <rcc rId="2129" sId="1">
    <oc r="J166" t="inlineStr">
      <is>
        <t xml:space="preserve">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
ДАиГ:В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is>
    </oc>
    <nc r="J166" t="inlineStr">
      <is>
        <t xml:space="preserve">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
ДАиГ: 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is>
    </nc>
  </rcc>
  <rcc rId="2130"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t>
        </r>
        <r>
          <rPr>
            <sz val="16"/>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осуществлялось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велось в рамках заключенного концессионного соглашения. Заявка на выплату гранта направлена на согласование в Департамент образования ХМАО-Югры.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предумотрены на выкуп объекта в IV квартале 2021 года.</t>
        </r>
        <r>
          <rPr>
            <sz val="16"/>
            <color rgb="FFFF0000"/>
            <rFont val="Times New Roman"/>
            <family val="1"/>
            <charset val="204"/>
          </rPr>
          <t xml:space="preserve">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t>
        </r>
        <r>
          <rPr>
            <sz val="16"/>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ведется в рамках заключенного концессионного соглашения. Заявка на выплату гранта направлена на согласование в Департамент образования ХМАО-Югры.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предусмотрены на выкуп объекта в IV квартале 2021 года.</t>
        </r>
        <r>
          <rPr>
            <sz val="16"/>
            <color rgb="FFFF0000"/>
            <rFont val="Times New Roman"/>
            <family val="1"/>
            <charset val="204"/>
          </rPr>
          <t xml:space="preserve">
 </t>
        </r>
      </is>
    </nc>
  </rcc>
  <rcv guid="{67ADFAE6-A9AF-44D7-8539-93CD0F6B7849}" action="delete"/>
  <rdn rId="0" localSheetId="1" customView="1" name="Z_67ADFAE6_A9AF_44D7_8539_93CD0F6B7849_.wvu.PrintArea" hidden="1" oldHidden="1">
    <formula>'на 31.01.2021'!$A$1:$J$196</formula>
    <oldFormula>'на 31.01.2021'!$A$1:$J$196</oldFormula>
  </rdn>
  <rdn rId="0" localSheetId="1" customView="1" name="Z_67ADFAE6_A9AF_44D7_8539_93CD0F6B7849_.wvu.PrintTitles" hidden="1" oldHidden="1">
    <formula>'на 31.01.2021'!$5:$8</formula>
    <oldFormula>'на 31.01.2021'!$5:$8</oldFormula>
  </rdn>
  <rdn rId="0" localSheetId="1" customView="1" name="Z_67ADFAE6_A9AF_44D7_8539_93CD0F6B7849_.wvu.FilterData" hidden="1" oldHidden="1">
    <formula>'на 31.01.2021'!$A$7:$J$397</formula>
    <oldFormula>'на 31.01.2021'!$A$7:$J$397</oldFormula>
  </rdn>
  <rcv guid="{67ADFAE6-A9AF-44D7-8539-93CD0F6B7849}" action="add"/>
</revisions>
</file>

<file path=xl/revisions/revisionLog3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31.01.2021'!$A$1:$J$196</formula>
    <oldFormula>'на 31.01.2021'!$A$1:$J$196</oldFormula>
  </rdn>
  <rdn rId="0" localSheetId="1" customView="1" name="Z_67ADFAE6_A9AF_44D7_8539_93CD0F6B7849_.wvu.PrintTitles" hidden="1" oldHidden="1">
    <formula>'на 31.01.2021'!$5:$8</formula>
    <oldFormula>'на 31.01.2021'!$5:$8</oldFormula>
  </rdn>
  <rdn rId="0" localSheetId="1" customView="1" name="Z_67ADFAE6_A9AF_44D7_8539_93CD0F6B7849_.wvu.FilterData" hidden="1" oldHidden="1">
    <formula>'на 31.01.2021'!$A$7:$J$397</formula>
    <oldFormula>'на 31.01.2021'!$A$7:$J$397</oldFormula>
  </rdn>
  <rcv guid="{67ADFAE6-A9AF-44D7-8539-93CD0F6B7849}" action="add"/>
</revisions>
</file>

<file path=xl/revisions/revisionLog3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37" sId="1">
    <oc r="J166" t="inlineStr">
      <is>
        <t xml:space="preserve">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
ДАиГ: В рамках государственной программы осуществлялось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is>
    </oc>
    <nc r="J166" t="inlineStr">
      <is>
        <t xml:space="preserve">ДГХ:  
1. В рамках реализации национального проекта "Безопасные и качественные автомобильные дороги" подпрограммы "Дорожное хозяйство" ' запланирован ремонт автомобильных дорог по 9 объектам общей площадью 108 455,01 м2.
Заключен муниципальный контракт на сумму 77 749,7 тыс. руб., из них в рамках государственной программы - 19 309,1 тыс.руб., в том числе:
 - средства окружного бюджета 17 378,2 тыс.руб.,
 - средства городского бюджета 1 930,9 тыс.руб.
Расходы запланированы на 2-4 кварталы 2021 года.
2. В рамках "Региональный проект "Общесистемные меры развития дорожного хозяйства" подпрограммы "Дорожное хозяйство" планируется продолжение мероприятий по внедрению интеллектуальных транспортных систем, предусматривающих автоматизацию процессов управления дорожным движением в городе Сургуте. Расходы запланированы на 4 квартал 2021 года.
АГ:    В рамках реализации мероприятий программы заключено соглашение между Департаментом дорожного хозяйства и транспорта ХМАО-Югры и Администрацией города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В 2021 году планируется строительство систем видеонаблюдения и фотовидеофиксации на 3 объектах АПК "Безопасный город" (перекресток ул. Островского - ул. Студенческая - ул. Бажова; ул. Аэрофлотская - поворот на пос. Дорожный; перекресток пр. Мира - ул. Маяковского).
ДАиГ: В рамках государственной программы осуществляется строительство следующих объектов: 
1. 1. "Объездная автомобильная дорога г.Сургута (Объездная автомобильная дорога 1 "З", VII пусковой комплекс, съезд на улицу Геологическую)" Заключен МК с ООО СК «ЮВиС»  №22/2019 от 23.08.2019  на выполнение работ по строительству объекта , цена контракта 937 389,7 тыс.руб. Срок выполнения работ - 31.08.2021 года. Готовность объекта - 35 %.      
2. Улица 5 "З" от Нефтеюганского шоссе  до ул. 39 "З" Заключен муниципальный контракт на выполнение работ по строительству объекта с  ООО «ВОРТ» № 16/2019 от 23.07.2019 г. Сумма по контракту 559 108, 3 тыс. руб.  (сети - 154 979,3 тыс.руб., дорога - 404 129,0 тыс.руб.) Срок выполнения работ -  по 30.09.2021. Готовность объекта -45%. 
</t>
      </is>
    </nc>
  </rcc>
  <rcv guid="{67ADFAE6-A9AF-44D7-8539-93CD0F6B7849}" action="delete"/>
  <rdn rId="0" localSheetId="1" customView="1" name="Z_67ADFAE6_A9AF_44D7_8539_93CD0F6B7849_.wvu.PrintArea" hidden="1" oldHidden="1">
    <formula>'на 31.01.2021'!$A$1:$J$196</formula>
    <oldFormula>'на 31.01.2021'!$A$1:$J$196</oldFormula>
  </rdn>
  <rdn rId="0" localSheetId="1" customView="1" name="Z_67ADFAE6_A9AF_44D7_8539_93CD0F6B7849_.wvu.PrintTitles" hidden="1" oldHidden="1">
    <formula>'на 31.01.2021'!$5:$8</formula>
    <oldFormula>'на 31.01.2021'!$5:$8</oldFormula>
  </rdn>
  <rdn rId="0" localSheetId="1" customView="1" name="Z_67ADFAE6_A9AF_44D7_8539_93CD0F6B7849_.wvu.FilterData" hidden="1" oldHidden="1">
    <formula>'на 31.01.2021'!$A$7:$J$397</formula>
    <oldFormula>'на 31.01.2021'!$A$7:$J$397</oldFormula>
  </rdn>
  <rcv guid="{67ADFAE6-A9AF-44D7-8539-93CD0F6B7849}" action="add"/>
</revisions>
</file>

<file path=xl/revisions/revisionLog3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7ADFAE6-A9AF-44D7-8539-93CD0F6B7849}" action="delete"/>
  <rdn rId="0" localSheetId="1" customView="1" name="Z_67ADFAE6_A9AF_44D7_8539_93CD0F6B7849_.wvu.PrintArea" hidden="1" oldHidden="1">
    <formula>'на 31.01.2021'!$A$1:$J$196</formula>
    <oldFormula>'на 31.01.2021'!$A$1:$J$196</oldFormula>
  </rdn>
  <rdn rId="0" localSheetId="1" customView="1" name="Z_67ADFAE6_A9AF_44D7_8539_93CD0F6B7849_.wvu.PrintTitles" hidden="1" oldHidden="1">
    <formula>'на 31.01.2021'!$5:$8</formula>
    <oldFormula>'на 31.01.2021'!$5:$8</oldFormula>
  </rdn>
  <rdn rId="0" localSheetId="1" customView="1" name="Z_67ADFAE6_A9AF_44D7_8539_93CD0F6B7849_.wvu.FilterData" hidden="1" oldHidden="1">
    <formula>'на 31.01.2021'!$A$7:$J$397</formula>
    <oldFormula>'на 31.01.2021'!$A$7:$J$397</oldFormula>
  </rdn>
  <rcv guid="{67ADFAE6-A9AF-44D7-8539-93CD0F6B7849}" action="add"/>
</revisions>
</file>

<file path=xl/revisions/revisionLog3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4" sId="1">
    <nc r="K9">
      <f>D9-G9-I9</f>
    </nc>
  </rcc>
  <rcc rId="2145" sId="1">
    <nc r="K10">
      <f>D10-G10-I10</f>
    </nc>
  </rcc>
  <rcc rId="2146" sId="1">
    <nc r="K11">
      <f>D11-G11-I11</f>
    </nc>
  </rcc>
  <rcc rId="2147" sId="1">
    <nc r="K12">
      <f>D12-G12-I12</f>
    </nc>
  </rcc>
  <rcc rId="2148" sId="1">
    <nc r="K13">
      <f>D13-G13-I13</f>
    </nc>
  </rcc>
  <rcc rId="2149" sId="1">
    <nc r="K14">
      <f>D14-G14-I14</f>
    </nc>
  </rcc>
  <rcc rId="2150" sId="1">
    <nc r="K15">
      <f>D15-G15-I15</f>
    </nc>
  </rcc>
  <rcc rId="2151" sId="1">
    <nc r="K16">
      <f>D16-G16-I16</f>
    </nc>
  </rcc>
  <rcc rId="2152" sId="1">
    <nc r="K17">
      <f>D17-G17-I17</f>
    </nc>
  </rcc>
  <rcc rId="2153" sId="1">
    <nc r="K18">
      <f>D18-G18-I18</f>
    </nc>
  </rcc>
  <rcc rId="2154" sId="1">
    <nc r="K19">
      <f>D19-G19-I19</f>
    </nc>
  </rcc>
  <rcc rId="2155" sId="1">
    <nc r="K20">
      <f>D20-G20-I20</f>
    </nc>
  </rcc>
  <rcc rId="2156" sId="1">
    <nc r="K21">
      <f>D21-G21-I21</f>
    </nc>
  </rcc>
  <rcc rId="2157" sId="1">
    <nc r="K22">
      <f>D22-G22-I22</f>
    </nc>
  </rcc>
  <rcc rId="2158" sId="1">
    <nc r="K23">
      <f>D23-G23-I23</f>
    </nc>
  </rcc>
  <rcc rId="2159" sId="1">
    <nc r="K24">
      <f>D24-G24-I24</f>
    </nc>
  </rcc>
  <rcc rId="2160" sId="1">
    <nc r="K25">
      <f>D25-G25-I25</f>
    </nc>
  </rcc>
  <rcc rId="2161" sId="1">
    <nc r="K26">
      <f>D26-G26-I26</f>
    </nc>
  </rcc>
  <rcc rId="2162" sId="1">
    <nc r="K27">
      <f>D27-G27-I27</f>
    </nc>
  </rcc>
  <rcc rId="2163" sId="1">
    <nc r="K28">
      <f>D28-G28-I28</f>
    </nc>
  </rcc>
  <rcc rId="2164" sId="1">
    <nc r="K29">
      <f>D29-G29-I29</f>
    </nc>
  </rcc>
  <rcc rId="2165" sId="1">
    <nc r="K30">
      <f>D30-G30-I30</f>
    </nc>
  </rcc>
  <rcc rId="2166" sId="1">
    <nc r="K31">
      <f>D31-G31-I31</f>
    </nc>
  </rcc>
  <rcc rId="2167" sId="1">
    <nc r="K32">
      <f>D32-G32-I32</f>
    </nc>
  </rcc>
  <rcc rId="2168" sId="1">
    <nc r="K33">
      <f>D33-G33-I33</f>
    </nc>
  </rcc>
  <rcc rId="2169" sId="1">
    <nc r="K34">
      <f>D34-G34-I34</f>
    </nc>
  </rcc>
  <rcc rId="2170" sId="1">
    <nc r="K35">
      <f>D35-G35-I35</f>
    </nc>
  </rcc>
  <rcc rId="2171" sId="1">
    <nc r="K36">
      <f>D36-G36-I36</f>
    </nc>
  </rcc>
  <rcc rId="2172" sId="1">
    <nc r="K37">
      <f>D37-G37-I37</f>
    </nc>
  </rcc>
  <rcc rId="2173" sId="1" odxf="1" dxf="1">
    <nc r="K38">
      <f>D38-G38-I38</f>
    </nc>
    <odxf>
      <font>
        <sz val="20"/>
        <color auto="1"/>
      </font>
    </odxf>
    <ndxf>
      <font>
        <sz val="20"/>
        <color rgb="FFFF0000"/>
      </font>
    </ndxf>
  </rcc>
  <rcc rId="2174" sId="1">
    <nc r="K39">
      <f>D39-G39-I39</f>
    </nc>
  </rcc>
  <rcc rId="2175" sId="1">
    <nc r="K40">
      <f>D40-G40-I40</f>
    </nc>
  </rcc>
  <rcc rId="2176" sId="1">
    <nc r="K41">
      <f>D41-G41-I41</f>
    </nc>
  </rcc>
  <rcc rId="2177" sId="1">
    <nc r="K42">
      <f>D42-G42-I42</f>
    </nc>
  </rcc>
  <rcc rId="2178" sId="1">
    <nc r="K43">
      <f>D43-G43-I43</f>
    </nc>
  </rcc>
  <rcc rId="2179" sId="1">
    <nc r="K44">
      <f>D44-G44-I44</f>
    </nc>
  </rcc>
  <rcc rId="2180" sId="1">
    <nc r="K45">
      <f>D45-G45-I45</f>
    </nc>
  </rcc>
  <rcc rId="2181" sId="1">
    <nc r="K46">
      <f>D46-G46-I46</f>
    </nc>
  </rcc>
  <rcc rId="2182" sId="1">
    <nc r="K47">
      <f>D47-G47-I47</f>
    </nc>
  </rcc>
  <rcc rId="2183" sId="1">
    <nc r="K48">
      <f>D48-G48-I48</f>
    </nc>
  </rcc>
  <rcc rId="2184" sId="1">
    <nc r="K49">
      <f>D49-G49-I49</f>
    </nc>
  </rcc>
  <rcc rId="2185" sId="1">
    <nc r="K50">
      <f>D50-G50-I50</f>
    </nc>
  </rcc>
  <rcc rId="2186" sId="1">
    <nc r="K51">
      <f>D51-G51-I51</f>
    </nc>
  </rcc>
  <rcc rId="2187" sId="1">
    <nc r="K52">
      <f>D52-G52-I52</f>
    </nc>
  </rcc>
  <rcc rId="2188" sId="1">
    <nc r="K53">
      <f>D53-G53-I53</f>
    </nc>
  </rcc>
  <rcc rId="2189" sId="1">
    <nc r="K54">
      <f>D54-G54-I54</f>
    </nc>
  </rcc>
  <rcc rId="2190" sId="1">
    <nc r="K55">
      <f>D55-G55-I55</f>
    </nc>
  </rcc>
  <rcc rId="2191" sId="1">
    <nc r="K56">
      <f>D56-G56-I56</f>
    </nc>
  </rcc>
  <rcc rId="2192" sId="1">
    <nc r="K57">
      <f>D57-G57-I57</f>
    </nc>
  </rcc>
  <rcc rId="2193" sId="1">
    <nc r="K58">
      <f>D58-G58-I58</f>
    </nc>
  </rcc>
  <rcc rId="2194" sId="1">
    <nc r="K59">
      <f>D59-G59-I59</f>
    </nc>
  </rcc>
  <rcc rId="2195" sId="1">
    <nc r="K60">
      <f>D60-G60-I60</f>
    </nc>
  </rcc>
  <rcc rId="2196" sId="1">
    <nc r="K61">
      <f>D61-G61-I61</f>
    </nc>
  </rcc>
  <rcc rId="2197" sId="1">
    <nc r="K62">
      <f>D62-G62-I62</f>
    </nc>
  </rcc>
  <rcc rId="2198" sId="1" odxf="1" dxf="1">
    <nc r="K63">
      <f>D63-G63-I63</f>
    </nc>
    <odxf>
      <font>
        <sz val="20"/>
        <color auto="1"/>
      </font>
    </odxf>
    <ndxf>
      <font>
        <sz val="20"/>
        <color rgb="FFFF0000"/>
      </font>
    </ndxf>
  </rcc>
  <rcc rId="2199" sId="1">
    <nc r="K64">
      <f>D64-G64-I64</f>
    </nc>
  </rcc>
  <rcc rId="2200" sId="1">
    <nc r="K65">
      <f>D65-G65-I65</f>
    </nc>
  </rcc>
  <rcc rId="2201" sId="1">
    <nc r="K66">
      <f>D66-G66-I66</f>
    </nc>
  </rcc>
  <rcc rId="2202" sId="1">
    <nc r="K67">
      <f>D67-G67-I67</f>
    </nc>
  </rcc>
  <rcc rId="2203" sId="1">
    <nc r="K68">
      <f>D68-G68-I68</f>
    </nc>
  </rcc>
  <rcc rId="2204" sId="1">
    <nc r="K69">
      <f>D69-G69-I69</f>
    </nc>
  </rcc>
  <rcc rId="2205" sId="1">
    <nc r="K70">
      <f>D70-G70-I70</f>
    </nc>
  </rcc>
  <rcc rId="2206" sId="1">
    <nc r="K71">
      <f>D71-G71-I71</f>
    </nc>
  </rcc>
  <rcc rId="2207" sId="1">
    <nc r="K72">
      <f>D72-G72-I72</f>
    </nc>
  </rcc>
  <rcc rId="2208" sId="1">
    <nc r="K73">
      <f>D73-G73-I73</f>
    </nc>
  </rcc>
  <rcc rId="2209" sId="1">
    <nc r="K74">
      <f>D74-G74-I74</f>
    </nc>
  </rcc>
  <rcc rId="2210" sId="1">
    <nc r="K75">
      <f>D75-G75-I75</f>
    </nc>
  </rcc>
  <rcc rId="2211" sId="1">
    <nc r="K76">
      <f>D76-G76-I76</f>
    </nc>
  </rcc>
  <rcc rId="2212" sId="1">
    <nc r="K77">
      <f>D77-G77-I77</f>
    </nc>
  </rcc>
  <rcc rId="2213" sId="1">
    <nc r="K78">
      <f>D78-G78-I78</f>
    </nc>
  </rcc>
  <rcc rId="2214" sId="1">
    <nc r="K79">
      <f>D79-G79-I79</f>
    </nc>
  </rcc>
  <rcc rId="2215" sId="1">
    <nc r="K80">
      <f>D80-G80-I80</f>
    </nc>
  </rcc>
  <rcc rId="2216" sId="1">
    <nc r="K81">
      <f>D81-G81-I81</f>
    </nc>
  </rcc>
  <rcc rId="2217" sId="1">
    <nc r="K82">
      <f>D82-G82-I82</f>
    </nc>
  </rcc>
  <rcc rId="2218" sId="1">
    <nc r="K83">
      <f>D83-G83-I83</f>
    </nc>
  </rcc>
  <rcc rId="2219" sId="1">
    <nc r="K84">
      <f>D84-G84-I84</f>
    </nc>
  </rcc>
  <rcc rId="2220" sId="1">
    <nc r="K85">
      <f>D85-G85-I85</f>
    </nc>
  </rcc>
  <rcc rId="2221" sId="1">
    <nc r="K86">
      <f>D86-G86-I86</f>
    </nc>
  </rcc>
  <rcc rId="2222" sId="1">
    <nc r="K87">
      <f>D87-G87-I87</f>
    </nc>
  </rcc>
  <rcc rId="2223" sId="1">
    <nc r="K88">
      <f>D88-G88-I88</f>
    </nc>
  </rcc>
  <rcc rId="2224" sId="1">
    <nc r="K89">
      <f>D89-G89-I89</f>
    </nc>
  </rcc>
  <rcc rId="2225" sId="1">
    <nc r="K90">
      <f>D90-G90-I90</f>
    </nc>
  </rcc>
  <rcc rId="2226" sId="1">
    <nc r="K91">
      <f>D91-G91-I91</f>
    </nc>
  </rcc>
  <rcc rId="2227" sId="1">
    <nc r="K92">
      <f>D92-G92-I92</f>
    </nc>
  </rcc>
  <rcc rId="2228" sId="1">
    <nc r="K93">
      <f>D93-G93-I93</f>
    </nc>
  </rcc>
  <rcc rId="2229" sId="1">
    <nc r="K94">
      <f>D94-G94-I94</f>
    </nc>
  </rcc>
  <rcc rId="2230" sId="1">
    <nc r="K95">
      <f>D95-G95-I95</f>
    </nc>
  </rcc>
  <rcc rId="2231" sId="1">
    <nc r="K96">
      <f>D96-G96-I96</f>
    </nc>
  </rcc>
  <rcc rId="2232" sId="1">
    <nc r="K97">
      <f>D97-G97-I97</f>
    </nc>
  </rcc>
  <rcc rId="2233" sId="1">
    <nc r="K98">
      <f>D98-G98-I98</f>
    </nc>
  </rcc>
  <rcc rId="2234" sId="1">
    <nc r="K99">
      <f>D99-G99-I99</f>
    </nc>
  </rcc>
  <rcc rId="2235" sId="1">
    <nc r="K100">
      <f>D100-G100-I100</f>
    </nc>
  </rcc>
  <rcc rId="2236" sId="1">
    <nc r="K101">
      <f>D101-G101-I101</f>
    </nc>
  </rcc>
  <rcc rId="2237" sId="1">
    <nc r="K102">
      <f>D102-G102-I102</f>
    </nc>
  </rcc>
  <rcc rId="2238" sId="1">
    <nc r="K103">
      <f>D103-G103-I103</f>
    </nc>
  </rcc>
  <rcc rId="2239" sId="1">
    <nc r="K104">
      <f>D104-G104-I104</f>
    </nc>
  </rcc>
  <rcc rId="2240" sId="1">
    <nc r="K105">
      <f>D105-G105-I105</f>
    </nc>
  </rcc>
  <rcc rId="2241" sId="1">
    <nc r="K106">
      <f>D106-G106-I106</f>
    </nc>
  </rcc>
  <rcc rId="2242" sId="1">
    <nc r="K107">
      <f>D107-G107-I107</f>
    </nc>
  </rcc>
  <rcc rId="2243" sId="1">
    <nc r="K108">
      <f>D108-G108-I108</f>
    </nc>
  </rcc>
  <rcc rId="2244" sId="1">
    <nc r="K109">
      <f>D109-G109-I109</f>
    </nc>
  </rcc>
  <rcc rId="2245" sId="1">
    <nc r="K110">
      <f>D110-G110-I110</f>
    </nc>
  </rcc>
  <rcc rId="2246" sId="1">
    <nc r="K111">
      <f>D111-G111-I111</f>
    </nc>
  </rcc>
  <rcc rId="2247" sId="1">
    <nc r="K112">
      <f>D112-G112-I112</f>
    </nc>
  </rcc>
  <rcc rId="2248" sId="1">
    <nc r="K113">
      <f>D113-G113-I113</f>
    </nc>
  </rcc>
  <rcc rId="2249" sId="1" odxf="1" dxf="1">
    <nc r="K114">
      <f>D114-G114-I114</f>
    </nc>
    <odxf>
      <font>
        <sz val="20"/>
        <color auto="1"/>
      </font>
    </odxf>
    <ndxf>
      <font>
        <sz val="20"/>
        <color rgb="FFFF0000"/>
      </font>
    </ndxf>
  </rcc>
  <rcc rId="2250" sId="1" odxf="1" dxf="1">
    <nc r="K115">
      <f>D115-G115-I115</f>
    </nc>
    <odxf>
      <font>
        <sz val="20"/>
        <color auto="1"/>
      </font>
    </odxf>
    <ndxf>
      <font>
        <sz val="20"/>
        <color rgb="FFFF0000"/>
      </font>
    </ndxf>
  </rcc>
  <rcc rId="2251" sId="1" odxf="1" dxf="1">
    <nc r="K116">
      <f>D116-G116-I116</f>
    </nc>
    <odxf>
      <font>
        <sz val="20"/>
        <color auto="1"/>
      </font>
    </odxf>
    <ndxf>
      <font>
        <sz val="20"/>
        <color rgb="FFFF0000"/>
      </font>
    </ndxf>
  </rcc>
  <rcc rId="2252" sId="1" odxf="1" dxf="1">
    <nc r="K117">
      <f>D117-G117-I117</f>
    </nc>
    <odxf>
      <font>
        <sz val="20"/>
        <color auto="1"/>
      </font>
    </odxf>
    <ndxf>
      <font>
        <sz val="20"/>
        <color rgb="FFFF0000"/>
      </font>
    </ndxf>
  </rcc>
  <rcc rId="2253" sId="1">
    <nc r="K118">
      <f>D118-G118-I118</f>
    </nc>
  </rcc>
  <rcc rId="2254" sId="1">
    <nc r="K119">
      <f>D119-G119-I119</f>
    </nc>
  </rcc>
  <rcc rId="2255" sId="1">
    <nc r="K120">
      <f>D120-G120-I120</f>
    </nc>
  </rcc>
  <rcc rId="2256" sId="1">
    <nc r="K121">
      <f>D121-G121-I121</f>
    </nc>
  </rcc>
  <rcc rId="2257" sId="1">
    <nc r="K122">
      <f>D122-G122-I122</f>
    </nc>
  </rcc>
  <rcc rId="2258" sId="1">
    <nc r="K123">
      <f>D123-G123-I123</f>
    </nc>
  </rcc>
  <rcc rId="2259" sId="1">
    <nc r="K124">
      <f>D124-G124-I124</f>
    </nc>
  </rcc>
  <rcc rId="2260" sId="1">
    <nc r="K125">
      <f>D125-G125-I125</f>
    </nc>
  </rcc>
  <rcc rId="2261" sId="1">
    <nc r="K126">
      <f>D126-G126-I126</f>
    </nc>
  </rcc>
  <rcc rId="2262" sId="1">
    <nc r="K127">
      <f>D127-G127-I127</f>
    </nc>
  </rcc>
  <rcc rId="2263" sId="1">
    <nc r="K128">
      <f>D128-G128-I128</f>
    </nc>
  </rcc>
  <rcc rId="2264" sId="1">
    <nc r="K129">
      <f>D129-G129-I129</f>
    </nc>
  </rcc>
  <rcc rId="2265" sId="1">
    <nc r="K130">
      <f>D130-G130-I130</f>
    </nc>
  </rcc>
  <rcc rId="2266" sId="1">
    <nc r="K131">
      <f>D131-G131-I131</f>
    </nc>
  </rcc>
  <rcc rId="2267" sId="1">
    <nc r="K132">
      <f>D132-G132-I132</f>
    </nc>
  </rcc>
  <rcc rId="2268" sId="1">
    <nc r="K133">
      <f>D133-G133-I133</f>
    </nc>
  </rcc>
  <rcc rId="2269" sId="1">
    <nc r="K134">
      <f>D134-G134-I134</f>
    </nc>
  </rcc>
  <rcc rId="2270" sId="1">
    <nc r="K135">
      <f>D135-G135-I135</f>
    </nc>
  </rcc>
  <rcc rId="2271" sId="1">
    <nc r="K136">
      <f>D136-G136-I136</f>
    </nc>
  </rcc>
  <rcc rId="2272" sId="1">
    <nc r="K137">
      <f>D137-G137-I137</f>
    </nc>
  </rcc>
  <rcc rId="2273" sId="1">
    <nc r="K138">
      <f>D138-G138-I138</f>
    </nc>
  </rcc>
  <rcc rId="2274" sId="1">
    <nc r="K139">
      <f>D139-G139-I139</f>
    </nc>
  </rcc>
  <rcc rId="2275" sId="1">
    <nc r="K140">
      <f>D140-G140-I140</f>
    </nc>
  </rcc>
  <rcc rId="2276" sId="1">
    <nc r="K141">
      <f>D141-G141-I141</f>
    </nc>
  </rcc>
  <rcc rId="2277" sId="1">
    <nc r="K142">
      <f>D142-G142-I142</f>
    </nc>
  </rcc>
  <rcc rId="2278" sId="1">
    <nc r="K143">
      <f>D143-G143-I143</f>
    </nc>
  </rcc>
  <rcc rId="2279" sId="1">
    <nc r="K144">
      <f>D144-G144-I144</f>
    </nc>
  </rcc>
  <rcc rId="2280" sId="1" odxf="1" dxf="1">
    <nc r="K145">
      <f>D145-G145-I145</f>
    </nc>
    <odxf>
      <font>
        <sz val="18"/>
        <color auto="1"/>
      </font>
    </odxf>
    <ndxf>
      <font>
        <sz val="20"/>
        <color rgb="FFFF0000"/>
      </font>
    </ndxf>
  </rcc>
  <rcc rId="2281" sId="1">
    <nc r="K146">
      <f>D146-G146-I146</f>
    </nc>
  </rcc>
  <rcc rId="2282" sId="1">
    <nc r="K147">
      <f>D147-G147-I147</f>
    </nc>
  </rcc>
  <rcc rId="2283" sId="1">
    <nc r="K148">
      <f>D148-G148-I148</f>
    </nc>
  </rcc>
  <rcc rId="2284" sId="1">
    <nc r="K149">
      <f>D149-G149-I149</f>
    </nc>
  </rcc>
  <rcc rId="2285" sId="1">
    <nc r="K150">
      <f>D150-G150-I150</f>
    </nc>
  </rcc>
  <rcc rId="2286" sId="1">
    <nc r="K151">
      <f>D151-G151-I151</f>
    </nc>
  </rcc>
  <rcc rId="2287" sId="1" odxf="1" dxf="1">
    <nc r="K152">
      <f>D152-G152-I152</f>
    </nc>
    <odxf>
      <font>
        <sz val="20"/>
        <color auto="1"/>
      </font>
    </odxf>
    <ndxf>
      <font>
        <sz val="20"/>
        <color rgb="FFFF0000"/>
      </font>
    </ndxf>
  </rcc>
  <rcc rId="2288" sId="1">
    <nc r="K153">
      <f>D153-G153-I153</f>
    </nc>
  </rcc>
  <rcc rId="2289" sId="1">
    <nc r="K154">
      <f>D154-G154-I154</f>
    </nc>
  </rcc>
  <rcc rId="2290" sId="1">
    <nc r="K155">
      <f>D155-G155-I155</f>
    </nc>
  </rcc>
  <rcc rId="2291" sId="1">
    <nc r="K156">
      <f>D156-G156-I156</f>
    </nc>
  </rcc>
  <rcc rId="2292" sId="1">
    <nc r="K157">
      <f>D157-G157-I157</f>
    </nc>
  </rcc>
  <rcc rId="2293" sId="1">
    <nc r="K158">
      <f>D158-G158-I158</f>
    </nc>
  </rcc>
  <rcc rId="2294" sId="1">
    <nc r="K159">
      <f>D159-G159-I159</f>
    </nc>
  </rcc>
  <rcc rId="2295" sId="1" odxf="1" dxf="1">
    <nc r="K160">
      <f>D160-G160-I160</f>
    </nc>
    <odxf>
      <font>
        <sz val="20"/>
        <color auto="1"/>
      </font>
    </odxf>
    <ndxf>
      <font>
        <sz val="20"/>
        <color rgb="FFFF0000"/>
      </font>
    </ndxf>
  </rcc>
  <rcc rId="2296" sId="1" odxf="1" dxf="1">
    <nc r="K161">
      <f>D161-G161-I161</f>
    </nc>
    <odxf>
      <font>
        <sz val="20"/>
        <color auto="1"/>
      </font>
    </odxf>
    <ndxf>
      <font>
        <sz val="20"/>
        <color rgb="FFFF0000"/>
      </font>
    </ndxf>
  </rcc>
  <rcc rId="2297" sId="1" odxf="1" dxf="1">
    <nc r="K162">
      <f>D162-G162-I162</f>
    </nc>
    <odxf>
      <font>
        <sz val="20"/>
        <color auto="1"/>
      </font>
    </odxf>
    <ndxf>
      <font>
        <sz val="20"/>
        <color rgb="FFFF0000"/>
      </font>
    </ndxf>
  </rcc>
  <rcc rId="2298" sId="1" odxf="1" dxf="1">
    <nc r="K163">
      <f>D163-G163-I163</f>
    </nc>
    <odxf>
      <font>
        <sz val="20"/>
        <color auto="1"/>
      </font>
    </odxf>
    <ndxf>
      <font>
        <sz val="20"/>
        <color rgb="FFFF0000"/>
      </font>
    </ndxf>
  </rcc>
  <rcc rId="2299" sId="1" odxf="1" dxf="1">
    <nc r="K164">
      <f>D164-G164-I164</f>
    </nc>
    <odxf>
      <font>
        <sz val="20"/>
        <color auto="1"/>
      </font>
    </odxf>
    <ndxf>
      <font>
        <sz val="20"/>
        <color rgb="FFFF0000"/>
      </font>
    </ndxf>
  </rcc>
  <rcc rId="2300" sId="1" odxf="1" dxf="1">
    <nc r="K165">
      <f>D165-G165-I165</f>
    </nc>
    <odxf>
      <font>
        <sz val="20"/>
        <color auto="1"/>
      </font>
    </odxf>
    <ndxf>
      <font>
        <sz val="20"/>
        <color rgb="FFFF0000"/>
      </font>
    </ndxf>
  </rcc>
  <rcc rId="2301" sId="1" odxf="1" dxf="1">
    <nc r="K166">
      <f>D166-G166-I166</f>
    </nc>
    <odxf>
      <font>
        <sz val="20"/>
        <color auto="1"/>
      </font>
    </odxf>
    <ndxf>
      <font>
        <sz val="20"/>
        <color rgb="FFFF0000"/>
      </font>
    </ndxf>
  </rcc>
  <rcc rId="2302" sId="1">
    <nc r="K167">
      <f>D167-G167-I167</f>
    </nc>
  </rcc>
  <rcc rId="2303" sId="1">
    <nc r="K168">
      <f>D168-G168-I168</f>
    </nc>
  </rcc>
  <rcc rId="2304" sId="1">
    <nc r="K169">
      <f>D169-G169-I169</f>
    </nc>
  </rcc>
  <rcc rId="2305" sId="1">
    <nc r="K170">
      <f>D170-G170-I170</f>
    </nc>
  </rcc>
  <rcc rId="2306" sId="1">
    <nc r="K171">
      <f>D171-G171-I171</f>
    </nc>
  </rcc>
  <rcc rId="2307" sId="1" odxf="1" dxf="1">
    <nc r="K172">
      <f>D172-G172-I172</f>
    </nc>
    <odxf>
      <font>
        <sz val="20"/>
        <color auto="1"/>
      </font>
    </odxf>
    <ndxf>
      <font>
        <sz val="20"/>
        <color rgb="FFFF0000"/>
      </font>
    </ndxf>
  </rcc>
  <rcc rId="2308" sId="1" odxf="1" dxf="1">
    <nc r="K173">
      <f>D173-G173-I173</f>
    </nc>
    <odxf>
      <font>
        <sz val="20"/>
        <color auto="1"/>
      </font>
    </odxf>
    <ndxf>
      <font>
        <sz val="20"/>
        <color rgb="FFFF0000"/>
      </font>
    </ndxf>
  </rcc>
  <rcc rId="2309" sId="1" odxf="1" dxf="1">
    <nc r="K174">
      <f>D174-G174-I174</f>
    </nc>
    <odxf>
      <font>
        <sz val="20"/>
        <color auto="1"/>
      </font>
    </odxf>
    <ndxf>
      <font>
        <sz val="20"/>
        <color rgb="FFFF0000"/>
      </font>
    </ndxf>
  </rcc>
  <rcc rId="2310" sId="1" odxf="1" dxf="1">
    <nc r="K175">
      <f>D175-G175-I175</f>
    </nc>
    <odxf>
      <font>
        <sz val="20"/>
        <color auto="1"/>
      </font>
    </odxf>
    <ndxf>
      <font>
        <sz val="20"/>
        <color rgb="FFFF0000"/>
      </font>
    </ndxf>
  </rcc>
  <rcc rId="2311" sId="1">
    <nc r="K176">
      <f>D176-G176-I176</f>
    </nc>
  </rcc>
  <rcc rId="2312" sId="1">
    <nc r="K177">
      <f>D177-G177-I177</f>
    </nc>
  </rcc>
  <rcc rId="2313" sId="1">
    <nc r="K178">
      <f>D178-G178-I178</f>
    </nc>
  </rcc>
  <rcc rId="2314" sId="1">
    <nc r="K179">
      <f>D179-G179-I179</f>
    </nc>
  </rcc>
  <rcc rId="2315" sId="1">
    <nc r="K180">
      <f>D180-G180-I180</f>
    </nc>
  </rcc>
  <rcc rId="2316" sId="1" odxf="1" dxf="1">
    <nc r="K181">
      <f>D181-G181-I181</f>
    </nc>
    <odxf>
      <font>
        <sz val="20"/>
        <color auto="1"/>
      </font>
    </odxf>
    <ndxf>
      <font>
        <sz val="20"/>
        <color rgb="FFFF0000"/>
      </font>
    </ndxf>
  </rcc>
  <rcc rId="2317" sId="1" odxf="1" dxf="1">
    <nc r="K182">
      <f>D182-G182-I182</f>
    </nc>
    <odxf>
      <font>
        <sz val="20"/>
        <color auto="1"/>
      </font>
    </odxf>
    <ndxf>
      <font>
        <sz val="20"/>
        <color rgb="FFFF0000"/>
      </font>
    </ndxf>
  </rcc>
  <rcc rId="2318" sId="1">
    <nc r="K183">
      <f>D183-G183-I183</f>
    </nc>
  </rcc>
  <rcc rId="2319" sId="1">
    <nc r="K184">
      <f>D184-G184-I184</f>
    </nc>
  </rcc>
  <rcc rId="2320" sId="1">
    <nc r="K185">
      <f>D185-G185-I185</f>
    </nc>
  </rcc>
  <rcc rId="2321" sId="1">
    <nc r="K186">
      <f>D186-G186-I186</f>
    </nc>
  </rcc>
  <rcc rId="2322" sId="1">
    <nc r="K187">
      <f>D187-G187-I187</f>
    </nc>
  </rcc>
  <rcc rId="2323" sId="1">
    <nc r="K188">
      <f>D188-G188-I188</f>
    </nc>
  </rcc>
  <rcc rId="2324" sId="1">
    <nc r="K189">
      <f>D189-G189-I189</f>
    </nc>
  </rcc>
  <rcc rId="2325" sId="1">
    <nc r="K190">
      <f>D190-G190-I190</f>
    </nc>
  </rcc>
  <rcc rId="2326" sId="1">
    <nc r="K191">
      <f>D191-G191-I191</f>
    </nc>
  </rcc>
  <rcc rId="2327" sId="1">
    <nc r="K192">
      <f>D192-G192-I192</f>
    </nc>
  </rcc>
  <rcc rId="2328" sId="1">
    <nc r="K193">
      <f>D193-G193-I193</f>
    </nc>
  </rcc>
  <rcc rId="2329" sId="1">
    <nc r="K194">
      <f>D194-G194-I194</f>
    </nc>
  </rcc>
  <rcc rId="2330" sId="1">
    <nc r="K195">
      <f>D195-G195-I195</f>
    </nc>
  </rcc>
  <rcc rId="2331" sId="1">
    <nc r="K196">
      <f>D196-G196-I196</f>
    </nc>
  </rcc>
</revisions>
</file>

<file path=xl/revisions/revisionLog3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32" sId="1">
    <oc r="K9">
      <f>D9-G9-I9</f>
    </oc>
    <nc r="K9">
      <f>D9-I9</f>
    </nc>
  </rcc>
  <rcc rId="2333" sId="1">
    <oc r="K10">
      <f>D10-G10-I10</f>
    </oc>
    <nc r="K10">
      <f>D10-I10</f>
    </nc>
  </rcc>
  <rcc rId="2334" sId="1">
    <oc r="K11">
      <f>D11-G11-I11</f>
    </oc>
    <nc r="K11">
      <f>D11-I11</f>
    </nc>
  </rcc>
  <rcc rId="2335" sId="1">
    <oc r="K12">
      <f>D12-G12-I12</f>
    </oc>
    <nc r="K12">
      <f>D12-I12</f>
    </nc>
  </rcc>
  <rcc rId="2336" sId="1">
    <oc r="K13">
      <f>D13-G13-I13</f>
    </oc>
    <nc r="K13">
      <f>D13-I13</f>
    </nc>
  </rcc>
  <rcc rId="2337" sId="1">
    <oc r="K14">
      <f>D14-G14-I14</f>
    </oc>
    <nc r="K14">
      <f>D14-I14</f>
    </nc>
  </rcc>
  <rcc rId="2338" sId="1">
    <oc r="K15">
      <f>D15-G15-I15</f>
    </oc>
    <nc r="K15">
      <f>D15-I15</f>
    </nc>
  </rcc>
  <rcc rId="2339" sId="1">
    <oc r="K16">
      <f>D16-G16-I16</f>
    </oc>
    <nc r="K16">
      <f>D16-I16</f>
    </nc>
  </rcc>
  <rcc rId="2340" sId="1">
    <oc r="K17">
      <f>D17-G17-I17</f>
    </oc>
    <nc r="K17">
      <f>D17-I17</f>
    </nc>
  </rcc>
  <rcc rId="2341" sId="1">
    <oc r="K18">
      <f>D18-G18-I18</f>
    </oc>
    <nc r="K18">
      <f>D18-I18</f>
    </nc>
  </rcc>
  <rcc rId="2342" sId="1">
    <oc r="K19">
      <f>D19-G19-I19</f>
    </oc>
    <nc r="K19">
      <f>D19-I19</f>
    </nc>
  </rcc>
  <rcc rId="2343" sId="1">
    <oc r="K20">
      <f>D20-G20-I20</f>
    </oc>
    <nc r="K20">
      <f>D20-I20</f>
    </nc>
  </rcc>
  <rcc rId="2344" sId="1">
    <oc r="K21">
      <f>D21-G21-I21</f>
    </oc>
    <nc r="K21">
      <f>D21-I21</f>
    </nc>
  </rcc>
  <rcc rId="2345" sId="1">
    <oc r="K22">
      <f>D22-G22-I22</f>
    </oc>
    <nc r="K22">
      <f>D22-I22</f>
    </nc>
  </rcc>
  <rcc rId="2346" sId="1">
    <oc r="K23">
      <f>D23-G23-I23</f>
    </oc>
    <nc r="K23">
      <f>D23-I23</f>
    </nc>
  </rcc>
  <rcc rId="2347" sId="1">
    <oc r="K24">
      <f>D24-G24-I24</f>
    </oc>
    <nc r="K24">
      <f>D24-I24</f>
    </nc>
  </rcc>
  <rcc rId="2348" sId="1">
    <oc r="K25">
      <f>D25-G25-I25</f>
    </oc>
    <nc r="K25">
      <f>D25-I25</f>
    </nc>
  </rcc>
  <rcc rId="2349" sId="1">
    <oc r="K26">
      <f>D26-G26-I26</f>
    </oc>
    <nc r="K26">
      <f>D26-I26</f>
    </nc>
  </rcc>
  <rcc rId="2350" sId="1">
    <oc r="K27">
      <f>D27-G27-I27</f>
    </oc>
    <nc r="K27">
      <f>D27-I27</f>
    </nc>
  </rcc>
  <rcc rId="2351" sId="1">
    <oc r="K28">
      <f>D28-G28-I28</f>
    </oc>
    <nc r="K28">
      <f>D28-I28</f>
    </nc>
  </rcc>
  <rcc rId="2352" sId="1">
    <oc r="K29">
      <f>D29-G29-I29</f>
    </oc>
    <nc r="K29">
      <f>D29-I29</f>
    </nc>
  </rcc>
  <rcc rId="2353" sId="1">
    <oc r="K30">
      <f>D30-G30-I30</f>
    </oc>
    <nc r="K30">
      <f>D30-I30</f>
    </nc>
  </rcc>
  <rcc rId="2354" sId="1">
    <oc r="K31">
      <f>D31-G31-I31</f>
    </oc>
    <nc r="K31">
      <f>D31-I31</f>
    </nc>
  </rcc>
  <rcc rId="2355" sId="1">
    <oc r="K32">
      <f>D32-G32-I32</f>
    </oc>
    <nc r="K32">
      <f>D32-I32</f>
    </nc>
  </rcc>
  <rcc rId="2356" sId="1">
    <oc r="K33">
      <f>D33-G33-I33</f>
    </oc>
    <nc r="K33">
      <f>D33-I33</f>
    </nc>
  </rcc>
  <rcc rId="2357" sId="1">
    <oc r="K34">
      <f>D34-G34-I34</f>
    </oc>
    <nc r="K34">
      <f>D34-I34</f>
    </nc>
  </rcc>
  <rcc rId="2358" sId="1">
    <oc r="K35">
      <f>D35-G35-I35</f>
    </oc>
    <nc r="K35">
      <f>D35-I35</f>
    </nc>
  </rcc>
  <rcc rId="2359" sId="1">
    <oc r="K36">
      <f>D36-G36-I36</f>
    </oc>
    <nc r="K36">
      <f>D36-I36</f>
    </nc>
  </rcc>
  <rcc rId="2360" sId="1">
    <oc r="K37">
      <f>D37-G37-I37</f>
    </oc>
    <nc r="K37">
      <f>D37-I37</f>
    </nc>
  </rcc>
  <rcc rId="2361" sId="1">
    <oc r="K38">
      <f>D38-G38-I38</f>
    </oc>
    <nc r="K38">
      <f>D38-I38</f>
    </nc>
  </rcc>
  <rcc rId="2362" sId="1">
    <oc r="K39">
      <f>D39-G39-I39</f>
    </oc>
    <nc r="K39">
      <f>D39-I39</f>
    </nc>
  </rcc>
  <rcc rId="2363" sId="1">
    <oc r="K40">
      <f>D40-G40-I40</f>
    </oc>
    <nc r="K40">
      <f>D40-I40</f>
    </nc>
  </rcc>
  <rcc rId="2364" sId="1">
    <oc r="K41">
      <f>D41-G41-I41</f>
    </oc>
    <nc r="K41">
      <f>D41-I41</f>
    </nc>
  </rcc>
  <rcc rId="2365" sId="1">
    <oc r="K42">
      <f>D42-G42-I42</f>
    </oc>
    <nc r="K42">
      <f>D42-I42</f>
    </nc>
  </rcc>
  <rcc rId="2366" sId="1">
    <oc r="K43">
      <f>D43-G43-I43</f>
    </oc>
    <nc r="K43">
      <f>D43-I43</f>
    </nc>
  </rcc>
  <rcc rId="2367" sId="1">
    <oc r="K44">
      <f>D44-G44-I44</f>
    </oc>
    <nc r="K44">
      <f>D44-I44</f>
    </nc>
  </rcc>
  <rcc rId="2368" sId="1">
    <oc r="K45">
      <f>D45-G45-I45</f>
    </oc>
    <nc r="K45">
      <f>D45-I45</f>
    </nc>
  </rcc>
  <rcc rId="2369" sId="1">
    <oc r="K46">
      <f>D46-G46-I46</f>
    </oc>
    <nc r="K46">
      <f>D46-I46</f>
    </nc>
  </rcc>
  <rcc rId="2370" sId="1">
    <oc r="K47">
      <f>D47-G47-I47</f>
    </oc>
    <nc r="K47">
      <f>D47-I47</f>
    </nc>
  </rcc>
  <rcc rId="2371" sId="1">
    <oc r="K48">
      <f>D48-G48-I48</f>
    </oc>
    <nc r="K48">
      <f>D48-I48</f>
    </nc>
  </rcc>
  <rcc rId="2372" sId="1">
    <oc r="K49">
      <f>D49-G49-I49</f>
    </oc>
    <nc r="K49">
      <f>D49-I49</f>
    </nc>
  </rcc>
  <rcc rId="2373" sId="1">
    <oc r="K50">
      <f>D50-G50-I50</f>
    </oc>
    <nc r="K50">
      <f>D50-I50</f>
    </nc>
  </rcc>
  <rcc rId="2374" sId="1">
    <oc r="K51">
      <f>D51-G51-I51</f>
    </oc>
    <nc r="K51">
      <f>D51-I51</f>
    </nc>
  </rcc>
  <rcc rId="2375" sId="1">
    <oc r="K52">
      <f>D52-G52-I52</f>
    </oc>
    <nc r="K52">
      <f>D52-I52</f>
    </nc>
  </rcc>
  <rcc rId="2376" sId="1">
    <oc r="K53">
      <f>D53-G53-I53</f>
    </oc>
    <nc r="K53">
      <f>D53-I53</f>
    </nc>
  </rcc>
  <rcc rId="2377" sId="1">
    <oc r="K54">
      <f>D54-G54-I54</f>
    </oc>
    <nc r="K54">
      <f>D54-I54</f>
    </nc>
  </rcc>
  <rcc rId="2378" sId="1">
    <oc r="K55">
      <f>D55-G55-I55</f>
    </oc>
    <nc r="K55">
      <f>D55-I55</f>
    </nc>
  </rcc>
  <rcc rId="2379" sId="1">
    <oc r="K56">
      <f>D56-G56-I56</f>
    </oc>
    <nc r="K56">
      <f>D56-I56</f>
    </nc>
  </rcc>
  <rcc rId="2380" sId="1">
    <oc r="K57">
      <f>D57-G57-I57</f>
    </oc>
    <nc r="K57">
      <f>D57-I57</f>
    </nc>
  </rcc>
  <rcc rId="2381" sId="1">
    <oc r="K58">
      <f>D58-G58-I58</f>
    </oc>
    <nc r="K58">
      <f>D58-I58</f>
    </nc>
  </rcc>
  <rcc rId="2382" sId="1">
    <oc r="K59">
      <f>D59-G59-I59</f>
    </oc>
    <nc r="K59">
      <f>D59-I59</f>
    </nc>
  </rcc>
  <rcc rId="2383" sId="1">
    <oc r="K60">
      <f>D60-G60-I60</f>
    </oc>
    <nc r="K60">
      <f>D60-I60</f>
    </nc>
  </rcc>
  <rcc rId="2384" sId="1">
    <oc r="K61">
      <f>D61-G61-I61</f>
    </oc>
    <nc r="K61">
      <f>D61-I61</f>
    </nc>
  </rcc>
  <rcc rId="2385" sId="1">
    <oc r="K62">
      <f>D62-G62-I62</f>
    </oc>
    <nc r="K62">
      <f>D62-I62</f>
    </nc>
  </rcc>
  <rcc rId="2386" sId="1">
    <oc r="K63">
      <f>D63-G63-I63</f>
    </oc>
    <nc r="K63">
      <f>D63-I63</f>
    </nc>
  </rcc>
  <rcc rId="2387" sId="1">
    <oc r="K64">
      <f>D64-G64-I64</f>
    </oc>
    <nc r="K64">
      <f>D64-I64</f>
    </nc>
  </rcc>
  <rcc rId="2388" sId="1">
    <oc r="K65">
      <f>D65-G65-I65</f>
    </oc>
    <nc r="K65">
      <f>D65-I65</f>
    </nc>
  </rcc>
  <rcc rId="2389" sId="1">
    <oc r="K66">
      <f>D66-G66-I66</f>
    </oc>
    <nc r="K66">
      <f>D66-I66</f>
    </nc>
  </rcc>
  <rcc rId="2390" sId="1">
    <oc r="K67">
      <f>D67-G67-I67</f>
    </oc>
    <nc r="K67">
      <f>D67-I67</f>
    </nc>
  </rcc>
  <rcc rId="2391" sId="1">
    <oc r="K68">
      <f>D68-G68-I68</f>
    </oc>
    <nc r="K68">
      <f>D68-I68</f>
    </nc>
  </rcc>
  <rcc rId="2392" sId="1">
    <oc r="K69">
      <f>D69-G69-I69</f>
    </oc>
    <nc r="K69">
      <f>D69-I69</f>
    </nc>
  </rcc>
  <rcc rId="2393" sId="1">
    <oc r="K70">
      <f>D70-G70-I70</f>
    </oc>
    <nc r="K70">
      <f>D70-I70</f>
    </nc>
  </rcc>
  <rcc rId="2394" sId="1">
    <oc r="K71">
      <f>D71-G71-I71</f>
    </oc>
    <nc r="K71">
      <f>D71-I71</f>
    </nc>
  </rcc>
  <rcc rId="2395" sId="1">
    <oc r="K72">
      <f>D72-G72-I72</f>
    </oc>
    <nc r="K72">
      <f>D72-I72</f>
    </nc>
  </rcc>
  <rcc rId="2396" sId="1">
    <oc r="K73">
      <f>D73-G73-I73</f>
    </oc>
    <nc r="K73">
      <f>D73-I73</f>
    </nc>
  </rcc>
  <rcc rId="2397" sId="1">
    <oc r="K74">
      <f>D74-G74-I74</f>
    </oc>
    <nc r="K74">
      <f>D74-I74</f>
    </nc>
  </rcc>
  <rcc rId="2398" sId="1">
    <oc r="K75">
      <f>D75-G75-I75</f>
    </oc>
    <nc r="K75">
      <f>D75-I75</f>
    </nc>
  </rcc>
  <rcc rId="2399" sId="1">
    <oc r="K76">
      <f>D76-G76-I76</f>
    </oc>
    <nc r="K76">
      <f>D76-I76</f>
    </nc>
  </rcc>
  <rcc rId="2400" sId="1">
    <oc r="K77">
      <f>D77-G77-I77</f>
    </oc>
    <nc r="K77">
      <f>D77-I77</f>
    </nc>
  </rcc>
  <rcc rId="2401" sId="1">
    <oc r="K78">
      <f>D78-G78-I78</f>
    </oc>
    <nc r="K78">
      <f>D78-I78</f>
    </nc>
  </rcc>
  <rcc rId="2402" sId="1">
    <oc r="K79">
      <f>D79-G79-I79</f>
    </oc>
    <nc r="K79">
      <f>D79-I79</f>
    </nc>
  </rcc>
  <rcc rId="2403" sId="1">
    <oc r="K80">
      <f>D80-G80-I80</f>
    </oc>
    <nc r="K80">
      <f>D80-I80</f>
    </nc>
  </rcc>
  <rcc rId="2404" sId="1">
    <oc r="K81">
      <f>D81-G81-I81</f>
    </oc>
    <nc r="K81">
      <f>D81-I81</f>
    </nc>
  </rcc>
  <rcc rId="2405" sId="1">
    <oc r="K82">
      <f>D82-G82-I82</f>
    </oc>
    <nc r="K82">
      <f>D82-I82</f>
    </nc>
  </rcc>
  <rcc rId="2406" sId="1">
    <oc r="K83">
      <f>D83-G83-I83</f>
    </oc>
    <nc r="K83">
      <f>D83-I83</f>
    </nc>
  </rcc>
  <rcc rId="2407" sId="1">
    <oc r="K84">
      <f>D84-G84-I84</f>
    </oc>
    <nc r="K84">
      <f>D84-I84</f>
    </nc>
  </rcc>
  <rcc rId="2408" sId="1">
    <oc r="K85">
      <f>D85-G85-I85</f>
    </oc>
    <nc r="K85">
      <f>D85-I85</f>
    </nc>
  </rcc>
  <rcc rId="2409" sId="1">
    <oc r="K86">
      <f>D86-G86-I86</f>
    </oc>
    <nc r="K86">
      <f>D86-I86</f>
    </nc>
  </rcc>
  <rcc rId="2410" sId="1">
    <oc r="K87">
      <f>D87-G87-I87</f>
    </oc>
    <nc r="K87">
      <f>D87-I87</f>
    </nc>
  </rcc>
  <rcc rId="2411" sId="1">
    <oc r="K88">
      <f>D88-G88-I88</f>
    </oc>
    <nc r="K88">
      <f>D88-I88</f>
    </nc>
  </rcc>
  <rcc rId="2412" sId="1">
    <oc r="K89">
      <f>D89-G89-I89</f>
    </oc>
    <nc r="K89">
      <f>D89-I89</f>
    </nc>
  </rcc>
  <rcc rId="2413" sId="1">
    <oc r="K90">
      <f>D90-G90-I90</f>
    </oc>
    <nc r="K90">
      <f>D90-I90</f>
    </nc>
  </rcc>
  <rcc rId="2414" sId="1">
    <oc r="K91">
      <f>D91-G91-I91</f>
    </oc>
    <nc r="K91">
      <f>D91-I91</f>
    </nc>
  </rcc>
  <rcc rId="2415" sId="1">
    <oc r="K92">
      <f>D92-G92-I92</f>
    </oc>
    <nc r="K92">
      <f>D92-I92</f>
    </nc>
  </rcc>
  <rcc rId="2416" sId="1">
    <oc r="K93">
      <f>D93-G93-I93</f>
    </oc>
    <nc r="K93">
      <f>D93-I93</f>
    </nc>
  </rcc>
  <rcc rId="2417" sId="1">
    <oc r="K94">
      <f>D94-G94-I94</f>
    </oc>
    <nc r="K94">
      <f>D94-I94</f>
    </nc>
  </rcc>
  <rcc rId="2418" sId="1">
    <oc r="K95">
      <f>D95-G95-I95</f>
    </oc>
    <nc r="K95">
      <f>D95-I95</f>
    </nc>
  </rcc>
  <rcc rId="2419" sId="1">
    <oc r="K96">
      <f>D96-G96-I96</f>
    </oc>
    <nc r="K96">
      <f>D96-I96</f>
    </nc>
  </rcc>
  <rcc rId="2420" sId="1">
    <oc r="K97">
      <f>D97-G97-I97</f>
    </oc>
    <nc r="K97">
      <f>D97-I97</f>
    </nc>
  </rcc>
  <rcc rId="2421" sId="1">
    <oc r="K98">
      <f>D98-G98-I98</f>
    </oc>
    <nc r="K98">
      <f>D98-I98</f>
    </nc>
  </rcc>
  <rcc rId="2422" sId="1">
    <oc r="K99">
      <f>D99-G99-I99</f>
    </oc>
    <nc r="K99">
      <f>D99-I99</f>
    </nc>
  </rcc>
  <rcc rId="2423" sId="1">
    <oc r="K100">
      <f>D100-G100-I100</f>
    </oc>
    <nc r="K100">
      <f>D100-I100</f>
    </nc>
  </rcc>
  <rcc rId="2424" sId="1">
    <oc r="K101">
      <f>D101-G101-I101</f>
    </oc>
    <nc r="K101">
      <f>D101-I101</f>
    </nc>
  </rcc>
  <rcc rId="2425" sId="1">
    <oc r="K102">
      <f>D102-G102-I102</f>
    </oc>
    <nc r="K102">
      <f>D102-I102</f>
    </nc>
  </rcc>
  <rcc rId="2426" sId="1">
    <oc r="K103">
      <f>D103-G103-I103</f>
    </oc>
    <nc r="K103">
      <f>D103-I103</f>
    </nc>
  </rcc>
  <rcc rId="2427" sId="1">
    <oc r="K104">
      <f>D104-G104-I104</f>
    </oc>
    <nc r="K104">
      <f>D104-I104</f>
    </nc>
  </rcc>
  <rcc rId="2428" sId="1">
    <oc r="K105">
      <f>D105-G105-I105</f>
    </oc>
    <nc r="K105">
      <f>D105-I105</f>
    </nc>
  </rcc>
  <rcc rId="2429" sId="1">
    <oc r="K106">
      <f>D106-G106-I106</f>
    </oc>
    <nc r="K106">
      <f>D106-I106</f>
    </nc>
  </rcc>
  <rcc rId="2430" sId="1">
    <oc r="K107">
      <f>D107-G107-I107</f>
    </oc>
    <nc r="K107">
      <f>D107-I107</f>
    </nc>
  </rcc>
  <rcc rId="2431" sId="1">
    <oc r="K108">
      <f>D108-G108-I108</f>
    </oc>
    <nc r="K108">
      <f>D108-I108</f>
    </nc>
  </rcc>
  <rcc rId="2432" sId="1">
    <oc r="K109">
      <f>D109-G109-I109</f>
    </oc>
    <nc r="K109">
      <f>D109-I109</f>
    </nc>
  </rcc>
  <rcc rId="2433" sId="1">
    <oc r="K110">
      <f>D110-G110-I110</f>
    </oc>
    <nc r="K110">
      <f>D110-I110</f>
    </nc>
  </rcc>
  <rcc rId="2434" sId="1">
    <oc r="K111">
      <f>D111-G111-I111</f>
    </oc>
    <nc r="K111">
      <f>D111-I111</f>
    </nc>
  </rcc>
  <rcc rId="2435" sId="1">
    <oc r="K112">
      <f>D112-G112-I112</f>
    </oc>
    <nc r="K112">
      <f>D112-I112</f>
    </nc>
  </rcc>
  <rcc rId="2436" sId="1">
    <oc r="K113">
      <f>D113-G113-I113</f>
    </oc>
    <nc r="K113">
      <f>D113-I113</f>
    </nc>
  </rcc>
  <rcc rId="2437" sId="1">
    <oc r="K114">
      <f>D114-G114-I114</f>
    </oc>
    <nc r="K114">
      <f>D114-I114</f>
    </nc>
  </rcc>
  <rcc rId="2438" sId="1">
    <oc r="K115">
      <f>D115-G115-I115</f>
    </oc>
    <nc r="K115">
      <f>D115-I115</f>
    </nc>
  </rcc>
  <rcc rId="2439" sId="1">
    <oc r="K116">
      <f>D116-G116-I116</f>
    </oc>
    <nc r="K116">
      <f>D116-I116</f>
    </nc>
  </rcc>
  <rcc rId="2440" sId="1">
    <oc r="K117">
      <f>D117-G117-I117</f>
    </oc>
    <nc r="K117">
      <f>D117-I117</f>
    </nc>
  </rcc>
  <rcc rId="2441" sId="1">
    <oc r="K118">
      <f>D118-G118-I118</f>
    </oc>
    <nc r="K118">
      <f>D118-I118</f>
    </nc>
  </rcc>
  <rcc rId="2442" sId="1">
    <oc r="K119">
      <f>D119-G119-I119</f>
    </oc>
    <nc r="K119">
      <f>D119-I119</f>
    </nc>
  </rcc>
  <rcc rId="2443" sId="1">
    <oc r="K120">
      <f>D120-G120-I120</f>
    </oc>
    <nc r="K120">
      <f>D120-I120</f>
    </nc>
  </rcc>
  <rcc rId="2444" sId="1">
    <oc r="K121">
      <f>D121-G121-I121</f>
    </oc>
    <nc r="K121">
      <f>D121-I121</f>
    </nc>
  </rcc>
  <rcc rId="2445" sId="1">
    <oc r="K122">
      <f>D122-G122-I122</f>
    </oc>
    <nc r="K122">
      <f>D122-I122</f>
    </nc>
  </rcc>
  <rcc rId="2446" sId="1">
    <oc r="K123">
      <f>D123-G123-I123</f>
    </oc>
    <nc r="K123">
      <f>D123-I123</f>
    </nc>
  </rcc>
  <rcc rId="2447" sId="1">
    <oc r="K124">
      <f>D124-G124-I124</f>
    </oc>
    <nc r="K124">
      <f>D124-I124</f>
    </nc>
  </rcc>
  <rcc rId="2448" sId="1">
    <oc r="K125">
      <f>D125-G125-I125</f>
    </oc>
    <nc r="K125">
      <f>D125-I125</f>
    </nc>
  </rcc>
  <rcc rId="2449" sId="1">
    <oc r="K126">
      <f>D126-G126-I126</f>
    </oc>
    <nc r="K126">
      <f>D126-I126</f>
    </nc>
  </rcc>
  <rcc rId="2450" sId="1">
    <oc r="K127">
      <f>D127-G127-I127</f>
    </oc>
    <nc r="K127">
      <f>D127-I127</f>
    </nc>
  </rcc>
  <rcc rId="2451" sId="1">
    <oc r="K128">
      <f>D128-G128-I128</f>
    </oc>
    <nc r="K128">
      <f>D128-I128</f>
    </nc>
  </rcc>
  <rcc rId="2452" sId="1">
    <oc r="K129">
      <f>D129-G129-I129</f>
    </oc>
    <nc r="K129">
      <f>D129-I129</f>
    </nc>
  </rcc>
  <rcc rId="2453" sId="1">
    <oc r="K130">
      <f>D130-G130-I130</f>
    </oc>
    <nc r="K130">
      <f>D130-I130</f>
    </nc>
  </rcc>
  <rcc rId="2454" sId="1">
    <oc r="K131">
      <f>D131-G131-I131</f>
    </oc>
    <nc r="K131">
      <f>D131-I131</f>
    </nc>
  </rcc>
  <rcc rId="2455" sId="1">
    <oc r="K132">
      <f>D132-G132-I132</f>
    </oc>
    <nc r="K132">
      <f>D132-I132</f>
    </nc>
  </rcc>
  <rcc rId="2456" sId="1">
    <oc r="K133">
      <f>D133-G133-I133</f>
    </oc>
    <nc r="K133">
      <f>D133-I133</f>
    </nc>
  </rcc>
  <rcc rId="2457" sId="1">
    <oc r="K134">
      <f>D134-G134-I134</f>
    </oc>
    <nc r="K134">
      <f>D134-I134</f>
    </nc>
  </rcc>
  <rcc rId="2458" sId="1">
    <oc r="K135">
      <f>D135-G135-I135</f>
    </oc>
    <nc r="K135">
      <f>D135-I135</f>
    </nc>
  </rcc>
  <rcc rId="2459" sId="1">
    <oc r="K136">
      <f>D136-G136-I136</f>
    </oc>
    <nc r="K136">
      <f>D136-I136</f>
    </nc>
  </rcc>
  <rcc rId="2460" sId="1">
    <oc r="K137">
      <f>D137-G137-I137</f>
    </oc>
    <nc r="K137">
      <f>D137-I137</f>
    </nc>
  </rcc>
  <rcc rId="2461" sId="1">
    <oc r="K138">
      <f>D138-G138-I138</f>
    </oc>
    <nc r="K138">
      <f>D138-I138</f>
    </nc>
  </rcc>
  <rcc rId="2462" sId="1">
    <oc r="K139">
      <f>D139-G139-I139</f>
    </oc>
    <nc r="K139">
      <f>D139-I139</f>
    </nc>
  </rcc>
  <rcc rId="2463" sId="1">
    <oc r="K140">
      <f>D140-G140-I140</f>
    </oc>
    <nc r="K140">
      <f>D140-I140</f>
    </nc>
  </rcc>
  <rcc rId="2464" sId="1">
    <oc r="K141">
      <f>D141-G141-I141</f>
    </oc>
    <nc r="K141">
      <f>D141-I141</f>
    </nc>
  </rcc>
  <rcc rId="2465" sId="1">
    <oc r="K142">
      <f>D142-G142-I142</f>
    </oc>
    <nc r="K142">
      <f>D142-I142</f>
    </nc>
  </rcc>
  <rcc rId="2466" sId="1">
    <oc r="K143">
      <f>D143-G143-I143</f>
    </oc>
    <nc r="K143">
      <f>D143-I143</f>
    </nc>
  </rcc>
  <rcc rId="2467" sId="1">
    <oc r="K144">
      <f>D144-G144-I144</f>
    </oc>
    <nc r="K144">
      <f>D144-I144</f>
    </nc>
  </rcc>
  <rcc rId="2468" sId="1">
    <oc r="K145">
      <f>D145-G145-I145</f>
    </oc>
    <nc r="K145">
      <f>D145-I145</f>
    </nc>
  </rcc>
  <rcc rId="2469" sId="1">
    <oc r="K146">
      <f>D146-G146-I146</f>
    </oc>
    <nc r="K146">
      <f>D146-I146</f>
    </nc>
  </rcc>
  <rcc rId="2470" sId="1">
    <oc r="K147">
      <f>D147-G147-I147</f>
    </oc>
    <nc r="K147">
      <f>D147-I147</f>
    </nc>
  </rcc>
  <rcc rId="2471" sId="1">
    <oc r="K148">
      <f>D148-G148-I148</f>
    </oc>
    <nc r="K148">
      <f>D148-I148</f>
    </nc>
  </rcc>
  <rcc rId="2472" sId="1">
    <oc r="K149">
      <f>D149-G149-I149</f>
    </oc>
    <nc r="K149">
      <f>D149-I149</f>
    </nc>
  </rcc>
  <rcc rId="2473" sId="1">
    <oc r="K150">
      <f>D150-G150-I150</f>
    </oc>
    <nc r="K150">
      <f>D150-I150</f>
    </nc>
  </rcc>
  <rcc rId="2474" sId="1">
    <oc r="K151">
      <f>D151-G151-I151</f>
    </oc>
    <nc r="K151">
      <f>D151-I151</f>
    </nc>
  </rcc>
  <rcc rId="2475" sId="1">
    <oc r="K152">
      <f>D152-G152-I152</f>
    </oc>
    <nc r="K152">
      <f>D152-I152</f>
    </nc>
  </rcc>
  <rcc rId="2476" sId="1">
    <oc r="K153">
      <f>D153-G153-I153</f>
    </oc>
    <nc r="K153">
      <f>D153-I153</f>
    </nc>
  </rcc>
  <rcc rId="2477" sId="1">
    <oc r="K154">
      <f>D154-G154-I154</f>
    </oc>
    <nc r="K154">
      <f>D154-I154</f>
    </nc>
  </rcc>
  <rcc rId="2478" sId="1">
    <oc r="K155">
      <f>D155-G155-I155</f>
    </oc>
    <nc r="K155">
      <f>D155-I155</f>
    </nc>
  </rcc>
  <rcc rId="2479" sId="1">
    <oc r="K156">
      <f>D156-G156-I156</f>
    </oc>
    <nc r="K156">
      <f>D156-I156</f>
    </nc>
  </rcc>
  <rcc rId="2480" sId="1">
    <oc r="K157">
      <f>D157-G157-I157</f>
    </oc>
    <nc r="K157">
      <f>D157-I157</f>
    </nc>
  </rcc>
  <rcc rId="2481" sId="1">
    <oc r="K158">
      <f>D158-G158-I158</f>
    </oc>
    <nc r="K158">
      <f>D158-I158</f>
    </nc>
  </rcc>
  <rcc rId="2482" sId="1">
    <oc r="K159">
      <f>D159-G159-I159</f>
    </oc>
    <nc r="K159">
      <f>D159-I159</f>
    </nc>
  </rcc>
  <rcc rId="2483" sId="1">
    <oc r="K160">
      <f>D160-G160-I160</f>
    </oc>
    <nc r="K160">
      <f>D160-I160</f>
    </nc>
  </rcc>
  <rcc rId="2484" sId="1">
    <oc r="K161">
      <f>D161-G161-I161</f>
    </oc>
    <nc r="K161">
      <f>D161-I161</f>
    </nc>
  </rcc>
  <rcc rId="2485" sId="1">
    <oc r="K162">
      <f>D162-G162-I162</f>
    </oc>
    <nc r="K162">
      <f>D162-I162</f>
    </nc>
  </rcc>
  <rcc rId="2486" sId="1">
    <oc r="K163">
      <f>D163-G163-I163</f>
    </oc>
    <nc r="K163">
      <f>D163-I163</f>
    </nc>
  </rcc>
  <rcc rId="2487" sId="1">
    <oc r="K164">
      <f>D164-G164-I164</f>
    </oc>
    <nc r="K164">
      <f>D164-I164</f>
    </nc>
  </rcc>
  <rcc rId="2488" sId="1">
    <oc r="K165">
      <f>D165-G165-I165</f>
    </oc>
    <nc r="K165">
      <f>D165-I165</f>
    </nc>
  </rcc>
  <rcc rId="2489" sId="1">
    <oc r="K166">
      <f>D166-G166-I166</f>
    </oc>
    <nc r="K166">
      <f>D166-I166</f>
    </nc>
  </rcc>
  <rcc rId="2490" sId="1">
    <oc r="K167">
      <f>D167-G167-I167</f>
    </oc>
    <nc r="K167">
      <f>D167-I167</f>
    </nc>
  </rcc>
  <rcc rId="2491" sId="1">
    <oc r="K168">
      <f>D168-G168-I168</f>
    </oc>
    <nc r="K168">
      <f>D168-I168</f>
    </nc>
  </rcc>
  <rcc rId="2492" sId="1">
    <oc r="K169">
      <f>D169-G169-I169</f>
    </oc>
    <nc r="K169">
      <f>D169-I169</f>
    </nc>
  </rcc>
  <rcc rId="2493" sId="1">
    <oc r="K170">
      <f>D170-G170-I170</f>
    </oc>
    <nc r="K170">
      <f>D170-I170</f>
    </nc>
  </rcc>
  <rcc rId="2494" sId="1">
    <oc r="K171">
      <f>D171-G171-I171</f>
    </oc>
    <nc r="K171">
      <f>D171-I171</f>
    </nc>
  </rcc>
  <rcc rId="2495" sId="1">
    <oc r="K172">
      <f>D172-G172-I172</f>
    </oc>
    <nc r="K172">
      <f>D172-I172</f>
    </nc>
  </rcc>
  <rcc rId="2496" sId="1">
    <oc r="K173">
      <f>D173-G173-I173</f>
    </oc>
    <nc r="K173">
      <f>D173-I173</f>
    </nc>
  </rcc>
  <rcc rId="2497" sId="1">
    <oc r="K174">
      <f>D174-G174-I174</f>
    </oc>
    <nc r="K174">
      <f>D174-I174</f>
    </nc>
  </rcc>
  <rcc rId="2498" sId="1">
    <oc r="K175">
      <f>D175-G175-I175</f>
    </oc>
    <nc r="K175">
      <f>D175-I175</f>
    </nc>
  </rcc>
  <rcc rId="2499" sId="1">
    <oc r="K176">
      <f>D176-G176-I176</f>
    </oc>
    <nc r="K176">
      <f>D176-I176</f>
    </nc>
  </rcc>
  <rcc rId="2500" sId="1">
    <oc r="K177">
      <f>D177-G177-I177</f>
    </oc>
    <nc r="K177">
      <f>D177-I177</f>
    </nc>
  </rcc>
  <rcc rId="2501" sId="1">
    <oc r="K178">
      <f>D178-G178-I178</f>
    </oc>
    <nc r="K178">
      <f>D178-I178</f>
    </nc>
  </rcc>
  <rcc rId="2502" sId="1">
    <oc r="K179">
      <f>D179-G179-I179</f>
    </oc>
    <nc r="K179">
      <f>D179-I179</f>
    </nc>
  </rcc>
  <rcc rId="2503" sId="1">
    <oc r="K180">
      <f>D180-G180-I180</f>
    </oc>
    <nc r="K180">
      <f>D180-I180</f>
    </nc>
  </rcc>
  <rcc rId="2504" sId="1">
    <oc r="K181">
      <f>D181-G181-I181</f>
    </oc>
    <nc r="K181">
      <f>D181-I181</f>
    </nc>
  </rcc>
  <rcc rId="2505" sId="1">
    <oc r="K182">
      <f>D182-G182-I182</f>
    </oc>
    <nc r="K182">
      <f>D182-I182</f>
    </nc>
  </rcc>
  <rcc rId="2506" sId="1">
    <oc r="K183">
      <f>D183-G183-I183</f>
    </oc>
    <nc r="K183">
      <f>D183-I183</f>
    </nc>
  </rcc>
  <rcc rId="2507" sId="1">
    <oc r="K184">
      <f>D184-G184-I184</f>
    </oc>
    <nc r="K184">
      <f>D184-I184</f>
    </nc>
  </rcc>
  <rcc rId="2508" sId="1">
    <oc r="K185">
      <f>D185-G185-I185</f>
    </oc>
    <nc r="K185">
      <f>D185-I185</f>
    </nc>
  </rcc>
  <rcc rId="2509" sId="1">
    <oc r="K186">
      <f>D186-G186-I186</f>
    </oc>
    <nc r="K186">
      <f>D186-I186</f>
    </nc>
  </rcc>
  <rcc rId="2510" sId="1">
    <oc r="K187">
      <f>D187-G187-I187</f>
    </oc>
    <nc r="K187">
      <f>D187-I187</f>
    </nc>
  </rcc>
  <rcc rId="2511" sId="1">
    <oc r="K188">
      <f>D188-G188-I188</f>
    </oc>
    <nc r="K188">
      <f>D188-I188</f>
    </nc>
  </rcc>
  <rcc rId="2512" sId="1">
    <oc r="K189">
      <f>D189-G189-I189</f>
    </oc>
    <nc r="K189">
      <f>D189-I189</f>
    </nc>
  </rcc>
  <rcc rId="2513" sId="1">
    <oc r="K190">
      <f>D190-G190-I190</f>
    </oc>
    <nc r="K190">
      <f>D190-I190</f>
    </nc>
  </rcc>
  <rcc rId="2514" sId="1">
    <oc r="K191">
      <f>D191-G191-I191</f>
    </oc>
    <nc r="K191">
      <f>D191-I191</f>
    </nc>
  </rcc>
  <rcc rId="2515" sId="1">
    <oc r="K192">
      <f>D192-G192-I192</f>
    </oc>
    <nc r="K192">
      <f>D192-I192</f>
    </nc>
  </rcc>
  <rcc rId="2516" sId="1">
    <oc r="K193">
      <f>D193-G193-I193</f>
    </oc>
    <nc r="K193">
      <f>D193-I193</f>
    </nc>
  </rcc>
  <rcc rId="2517" sId="1">
    <oc r="K194">
      <f>D194-G194-I194</f>
    </oc>
    <nc r="K194">
      <f>D194-I194</f>
    </nc>
  </rcc>
  <rcc rId="2518" sId="1">
    <oc r="K195">
      <f>D195-G195-I195</f>
    </oc>
    <nc r="K195">
      <f>D195-I195</f>
    </nc>
  </rcc>
  <rcc rId="2519" sId="1">
    <oc r="K196">
      <f>D196-G196-I196</f>
    </oc>
    <nc r="K196">
      <f>D196-I196</f>
    </nc>
  </rcc>
  <rfmt sheetId="1" sqref="I191:I194">
    <dxf>
      <fill>
        <patternFill patternType="solid">
          <bgColor rgb="FFFFFF00"/>
        </patternFill>
      </fill>
    </dxf>
  </rfmt>
  <rfmt sheetId="1" sqref="I45:I48">
    <dxf>
      <fill>
        <patternFill patternType="solid">
          <bgColor rgb="FFFFFF00"/>
        </patternFill>
      </fill>
    </dxf>
  </rfmt>
  <rfmt sheetId="1" sqref="I39:I44">
    <dxf>
      <fill>
        <patternFill patternType="solid">
          <bgColor rgb="FFFFFF00"/>
        </patternFill>
      </fill>
    </dxf>
  </rfmt>
  <rfmt sheetId="1" sqref="B10:H10" start="0" length="2147483647">
    <dxf>
      <font>
        <color auto="1"/>
      </font>
    </dxf>
  </rfmt>
  <rfmt sheetId="1" sqref="B11:H11" start="0" length="2147483647">
    <dxf>
      <font>
        <color auto="1"/>
      </font>
    </dxf>
  </rfmt>
  <rfmt sheetId="1" sqref="B12:H13" start="0" length="2147483647">
    <dxf>
      <font>
        <color auto="1"/>
      </font>
    </dxf>
  </rfmt>
</revisions>
</file>

<file path=xl/revisions/revisionLog3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20" sId="1" numFmtId="4">
    <nc r="I193">
      <v>106.7</v>
    </nc>
  </rcc>
  <rcc rId="2521" sId="1">
    <nc r="I194">
      <v>248.97</v>
    </nc>
  </rcc>
  <rfmt sheetId="1" sqref="I191:I195">
    <dxf>
      <fill>
        <patternFill patternType="none">
          <bgColor auto="1"/>
        </patternFill>
      </fill>
    </dxf>
  </rfmt>
  <rfmt sheetId="1" sqref="I191:I195" start="0" length="2147483647">
    <dxf>
      <font>
        <color auto="1"/>
      </font>
    </dxf>
  </rfmt>
  <rcc rId="2522" sId="1" numFmtId="4">
    <nc r="I48">
      <v>2472.44</v>
    </nc>
  </rcc>
  <rcc rId="2523" sId="1" numFmtId="4">
    <nc r="I47">
      <v>46294.2</v>
    </nc>
  </rcc>
  <rcc rId="2524" sId="1" numFmtId="4">
    <nc r="I46">
      <v>682.1</v>
    </nc>
  </rcc>
  <rfmt sheetId="1" sqref="I45:I49">
    <dxf>
      <fill>
        <patternFill patternType="none">
          <bgColor auto="1"/>
        </patternFill>
      </fill>
    </dxf>
  </rfmt>
  <rfmt sheetId="1" sqref="I45:I49" start="0" length="2147483647">
    <dxf>
      <font>
        <color auto="1"/>
      </font>
    </dxf>
  </rfmt>
</revisions>
</file>

<file path=xl/revisions/revisionLog3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25" sId="1" numFmtId="4">
    <nc r="I40">
      <v>340.9</v>
    </nc>
  </rcc>
  <rcc rId="2526" sId="1" numFmtId="4">
    <nc r="I41">
      <v>1776.5</v>
    </nc>
  </rcc>
  <rcc rId="2527" sId="1" numFmtId="4">
    <nc r="I42">
      <v>305.08</v>
    </nc>
  </rcc>
  <rcc rId="2528" sId="1" odxf="1" dxf="1">
    <nc r="I39">
      <f>I41+I42+I40</f>
    </nc>
    <odxf>
      <font>
        <sz val="20"/>
        <color rgb="FFFF0000"/>
      </font>
      <fill>
        <patternFill patternType="solid">
          <bgColor rgb="FFFFFF00"/>
        </patternFill>
      </fill>
    </odxf>
    <ndxf>
      <font>
        <sz val="20"/>
        <color auto="1"/>
      </font>
      <fill>
        <patternFill patternType="none">
          <bgColor indexed="65"/>
        </patternFill>
      </fill>
    </ndxf>
  </rcc>
  <rfmt sheetId="1" sqref="I39:I44">
    <dxf>
      <fill>
        <patternFill patternType="none">
          <bgColor auto="1"/>
        </patternFill>
      </fill>
    </dxf>
  </rfmt>
  <rfmt sheetId="1" sqref="I39:I44" start="0" length="2147483647">
    <dxf>
      <font>
        <color auto="1"/>
      </font>
    </dxf>
  </rfmt>
</revisions>
</file>

<file path=xl/revisions/revisionLog3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9:I16" start="0" length="2147483647">
    <dxf>
      <font>
        <color auto="1"/>
      </font>
    </dxf>
  </rfmt>
</revisions>
</file>

<file path=xl/revisions/revisionLog3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51:J56" start="0" length="2147483647">
    <dxf>
      <font>
        <u/>
      </font>
    </dxf>
  </rfmt>
  <rfmt sheetId="1" sqref="J51:J56" start="0" length="2147483647">
    <dxf>
      <font>
        <u val="none"/>
      </font>
    </dxf>
  </rfmt>
  <rcc rId="2529" sId="1">
    <o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u/>
            <sz val="16"/>
            <color rgb="FFFF0000"/>
            <rFont val="Times New Roman"/>
            <family val="1"/>
            <charset val="204"/>
          </rPr>
          <t>ДФ:</t>
        </r>
        <r>
          <rPr>
            <sz val="16"/>
            <color rgb="FFFF0000"/>
            <rFont val="Times New Roman"/>
            <family val="1"/>
            <charset val="204"/>
          </rPr>
          <t xml:space="preserve">
</t>
        </r>
        <r>
          <rPr>
            <u/>
            <sz val="16"/>
            <color rgb="FFFF0000"/>
            <rFont val="Times New Roman"/>
            <family val="1"/>
            <charset val="204"/>
          </rPr>
          <t/>
        </r>
      </is>
    </oc>
    <nc r="J51" t="inlineStr">
      <is>
        <r>
          <rPr>
            <sz val="16"/>
            <rFont val="Times New Roman"/>
            <family val="1"/>
            <charset val="204"/>
          </rPr>
          <t xml:space="preserve">АГ: В рамках переданных полномочий осуществляется деятельность в сфере трудовых отношений государственного управления охраной труда. По состоянию на 01.02.2021 произведена выплата заработной платы за первую половину января 2021 года и премии по итогам работы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Д</t>
        </r>
        <r>
          <rPr>
            <sz val="16"/>
            <rFont val="Times New Roman"/>
            <family val="1"/>
            <charset val="204"/>
          </rPr>
          <t xml:space="preserve">Ф: Иные межбюджетные трансферты на реализацию  мероприятий по содействию трудоустройству граждан зарезервированы в составе утвержденных бюджетных ассигнований до определения исполнителей.
</t>
        </r>
      </is>
    </nc>
  </rcc>
</revisions>
</file>

<file path=xl/revisions/revisionLog3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51:J56" start="0" length="2147483647">
    <dxf>
      <font>
        <color auto="1"/>
      </font>
    </dxf>
  </rfmt>
</revisions>
</file>

<file path=xl/revisions/revisionLog3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EA0FDBA-BB07-4C19-8BBD-5E57EE395C09}" action="delete"/>
  <rdn rId="0" localSheetId="1" customView="1" name="Z_BEA0FDBA_BB07_4C19_8BBD_5E57EE395C09_.wvu.PrintArea" hidden="1" oldHidden="1">
    <formula>'на 31.01.2021'!$A$1:$J$196</formula>
    <oldFormula>'на 31.01.2021'!$A$1:$J$196</oldFormula>
  </rdn>
  <rdn rId="0" localSheetId="1" customView="1" name="Z_BEA0FDBA_BB07_4C19_8BBD_5E57EE395C09_.wvu.PrintTitles" hidden="1" oldHidden="1">
    <formula>'на 31.01.2021'!$5:$8</formula>
    <oldFormula>'на 31.01.2021'!$5:$8</oldFormula>
  </rdn>
  <rdn rId="0" localSheetId="1" customView="1" name="Z_BEA0FDBA_BB07_4C19_8BBD_5E57EE395C09_.wvu.FilterData" hidden="1" oldHidden="1">
    <formula>'на 31.01.2021'!$A$7:$J$397</formula>
    <oldFormula>'на 31.01.2021'!$A$7:$J$397</oldFormula>
  </rdn>
  <rcv guid="{BEA0FDBA-BB07-4C19-8BBD-5E57EE395C09}" action="add"/>
</revisions>
</file>

<file path=xl/revisions/revisionLog3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33" sId="1">
    <oc r="J114" t="inlineStr">
      <is>
        <t xml:space="preserve">   На 01.02.2021 участниками мероприятия числится 41 молодая семья.  Соглашение между Департаментом строительства ХМАО - Югры и Администрацией города о предоставлении в 2021 году субсидии из бюджета Ханты-Мансийского автономного округа - Югры бюджету муниципального образования  город Сургут на софинансирование расходных обязательств муниципального образования город Сургут на предоставление социальных выплат молодым семьям  в стадии заключения.</t>
      </is>
    </oc>
    <nc r="J114" t="inlineStr">
      <is>
        <r>
          <t xml:space="preserve">   На 01.02.2021 участниками мероприятия числится 41 молодая семья.  Соглашение между Департаментом строительства ХМАО - Югры и Администрацией города о предоставлении в 2021 году субсидии из бюджета Ханты-Мансийского автономного округа - Югры бюджету </t>
        </r>
        <r>
          <rPr>
            <sz val="16"/>
            <color rgb="FFFF0000"/>
            <rFont val="Times New Roman"/>
            <family val="1"/>
            <charset val="204"/>
          </rPr>
          <t xml:space="preserve">муниципального образования  город Сургут </t>
        </r>
        <r>
          <rPr>
            <sz val="16"/>
            <rFont val="Times New Roman"/>
            <family val="2"/>
            <charset val="204"/>
          </rPr>
          <t>на софинансирование расходных обязательств муниципального образования город Сургут на предоставление социальных выплат молодым семьям  в стадии заключения.</t>
        </r>
      </is>
    </nc>
  </rcc>
  <rcc rId="2534" sId="1">
    <oc r="J159" t="inlineStr">
      <is>
        <r>
          <rPr>
            <u/>
            <sz val="16"/>
            <rFont val="Times New Roman"/>
            <family val="1"/>
            <charset val="204"/>
          </rPr>
          <t>АГ:</t>
        </r>
        <r>
          <rPr>
            <sz val="16"/>
            <rFont val="Times New Roman"/>
            <family val="1"/>
            <charset val="204"/>
          </rPr>
          <t xml:space="preserve">   1.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23.01.2021 № МСП 2021 - 11. 
 Субсидия предоставляется на поддержку малого и среднего предпринимательства в целях реализации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запланирован на 2 квартал 2021 года.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Закупки планируется осуществить в соответствии с планом -графиком закупок. </t>
        </r>
      </is>
    </oc>
    <nc r="J159" t="inlineStr">
      <is>
        <r>
          <rPr>
            <u/>
            <sz val="16"/>
            <rFont val="Times New Roman"/>
            <family val="1"/>
            <charset val="204"/>
          </rPr>
          <t>АГ:</t>
        </r>
        <r>
          <rPr>
            <sz val="16"/>
            <rFont val="Times New Roman"/>
            <family val="1"/>
            <charset val="204"/>
          </rPr>
          <t xml:space="preserve">   1. В рамках реализации мероприятий программы заключено соглашение о предоставлении субсидии из бюджета ХМАО-Югры на поддержку малого и среднего предпринимательства от 23.01.2021 № МСП 2021 - 11. 
 Субсидия предоставляется на поддержку малого и среднего предпринимательства в целях реализации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запланирован на 2 квартал 2021 года. 
         2.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Закупки планируется осуществить в соответствии с планом -графиком закупок. </t>
        </r>
      </is>
    </nc>
  </rcc>
  <rcv guid="{BEA0FDBA-BB07-4C19-8BBD-5E57EE395C09}" action="delete"/>
  <rdn rId="0" localSheetId="1" customView="1" name="Z_BEA0FDBA_BB07_4C19_8BBD_5E57EE395C09_.wvu.PrintArea" hidden="1" oldHidden="1">
    <formula>'на 31.01.2021'!$A$1:$J$196</formula>
    <oldFormula>'на 31.01.2021'!$A$1:$J$196</oldFormula>
  </rdn>
  <rdn rId="0" localSheetId="1" customView="1" name="Z_BEA0FDBA_BB07_4C19_8BBD_5E57EE395C09_.wvu.PrintTitles" hidden="1" oldHidden="1">
    <formula>'на 31.01.2021'!$5:$8</formula>
    <oldFormula>'на 31.01.2021'!$5:$8</oldFormula>
  </rdn>
  <rdn rId="0" localSheetId="1" customView="1" name="Z_BEA0FDBA_BB07_4C19_8BBD_5E57EE395C09_.wvu.FilterData" hidden="1" oldHidden="1">
    <formula>'на 31.01.2021'!$A$7:$J$397</formula>
    <oldFormula>'на 31.01.2021'!$A$7:$J$397</oldFormula>
  </rdn>
  <rcv guid="{BEA0FDBA-BB07-4C19-8BBD-5E57EE395C09}" action="add"/>
</revisions>
</file>

<file path=xl/revisions/revisionLog3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38" sId="1">
    <oc r="J114" t="inlineStr">
      <is>
        <r>
          <t xml:space="preserve">   На 01.02.2021 участниками мероприятия числится 41 молодая семья.  Соглашение между Департаментом строительства ХМАО - Югры и Администрацией города о предоставлении в 2021 году субсидии из бюджета Ханты-Мансийского автономного округа - Югры бюджету </t>
        </r>
        <r>
          <rPr>
            <sz val="16"/>
            <color rgb="FFFF0000"/>
            <rFont val="Times New Roman"/>
            <family val="1"/>
            <charset val="204"/>
          </rPr>
          <t xml:space="preserve">муниципального образования  город Сургут </t>
        </r>
        <r>
          <rPr>
            <sz val="16"/>
            <rFont val="Times New Roman"/>
            <family val="2"/>
            <charset val="204"/>
          </rPr>
          <t>на софинансирование расходных обязательств муниципального образования город Сургут на предоставление социальных выплат молодым семьям  в стадии заключения.</t>
        </r>
      </is>
    </oc>
    <nc r="J114" t="inlineStr">
      <is>
        <r>
          <t xml:space="preserve">   На 01.02.2021 участниками мероприятия числится 41 молодая семья.  Соглашение между Департаментом строительства ХМАО - Югры и Администрацией города о предоставлении в 2021 году субсидии </t>
        </r>
        <r>
          <rPr>
            <sz val="16"/>
            <rFont val="Times New Roman"/>
            <family val="2"/>
            <charset val="204"/>
          </rPr>
          <t>на софинансирование расходных обязательств муниципального образования город Сургут на предоставление социальных выплат молодым семьям  в стадии заключения.</t>
        </r>
      </is>
    </nc>
  </rcc>
</revisions>
</file>

<file path=xl/revisions/revisionLog3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39" sId="1">
    <oc r="J191" t="inlineStr">
      <is>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18.01.2021 № ДВП-30-24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Денежные средства планируется освоить во 2 квартале 2021 года.                                                                                                  
                                                                                    </t>
        </r>
      </is>
    </oc>
    <nc r="J191" t="inlineStr">
      <is>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18.01.2021 № ДВП-30-24 о предоставлении 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Денежные средства планируется освоить во 2 квартале 2021 года.                                                                                                  
                                                                                    </t>
        </r>
      </is>
    </nc>
  </rcc>
  <rcv guid="{BEA0FDBA-BB07-4C19-8BBD-5E57EE395C09}" action="delete"/>
  <rdn rId="0" localSheetId="1" customView="1" name="Z_BEA0FDBA_BB07_4C19_8BBD_5E57EE395C09_.wvu.PrintArea" hidden="1" oldHidden="1">
    <formula>'на 31.01.2021'!$A$1:$J$196</formula>
    <oldFormula>'на 31.01.2021'!$A$1:$J$196</oldFormula>
  </rdn>
  <rdn rId="0" localSheetId="1" customView="1" name="Z_BEA0FDBA_BB07_4C19_8BBD_5E57EE395C09_.wvu.PrintTitles" hidden="1" oldHidden="1">
    <formula>'на 31.01.2021'!$5:$8</formula>
    <oldFormula>'на 31.01.2021'!$5:$8</oldFormula>
  </rdn>
  <rdn rId="0" localSheetId="1" customView="1" name="Z_BEA0FDBA_BB07_4C19_8BBD_5E57EE395C09_.wvu.FilterData" hidden="1" oldHidden="1">
    <formula>'на 31.01.2021'!$A$7:$J$397</formula>
    <oldFormula>'на 31.01.2021'!$A$7:$J$397</oldFormula>
  </rdn>
  <rcv guid="{BEA0FDBA-BB07-4C19-8BBD-5E57EE395C09}" action="add"/>
</revisions>
</file>

<file path=xl/revisions/revisionLog3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43" sId="1">
    <oc r="K10">
      <f>D10-I10</f>
    </oc>
    <nc r="K10">
      <f>D10-I10</f>
    </nc>
  </rcc>
  <rcc rId="2544" sId="1">
    <oc r="K11">
      <f>D11-I11</f>
    </oc>
    <nc r="K11">
      <f>D11-I11</f>
    </nc>
  </rcc>
  <rcc rId="2545" sId="1">
    <oc r="K12">
      <f>D12-I12</f>
    </oc>
    <nc r="K12">
      <f>D12-I12</f>
    </nc>
  </rcc>
  <rcc rId="2546" sId="1">
    <oc r="K13">
      <f>D13-I13</f>
    </oc>
    <nc r="K13">
      <f>D13-I13</f>
    </nc>
  </rcc>
  <rcc rId="2547" sId="1">
    <oc r="K14">
      <f>D14-I14</f>
    </oc>
    <nc r="K14">
      <f>D14-I14</f>
    </nc>
  </rcc>
</revisions>
</file>

<file path=xl/revisions/revisionLog3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5DE1976-7F07-4EB4-8A9C-FB72D060BEFA}" action="delete"/>
  <rdn rId="0" localSheetId="1" customView="1" name="Z_45DE1976_7F07_4EB4_8A9C_FB72D060BEFA_.wvu.PrintArea" hidden="1" oldHidden="1">
    <formula>'на 31.01.2021'!$A$1:$J$182</formula>
    <oldFormula>'на 31.01.2021'!$A$1:$J$182</oldFormula>
  </rdn>
  <rdn rId="0" localSheetId="1" customView="1" name="Z_45DE1976_7F07_4EB4_8A9C_FB72D060BEFA_.wvu.PrintTitles" hidden="1" oldHidden="1">
    <formula>'на 31.01.2021'!$5:$8</formula>
    <oldFormula>'на 31.01.2021'!$5:$8</oldFormula>
  </rdn>
  <rdn rId="0" localSheetId="1" customView="1" name="Z_45DE1976_7F07_4EB4_8A9C_FB72D060BEFA_.wvu.FilterData" hidden="1" oldHidden="1">
    <formula>'на 31.01.2021'!$A$7:$J$397</formula>
    <oldFormula>'на 31.01.2021'!$A$7:$J$397</oldFormula>
  </rdn>
  <rcv guid="{45DE1976-7F07-4EB4-8A9C-FB72D060BEFA}" action="add"/>
</revisions>
</file>

<file path=xl/revisions/revisionLog3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51" sId="1">
    <oc r="F13">
      <f>E13/D13</f>
    </oc>
    <nc r="F13"/>
  </rcc>
  <rcc rId="2552" sId="1">
    <oc r="H13">
      <f>G13/D13</f>
    </oc>
    <nc r="H13"/>
  </rcc>
</revisions>
</file>

<file path=xl/revisions/revisionLog3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53" sId="1">
    <o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t>
        </r>
        <r>
          <rPr>
            <sz val="16"/>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ведется в рамках заключенного концессионного соглашения. Заявка на выплату гранта направлена на согласование в Департамент образования ХМАО-Югры.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предусмотрены на выкуп объекта в IV квартале 2021 года.</t>
        </r>
        <r>
          <rPr>
            <sz val="16"/>
            <color rgb="FFFF0000"/>
            <rFont val="Times New Roman"/>
            <family val="1"/>
            <charset val="204"/>
          </rPr>
          <t xml:space="preserve">
 </t>
        </r>
      </is>
    </oc>
    <nc r="J21" t="inlineStr">
      <is>
        <r>
          <rPr>
            <u/>
            <sz val="16"/>
            <rFont val="Times New Roman"/>
            <family val="1"/>
            <charset val="204"/>
          </rPr>
          <t>ДО</t>
        </r>
        <r>
          <rPr>
            <sz val="16"/>
            <rFont val="Times New Roman"/>
            <family val="1"/>
            <charset val="204"/>
          </rPr>
          <t>:  Соглашения между Департаментом образования и молодежной политики ХМАО-Югры и Администрацией города о предоставлении субсидии заключены.</t>
        </r>
        <r>
          <rPr>
            <sz val="16"/>
            <color rgb="FFFF0000"/>
            <rFont val="Times New Roman"/>
            <family val="1"/>
            <charset val="204"/>
          </rPr>
          <t xml:space="preserve">
</t>
        </r>
        <r>
          <rPr>
            <sz val="16"/>
            <rFont val="Times New Roman"/>
            <family val="1"/>
            <charset val="204"/>
          </rPr>
          <t>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-31 220 чел.</t>
        </r>
        <r>
          <rPr>
            <sz val="16"/>
            <color rgb="FFFF0000"/>
            <rFont val="Times New Roman"/>
            <family val="1"/>
            <charset val="204"/>
          </rPr>
          <t xml:space="preserve">
</t>
        </r>
        <r>
          <rPr>
            <sz val="16"/>
            <rFont val="Times New Roman"/>
            <family val="1"/>
            <charset val="204"/>
          </rPr>
          <t>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- 54 602 чел.</t>
        </r>
        <r>
          <rPr>
            <sz val="16"/>
            <color rgb="FFFF0000"/>
            <rFont val="Times New Roman"/>
            <family val="1"/>
            <charset val="204"/>
          </rPr>
          <t xml:space="preserve">
</t>
        </r>
        <r>
          <rPr>
            <sz val="16"/>
            <rFont val="Times New Roman"/>
            <family val="1"/>
            <charset val="204"/>
          </rPr>
          <t>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t>
        </r>
        <r>
          <rPr>
            <sz val="16"/>
            <color rgb="FFFF0000"/>
            <rFont val="Times New Roman"/>
            <family val="1"/>
            <charset val="204"/>
          </rPr>
          <t xml:space="preserve">
</t>
        </r>
        <r>
          <rPr>
            <sz val="16"/>
            <rFont val="Times New Roman"/>
            <family val="1"/>
            <charset val="204"/>
          </rPr>
          <t xml:space="preserve">Планируемая численность детей в лагерях с дневным пребыванием детей на базе муниципальных (немуниципальных) организаций, в том числе социально ориентированных некоммерческих организаций - 13 360 чел. </t>
        </r>
        <r>
          <rPr>
            <sz val="16"/>
            <color rgb="FFFF0000"/>
            <rFont val="Times New Roman"/>
            <family val="1"/>
            <charset val="204"/>
          </rPr>
          <t xml:space="preserve">
</t>
        </r>
        <r>
          <rPr>
            <sz val="16"/>
            <rFont val="Times New Roman"/>
            <family val="1"/>
            <charset val="204"/>
          </rPr>
          <t>Направление детей в организации отдыха детей и их оздоровления, расположенные за пределами автономного округа запрещено до 01.01.2022 в соответствии с постановлением Губернатора ХМАО – Югры от 09.04.2020  № 29 «О мерах по предотвращению завоза и распространения новой коронавирусной инфекции, вызванной COVID-19, в ХМАО – Югре», постановлением Главного государственного санитарного врача Российской Федерации от 30.06.2020 № 16 «Об утверждении санитарно-эпидемиологических правил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r>
        <r>
          <rPr>
            <sz val="16"/>
            <color rgb="FFFF0000"/>
            <rFont val="Times New Roman"/>
            <family val="1"/>
            <charset val="204"/>
          </rPr>
          <t xml:space="preserve">
</t>
        </r>
        <r>
          <rPr>
            <u/>
            <sz val="16"/>
            <rFont val="Times New Roman"/>
            <family val="1"/>
            <charset val="204"/>
          </rPr>
          <t>АГ(ДК):</t>
        </r>
        <r>
          <rPr>
            <sz val="16"/>
            <rFont val="Times New Roman"/>
            <family val="1"/>
            <charset val="204"/>
          </rPr>
          <t xml:space="preserve">  Реализация программы осуществляется в плановом режиме, освоение средств планируется до конца 2021 года. Планируемый показатель "Численность детей, посетивших лагерь дневного пребывания" - 770 чел.                </t>
        </r>
        <r>
          <rPr>
            <sz val="16"/>
            <color rgb="FFFF0000"/>
            <rFont val="Times New Roman"/>
            <family val="1"/>
            <charset val="204"/>
          </rPr>
          <t xml:space="preserve">          
</t>
        </r>
        <r>
          <rPr>
            <sz val="16"/>
            <rFont val="Times New Roman"/>
            <family val="1"/>
            <charset val="204"/>
          </rPr>
          <t xml:space="preserve">
</t>
        </r>
        <r>
          <rPr>
            <u/>
            <sz val="16"/>
            <rFont val="Times New Roman"/>
            <family val="1"/>
            <charset val="204"/>
          </rPr>
          <t xml:space="preserve">ДАиГ: </t>
        </r>
        <r>
          <rPr>
            <sz val="16"/>
            <rFont val="Times New Roman"/>
            <family val="1"/>
            <charset val="204"/>
          </rPr>
          <t>В рамках государственной программы осуществляется строительство объектов:          
1.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Общая строительная готовность - 40%. Ввод объекта запланирован на 2021 год
2.  "Средняя общеобразовательная школа №9 в микрорайоне 39 г.Сургута. Блок Б"  - строительство ведется в рамках заключенного концессионного соглашения. Заявка на выплату гранта направлена на согласование в Департамент образования ХМАО-Югры. Выплата капитального гранта будет произведена в феврале 2021 года. 
3.  "Средняя общеобразовательная школа в микрорайоне 38 г.Сургута"  - строительство  ведется в рамках заключенного концессионного соглашения. Выплата гранта предусмотрена на июнь и сентябрь 2021 года.
4.   "Средняя общеобразовательная школа в микрорайоне 30А г.Сургута"  - строительство  ведется в рамках заключенного концессионного соглашения. Выплата гранта предусмотрена на сентябрь и декабрь 2021 года.
5. "Средняя общеобразовательная школа в микрорайоне 34 г.Сургута"  - строительство  ведется в рамках заключенного концессионного соглашения. Выплата гранта предусмотрена на сентябрь и ноябрь 2021 года.
6. "Средняя общеобразовательная школа в микрорайоне 42 г.Сургута на 900 учащихся в 1 смену" - средства предусмотрены на выкуп объекта в IV квартале 2021 года.</t>
        </r>
        <r>
          <rPr>
            <sz val="16"/>
            <color rgb="FFFF0000"/>
            <rFont val="Times New Roman"/>
            <family val="1"/>
            <charset val="204"/>
          </rPr>
          <t xml:space="preserve">
 </t>
        </r>
      </is>
    </nc>
  </rcc>
  <rcv guid="{6068C3FF-17AA-48A5-A88B-2523CBAC39AE}" action="delete"/>
  <rdn rId="0" localSheetId="1" customView="1" name="Z_6068C3FF_17AA_48A5_A88B_2523CBAC39AE_.wvu.PrintArea" hidden="1" oldHidden="1">
    <formula>'на 31.01.2021'!$A$1:$J$196</formula>
    <oldFormula>'на 31.01.2021'!$A$1:$J$196</oldFormula>
  </rdn>
  <rdn rId="0" localSheetId="1" customView="1" name="Z_6068C3FF_17AA_48A5_A88B_2523CBAC39AE_.wvu.PrintTitles" hidden="1" oldHidden="1">
    <formula>'на 31.01.2021'!$5:$8</formula>
    <oldFormula>'на 31.01.2021'!$5:$8</oldFormula>
  </rdn>
  <rdn rId="0" localSheetId="1" customView="1" name="Z_6068C3FF_17AA_48A5_A88B_2523CBAC39AE_.wvu.FilterData" hidden="1" oldHidden="1">
    <formula>'на 31.01.2021'!$A$7:$J$397</formula>
    <oldFormula>'на 31.01.2021'!$A$7:$J$397</oldFormula>
  </rdn>
  <rcv guid="{6068C3FF-17AA-48A5-A88B-2523CBAC39AE}"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3:XFD63" start="0" length="2147483647">
    <dxf>
      <font>
        <color auto="1"/>
      </font>
    </dxf>
  </rfmt>
  <rcc rId="197" sId="1">
    <oc r="J150" t="inlineStr">
      <is>
        <t xml:space="preserve">   На 01.12.2020 участниками мероприятия числится 45 молодых семей. Между Департаментом строительства ХМАО - Югры и Администрацией города заключено соглашение о предоставлении в 2020 году субсидии из бюджета Ханты-Мансийского автономного округа - Югры бюджету муниципального образования  город Сургут на софинансирование расходных обязательств муниципального образования город Сургут на предоставление социальных выплат молодым семьям. 
     По состоянию на 01.12.2020 молодым семьям, включенным в список претендентов на получение социальной выплаты в текущем году,  выданы  свидетельства о праве на получение социальной выплаты и перечислены бюджетные средства.</t>
      </is>
    </oc>
    <nc r="J150" t="inlineStr">
      <is>
        <r>
          <t xml:space="preserve"> </t>
        </r>
        <r>
          <rPr>
            <sz val="16"/>
            <rFont val="Times New Roman"/>
            <family val="1"/>
            <charset val="204"/>
          </rPr>
          <t xml:space="preserve">  На 31.12.2020 участниками мероприятия числится 41 молодая семья. Между Департаментом строительства ХМАО - Югры и Администрацией города заключено соглашение о предоставлении в 2020 году субсидии из бюджета Ханты-Мансийского автономного округа - Югры бюджету муниципального образования  город Сургут на софинансирование расходных обязательств муниципального образования город Сургут на предоставление социальных выплат молодым семьям. </t>
        </r>
        <r>
          <rPr>
            <sz val="16"/>
            <color rgb="FFFF0000"/>
            <rFont val="Times New Roman"/>
            <family val="2"/>
            <charset val="204"/>
          </rPr>
          <t xml:space="preserve">
     По состоянию на 01.12.2020 молодым семьям, включенным в список претендентов на получение социальной выплаты в текущем году,  выданы  свидетельства о праве на получение социальной выплаты и перечислены бюджетные средства.</t>
        </r>
      </is>
    </nc>
  </rcc>
  <rcc rId="198" sId="1">
    <oc r="J162" t="inlineStr">
      <is>
        <r>
          <rPr>
            <u/>
            <sz val="16"/>
            <color rgb="FFFF0000"/>
            <rFont val="Times New Roman"/>
            <family val="1"/>
            <charset val="204"/>
          </rPr>
          <t xml:space="preserve">АГ: </t>
        </r>
        <r>
          <rPr>
            <sz val="16"/>
            <color rgb="FFFF0000"/>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366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Планируется предоставить субсидии всем льготополучателям, включенным в список, подтвердившим право на обеспечение жильем за счет средств федерального бюджета.
   По состоянию на 01.12.2020: 
 - 16 гражданам выданы гарантийные письма (13 граждан получили по ним субсидии, 2 проекта постановлений о перечислении субсидии в стадии согласования, 1 гражданин не реализовал полученное гарантийное письмо);
- 2 гражданина уведомлены о возможности получения субсидии в текущем году, документы для принятия решения в установленный срок не представили.
        Ожидаемое неисполнение составит 38 745,73 тыс.рублей.
   </t>
        </r>
        <r>
          <rPr>
            <sz val="16"/>
            <color rgb="FFFF0000"/>
            <rFont val="Times New Roman"/>
            <family val="2"/>
            <charset val="204"/>
          </rPr>
          <t xml:space="preserve">
       </t>
        </r>
      </is>
    </oc>
    <nc r="J162" t="inlineStr">
      <is>
        <r>
          <rPr>
            <u/>
            <sz val="16"/>
            <color rgb="FFFF0000"/>
            <rFont val="Times New Roman"/>
            <family val="1"/>
            <charset val="204"/>
          </rPr>
          <t xml:space="preserve">АГ: </t>
        </r>
        <r>
          <rPr>
            <sz val="16"/>
            <color rgb="FFFF0000"/>
            <rFont val="Times New Roman"/>
            <family val="1"/>
            <charset val="204"/>
          </rPr>
          <t xml:space="preserve">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t>
        </r>
        <r>
          <rPr>
            <sz val="16"/>
            <color rgb="FFFF0000"/>
            <rFont val="Times New Roman"/>
            <family val="1"/>
            <charset val="204"/>
          </rPr>
          <t xml:space="preserve">
   </t>
        </r>
        <r>
          <rPr>
            <sz val="16"/>
            <rFont val="Times New Roman"/>
            <family val="1"/>
            <charset val="204"/>
          </rPr>
          <t xml:space="preserve">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t>
        </r>
        <r>
          <rPr>
            <sz val="16"/>
            <color rgb="FFFF0000"/>
            <rFont val="Times New Roman"/>
            <family val="1"/>
            <charset val="204"/>
          </rPr>
          <t xml:space="preserve">   
 </t>
        </r>
        <r>
          <rPr>
            <sz val="16"/>
            <rFont val="Times New Roman"/>
            <family val="1"/>
            <charset val="204"/>
          </rPr>
          <t xml:space="preserve">  По состоянию на 31.12.2020: 
- 15 гражданам перечислена субсидия;
- 2 гражданам  выданы гарантийные письма о возможности получения субсидии в 2020 году, но документы для принятия решения не представлены;
- 1 гражданин не реализовал полученное гарантийное письмо.</t>
        </r>
        <r>
          <rPr>
            <sz val="16"/>
            <color rgb="FFFF0000"/>
            <rFont val="Times New Roman"/>
            <family val="1"/>
            <charset val="204"/>
          </rPr>
          <t xml:space="preserve">
 </t>
        </r>
        <r>
          <rPr>
            <sz val="16"/>
            <color rgb="FFFF0000"/>
            <rFont val="Times New Roman"/>
            <family val="2"/>
            <charset val="204"/>
          </rPr>
          <t xml:space="preserve">      </t>
        </r>
      </is>
    </nc>
  </rcc>
  <rfmt sheetId="1" sqref="J162:J167" start="0" length="2147483647">
    <dxf>
      <font>
        <color auto="1"/>
      </font>
    </dxf>
  </rfmt>
  <rcv guid="{A0A3CD9B-2436-40D7-91DB-589A95FBBF00}" action="delete"/>
  <rdn rId="0" localSheetId="1" customView="1" name="Z_A0A3CD9B_2436_40D7_91DB_589A95FBBF00_.wvu.PrintArea" hidden="1" oldHidden="1">
    <formula>'на 01.10.2020'!$A$1:$J$232</formula>
    <oldFormula>'на 01.10.2020'!$A$1:$J$232</oldFormula>
  </rdn>
  <rdn rId="0" localSheetId="1" customView="1" name="Z_A0A3CD9B_2436_40D7_91DB_589A95FBBF00_.wvu.PrintTitles" hidden="1" oldHidden="1">
    <formula>'на 01.10.2020'!$5:$8</formula>
    <oldFormula>'на 01.10.2020'!$5:$8</oldFormula>
  </rdn>
  <rdn rId="0" localSheetId="1" customView="1" name="Z_A0A3CD9B_2436_40D7_91DB_589A95FBBF00_.wvu.FilterData" hidden="1" oldHidden="1">
    <formula>'на 01.10.2020'!$A$7:$J$433</formula>
    <oldFormula>'на 01.10.2020'!$A$7:$J$433</oldFormula>
  </rdn>
  <rcv guid="{A0A3CD9B-2436-40D7-91DB-589A95FBBF00}"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17:XFD218" start="0" length="2147483647">
    <dxf>
      <font>
        <color auto="1"/>
      </font>
    </dxf>
  </rfmt>
  <rfmt sheetId="1" sqref="A208:XFD211" start="0" length="2147483647">
    <dxf>
      <font>
        <color auto="1"/>
      </font>
    </dxf>
  </rfmt>
  <rfmt sheetId="1" sqref="A201:XFD201" start="0" length="2147483647">
    <dxf>
      <font>
        <color auto="1"/>
      </font>
    </dxf>
  </rfmt>
  <rfmt sheetId="1" sqref="B198:D198" start="0" length="2147483647">
    <dxf>
      <font>
        <color auto="1"/>
      </font>
    </dxf>
  </rfmt>
  <rcc rId="202" sId="1" numFmtId="4">
    <oc r="G198">
      <f>E198</f>
    </oc>
    <nc r="G198">
      <v>16632.490000000002</v>
    </nc>
  </rcc>
  <rfmt sheetId="1" sqref="G198" start="0" length="2147483647">
    <dxf>
      <font>
        <color auto="1"/>
      </font>
    </dxf>
  </rfmt>
  <rcc rId="203" sId="1" numFmtId="4">
    <oc r="E198">
      <v>15388.04</v>
    </oc>
    <nc r="E198">
      <f>G198</f>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98:H198" start="0" length="2147483647">
    <dxf>
      <font>
        <color auto="1"/>
      </font>
    </dxf>
  </rfmt>
  <rcc rId="204" sId="1" numFmtId="4">
    <oc r="I196">
      <v>0</v>
    </oc>
    <nc r="I196">
      <f>D196-G196</f>
    </nc>
  </rcc>
  <rcc rId="205" sId="1">
    <oc r="I197">
      <f>D197</f>
    </oc>
    <nc r="I197">
      <f>D197-G197</f>
    </nc>
  </rcc>
  <rcc rId="206" sId="1">
    <oc r="I198">
      <f>D198</f>
    </oc>
    <nc r="I198">
      <f>D198-G198</f>
    </nc>
  </rcc>
  <rfmt sheetId="1" sqref="I198" start="0" length="2147483647">
    <dxf>
      <font>
        <color auto="1"/>
      </font>
    </dxf>
  </rfmt>
  <rfmt sheetId="1" sqref="B197:D197" start="0" length="2147483647">
    <dxf>
      <font>
        <color auto="1"/>
      </font>
    </dxf>
  </rfmt>
  <rcc rId="207" sId="1" numFmtId="4">
    <oc r="G197">
      <v>232847.85</v>
    </oc>
    <nc r="G197">
      <v>273778.94</v>
    </nc>
  </rcc>
  <rfmt sheetId="1" sqref="G197:H197" start="0" length="2147483647">
    <dxf>
      <font>
        <color auto="1"/>
      </font>
    </dxf>
  </rfmt>
  <rcc rId="208" sId="1" numFmtId="4">
    <oc r="E197">
      <v>233696.77</v>
    </oc>
    <nc r="E197">
      <f>G197</f>
    </nc>
  </rcc>
  <rfmt sheetId="1" sqref="E197:F197" start="0" length="2147483647">
    <dxf>
      <font>
        <color auto="1"/>
      </font>
    </dxf>
  </rfmt>
  <rfmt sheetId="1" sqref="I197" start="0" length="2147483647">
    <dxf>
      <font>
        <color auto="1"/>
      </font>
    </dxf>
  </rfmt>
  <rfmt sheetId="1" sqref="B195:I196" start="0" length="2147483647">
    <dxf>
      <font>
        <color auto="1"/>
      </font>
    </dxf>
  </rfmt>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 sId="1">
    <oc r="J195" t="inlineStr">
      <is>
        <r>
          <rPr>
            <u/>
            <sz val="16"/>
            <color rgb="FFFF0000"/>
            <rFont val="Times New Roman"/>
            <family val="1"/>
            <charset val="204"/>
          </rPr>
          <t>АГ:</t>
        </r>
        <r>
          <rPr>
            <sz val="16"/>
            <color rgb="FFFF0000"/>
            <rFont val="Times New Roman"/>
            <family val="1"/>
            <charset val="204"/>
          </rPr>
          <t xml:space="preserve">  1. В рамках реализации мероприятий программы осуществляется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производятся расходы на выплату заработной платы и оплату начислений на оплату труда работникам МКУ "МФЦ г. Сургута";
      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2. В рамках реализации мероприятий программы заключено 2 соглашения о предоставлении субсидии из бюджета ХМАО-Югры на поддержку малого и среднего предпринимательства от 23.01.2020 № МСП-11, от 09.06.2020 № НМП-11. Субсидия предоставляется на поддержку малого и среднего предпринимательства в целях реализации:
- регионального проекта "Популяризация предпринимательства.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Заключен контракт на проведение образовательного курса "Основы ведения предпринимательской деятельности".
       Заключен договор на оказание услуг по обработке данных, размещению информации, настройке доступа к цифровым сервисам платформы "Стратегия 24";
       Проведен ежегодный городской конкурс "Предприниматель года". 
        Проведено 3 круглых стола по темам: «Социальное предпринимательство», «Обучающий семинар по мерам финансовой, гарантийной и лизинговой поддержки АО «Корпорация «МСП» и АО «МСП Банк», «Развитие малого и среднего предпринимательства, в том числе с учетом изменений в налоговом законодательстве Российской Федерации»;
         Проведено 2 единых консультационных дня для предпринимателей с привлечением структурных подразделений Администрации города, организаций инфраструктуры поддержки, контролирующих органов;
         Проведены вебинары совместно с ИФНС России по г. Сургуту для субъектов малого и среднего предпринимательства;
          Осуществляется еженедельное консультирование и информирование субъектов малого и среднего предпринимательства о формах поддержки, в том числе в онлайн-режиме на площадке Zoom.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
        Прием документов на предоставление субсидий осуществлялся с 20.04.2020 года по 01.06.2020 включительно. 
- предоставление неотложных мер поддержки субъектам малого и среднего предпринимательства, осуществляющим деятельность в отраслях, пострадавших от распространения новой коронавирусной инфекции, в виде возмещения затрат в 2020 году на аренду (субаренду) нежилых помещений, находящихся в коммерческой собственности, на жилищно-коммунальные услуги, на коммунальные услуги.
          Прием документов по неотложным мерам поддержки субъектов малого и среднего предпринимательства, осуществляющих деятельность в отраслях, пострадавших от распространения новой коронавирусной инфекции осуществлялся с 03.08.2020 по 25.09.2020 включительно.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Всероссийская перепись населения перенесена на 2021 год. </t>
        </r>
      </is>
    </oc>
    <nc r="J195" t="inlineStr">
      <is>
        <r>
          <rPr>
            <u/>
            <sz val="16"/>
            <rFont val="Times New Roman"/>
            <family val="1"/>
            <charset val="204"/>
          </rPr>
          <t>АГ:</t>
        </r>
        <r>
          <rPr>
            <sz val="16"/>
            <rFont val="Times New Roman"/>
            <family val="1"/>
            <charset val="204"/>
          </rPr>
          <t xml:space="preserve">  1. В рамках реализации мероприятий программы осуществлялясь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произведены расходы на выплату заработной платы и оплату начислений на оплату труда работникам МКУ "МФЦ г. Сургута";</t>
        </r>
        <r>
          <rPr>
            <sz val="16"/>
            <color rgb="FFFF0000"/>
            <rFont val="Times New Roman"/>
            <family val="1"/>
            <charset val="204"/>
          </rPr>
          <t xml:space="preserve">
      </t>
        </r>
        <r>
          <rPr>
            <sz val="16"/>
            <rFont val="Times New Roman"/>
            <family val="1"/>
            <charset val="204"/>
          </rPr>
          <t xml:space="preserve">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t>
        </r>
        <r>
          <rPr>
            <sz val="16"/>
            <color rgb="FFFF0000"/>
            <rFont val="Times New Roman"/>
            <family val="1"/>
            <charset val="204"/>
          </rPr>
          <t xml:space="preserve">
    </t>
        </r>
        <r>
          <rPr>
            <sz val="16"/>
            <rFont val="Times New Roman"/>
            <family val="1"/>
            <charset val="204"/>
          </rPr>
          <t xml:space="preserve">   2. В рамках реализации мероприятий программы заключено 2 соглашения о предоставлении субсидии из бюджета ХМАО-Югры на поддержку малого и среднего предпринимательства от 23.01.2020 № МСП-11, от 09.06.2020 № НМП-11. Субсидия предоставлена на поддержку малого и среднего предпринимательства в целях реализации:
- регионального проекта "Популяризация предпринимательства.</t>
        </r>
        <r>
          <rPr>
            <sz val="16"/>
            <color rgb="FFFF0000"/>
            <rFont val="Times New Roman"/>
            <family val="1"/>
            <charset val="204"/>
          </rPr>
          <t xml:space="preserve">
     </t>
        </r>
        <r>
          <rPr>
            <sz val="16"/>
            <rFont val="Times New Roman"/>
            <family val="1"/>
            <charset val="204"/>
          </rPr>
          <t xml:space="preserve">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Заключен контракт на проведение образовательного курса "Основы ведения предпринимательской деятельности".
       Заключен договор на оказание услуг по обработке данных, размещению информации, настройке доступа к цифровым сервисам платформы "Стратегия 24";
       Проведен ежегодный городской конкурс "Предприниматель года". 
        Проведено 3 круглых стола по темам: «Социальное предпринимательство», «Обучающий семинар по мерам финансовой, гарантийной и лизинговой поддержки АО «Корпорация «МСП» и АО «МСП Банк», «Развитие малого и среднего предпринимательства, в том числе с учетом изменений в налоговом законодательстве Российской Федерации»;</t>
        </r>
        <r>
          <rPr>
            <sz val="16"/>
            <color rgb="FFFF0000"/>
            <rFont val="Times New Roman"/>
            <family val="1"/>
            <charset val="204"/>
          </rPr>
          <t xml:space="preserve">
       </t>
        </r>
        <r>
          <rPr>
            <sz val="16"/>
            <rFont val="Times New Roman"/>
            <family val="1"/>
            <charset val="204"/>
          </rPr>
          <t xml:space="preserve">  Проведено 2 единых консультационных дня для предпринимателей с привлечением структурных подразделений Администрации города, организаций инфраструктуры поддержки, контролирующих органов;
         Проведены вебинары совместно с ИФНС России по г. Сургуту для субъектов малого и среднего предпринимательства;
          Осуществляется еженедельное консультирование и информирование субъектов малого и среднего предпринимательства о формах поддержки, в том числе в онлайн-режиме на площадке Zoom.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t>
        </r>
        <r>
          <rPr>
            <sz val="16"/>
            <color rgb="FFFF0000"/>
            <rFont val="Times New Roman"/>
            <family val="1"/>
            <charset val="204"/>
          </rPr>
          <t xml:space="preserve">
        Прием документов на предоставление субсидий осуществлялся с 20.04.2020 года по 01.06.2020 включительно. 
- предоставление неотложных мер поддержки субъектам малого и среднего предпринимательства, осуществляющим деятельность в отраслях, пострадавших от распространения новой коронавирусной инфекции, в виде возмещения затрат в 2020 году на аренду (субаренду) нежилых помещений, находящихся в коммерческой собственности, на жилищно-коммунальные услуги, на коммунальные услуги.
          Прием документов по неотложным мерам поддержки субъектов малого и среднего предпринимательства, осуществляющих деятельность в отраслях, пострадавших от распространения новой коронавирусной инфекции осуществлялся с 03.08.2020 по 25.09.2020 включительно. 
       </t>
        </r>
        <r>
          <rPr>
            <sz val="16"/>
            <rFont val="Times New Roman"/>
            <family val="1"/>
            <charset val="204"/>
          </rPr>
          <t xml:space="preserve">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Всероссийская перепись населения перенесена на 2021 год. </t>
        </r>
      </is>
    </nc>
  </rcc>
  <rcv guid="{A0A3CD9B-2436-40D7-91DB-589A95FBBF00}" action="delete"/>
  <rdn rId="0" localSheetId="1" customView="1" name="Z_A0A3CD9B_2436_40D7_91DB_589A95FBBF00_.wvu.PrintArea" hidden="1" oldHidden="1">
    <formula>'на 01.10.2020'!$A$1:$J$232</formula>
    <oldFormula>'на 01.10.2020'!$A$1:$J$232</oldFormula>
  </rdn>
  <rdn rId="0" localSheetId="1" customView="1" name="Z_A0A3CD9B_2436_40D7_91DB_589A95FBBF00_.wvu.PrintTitles" hidden="1" oldHidden="1">
    <formula>'на 01.10.2020'!$5:$8</formula>
    <oldFormula>'на 01.10.2020'!$5:$8</oldFormula>
  </rdn>
  <rdn rId="0" localSheetId="1" customView="1" name="Z_A0A3CD9B_2436_40D7_91DB_589A95FBBF00_.wvu.FilterData" hidden="1" oldHidden="1">
    <formula>'на 01.10.2020'!$A$7:$J$433</formula>
    <oldFormula>'на 01.10.2020'!$A$7:$J$433</oldFormula>
  </rdn>
  <rcv guid="{A0A3CD9B-2436-40D7-91DB-589A95FBBF00}" action="add"/>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E7114-35DF-4699-8779-61985C68F6C3}" action="delete"/>
  <rdn rId="0" localSheetId="1" customView="1" name="Z_13BE7114_35DF_4699_8779_61985C68F6C3_.wvu.PrintArea" hidden="1" oldHidden="1">
    <formula>'на 01.10.2020'!$A$1:$J$233</formula>
    <oldFormula>'на 01.10.2020'!$A$1:$J$233</oldFormula>
  </rdn>
  <rdn rId="0" localSheetId="1" customView="1" name="Z_13BE7114_35DF_4699_8779_61985C68F6C3_.wvu.PrintTitles" hidden="1" oldHidden="1">
    <formula>'на 01.10.2020'!$5:$8</formula>
    <oldFormula>'на 01.10.2020'!$5:$8</oldFormula>
  </rdn>
  <rdn rId="0" localSheetId="1" customView="1" name="Z_13BE7114_35DF_4699_8779_61985C68F6C3_.wvu.FilterData" hidden="1" oldHidden="1">
    <formula>'на 01.10.2020'!$A$7:$J$433</formula>
    <oldFormula>'на 01.10.2020'!$A$7:$J$433</oldFormula>
  </rdn>
  <rcv guid="{13BE7114-35DF-4699-8779-61985C68F6C3}" action="add"/>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39:H42" start="0" length="2147483647">
    <dxf>
      <font>
        <color auto="1"/>
      </font>
    </dxf>
  </rfmt>
  <rfmt sheetId="1" sqref="E39:F42" start="0" length="2147483647">
    <dxf>
      <font>
        <color auto="1"/>
      </font>
    </dxf>
  </rfmt>
  <rfmt sheetId="1" sqref="I39:I42" start="0" length="2147483647">
    <dxf>
      <font>
        <color auto="1"/>
      </font>
    </dxf>
  </rfmt>
  <rcv guid="{13BE7114-35DF-4699-8779-61985C68F6C3}" action="delete"/>
  <rdn rId="0" localSheetId="1" customView="1" name="Z_13BE7114_35DF_4699_8779_61985C68F6C3_.wvu.PrintArea" hidden="1" oldHidden="1">
    <formula>'на 01.10.2020'!$A$1:$J$233</formula>
    <oldFormula>'на 01.10.2020'!$A$1:$J$233</oldFormula>
  </rdn>
  <rdn rId="0" localSheetId="1" customView="1" name="Z_13BE7114_35DF_4699_8779_61985C68F6C3_.wvu.PrintTitles" hidden="1" oldHidden="1">
    <formula>'на 01.10.2020'!$5:$8</formula>
    <oldFormula>'на 01.10.2020'!$5:$8</oldFormula>
  </rdn>
  <rdn rId="0" localSheetId="1" customView="1" name="Z_13BE7114_35DF_4699_8779_61985C68F6C3_.wvu.FilterData" hidden="1" oldHidden="1">
    <formula>'на 01.10.2020'!$A$7:$J$433</formula>
    <oldFormula>'на 01.10.2020'!$A$7:$J$433</oldFormula>
  </rdn>
  <rcv guid="{13BE7114-35DF-4699-8779-61985C68F6C3}" action="add"/>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9" sId="1">
    <oc r="J39"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t>
        </r>
        <r>
          <rPr>
            <sz val="16"/>
            <color rgb="FFFF0000"/>
            <rFont val="Times New Roman"/>
            <family val="1"/>
            <charset val="204"/>
          </rPr>
          <t xml:space="preserve"> </t>
        </r>
        <r>
          <rPr>
            <sz val="16"/>
            <rFont val="Times New Roman"/>
            <family val="1"/>
            <charset val="204"/>
          </rPr>
          <t>Заключены и оплачены договоры  на приобретение оборудования для перевода документов в машинописный формат (системный блок, монитор, ИБП), на проведение работ по переводу печатных изданий в машиночитаемый формат (печатные издания, находящиеся в ведомстве государственной библиотеки Югры), на комплектование библиотечных фондов, на приобретение прав доступа к электронным базам данных и оказанию услуг по внесению книг в мобильную библиотеку, на подписку и поставку периодических изданий, на техническое сопровождение системы автоматизации библиотек ИРБИС 64,</t>
        </r>
        <r>
          <rPr>
            <sz val="16"/>
            <color rgb="FFFF0000"/>
            <rFont val="Times New Roman"/>
            <family val="1"/>
            <charset val="204"/>
          </rPr>
          <t xml:space="preserve"> </t>
        </r>
        <r>
          <rPr>
            <sz val="16"/>
            <rFont val="Times New Roman"/>
            <family val="1"/>
            <charset val="204"/>
          </rPr>
          <t xml:space="preserve">на оплату работ по гарантийному абонентскому обслуживанию автоматизированной интегрированной библиотечной системы "МегаПро". </t>
        </r>
        <r>
          <rPr>
            <sz val="16"/>
            <color rgb="FFFF0000"/>
            <rFont val="Times New Roman"/>
            <family val="1"/>
            <charset val="204"/>
          </rPr>
          <t xml:space="preserve">Бюджетные ассигнования  освоены в полном объеме.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t>
        </r>
        <r>
          <rPr>
            <sz val="16"/>
            <color rgb="FFFF0000"/>
            <rFont val="Times New Roman"/>
            <family val="1"/>
            <charset val="204"/>
          </rPr>
          <t xml:space="preserve">                                                                                                                                                                                                                                                                                                                                                                                                                                                                                 </t>
        </r>
        <r>
          <rPr>
            <sz val="16"/>
            <rFont val="Times New Roman"/>
            <family val="1"/>
            <charset val="204"/>
          </rPr>
          <t>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t>
        </r>
        <r>
          <rPr>
            <sz val="16"/>
            <color rgb="FFFF0000"/>
            <rFont val="Times New Roman"/>
            <family val="1"/>
            <charset val="204"/>
          </rPr>
          <t xml:space="preserve"> Бюджетные ассигнования исполнены в полном объеме.
</t>
        </r>
        <r>
          <rPr>
            <u/>
            <sz val="16"/>
            <color rgb="FFFF0000"/>
            <rFont val="Times New Roman"/>
            <family val="1"/>
            <charset val="204"/>
          </rPr>
          <t>АГ:</t>
        </r>
        <r>
          <rPr>
            <sz val="16"/>
            <color rgb="FFFF0000"/>
            <rFont val="Times New Roman"/>
            <family val="1"/>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Приобретены короб архивный, канцелярские товары и переплётный станок.
                                                                                                                                      </t>
        </r>
        <r>
          <rPr>
            <sz val="16"/>
            <color rgb="FFFF0000"/>
            <rFont val="Times New Roman"/>
            <family val="2"/>
            <charset val="204"/>
          </rPr>
          <t xml:space="preserve">                    
</t>
        </r>
        <r>
          <rPr>
            <u/>
            <sz val="16"/>
            <rFont val="Times New Roman"/>
            <family val="1"/>
            <charset val="204"/>
          </rPr>
          <t/>
        </r>
      </is>
    </oc>
    <nc r="J39" t="inlineStr">
      <is>
        <r>
          <t xml:space="preserve">
</t>
        </r>
        <r>
          <rPr>
            <u/>
            <sz val="16"/>
            <rFont val="Times New Roman"/>
            <family val="1"/>
            <charset val="204"/>
          </rPr>
          <t>АГ(ДК):</t>
        </r>
        <r>
          <rPr>
            <sz val="16"/>
            <rFont val="Times New Roman"/>
            <family val="1"/>
            <charset val="204"/>
          </rPr>
          <t xml:space="preserve"> 1) В рамках реализации государственной программы заключено соглашение от 04.02.2020 №2 о предоставлении субсидии местному бюджету из бюджета ХМАО-Югры. В рамках подпрограммы "Модернизация и развитие учреждений и организаций культуры" бюджетные ассигнования запланированы на модернизацию муниципальных общедоступных библиотек, в том числе комплектование книжных фондов.</t>
        </r>
        <r>
          <rPr>
            <sz val="16"/>
            <color rgb="FFFF0000"/>
            <rFont val="Times New Roman"/>
            <family val="1"/>
            <charset val="204"/>
          </rPr>
          <t xml:space="preserve"> </t>
        </r>
        <r>
          <rPr>
            <sz val="16"/>
            <rFont val="Times New Roman"/>
            <family val="1"/>
            <charset val="204"/>
          </rPr>
          <t>Заключены и оплачены договоры  на приобретение оборудования для перевода документов в машинописный формат (системный блок, монитор, ИБП), на проведение работ по переводу печатных изданий в машиночитаемый формат (печатные издания, находящиеся в ведомстве государственной библиотеки Югры), на комплектование библиотечных фондов, на приобретение прав доступа к электронным базам данных и оказанию услуг по внесению книг в мобильную библиотеку, на подписку и поставку периодических изданий, на техническое сопровождение системы автоматизации библиотек ИРБИС 64,</t>
        </r>
        <r>
          <rPr>
            <sz val="16"/>
            <color rgb="FFFF0000"/>
            <rFont val="Times New Roman"/>
            <family val="1"/>
            <charset val="204"/>
          </rPr>
          <t xml:space="preserve"> </t>
        </r>
        <r>
          <rPr>
            <sz val="16"/>
            <rFont val="Times New Roman"/>
            <family val="1"/>
            <charset val="204"/>
          </rPr>
          <t xml:space="preserve">на оплату работ по гарантийному абонентскому обслуживанию автоматизированной интегрированной библиотечной системы "МегаПро". Бюджетные ассигнования освоены в полном объеме.       </t>
        </r>
        <r>
          <rPr>
            <sz val="16"/>
            <color rgb="FFFF0000"/>
            <rFont val="Times New Roman"/>
            <family val="1"/>
            <charset val="204"/>
          </rPr>
          <t xml:space="preserve">                                                                                                                                                             </t>
        </r>
        <r>
          <rPr>
            <sz val="16"/>
            <rFont val="Times New Roman"/>
            <family val="1"/>
            <charset val="204"/>
          </rPr>
          <t xml:space="preserve">2)  В рамках реализации государственной программы заключено соглашение от 12.02.2020 №71876000-1-2020-006 о предоставлении субсидии из бюджета субьекта Российской Федерации местному бюджету. В рамках подпрограммы "Поддержка творческих инициатив, способствующих самореализации населения" бюджетные ассигнования запланированы на техническое оснащение детских и кукольных театров (МАУ "ТАиК "Петрушка").         </t>
        </r>
        <r>
          <rPr>
            <sz val="16"/>
            <color rgb="FFFF0000"/>
            <rFont val="Times New Roman"/>
            <family val="1"/>
            <charset val="204"/>
          </rPr>
          <t xml:space="preserve">                                                                                                                                                                                                                                                                                                                                                                                                                                                                                 </t>
        </r>
        <r>
          <rPr>
            <sz val="16"/>
            <rFont val="Times New Roman"/>
            <family val="1"/>
            <charset val="204"/>
          </rPr>
          <t>Заключены и оплачены договоры на поставку светового и звукового оборудования, расходных материалов, ткани и швейных принадлежностей, обуви, а так же за оказаные услуги по изготовлению костюмов, металлического каркаса и оказание услуг драматурга к спектаклю "Не любо-не слушай", услуги по разработке рекламных материалов.</t>
        </r>
        <r>
          <rPr>
            <sz val="16"/>
            <color rgb="FFFF0000"/>
            <rFont val="Times New Roman"/>
            <family val="1"/>
            <charset val="204"/>
          </rPr>
          <t xml:space="preserve"> </t>
        </r>
        <r>
          <rPr>
            <sz val="16"/>
            <rFont val="Times New Roman"/>
            <family val="1"/>
            <charset val="204"/>
          </rPr>
          <t>Бюджетные ассигнования исполнены в полном объеме.</t>
        </r>
        <r>
          <rPr>
            <sz val="16"/>
            <color rgb="FFFF0000"/>
            <rFont val="Times New Roman"/>
            <family val="1"/>
            <charset val="204"/>
          </rPr>
          <t xml:space="preserve">
</t>
        </r>
        <r>
          <rPr>
            <u/>
            <sz val="16"/>
            <color rgb="FFFF0000"/>
            <rFont val="Times New Roman"/>
            <family val="1"/>
            <charset val="204"/>
          </rPr>
          <t>АГ:</t>
        </r>
        <r>
          <rPr>
            <sz val="16"/>
            <color rgb="FFFF0000"/>
            <rFont val="Times New Roman"/>
            <family val="1"/>
            <charset val="204"/>
          </rPr>
          <t xml:space="preserve"> В рамках переданных государственных полномочий осуществляются функции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Приобретены короб архивный, канцелярские товары и переплётный станок.
                                                                                                                                      </t>
        </r>
        <r>
          <rPr>
            <sz val="16"/>
            <color rgb="FFFF0000"/>
            <rFont val="Times New Roman"/>
            <family val="2"/>
            <charset val="204"/>
          </rPr>
          <t xml:space="preserve">                    
</t>
        </r>
        <r>
          <rPr>
            <u/>
            <sz val="16"/>
            <rFont val="Times New Roman"/>
            <family val="1"/>
            <charset val="204"/>
          </rPr>
          <t/>
        </r>
      </is>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0" sId="1">
    <oc r="B45" t="inlineStr">
      <is>
        <r>
          <rPr>
            <b/>
            <sz val="16"/>
            <color rgb="FFFF0000"/>
            <rFont val="Times New Roman"/>
            <family val="1"/>
            <charset val="204"/>
          </rPr>
          <t>Государственная программа "Развитие физической культуры и спорта"</t>
        </r>
        <r>
          <rPr>
            <sz val="16"/>
            <color rgb="FFFF0000"/>
            <rFont val="Times New Roman"/>
            <family val="1"/>
            <charset val="204"/>
          </rPr>
          <t xml:space="preserve">
1. 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t>
        </r>
        <r>
          <rPr>
            <sz val="16"/>
            <color rgb="FFFF0000"/>
            <rFont val="Times New Roman"/>
            <family val="2"/>
            <charset val="204"/>
          </rPr>
          <t xml:space="preserve">                                                                                                                                                                                                </t>
        </r>
        <r>
          <rPr>
            <sz val="16"/>
            <color rgb="FFFF0000"/>
            <rFont val="Times New Roman"/>
            <family val="1"/>
            <charset val="204"/>
          </rPr>
          <t xml:space="preserve">2. Субсидии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t>
        </r>
      </is>
    </oc>
    <nc r="B45" t="inlineStr">
      <is>
        <r>
          <rPr>
            <b/>
            <sz val="16"/>
            <rFont val="Times New Roman"/>
            <family val="1"/>
            <charset val="204"/>
          </rPr>
          <t>Государственная программа "Развитие физической культуры и спорта"</t>
        </r>
        <r>
          <rPr>
            <sz val="16"/>
            <rFont val="Times New Roman"/>
            <family val="1"/>
            <charset val="204"/>
          </rPr>
          <t xml:space="preserve">
1. 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t>
        </r>
        <r>
          <rPr>
            <sz val="16"/>
            <color rgb="FFFF0000"/>
            <rFont val="Times New Roman"/>
            <family val="2"/>
            <charset val="204"/>
          </rPr>
          <t xml:space="preserve">                                                                                                                                                              </t>
        </r>
        <r>
          <rPr>
            <sz val="16"/>
            <rFont val="Times New Roman"/>
            <family val="1"/>
            <charset val="204"/>
          </rPr>
          <t>2. Субсидии на государственную поддержку спортивных организаций, осуществляющих подготовку спортивного резерва для спортивных сборных команд,</t>
        </r>
        <r>
          <rPr>
            <sz val="16"/>
            <color rgb="FFFF0000"/>
            <rFont val="Times New Roman"/>
            <family val="1"/>
            <charset val="204"/>
          </rPr>
          <t xml:space="preserve"> </t>
        </r>
        <r>
          <rPr>
            <sz val="16"/>
            <rFont val="Times New Roman"/>
            <family val="1"/>
            <charset val="204"/>
          </rPr>
          <t>в том числе спортивных сборных команд Российской Федерации.</t>
        </r>
        <r>
          <rPr>
            <sz val="16"/>
            <color rgb="FFFF0000"/>
            <rFont val="Times New Roman"/>
            <family val="1"/>
            <charset val="204"/>
          </rPr>
          <t xml:space="preserve">
</t>
        </r>
      </is>
    </nc>
  </rcc>
  <rfmt sheetId="1" sqref="B46:B49" start="0" length="2147483647">
    <dxf>
      <font>
        <color auto="1"/>
      </font>
    </dxf>
  </rfmt>
  <rfmt sheetId="1" sqref="B50" start="0" length="2147483647">
    <dxf>
      <font>
        <color auto="1"/>
      </font>
    </dxf>
  </rfmt>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45:C48" start="0" length="2147483647">
    <dxf>
      <font>
        <color auto="1"/>
      </font>
    </dxf>
  </rfmt>
  <rfmt sheetId="1" sqref="D45:D48" start="0" length="2147483647">
    <dxf>
      <font>
        <color auto="1"/>
      </font>
    </dxf>
  </rfmt>
  <rcc rId="221" sId="1" numFmtId="4">
    <oc r="G46">
      <v>852.17</v>
    </oc>
    <nc r="G46">
      <v>922.68</v>
    </nc>
  </rcc>
  <rcc rId="222" sId="1" numFmtId="4">
    <oc r="G47">
      <v>7896.49</v>
    </oc>
    <nc r="G47">
      <v>12321.22</v>
    </nc>
  </rcc>
  <rcc rId="223" sId="1" numFmtId="4">
    <oc r="G48">
      <v>461.96</v>
    </oc>
    <nc r="G48">
      <v>697.05</v>
    </nc>
  </rcc>
  <rfmt sheetId="1" sqref="G45:H48" start="0" length="2147483647">
    <dxf>
      <font>
        <color auto="1"/>
      </font>
    </dxf>
  </rfmt>
  <rcc rId="224" sId="1" numFmtId="4">
    <oc r="E46">
      <v>852.17</v>
    </oc>
    <nc r="E46">
      <v>922.68</v>
    </nc>
  </rcc>
  <rcc rId="225" sId="1" numFmtId="4">
    <oc r="E47">
      <v>7896.49</v>
    </oc>
    <nc r="E47">
      <v>12321.22</v>
    </nc>
  </rcc>
  <rfmt sheetId="1" sqref="E45:F48" start="0" length="2147483647">
    <dxf>
      <font>
        <color auto="1"/>
      </font>
    </dxf>
  </rfmt>
  <rfmt sheetId="1" sqref="I45:I48" start="0" length="2147483647">
    <dxf>
      <font>
        <color auto="1"/>
      </font>
    </dxf>
  </rfmt>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6" sId="1">
    <oc r="J45" t="inlineStr">
      <is>
        <r>
          <rPr>
            <sz val="16"/>
            <rFont val="Times New Roman"/>
            <family val="1"/>
            <charset val="204"/>
          </rPr>
          <t>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Заключены и оплачены договоры на поставку борцовок, спортивной одежды, шахматных часов, помоста, мягкого инвентаря, стойки для пауэрлифтинга, спортивных костюмов, на приобретение спортивного инвентаря и экипировки, музыкальной системы, мячей. Проведены тренировочные мероприятия по плаванию, тхэквондо, рукопашному бою, самбо, кикбоксингу, каратэ, танцевальному спорту, армреслингу, боксу, дзюдо, гиревому спорту, спортивной аэробике,</t>
        </r>
        <r>
          <rPr>
            <sz val="16"/>
            <color rgb="FFFF0000"/>
            <rFont val="Times New Roman"/>
            <family val="1"/>
            <charset val="204"/>
          </rPr>
          <t xml:space="preserve"> </t>
        </r>
        <r>
          <rPr>
            <sz val="16"/>
            <rFont val="Times New Roman"/>
            <family val="1"/>
            <charset val="204"/>
          </rPr>
          <t xml:space="preserve">пауэрлифтингу. </t>
        </r>
        <r>
          <rPr>
            <sz val="16"/>
            <color rgb="FFFF0000"/>
            <rFont val="Times New Roman"/>
            <family val="1"/>
            <charset val="204"/>
          </rPr>
          <t xml:space="preserve">Бюджетные ассигнования освоены в полном объеме.     
</t>
        </r>
        <r>
          <rPr>
            <sz val="16"/>
            <rFont val="Times New Roman"/>
            <family val="1"/>
            <charset val="204"/>
          </rPr>
          <t>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t>
        </r>
        <r>
          <rPr>
            <sz val="16"/>
            <color rgb="FFFF0000"/>
            <rFont val="Times New Roman"/>
            <family val="1"/>
            <charset val="204"/>
          </rPr>
          <t xml:space="preserve"> </t>
        </r>
        <r>
          <rPr>
            <sz val="16"/>
            <rFont val="Times New Roman"/>
            <family val="1"/>
            <charset val="204"/>
          </rPr>
          <t xml:space="preserve">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Заключены и оплачены договоры на приобретение спортивной экипировки, фармакологии, спортивного инвентаря, на поставку кроссовок, табло для борьбы, набивные мячи, татами. Проведены тренировочные мероприятия по дзюдо. </t>
        </r>
        <r>
          <rPr>
            <sz val="16"/>
            <color rgb="FFFF0000"/>
            <rFont val="Times New Roman"/>
            <family val="1"/>
            <charset val="204"/>
          </rPr>
          <t xml:space="preserve">Бюджетные ассигнования освоены в полном объеме.                                                            
</t>
        </r>
      </is>
    </oc>
    <nc r="J45" t="inlineStr">
      <is>
        <r>
          <rPr>
            <sz val="16"/>
            <rFont val="Times New Roman"/>
            <family val="1"/>
            <charset val="204"/>
          </rPr>
          <t>АГ(ДК): 1. В рамках реализации подпрограммы "Развитие спорта высших достижений и системы подготовки спортивного резерва" государственной программы заключено соглашение от 23.03.2020 № 05-СШ/2020  о предоставлении субсидии местному бюджету из бюджета ХМАО-Югры. Бюджетные ассигнования запланированы на приобретение спортивного оборудования, экипировки и инвентаря, медицинского сопровождения тренировочного процесса, проведение тренировочных сборов и участие в соревнованиях. Заключены и оплачены договоры на поставку борцовок, спортивной одежды, шахматных часов, помоста, мягкого инвентаря, стойки для пауэрлифтинга, спортивных костюмов, на приобретение спортивного инвентаря и экипировки, музыкальной системы, мячей. Проведены тренировочные мероприятия по плаванию, тхэквондо, рукопашному бою, самбо, кикбоксингу, каратэ, танцевальному спорту, армреслингу, боксу, дзюдо, гиревому спорту, спортивной аэробике,</t>
        </r>
        <r>
          <rPr>
            <sz val="16"/>
            <color rgb="FFFF0000"/>
            <rFont val="Times New Roman"/>
            <family val="1"/>
            <charset val="204"/>
          </rPr>
          <t xml:space="preserve"> </t>
        </r>
        <r>
          <rPr>
            <sz val="16"/>
            <rFont val="Times New Roman"/>
            <family val="1"/>
            <charset val="204"/>
          </rPr>
          <t xml:space="preserve">пауэрлифтингу. Бюджетные ассигнования освоены в полном объеме.     </t>
        </r>
        <r>
          <rPr>
            <sz val="16"/>
            <color rgb="FFFF0000"/>
            <rFont val="Times New Roman"/>
            <family val="1"/>
            <charset val="204"/>
          </rPr>
          <t xml:space="preserve">
</t>
        </r>
        <r>
          <rPr>
            <sz val="16"/>
            <rFont val="Times New Roman"/>
            <family val="1"/>
            <charset val="204"/>
          </rPr>
          <t>2. В рамках реализации регионального проекта "Спорт-норма жизни" государственной программы заключено дополнительное соглашение от 21.04.2020 № 71876000-1-2019-013/2 к соглашению от 11.07.2019 № 71876000-1-2019-013 о предоставлении субсидии из бюджета субъекта Российской Федерации местному бюджету.</t>
        </r>
        <r>
          <rPr>
            <sz val="16"/>
            <color rgb="FFFF0000"/>
            <rFont val="Times New Roman"/>
            <family val="1"/>
            <charset val="204"/>
          </rPr>
          <t xml:space="preserve"> </t>
        </r>
        <r>
          <rPr>
            <sz val="16"/>
            <rFont val="Times New Roman"/>
            <family val="1"/>
            <charset val="204"/>
          </rPr>
          <t xml:space="preserve">Бюджетные ассигнования запланированы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Заключены и оплачены договоры на приобретение спортивной экипировки, фармакологии, спортивного инвентаря, на поставку кроссовок, табло для борьбы, набивные мячи, татами. Проведены тренировочные мероприятия по дзюдо. Бюджетные ассигнования освоены в полном объеме.                                                            
</t>
        </r>
        <r>
          <rPr>
            <sz val="16"/>
            <color rgb="FFFF0000"/>
            <rFont val="Times New Roman"/>
            <family val="1"/>
            <charset val="204"/>
          </rPr>
          <t xml:space="preserve">
</t>
        </r>
      </is>
    </nc>
  </rcc>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7" sId="1" odxf="1" dxf="1">
    <oc r="B51" t="inlineStr">
      <is>
        <r>
          <t xml:space="preserve">Государственная программа "Поддержка занятости населения"
</t>
        </r>
        <r>
          <rPr>
            <sz val="16"/>
            <color rgb="FFFF0000"/>
            <rFont val="Times New Roman"/>
            <family val="2"/>
            <charset val="204"/>
          </rPr>
          <t>1.</t>
        </r>
        <r>
          <rPr>
            <b/>
            <sz val="16"/>
            <color rgb="FFFF0000"/>
            <rFont val="Times New Roman"/>
            <family val="2"/>
            <charset val="204"/>
          </rPr>
          <t xml:space="preserve"> </t>
        </r>
        <r>
          <rPr>
            <sz val="16"/>
            <color rgb="FFFF0000"/>
            <rFont val="Times New Roman"/>
            <family val="2"/>
            <charset val="204"/>
          </rPr>
          <t xml:space="preserve">Субвенции на осуществление отдельных государственных полномочий в сфере трудовых отношений и государственного управления охраной труда; 
2. Иные межбюджетные трансферты на реализацию  мероприятий по содействию трудоустройству граждан.                                                                                                                                     </t>
        </r>
      </is>
    </oc>
    <nc r="B51" t="inlineStr">
      <is>
        <r>
          <rPr>
            <b/>
            <sz val="16"/>
            <rFont val="Times New Roman"/>
            <family val="1"/>
            <charset val="204"/>
          </rPr>
          <t xml:space="preserve">Государственная программа "Поддержка занятости населения"
</t>
        </r>
        <r>
          <rPr>
            <sz val="16"/>
            <rFont val="Times New Roman"/>
            <family val="1"/>
            <charset val="204"/>
          </rPr>
          <t>1.</t>
        </r>
        <r>
          <rPr>
            <b/>
            <sz val="16"/>
            <rFont val="Times New Roman"/>
            <family val="1"/>
            <charset val="204"/>
          </rPr>
          <t xml:space="preserve"> </t>
        </r>
        <r>
          <rPr>
            <sz val="16"/>
            <rFont val="Times New Roman"/>
            <family val="1"/>
            <charset val="204"/>
          </rPr>
          <t xml:space="preserve">Субвенции на осуществление отдельных государственных полномочий в сфере трудовых отношений и государственного управления охраной труда; </t>
        </r>
        <r>
          <rPr>
            <sz val="16"/>
            <color rgb="FFFF0000"/>
            <rFont val="Times New Roman"/>
            <family val="2"/>
            <charset val="204"/>
          </rPr>
          <t xml:space="preserve">
</t>
        </r>
        <r>
          <rPr>
            <sz val="16"/>
            <rFont val="Times New Roman"/>
            <family val="1"/>
            <charset val="204"/>
          </rPr>
          <t xml:space="preserve">2. Иные межбюджетные трансферты на реализацию  мероприятий по содействию трудоустройству граждан.                                                                                                                                     </t>
        </r>
      </is>
    </nc>
    <odxf>
      <font>
        <sz val="16"/>
        <color rgb="FFFF0000"/>
      </font>
    </odxf>
    <ndxf>
      <font>
        <sz val="16"/>
        <color rgb="FFFF0000"/>
      </font>
    </ndxf>
  </rcc>
  <rfmt sheetId="1" sqref="B52:B53" start="0" length="2147483647">
    <dxf>
      <font>
        <color auto="1"/>
      </font>
    </dxf>
  </rfmt>
  <rfmt sheetId="1" sqref="B54:B56" start="0" length="2147483647">
    <dxf>
      <font>
        <color auto="1"/>
      </font>
    </dxf>
  </rfmt>
  <rfmt sheetId="1" sqref="C51:C53" start="0" length="2147483647">
    <dxf>
      <font>
        <color auto="1"/>
      </font>
    </dxf>
  </rfmt>
  <rcc rId="228" sId="1" numFmtId="4">
    <oc r="D53">
      <v>12933.95</v>
    </oc>
    <nc r="D53">
      <v>12613.63</v>
    </nc>
  </rcc>
  <rfmt sheetId="1" sqref="D51:D53" start="0" length="2147483647">
    <dxf>
      <font>
        <color auto="1"/>
      </font>
    </dxf>
  </rfmt>
  <rcv guid="{13BE7114-35DF-4699-8779-61985C68F6C3}" action="delete"/>
  <rdn rId="0" localSheetId="1" customView="1" name="Z_13BE7114_35DF_4699_8779_61985C68F6C3_.wvu.PrintArea" hidden="1" oldHidden="1">
    <formula>'на 01.10.2020'!$A$1:$J$233</formula>
    <oldFormula>'на 01.10.2020'!$A$1:$J$233</oldFormula>
  </rdn>
  <rdn rId="0" localSheetId="1" customView="1" name="Z_13BE7114_35DF_4699_8779_61985C68F6C3_.wvu.PrintTitles" hidden="1" oldHidden="1">
    <formula>'на 01.10.2020'!$5:$8</formula>
    <oldFormula>'на 01.10.2020'!$5:$8</oldFormula>
  </rdn>
  <rdn rId="0" localSheetId="1" customView="1" name="Z_13BE7114_35DF_4699_8779_61985C68F6C3_.wvu.FilterData" hidden="1" oldHidden="1">
    <formula>'на 01.10.2020'!$A$7:$J$433</formula>
    <oldFormula>'на 01.10.2020'!$A$7:$J$433</oldFormula>
  </rdn>
  <rcv guid="{13BE7114-35DF-4699-8779-61985C68F6C3}"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2" sId="1" numFmtId="4">
    <oc r="G53">
      <v>7669.86</v>
    </oc>
    <nc r="G53">
      <v>11628.11</v>
    </nc>
  </rcc>
  <rcc rId="233" sId="1" numFmtId="4">
    <oc r="E53">
      <v>10501.78</v>
    </oc>
    <nc r="E53">
      <v>11628.52</v>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51:F53" start="0" length="2147483647">
    <dxf>
      <font>
        <color auto="1"/>
      </font>
    </dxf>
  </rfmt>
  <rcc rId="234" sId="1">
    <oc r="I53">
      <f>665.58+46.47+4025.7+8196.2</f>
    </oc>
    <nc r="I53">
      <f>665.58+46.47+4025.7+985.1</f>
    </nc>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5" sId="1">
    <oc r="J51" t="inlineStr">
      <is>
        <r>
          <rPr>
            <u/>
            <sz val="16"/>
            <color rgb="FFFF0000"/>
            <rFont val="Times New Roman"/>
            <family val="1"/>
            <charset val="204"/>
          </rPr>
          <t>АГ:</t>
        </r>
        <r>
          <rPr>
            <sz val="16"/>
            <color rgb="FFFF0000"/>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01.12.2020 произведена выплата заработной платы за январь-октябрь и первую половину ноября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color rgb="FFFF0000"/>
            <rFont val="Times New Roman"/>
            <family val="1"/>
            <charset val="204"/>
          </rPr>
          <t>АГ (ДК):</t>
        </r>
        <r>
          <rPr>
            <sz val="16"/>
            <color rgb="FFFF0000"/>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 Соглашение с  получателем субсидии МАУ ПРСМ "Наше время" на финансовое обеспечение выполнения муниципального задания на оплату труда несовершеннолетних детей не заключено,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МБУ СП СШОР "Кедр" средства освоены в полном объеме.                                                                                                                                                                                                                                                             
</t>
        </r>
      </is>
    </oc>
    <nc r="J51" t="inlineStr">
      <is>
        <r>
          <rPr>
            <u/>
            <sz val="16"/>
            <color rgb="FFFF0000"/>
            <rFont val="Times New Roman"/>
            <family val="1"/>
            <charset val="204"/>
          </rPr>
          <t>АГ:</t>
        </r>
        <r>
          <rPr>
            <sz val="16"/>
            <color rgb="FFFF0000"/>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01.12.2020 произведена выплата заработной платы за январь-октябрь и первую половину ноября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t>
        </r>
        <r>
          <rPr>
            <sz val="16"/>
            <color rgb="FFFF0000"/>
            <rFont val="Times New Roman"/>
            <family val="1"/>
            <charset val="204"/>
          </rPr>
          <t xml:space="preserve"> Соглашение с  получателем субсидии МАУ ПРСМ "Наше время" на финансовое обеспечение выполнения муниципального задания на оплату труда несовершеннолетних детей не заключено,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МБУ СП СШОР "Кедр" средства освоены в полном объеме.                                                                                                                                                                                                                                                             
</t>
        </r>
      </is>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 sId="1">
    <oc r="J51" t="inlineStr">
      <is>
        <r>
          <rPr>
            <u/>
            <sz val="16"/>
            <color rgb="FFFF0000"/>
            <rFont val="Times New Roman"/>
            <family val="1"/>
            <charset val="204"/>
          </rPr>
          <t>АГ:</t>
        </r>
        <r>
          <rPr>
            <sz val="16"/>
            <color rgb="FFFF0000"/>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01.12.2020 произведена выплата заработной платы за январь-октябрь и первую половину ноября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t>
        </r>
        <r>
          <rPr>
            <sz val="16"/>
            <color rgb="FFFF0000"/>
            <rFont val="Times New Roman"/>
            <family val="1"/>
            <charset val="204"/>
          </rPr>
          <t xml:space="preserve"> Соглашение с  получателем субсидии МАУ ПРСМ "Наше время" на финансовое обеспечение выполнения муниципального задания на оплату труда несовершеннолетних детей не заключено,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МБУ СП СШОР "Кедр" средства освоены в полном объеме.                                                                                                                                                                                                                                                             
</t>
        </r>
      </is>
    </oc>
    <nc r="J51" t="inlineStr">
      <is>
        <r>
          <rPr>
            <u/>
            <sz val="16"/>
            <color rgb="FFFF0000"/>
            <rFont val="Times New Roman"/>
            <family val="1"/>
            <charset val="204"/>
          </rPr>
          <t>АГ:</t>
        </r>
        <r>
          <rPr>
            <sz val="16"/>
            <color rgb="FFFF0000"/>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01.12.2020 произведена выплата заработной платы за январь-октябрь и первую половину ноября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t>
        </r>
        <r>
          <rPr>
            <sz val="16"/>
            <color rgb="FFFF0000"/>
            <rFont val="Times New Roman"/>
            <family val="1"/>
            <charset val="204"/>
          </rPr>
          <t xml:space="preserve"> </t>
        </r>
        <r>
          <rPr>
            <sz val="16"/>
            <rFont val="Times New Roman"/>
            <family val="1"/>
            <charset val="204"/>
          </rPr>
          <t xml:space="preserve">Соглашение с  получателем субсидии МАУ ПРСМ "Наше время" на финансовое обеспечение выполнения муниципального задания на оплату труда несовершеннолетних детей не заключено,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МБУ СП СШОР "Кедр" средства освоены в полном объеме.                                                                                                                                                                                                                                                             
</t>
        </r>
      </is>
    </nc>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7" sId="1">
    <oc r="J51" t="inlineStr">
      <is>
        <r>
          <rPr>
            <u/>
            <sz val="16"/>
            <color rgb="FFFF0000"/>
            <rFont val="Times New Roman"/>
            <family val="1"/>
            <charset val="204"/>
          </rPr>
          <t>АГ:</t>
        </r>
        <r>
          <rPr>
            <sz val="16"/>
            <color rgb="FFFF0000"/>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01.12.2020 произведена выплата заработной платы за январь-октябрь и первую половину ноября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t>
        </r>
        <r>
          <rPr>
            <sz val="16"/>
            <color rgb="FFFF0000"/>
            <rFont val="Times New Roman"/>
            <family val="1"/>
            <charset val="204"/>
          </rPr>
          <t xml:space="preserve"> </t>
        </r>
        <r>
          <rPr>
            <sz val="16"/>
            <rFont val="Times New Roman"/>
            <family val="1"/>
            <charset val="204"/>
          </rPr>
          <t xml:space="preserve">Соглашение с  получателем субсидии МАУ ПРСМ "Наше время" на финансовое обеспечение выполнения муниципального задания на оплату труда несовершеннолетних детей не заключено,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МБУ СП СШОР "Кедр" средства освоены в полном объеме.                                                                                                                                                                                                                                                             
</t>
        </r>
      </is>
    </oc>
    <nc r="J51" t="inlineStr">
      <is>
        <r>
          <rPr>
            <u/>
            <sz val="16"/>
            <color rgb="FFFF0000"/>
            <rFont val="Times New Roman"/>
            <family val="1"/>
            <charset val="204"/>
          </rPr>
          <t>АГ:</t>
        </r>
        <r>
          <rPr>
            <sz val="16"/>
            <color rgb="FFFF0000"/>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01.12.2020 произведена выплата заработной платы за январь-октябрь и первую половину ноября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t>
        </r>
        <r>
          <rPr>
            <sz val="16"/>
            <color rgb="FFFF0000"/>
            <rFont val="Times New Roman"/>
            <family val="1"/>
            <charset val="204"/>
          </rPr>
          <t xml:space="preserve"> </t>
        </r>
        <r>
          <rPr>
            <sz val="16"/>
            <rFont val="Times New Roman"/>
            <family val="1"/>
            <charset val="204"/>
          </rPr>
          <t xml:space="preserve">Соглашение с  получателем субсидии МАУ ПРСМ "Наше время" на финансовое обеспечение выполнения муниципального задания на оплату труда несовершеннолетних детей не заключено,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МБУ СП СШОР "Кедр" средства освоены в полном объеме.                                                                                                                                                                                                                                                             
</t>
        </r>
        <r>
          <rPr>
            <sz val="16"/>
            <color rgb="FFFF0000"/>
            <rFont val="Times New Roman"/>
            <family val="1"/>
            <charset val="204"/>
          </rPr>
          <t xml:space="preserve">985,10 тыс. руб. - </t>
        </r>
      </is>
    </nc>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8" sId="1">
    <oc r="J21" t="inlineStr">
      <is>
        <r>
          <rPr>
            <u/>
            <sz val="16"/>
            <color rgb="FFFF0000"/>
            <rFont val="Times New Roman"/>
            <family val="1"/>
            <charset val="204"/>
          </rPr>
          <t>ДО</t>
        </r>
        <r>
          <rPr>
            <sz val="16"/>
            <color rgb="FFFF0000"/>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color rgb="FFFF0000"/>
            <rFont val="Times New Roman"/>
            <family val="1"/>
            <charset val="204"/>
          </rPr>
          <t>АГ(ДК):</t>
        </r>
        <r>
          <rPr>
            <sz val="16"/>
            <color rgb="FFFF0000"/>
            <rFont val="Times New Roman"/>
            <family val="1"/>
            <charset val="204"/>
          </rPr>
          <t xml:space="preserve">   Планируемый показатель "Численность детей, посетивших лагерь дневного пребывания" - 770 чел. 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Планируется заключение и оплата договоров на формирование и доставку продуктовых наборов для организации осеннего лагеря с дневным пребыванием детей в заочном формате с использованием дистанционных технологий. 
-834,36 тыс. руб. ожидаемый остаток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планируется к перераспределению на выплату заработной платы работникам муниципальных учреждений и выплату начислений на оплату труда в целях достижения целеых показателей уровня средней заработной платы педагогических работников.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oc>
    <nc r="J21" t="inlineStr">
      <is>
        <r>
          <rPr>
            <u/>
            <sz val="16"/>
            <color rgb="FFFF0000"/>
            <rFont val="Times New Roman"/>
            <family val="1"/>
            <charset val="204"/>
          </rPr>
          <t>ДО</t>
        </r>
        <r>
          <rPr>
            <sz val="16"/>
            <color rgb="FFFF0000"/>
            <rFont val="Times New Roman"/>
            <family val="1"/>
            <charset val="204"/>
          </rPr>
          <t xml:space="preserve">:  Соглашения между Департаментом образования и молодежной политики ХМАО-Югры и Администрацией города о предоставлении субсидии заключены.
Численность воспитанников, получающих дошкольное образование в образовательных учреждениях всех форм собственности, реализующих основную образовательную программу дошкольного образования - 31 220 чел.
Численность учащихся, получающих общее и дополнительное образование в общеобразовательных учреждениях, подведомственных департаменту образования, в частной общеобразовательной организации - 54 310 чел.
Количество услуг дополнительного образования, оказанных детям в возрасте от 5 до 18 лет в учреждениях дополнительного образования, подведомственных департаменту образования, в рамках исполнения муниципального задания - 8 473 человеко-услуг.
Численность детей, посещающих лагерь с дневным пребыванием детей в период школьных каникул в заочном формате с использованием дистанционных технологий на базе муниципальных организаций составила 4 338 чел.
Количество созданных центров цифрового образования детей «IT-куб» - 1 ед.
- 21 842,02 тыс.руб. - ожидаемый остаток средств окружного бюджета и местного бюджета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- 23 958,41  тыс. руб. - ожидаемый остаток средств окружного бюджета, запланированный на приобретение  путевок в организации отдыха детей и их оздоровления в 2020 году по причине введения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t>
        </r>
        <r>
          <rPr>
            <u/>
            <sz val="16"/>
            <rFont val="Times New Roman"/>
            <family val="1"/>
            <charset val="204"/>
          </rPr>
          <t>АГ(ДК):</t>
        </r>
        <r>
          <rPr>
            <sz val="16"/>
            <rFont val="Times New Roman"/>
            <family val="1"/>
            <charset val="204"/>
          </rPr>
          <t xml:space="preserve">   Достигнутый результат "Численность детей, посетивших лагерь дневного пребывания" - 471 чел. </t>
        </r>
        <r>
          <rPr>
            <sz val="16"/>
            <color rgb="FFFF0000"/>
            <rFont val="Times New Roman"/>
            <family val="1"/>
            <charset val="204"/>
          </rPr>
          <t xml:space="preserve">(61 % от плана). </t>
        </r>
        <r>
          <rPr>
            <sz val="16"/>
            <rFont val="Times New Roman"/>
            <family val="1"/>
            <charset val="204"/>
          </rPr>
          <t xml:space="preserve">Оказание услуг в 1 и 2 квартале (в период весенних каникул) не осуществлялось по причине введения ограничительных мероприятий в условиях действия в Ханты-Мансийском автономном округе – Югры режима повышенной готовности, связанного с распространением новой коронавирусной инфекции, вызванной COVID-19. Заключены и оплачены контракты на формирование и доставку продуктовых наборов для организации летнего, осеннего лагеря с дневным пребываем детей в заочном формате с использованием дистанционных технологий. 
</t>
        </r>
        <r>
          <rPr>
            <sz val="16"/>
            <color rgb="FFFF0000"/>
            <rFont val="Times New Roman"/>
            <family val="1"/>
            <charset val="204"/>
          </rPr>
          <t xml:space="preserve">
</t>
        </r>
        <r>
          <rPr>
            <u/>
            <sz val="16"/>
            <color rgb="FFFF0000"/>
            <rFont val="Times New Roman"/>
            <family val="1"/>
            <charset val="204"/>
          </rPr>
          <t xml:space="preserve">ДАиГ: </t>
        </r>
        <r>
          <rPr>
            <sz val="16"/>
            <color rgb="FFFF0000"/>
            <rFont val="Times New Roman"/>
            <family val="1"/>
            <charset val="204"/>
          </rPr>
          <t xml:space="preserve">В рамках государственной программы осуществляется строительство объектов:
1. "Средняя общеобразовательная школа в микрорайоне 32 г.Сургута" - заключен муниципальный контракт  №24/2018 от 19.12.2018 на строительство объекта. Стоимость работ по контракту - 942 778,2 тыс.руб. Срок выполнения работ - 20.11.2020 года. По причине нарушения подрядчиком сроков выполнения работ строительная  готовность составляет 95%. Объект будет введен в эксплуатацию в рамках действия контракта до 31.03.2021 года.                        
2.  "Средняя общеобразовательная школа в микрорайоне 33 г.Сургута"  - заключен муниципальный контракт на выполнение работ по строительству объекта № 12/2019 от 14.07.2019 с ООО "Стройинвестгрупп". Сумма по контракту 940 406,0 тыс.руб. Срок выполнения работ с момента подписания контракта по 17.12.2020 г. Общая строительная готовность - 38%. Ввод объекта запланирован на 2021 год. Неисполнение средств в размере 187 168,51 тыс.руб. обусловлено нарушением подрядчиками сроков выполнения работ.             
3.  "Средняя общеобразовательная школа №9 в микрорайоне 39 г.Сургута. Блок Б"  - строительство  ведется в рамках заключенного концессионного соглашения. Произведена выплата капитального гранта в 2020 году. 
4.  "Загородный специализированный (профильный) военно-спортивный лагерь "Барсова гора" на базе центра военно-прикладных видов спорта МБУ "Центр специальной подготовки "Сибирский легион"  город Сургут". Постановлением Правительства ХМАО-Югры от 28.04.2020 №166-п средства в размере 27 407,9 тыс.руб. на строительство объекта из Адресной инвестиционной программы ХМАО-Югры на 2020 год и на плановый период 2021 и 2022 годов исключены. 
 5."Загородный специализированный (профильный) спортивно-оздоровительный лагерь "Олимпия" на базе МБУ "Олимпия", город Сургут"  Постановлением Правительства ХМАО-Югры от 28.04.2020 №166-п средства в размере 18 395,7 тыс.руб. на строительство объекта из Адресной инвестиционной программы ХМАО-Югры на 2020 год и на плановый период 2021 и 2022 годов исключены. </t>
        </r>
      </is>
    </nc>
  </rcc>
  <rcv guid="{13BE7114-35DF-4699-8779-61985C68F6C3}" action="delete"/>
  <rdn rId="0" localSheetId="1" customView="1" name="Z_13BE7114_35DF_4699_8779_61985C68F6C3_.wvu.PrintArea" hidden="1" oldHidden="1">
    <formula>'на 01.10.2020'!$A$1:$J$233</formula>
    <oldFormula>'на 01.10.2020'!$A$1:$J$233</oldFormula>
  </rdn>
  <rdn rId="0" localSheetId="1" customView="1" name="Z_13BE7114_35DF_4699_8779_61985C68F6C3_.wvu.PrintTitles" hidden="1" oldHidden="1">
    <formula>'на 01.10.2020'!$5:$8</formula>
    <oldFormula>'на 01.10.2020'!$5:$8</oldFormula>
  </rdn>
  <rdn rId="0" localSheetId="1" customView="1" name="Z_13BE7114_35DF_4699_8779_61985C68F6C3_.wvu.FilterData" hidden="1" oldHidden="1">
    <formula>'на 01.10.2020'!$A$7:$J$433</formula>
    <oldFormula>'на 01.10.2020'!$A$7:$J$433</oldFormula>
  </rdn>
  <rcv guid="{13BE7114-35DF-4699-8779-61985C68F6C3}" action="add"/>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51:H53" start="0" length="2147483647">
    <dxf>
      <font>
        <color auto="1"/>
      </font>
    </dxf>
  </rfmt>
  <rcv guid="{13BE7114-35DF-4699-8779-61985C68F6C3}" action="delete"/>
  <rdn rId="0" localSheetId="1" customView="1" name="Z_13BE7114_35DF_4699_8779_61985C68F6C3_.wvu.PrintArea" hidden="1" oldHidden="1">
    <formula>'на 01.10.2020'!$A$1:$J$233</formula>
    <oldFormula>'на 01.10.2020'!$A$1:$J$233</oldFormula>
  </rdn>
  <rdn rId="0" localSheetId="1" customView="1" name="Z_13BE7114_35DF_4699_8779_61985C68F6C3_.wvu.PrintTitles" hidden="1" oldHidden="1">
    <formula>'на 01.10.2020'!$5:$8</formula>
    <oldFormula>'на 01.10.2020'!$5:$8</oldFormula>
  </rdn>
  <rdn rId="0" localSheetId="1" customView="1" name="Z_13BE7114_35DF_4699_8779_61985C68F6C3_.wvu.FilterData" hidden="1" oldHidden="1">
    <formula>'на 01.10.2020'!$A$7:$J$433</formula>
    <oldFormula>'на 01.10.2020'!$A$7:$J$433</oldFormula>
  </rdn>
  <rcv guid="{13BE7114-35DF-4699-8779-61985C68F6C3}" action="add"/>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5" sId="1">
    <oc r="I53">
      <f>665.58+46.47+4025.7+985.1</f>
    </oc>
    <nc r="I53">
      <f>665.58+4025.7+985.1</f>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27:C232" start="0" length="2147483647">
    <dxf>
      <font>
        <color auto="1"/>
      </font>
    </dxf>
  </rfmt>
  <rfmt sheetId="1" sqref="D227:D230" start="0" length="2147483647">
    <dxf>
      <font>
        <color auto="1"/>
      </font>
    </dxf>
  </rfmt>
  <rfmt sheetId="1" sqref="E227:F230" start="0" length="2147483647">
    <dxf>
      <font>
        <color auto="1"/>
      </font>
    </dxf>
  </rfmt>
  <rfmt sheetId="1" sqref="G227:H230" start="0" length="2147483647">
    <dxf>
      <font>
        <color auto="1"/>
      </font>
    </dxf>
  </rfmt>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6" sId="1">
    <oc r="J227" t="inlineStr">
      <is>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t>
        </r>
        <r>
          <rPr>
            <sz val="16"/>
            <color rgb="FFFF0000"/>
            <rFont val="Times New Roman"/>
            <family val="2"/>
            <charset val="204"/>
          </rPr>
          <t xml:space="preserve">                                                                                                                                     </t>
        </r>
        <r>
          <rPr>
            <sz val="16"/>
            <rFont val="Times New Roman"/>
            <family val="1"/>
            <charset val="204"/>
          </rPr>
          <t>Заключены и оплачены договоры на поставку товара (пластиковые столы и стулья, ноутбук, сборно-разборный подиум, радиосистемы вокальные, ламинатор пакетный). Бюджетные ассигнования исполнены в полном объеме.</t>
        </r>
        <r>
          <rPr>
            <sz val="16"/>
            <color rgb="FFFF0000"/>
            <rFont val="Times New Roman"/>
            <family val="2"/>
            <charset val="204"/>
          </rPr>
          <t xml:space="preserve">
                                                                                    </t>
        </r>
      </is>
    </oc>
    <nc r="J227" t="inlineStr">
      <is>
        <r>
          <rPr>
            <u/>
            <sz val="16"/>
            <rFont val="Times New Roman"/>
            <family val="1"/>
            <charset val="204"/>
          </rPr>
          <t>АГ(ДК):</t>
        </r>
        <r>
          <rPr>
            <sz val="16"/>
            <rFont val="Times New Roman"/>
            <family val="1"/>
            <charset val="204"/>
          </rPr>
          <t xml:space="preserve"> В рамках реализации государственной программы заключено соглашение от 16.01.2020 №37 о предоставлении субсидии местному бюджету из бюджета ХМАО-Югры. В рамках подпрограммы  "Гармонизация межнациональных и межконфессиональных отношений" бюджетные ассигнования запланированы на организацию и проведение фестиваля национальных культур "Соцветие" (МБУ ИКЦ "Старый Сургут"). </t>
        </r>
        <r>
          <rPr>
            <sz val="16"/>
            <rFont val="Times New Roman"/>
            <family val="1"/>
            <charset val="204"/>
          </rPr>
          <t>Заключены и оплачены договоры на поставку товара (пластиковые столы и стулья, ноутбук, сборно-разборный подиум, радиосистемы вокальные, ламинатор пакетный). Бюджетные ассигнования исполнены в полном объеме.</t>
        </r>
        <r>
          <rPr>
            <sz val="16"/>
            <color rgb="FFFF0000"/>
            <rFont val="Times New Roman"/>
            <family val="2"/>
            <charset val="204"/>
          </rPr>
          <t xml:space="preserve">
                                                                                    </t>
        </r>
      </is>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7" sId="1" numFmtId="4">
    <oc r="I229">
      <v>106.7</v>
    </oc>
    <nc r="I229"/>
  </rcc>
  <rcc rId="248" sId="1">
    <oc r="I230">
      <v>248.97</v>
    </oc>
    <nc r="I230"/>
  </rcc>
  <rcv guid="{13BE7114-35DF-4699-8779-61985C68F6C3}" action="delete"/>
  <rdn rId="0" localSheetId="1" customView="1" name="Z_13BE7114_35DF_4699_8779_61985C68F6C3_.wvu.PrintArea" hidden="1" oldHidden="1">
    <formula>'на 01.10.2020'!$A$1:$J$233</formula>
    <oldFormula>'на 01.10.2020'!$A$1:$J$233</oldFormula>
  </rdn>
  <rdn rId="0" localSheetId="1" customView="1" name="Z_13BE7114_35DF_4699_8779_61985C68F6C3_.wvu.PrintTitles" hidden="1" oldHidden="1">
    <formula>'на 01.10.2020'!$5:$8</formula>
    <oldFormula>'на 01.10.2020'!$5:$8</oldFormula>
  </rdn>
  <rdn rId="0" localSheetId="1" customView="1" name="Z_13BE7114_35DF_4699_8779_61985C68F6C3_.wvu.FilterData" hidden="1" oldHidden="1">
    <formula>'на 01.10.2020'!$A$7:$J$433</formula>
    <oldFormula>'на 01.10.2020'!$A$7:$J$433</oldFormula>
  </rdn>
  <rcv guid="{13BE7114-35DF-4699-8779-61985C68F6C3}" action="add"/>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2" sId="1" numFmtId="4">
    <oc r="I46">
      <v>922.68</v>
    </oc>
    <nc r="I46"/>
  </rcc>
  <rcc rId="253" sId="1" numFmtId="4">
    <oc r="I47">
      <v>12321.22</v>
    </oc>
    <nc r="I47"/>
  </rcc>
  <rcc rId="254" sId="1" numFmtId="4">
    <oc r="I48">
      <v>697.05</v>
    </oc>
    <nc r="I48"/>
  </rcc>
  <rcc rId="255" sId="1" numFmtId="4">
    <oc r="I40">
      <v>879.58</v>
    </oc>
    <nc r="I40"/>
  </rcc>
  <rcc rId="256" sId="1">
    <oc r="I41">
      <f>2603.42+224.6</f>
    </oc>
    <nc r="I41"/>
  </rcc>
  <rcc rId="257" sId="1" numFmtId="4">
    <oc r="I42">
      <v>292.08999999999997</v>
    </oc>
    <nc r="I42"/>
  </rcc>
  <rcc rId="258" sId="1">
    <oc r="I39">
      <f>I41+I42+I40</f>
    </oc>
    <nc r="I39"/>
  </rcc>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98:B200" start="0" length="2147483647">
    <dxf>
      <font>
        <color auto="1"/>
      </font>
    </dxf>
  </rfmt>
  <rcc rId="259" sId="1">
    <oc r="J195" t="inlineStr">
      <is>
        <r>
          <rPr>
            <u/>
            <sz val="16"/>
            <rFont val="Times New Roman"/>
            <family val="1"/>
            <charset val="204"/>
          </rPr>
          <t>АГ:</t>
        </r>
        <r>
          <rPr>
            <sz val="16"/>
            <rFont val="Times New Roman"/>
            <family val="1"/>
            <charset val="204"/>
          </rPr>
          <t xml:space="preserve">  1. В рамках реализации мероприятий программы осуществлялясь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произведены расходы на выплату заработной платы и оплату начислений на оплату труда работникам МКУ "МФЦ г. Сургута";</t>
        </r>
        <r>
          <rPr>
            <sz val="16"/>
            <color rgb="FFFF0000"/>
            <rFont val="Times New Roman"/>
            <family val="1"/>
            <charset val="204"/>
          </rPr>
          <t xml:space="preserve">
      </t>
        </r>
        <r>
          <rPr>
            <sz val="16"/>
            <rFont val="Times New Roman"/>
            <family val="1"/>
            <charset val="204"/>
          </rPr>
          <t xml:space="preserve">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t>
        </r>
        <r>
          <rPr>
            <sz val="16"/>
            <color rgb="FFFF0000"/>
            <rFont val="Times New Roman"/>
            <family val="1"/>
            <charset val="204"/>
          </rPr>
          <t xml:space="preserve">
    </t>
        </r>
        <r>
          <rPr>
            <sz val="16"/>
            <rFont val="Times New Roman"/>
            <family val="1"/>
            <charset val="204"/>
          </rPr>
          <t xml:space="preserve">   2. В рамках реализации мероприятий программы заключено 2 соглашения о предоставлении субсидии из бюджета ХМАО-Югры на поддержку малого и среднего предпринимательства от 23.01.2020 № МСП-11, от 09.06.2020 № НМП-11. Субсидия предоставлена на поддержку малого и среднего предпринимательства в целях реализации:
- регионального проекта "Популяризация предпринимательства.</t>
        </r>
        <r>
          <rPr>
            <sz val="16"/>
            <color rgb="FFFF0000"/>
            <rFont val="Times New Roman"/>
            <family val="1"/>
            <charset val="204"/>
          </rPr>
          <t xml:space="preserve">
     </t>
        </r>
        <r>
          <rPr>
            <sz val="16"/>
            <rFont val="Times New Roman"/>
            <family val="1"/>
            <charset val="204"/>
          </rPr>
          <t xml:space="preserve">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Заключен контракт на проведение образовательного курса "Основы ведения предпринимательской деятельности".
       Заключен договор на оказание услуг по обработке данных, размещению информации, настройке доступа к цифровым сервисам платформы "Стратегия 24";
       Проведен ежегодный городской конкурс "Предприниматель года". 
        Проведено 3 круглых стола по темам: «Социальное предпринимательство», «Обучающий семинар по мерам финансовой, гарантийной и лизинговой поддержки АО «Корпорация «МСП» и АО «МСП Банк», «Развитие малого и среднего предпринимательства, в том числе с учетом изменений в налоговом законодательстве Российской Федерации»;</t>
        </r>
        <r>
          <rPr>
            <sz val="16"/>
            <color rgb="FFFF0000"/>
            <rFont val="Times New Roman"/>
            <family val="1"/>
            <charset val="204"/>
          </rPr>
          <t xml:space="preserve">
       </t>
        </r>
        <r>
          <rPr>
            <sz val="16"/>
            <rFont val="Times New Roman"/>
            <family val="1"/>
            <charset val="204"/>
          </rPr>
          <t xml:space="preserve">  Проведено 2 единых консультационных дня для предпринимателей с привлечением структурных подразделений Администрации города, организаций инфраструктуры поддержки, контролирующих органов;
         Проведены вебинары совместно с ИФНС России по г. Сургуту для субъектов малого и среднего предпринимательства;
          Осуществляется еженедельное консультирование и информирование субъектов малого и среднего предпринимательства о формах поддержки, в том числе в онлайн-режиме на площадке Zoom.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t>
        </r>
        <r>
          <rPr>
            <sz val="16"/>
            <color rgb="FFFF0000"/>
            <rFont val="Times New Roman"/>
            <family val="1"/>
            <charset val="204"/>
          </rPr>
          <t xml:space="preserve">
        Прием документов на предоставление субсидий осуществлялся с 20.04.2020 года по 01.06.2020 включительно. 
- предоставление неотложных мер поддержки субъектам малого и среднего предпринимательства, осуществляющим деятельность в отраслях, пострадавших от распространения новой коронавирусной инфекции, в виде возмещения затрат в 2020 году на аренду (субаренду) нежилых помещений, находящихся в коммерческой собственности, на жилищно-коммунальные услуги, на коммунальные услуги.
          Прием документов по неотложным мерам поддержки субъектов малого и среднего предпринимательства, осуществляющих деятельность в отраслях, пострадавших от распространения новой коронавирусной инфекции осуществлялся с 03.08.2020 по 25.09.2020 включительно. 
       </t>
        </r>
        <r>
          <rPr>
            <sz val="16"/>
            <rFont val="Times New Roman"/>
            <family val="1"/>
            <charset val="204"/>
          </rPr>
          <t xml:space="preserve">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Всероссийская перепись населения перенесена на 2021 год. </t>
        </r>
      </is>
    </oc>
    <nc r="J195" t="inlineStr">
      <is>
        <r>
          <rPr>
            <u/>
            <sz val="16"/>
            <rFont val="Times New Roman"/>
            <family val="1"/>
            <charset val="204"/>
          </rPr>
          <t>АГ:</t>
        </r>
        <r>
          <rPr>
            <sz val="16"/>
            <rFont val="Times New Roman"/>
            <family val="1"/>
            <charset val="204"/>
          </rPr>
          <t xml:space="preserve">  1. В рамках реализации мероприятий программы осуществлялясь деятельность по обеспечению предоставления государственных услуг в многофункциональных центрах предоставления государственных и муниципальных услуг. Заключено соглашение о предоставлении субсидии из бюджета ХМАО-Югры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№10 от 09.01.2020.  
      За счет средств субсидии на организацию предоставления государственных услуг в многофункциональных центрах предоставления государственных и муниципальных услуг  произведены расходы на выплату заработной платы и оплату начислений на оплату труда работникам МКУ "МФЦ г. Сургута";</t>
        </r>
        <r>
          <rPr>
            <sz val="16"/>
            <color rgb="FFFF0000"/>
            <rFont val="Times New Roman"/>
            <family val="1"/>
            <charset val="204"/>
          </rPr>
          <t xml:space="preserve">
      </t>
        </r>
        <r>
          <rPr>
            <sz val="16"/>
            <rFont val="Times New Roman"/>
            <family val="1"/>
            <charset val="204"/>
          </rPr>
          <t xml:space="preserve">За счет средств софинансирования из местного бюджета произведена оплата услуг и материальных запасов в соответствии с условиями заключенных договоров и муниципальных контрактов.  </t>
        </r>
        <r>
          <rPr>
            <sz val="16"/>
            <color rgb="FFFF0000"/>
            <rFont val="Times New Roman"/>
            <family val="1"/>
            <charset val="204"/>
          </rPr>
          <t xml:space="preserve">
    </t>
        </r>
        <r>
          <rPr>
            <sz val="16"/>
            <rFont val="Times New Roman"/>
            <family val="1"/>
            <charset val="204"/>
          </rPr>
          <t xml:space="preserve">   2. В рамках реализации мероприятий программы заключено 2 соглашения о предоставлении субсидии из бюджета ХМАО-Югры на поддержку малого и среднего предпринимательства от 23.01.2020 № МСП-11, от 09.06.2020 № НМП-11. Субсидия предоставлена на поддержку малого и среднего предпринимательства в целях реализации:
- регионального проекта "Популяризация предпринимательства.</t>
        </r>
        <r>
          <rPr>
            <sz val="16"/>
            <color rgb="FFFF0000"/>
            <rFont val="Times New Roman"/>
            <family val="1"/>
            <charset val="204"/>
          </rPr>
          <t xml:space="preserve">
     </t>
        </r>
        <r>
          <rPr>
            <sz val="16"/>
            <rFont val="Times New Roman"/>
            <family val="1"/>
            <charset val="204"/>
          </rPr>
          <t xml:space="preserve">   В рамках проекта заключены два договора, проведены два вебинара по темам: «Адаптация бизнеса в среде коронавируса» и «Как перейти на удаленную работу. Пошаговая инструкция». 
       Заключен контракт на проведение образовательного курса "Основы ведения предпринимательской деятельности".
       Заключен договор на оказание услуг по обработке данных, размещению информации, настройке доступа к цифровым сервисам платформы "Стратегия 24";
       Проведен ежегодный городской конкурс "Предприниматель года". 
        Проведено 3 круглых стола по темам: «Социальное предпринимательство», «Обучающий семинар по мерам финансовой, гарантийной и лизинговой поддержки АО «Корпорация «МСП» и АО «МСП Банк», «Развитие малого и среднего предпринимательства, в том числе с учетом изменений в налоговом законодательстве Российской Федерации»;</t>
        </r>
        <r>
          <rPr>
            <sz val="16"/>
            <color rgb="FFFF0000"/>
            <rFont val="Times New Roman"/>
            <family val="1"/>
            <charset val="204"/>
          </rPr>
          <t xml:space="preserve">
       </t>
        </r>
        <r>
          <rPr>
            <sz val="16"/>
            <rFont val="Times New Roman"/>
            <family val="1"/>
            <charset val="204"/>
          </rPr>
          <t xml:space="preserve">  Проведено 2 единых консультационных дня для предпринимателей с привлечением структурных подразделений Администрации города, организаций инфраструктуры поддержки, контролирующих органов;
         Проведены вебинары совместно с ИФНС России по г. Сургуту для субъектов малого и среднего предпринимательства;
          Осуществляется еженедельное консультирование и информирование субъектов малого и среднего предпринимательства о формах поддержки, в том числе в онлайн-режиме на площадке Zoom.
- регионального проекта "Расширение доступа субъектов малого и среднего предпринимательства к финансовой поддержке, в том числе к льготному финансированию».</t>
        </r>
        <r>
          <rPr>
            <sz val="16"/>
            <color rgb="FFFF0000"/>
            <rFont val="Times New Roman"/>
            <family val="1"/>
            <charset val="204"/>
          </rPr>
          <t xml:space="preserve">
        В течении 2020 года было приняти 1150 заявлений от субъектов малого и среднего предпринимательства на предоставление финансовой поддержки по различным направлениям. Субсидия предоставлена 453 субъектам малого и среднего предпринимательства в пределах выделенных на эти цели бюджетных ассигнований . 
       </t>
        </r>
        <r>
          <rPr>
            <sz val="16"/>
            <rFont val="Times New Roman"/>
            <family val="1"/>
            <charset val="204"/>
          </rPr>
          <t xml:space="preserve">  3. В целях проведения Всероссийской переписи населения за счет средств федерального бюджета предусмотрены расходы на оплату услуг связи, аренды помещения и транспортных услуг. На основании постановления от 27 июня 2020 года № 943 «О внесении изменений в некоторые акты Правительства РФ по вопросу переноса срока проведения Всероссийской переписи населения 2020 года и признании утратившим силу распоряжения Правительства РФ от 4 ноября 2017 года № 2444-р» Всероссийская перепись населения перенесена на 2021 год. </t>
        </r>
      </is>
    </nc>
  </rcc>
  <rfmt sheetId="1" sqref="J195:J200" start="0" length="2147483647">
    <dxf>
      <font>
        <color auto="1"/>
      </font>
    </dxf>
  </rfmt>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88:XFD188" start="0" length="2147483647">
    <dxf>
      <font>
        <color auto="1"/>
      </font>
    </dxf>
  </rfmt>
  <rfmt sheetId="1" sqref="A38:XFD38" start="0" length="2147483647">
    <dxf>
      <font>
        <color auto="1"/>
      </font>
    </dxf>
  </rfmt>
  <rfmt sheetId="1" sqref="I53" start="0" length="2147483647">
    <dxf>
      <font>
        <color auto="1"/>
      </font>
    </dxf>
  </rfmt>
  <rcc rId="260" sId="1">
    <oc r="J51" t="inlineStr">
      <is>
        <r>
          <rPr>
            <u/>
            <sz val="16"/>
            <color rgb="FFFF0000"/>
            <rFont val="Times New Roman"/>
            <family val="1"/>
            <charset val="204"/>
          </rPr>
          <t>АГ:</t>
        </r>
        <r>
          <rPr>
            <sz val="16"/>
            <color rgb="FFFF0000"/>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01.12.2020 произведена выплата заработной платы за январь-октябрь и первую половину ноября месяца.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t>
        </r>
        <r>
          <rPr>
            <sz val="16"/>
            <color rgb="FFFF0000"/>
            <rFont val="Times New Roman"/>
            <family val="1"/>
            <charset val="204"/>
          </rPr>
          <t xml:space="preserve"> </t>
        </r>
        <r>
          <rPr>
            <sz val="16"/>
            <rFont val="Times New Roman"/>
            <family val="1"/>
            <charset val="204"/>
          </rPr>
          <t xml:space="preserve">Соглашение с  получателем субсидии МАУ ПРСМ "Наше время" на финансовое обеспечение выполнения муниципального задания на оплату труда несовершеннолетних детей не заключено,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МБУ СП СШОР "Кедр" средства освоены в полном объеме.                                                                                                                                                                                                                                                             
</t>
        </r>
        <r>
          <rPr>
            <sz val="16"/>
            <color rgb="FFFF0000"/>
            <rFont val="Times New Roman"/>
            <family val="1"/>
            <charset val="204"/>
          </rPr>
          <t xml:space="preserve">985,10 тыс. руб. - </t>
        </r>
      </is>
    </oc>
    <nc r="J51" t="inlineStr">
      <is>
        <r>
          <rPr>
            <u/>
            <sz val="16"/>
            <rFont val="Times New Roman"/>
            <family val="1"/>
            <charset val="204"/>
          </rPr>
          <t>АГ:</t>
        </r>
        <r>
          <rPr>
            <sz val="16"/>
            <rFont val="Times New Roman"/>
            <family val="1"/>
            <charset val="204"/>
          </rPr>
          <t xml:space="preserve"> В рамках переданных полномочий осуществляется деятельность в сфере трудовых отношений государственного управления охраной труда. По состоянию на 31.12.2020 произведена выплата заработной платы за 2020 год. Оплата услуг по содержанию имущества, поставке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ДО: В соответствии с письмом КУ ХМАО-Югры "Сургутский центр занятости населения"  4 образовательных учреждения, подведомственных департаменту образования, участвуют в реализации мероприятия государственной программы:
-содействие улучшению положения на рынке труда не занятых трудовой деятельностью и безработных граждан;
Для обеспечения реализации вышеуказанных мероприятий государственной программы КУ ХМАО-Югры «Сургутский центр занятости населения» проводит работу по поиску кандидатов для их трудоустройства в образовательные учреждения, подведомственные департаменту образования.
</t>
        </r>
        <r>
          <rPr>
            <u/>
            <sz val="16"/>
            <rFont val="Times New Roman"/>
            <family val="1"/>
            <charset val="204"/>
          </rPr>
          <t>АГ (ДК):</t>
        </r>
        <r>
          <rPr>
            <sz val="16"/>
            <rFont val="Times New Roman"/>
            <family val="1"/>
            <charset val="204"/>
          </rPr>
          <t xml:space="preserve"> В соответствии с письмом КУ ХМАО-Югры "Сургутский центр занятости населения" 1 спортивное учреждение и 1 учреждение молодежной политики, курируемые Администрацией города участвуют в реализации мероприятия  "Содействие улучшению положения на рынке труда не занятых трудовой деятельностью и безработных граждан".</t>
        </r>
        <r>
          <rPr>
            <sz val="16"/>
            <color rgb="FFFF0000"/>
            <rFont val="Times New Roman"/>
            <family val="1"/>
            <charset val="204"/>
          </rPr>
          <t xml:space="preserve"> </t>
        </r>
        <r>
          <rPr>
            <sz val="16"/>
            <rFont val="Times New Roman"/>
            <family val="1"/>
            <charset val="204"/>
          </rPr>
          <t xml:space="preserve">Соглашение с  получателем субсидии МАУ ПРСМ "Наше время" на финансовое обеспечение выполнения муниципального задания на оплату труда несовершеннолетних детей не заключено, по причине прекращения трудоустройства несовершеннолетних граждан в связи с введением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МБУ СП СШОР "Кедр" средства освоены в полном объеме.                                                                                                                                                                                                                                                             
</t>
        </r>
        <r>
          <rPr>
            <sz val="16"/>
            <color rgb="FFFF0000"/>
            <rFont val="Times New Roman"/>
            <family val="1"/>
            <charset val="204"/>
          </rPr>
          <t xml:space="preserve">985,10 тыс. руб. - </t>
        </r>
      </is>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1" sId="1" numFmtId="4">
    <oc r="E213">
      <v>23770.63</v>
    </oc>
    <nc r="E213">
      <v>29017.3</v>
    </nc>
  </rcc>
  <rcc rId="262" sId="1" numFmtId="4">
    <oc r="G213">
      <v>23700.17</v>
    </oc>
    <nc r="G213">
      <v>29017.3</v>
    </nc>
  </rcc>
  <rcc rId="263" sId="1">
    <oc r="I213">
      <f>D213</f>
    </oc>
    <nc r="I213">
      <f>D213-G213</f>
    </nc>
  </rcc>
  <rcc rId="264" sId="1">
    <oc r="I215">
      <f>D215</f>
    </oc>
    <nc r="I215">
      <f>D215-G215</f>
    </nc>
  </rcc>
  <rcc rId="265" sId="1" numFmtId="4">
    <oc r="E214">
      <v>6608.4</v>
    </oc>
    <nc r="E214">
      <v>6781.4</v>
    </nc>
  </rcc>
  <rcc rId="266" sId="1" numFmtId="4">
    <oc r="G214">
      <v>5589.8</v>
    </oc>
    <nc r="G214">
      <v>6733</v>
    </nc>
  </rcc>
  <rcc rId="267" sId="1">
    <oc r="I214">
      <f>D214</f>
    </oc>
    <nc r="I214">
      <f>D214-G214</f>
    </nc>
  </rcc>
  <rfmt sheetId="1" sqref="B212:I218" start="0" length="2147483647">
    <dxf>
      <font>
        <color auto="1"/>
      </font>
    </dxf>
  </rfmt>
  <rfmt sheetId="1" sqref="J212" start="0" length="0">
    <dxf>
      <font>
        <sz val="16"/>
        <color rgb="FFFF0000"/>
      </font>
    </dxf>
  </rfmt>
  <rcc rId="268" sId="1">
    <oc r="J212" t="inlineStr">
      <is>
        <r>
          <t xml:space="preserve">АГ: </t>
        </r>
        <r>
          <rPr>
            <sz val="16"/>
            <color rgb="FFFF0000"/>
            <rFont val="Times New Roman"/>
            <family val="2"/>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 январь-октябрь и первую половину ноября.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заключенных договоров, муниципальных контрактов.              
</t>
        </r>
      </is>
    </oc>
    <nc r="J212" t="inlineStr">
      <is>
        <r>
          <rPr>
            <u/>
            <sz val="16"/>
            <rFont val="Times New Roman"/>
            <family val="1"/>
            <charset val="204"/>
          </rPr>
          <t xml:space="preserve">АГ: </t>
        </r>
        <r>
          <rPr>
            <sz val="16"/>
            <rFont val="Times New Roman"/>
            <family val="1"/>
            <charset val="204"/>
          </rPr>
          <t xml:space="preserve">В рамках переданных государственных полномочий осуществляется деятельность  по государственной регистрации актов гражданского состояния.
       Произведена выплата заработной платы за2020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заключенных договоров, муниципальных контрактов.          </t>
        </r>
        <r>
          <rPr>
            <sz val="16"/>
            <color rgb="FFFF0000"/>
            <rFont val="Times New Roman"/>
            <family val="2"/>
            <charset val="204"/>
          </rPr>
          <t xml:space="preserve">    
</t>
        </r>
      </is>
    </nc>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22:D222" start="0" length="2147483647">
    <dxf>
      <font>
        <color auto="1"/>
      </font>
    </dxf>
  </rfmt>
  <rfmt sheetId="1" sqref="B222:I222" start="0" length="2147483647">
    <dxf>
      <font>
        <color auto="1"/>
      </font>
    </dxf>
  </rfmt>
  <rcc rId="269" sId="1" numFmtId="4">
    <oc r="D223">
      <v>12095.2</v>
    </oc>
    <nc r="D223">
      <v>12022.6</v>
    </nc>
  </rcc>
  <rcc rId="270" sId="1" numFmtId="4">
    <oc r="E223">
      <v>10904.37</v>
    </oc>
    <nc r="E223">
      <v>12022.56</v>
    </nc>
  </rcc>
  <rcc rId="271" sId="1" numFmtId="4">
    <oc r="G223">
      <v>10198.129999999999</v>
    </oc>
    <nc r="G223">
      <v>12019.03</v>
    </nc>
  </rcc>
  <rcc rId="272" sId="1">
    <oc r="I222">
      <f>D222-0.05</f>
    </oc>
    <nc r="I222">
      <f>D222-G222</f>
    </nc>
  </rcc>
  <rcc rId="273" sId="1" odxf="1" dxf="1">
    <oc r="I223">
      <f>D223-72.64</f>
    </oc>
    <nc r="I223">
      <f>D223-G223</f>
    </nc>
    <odxf>
      <font>
        <sz val="20"/>
        <color rgb="FFFF0000"/>
      </font>
    </odxf>
    <ndxf>
      <font>
        <sz val="20"/>
        <color auto="1"/>
      </font>
    </ndxf>
  </rcc>
  <rcc rId="274" sId="1" odxf="1" dxf="1">
    <oc r="I224">
      <f>D224-0.73</f>
    </oc>
    <nc r="I224">
      <f>D224-G224</f>
    </nc>
    <odxf>
      <font>
        <sz val="20"/>
        <color rgb="FFFF0000"/>
      </font>
    </odxf>
    <ndxf>
      <font>
        <sz val="20"/>
        <color auto="1"/>
      </font>
    </ndxf>
  </rcc>
  <rcc rId="275" sId="1" odxf="1" dxf="1">
    <oc r="I225">
      <f>D225</f>
    </oc>
    <nc r="I225">
      <f>D225-G225</f>
    </nc>
    <odxf>
      <font>
        <sz val="20"/>
        <color rgb="FFFF0000"/>
      </font>
    </odxf>
    <ndxf>
      <font>
        <sz val="20"/>
        <color auto="1"/>
      </font>
    </ndxf>
  </rcc>
  <rcc rId="276" sId="1" odxf="1" dxf="1">
    <nc r="I226">
      <f>D226-G226</f>
    </nc>
    <odxf>
      <font>
        <sz val="20"/>
        <color rgb="FFFF0000"/>
      </font>
    </odxf>
    <ndxf>
      <font>
        <sz val="20"/>
        <color auto="1"/>
      </font>
    </ndxf>
  </rcc>
  <rfmt sheetId="1" sqref="B222:I223" start="0" length="2147483647">
    <dxf>
      <font>
        <color auto="1"/>
      </font>
    </dxf>
  </rfmt>
  <rcc rId="277" sId="1" numFmtId="4">
    <oc r="D224">
      <v>1870.54</v>
    </oc>
    <nc r="D224">
      <v>1869.81</v>
    </nc>
  </rcc>
  <rcc rId="278" sId="1" numFmtId="4">
    <oc r="G224">
      <f>E224</f>
    </oc>
    <nc r="G224">
      <v>1851.91</v>
    </nc>
  </rcc>
  <rcc rId="279" sId="1" numFmtId="4">
    <oc r="E224">
      <v>1608.81</v>
    </oc>
    <nc r="E224">
      <f>G224</f>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19:I226" start="0" length="2147483647">
    <dxf>
      <font>
        <color auto="1"/>
      </font>
    </dxf>
  </rfmt>
  <rcc rId="280" sId="1">
    <oc r="J219" t="inlineStr">
      <is>
        <r>
          <rPr>
            <u/>
            <sz val="16"/>
            <color rgb="FFFF0000"/>
            <rFont val="Times New Roman"/>
            <family val="1"/>
            <charset val="204"/>
          </rPr>
          <t>АГ:</t>
        </r>
        <r>
          <rPr>
            <sz val="16"/>
            <color rgb="FFFF0000"/>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январь-октябрь и первую половину ноября, оплата услуг по содержанию имущества и поставке материальных запасов осуществляется по факту оказания услуг, поставки товара в соответствии с условиями заключаемых договоров, муниципальных контрактов.       
         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 Ожидаемое неисполнение составит 0,05 тыс.рублей.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На 01.12.2020 заключен контракт на приобретение цифровых камер АПК "Безопасный город" и договор на поставку купольной видеокамеры.
        Планируется заключение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Планируется заключить контракт на проведение обучающих семинаров для руководителей и сотрудников органов местного самоуправления.
       Ожидаемое неисполнение составит 73,37 тыс.рублей, в том числе за счет бюджета автономного округа 72,64 тыс. рублей и 0,73 тыс. рублей за счет средств местного бюджета.  
     </t>
        </r>
        <r>
          <rPr>
            <u/>
            <sz val="16"/>
            <color rgb="FFFF0000"/>
            <rFont val="Times New Roman"/>
            <family val="2"/>
            <charset val="204"/>
          </rPr>
          <t/>
        </r>
      </is>
    </oc>
    <nc r="J219" t="inlineStr">
      <is>
        <r>
          <rPr>
            <u/>
            <sz val="16"/>
            <rFont val="Times New Roman"/>
            <family val="1"/>
            <charset val="204"/>
          </rPr>
          <t>АГ:</t>
        </r>
        <r>
          <rPr>
            <sz val="16"/>
            <rFont val="Times New Roman"/>
            <family val="1"/>
            <charset val="204"/>
          </rPr>
          <t xml:space="preserve"> 1. В рамках переданных государственных полномочий осуществляется деятельность административных комиссий.  За счет окружного бюджета  произведена выплата заработной платы за 2020 год, оплата услуг по содержанию имущества и поставке материальных запасов осуществлялась по факту оказания услуг, поставки товара в соответствии с условиями заключаемых договоров, муниципальных контрактов.       </t>
        </r>
        <r>
          <rPr>
            <sz val="16"/>
            <color rgb="FFFF0000"/>
            <rFont val="Times New Roman"/>
            <family val="1"/>
            <charset val="204"/>
          </rPr>
          <t xml:space="preserve">
         </t>
        </r>
        <r>
          <rPr>
            <sz val="16"/>
            <rFont val="Times New Roman"/>
            <family val="1"/>
            <charset val="204"/>
          </rPr>
          <t>2. За счет субвенции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произведены расходы за услуги почтовой связи, поставку конвертов, бумаги и услуги СМИ по печати.</t>
        </r>
        <r>
          <rPr>
            <sz val="16"/>
            <color rgb="FFFF0000"/>
            <rFont val="Times New Roman"/>
            <family val="1"/>
            <charset val="204"/>
          </rPr>
          <t xml:space="preserve"> 
      </t>
        </r>
        <r>
          <rPr>
            <sz val="16"/>
            <rFont val="Times New Roman"/>
            <family val="1"/>
            <charset val="204"/>
          </rPr>
          <t xml:space="preserve">   3. В рамках реализации государственной программы заключено 2 соглашения от 14.01.2020 № 01 и 16.01.2020 № 16 о предоставлении субсидии в 2020 году на мероприятия по профилактике правонарушений между Департаментом внутренней политики ХМАО-Югры  и Администрацией города. </t>
        </r>
        <r>
          <rPr>
            <sz val="16"/>
            <color rgb="FFFF0000"/>
            <rFont val="Times New Roman"/>
            <family val="1"/>
            <charset val="204"/>
          </rPr>
          <t xml:space="preserve">
          На 01.12.2020 заключен контракт на приобретение цифровых камер АПК "Безопасный город" и договор на поставку купольной видеокамеры.
        Планируется заключение договора на приобретение форменной одежды, удостоверений народного дружинника и вкладышей к удостоверению народного дружинника, материальное стимулирование народных дружинников, страхование народных дружинников.
         4. В рамках реализации мероприятий программы заключено соглашение между Департаментом внутренней политики ХМАО-Югры и Администрацией города от 08.06.2020 №59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Заключен контракт на создание видеороликов, освещающих возможности участия граждан в жизни города, в том числе в осуществлении местного самоуправления.  
       Планируется заключить контракт на проведение обучающих семинаров для руководителей и сотрудников органов местного самоуправления.
       Ожидаемое неисполнение составит 73,37 тыс.рублей, в том числе за счет бюджета автономного округа 72,64 тыс. рублей и 0,73 тыс. рублей за счет средств местного бюджета.  
     </t>
        </r>
        <r>
          <rPr>
            <u/>
            <sz val="16"/>
            <color rgb="FFFF0000"/>
            <rFont val="Times New Roman"/>
            <family val="2"/>
            <charset val="204"/>
          </rPr>
          <t/>
        </r>
      </is>
    </nc>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34" start="0" length="2147483647">
    <dxf>
      <font>
        <color auto="1"/>
      </font>
    </dxf>
  </rfmt>
  <rcc rId="281" sId="1" numFmtId="4">
    <oc r="D34">
      <v>459937.29</v>
    </oc>
    <nc r="D34">
      <v>475872.3</v>
    </nc>
  </rcc>
  <rcc rId="282" sId="1" numFmtId="4">
    <oc r="G34">
      <v>286979.36</v>
    </oc>
    <nc r="G34">
      <v>331659.11</v>
    </nc>
  </rcc>
  <rcc rId="283" sId="1" numFmtId="4">
    <oc r="E34">
      <v>410866.91</v>
    </oc>
    <nc r="E34">
      <v>335596.95</v>
    </nc>
  </rcc>
  <rcc rId="284" sId="1">
    <oc r="I34">
      <f>4115.1+235857.82+426.96+219404.99</f>
    </oc>
    <nc r="I34">
      <f>D34-G34</f>
    </nc>
  </rcc>
  <rfmt sheetId="1" sqref="B31:I36" start="0" length="2147483647">
    <dxf>
      <font>
        <color auto="1"/>
      </font>
    </dxf>
  </rfmt>
  <rcc rId="285" sId="1">
    <oc r="J31" t="inlineStr">
      <is>
        <r>
          <rPr>
            <u/>
            <sz val="16"/>
            <color rgb="FFFF0000"/>
            <rFont val="Times New Roman"/>
            <family val="1"/>
            <charset val="204"/>
          </rPr>
          <t>АГ:</t>
        </r>
        <r>
          <rPr>
            <sz val="16"/>
            <color rgb="FFFF0000"/>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осуществляются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производятся планомерно в течение  финансового года. 
</t>
        </r>
        <r>
          <rPr>
            <u/>
            <sz val="16"/>
            <rFont val="Times New Roman"/>
            <family val="1"/>
            <charset val="204"/>
          </rPr>
          <t>ДГХ:</t>
        </r>
        <r>
          <rPr>
            <sz val="16"/>
            <rFont val="Times New Roman"/>
            <family val="1"/>
            <charset val="204"/>
          </rPr>
          <t xml:space="preserve"> 
Выполнен ремонт в квартире по адресу ул. Островского,6, кв. 16 (44,5 м2), в том числе выполнены работы/оказаны услуги:
- по проверке локального сметного расчета по объекту на сумму 6,0 тыс.руб.;
- по разработке проекта электроснабжения, освещения жилого помещения на сумму 20,1 тыс.руб.
- по проверке локального сметного расчета на электроснабжение и освещение жилого помещения на сумму 3,5 тыс.руб.;
- по ремонту жилого помещения на сумму 397,3 тыс.руб.</t>
        </r>
        <r>
          <rPr>
            <sz val="16"/>
            <color rgb="FFFF0000"/>
            <rFont val="Times New Roman"/>
            <family val="1"/>
            <charset val="204"/>
          </rPr>
          <t xml:space="preserve">
</t>
        </r>
        <r>
          <rPr>
            <u/>
            <sz val="16"/>
            <color rgb="FFFF0000"/>
            <rFont val="Times New Roman"/>
            <family val="1"/>
            <charset val="204"/>
          </rPr>
          <t>ДО:</t>
        </r>
        <r>
          <rPr>
            <sz val="16"/>
            <color rgb="FFFF0000"/>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На 01.12.2020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в настоящее время проводится работа по расторжению данного контракта.
</t>
        </r>
        <r>
          <rPr>
            <u/>
            <sz val="16"/>
            <rFont val="Times New Roman"/>
            <family val="1"/>
            <charset val="204"/>
          </rPr>
          <t>ДАиГ</t>
        </r>
        <r>
          <rPr>
            <sz val="16"/>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oc>
    <nc r="J31" t="inlineStr">
      <is>
        <r>
          <rPr>
            <u/>
            <sz val="16"/>
            <rFont val="Times New Roman"/>
            <family val="1"/>
            <charset val="204"/>
          </rPr>
          <t>АГ:</t>
        </r>
        <r>
          <rPr>
            <sz val="16"/>
            <rFont val="Times New Roman"/>
            <family val="1"/>
            <charset val="204"/>
          </rPr>
          <t xml:space="preserve"> Функции по организации  деятельности  комиссий по делам несовершеннолетних и защите их прав, по опеке и попечительству в рамках переданных государственных полномочий осуществлялись в течении 2020 года в плановом режиме.
      Расходы на осуществление ежемесячных выплат на содержание детей-сирот и детей, оставшихся без попечения родителей, лиц из числа детей сирот и детей, оставшихся без попечения родителей, вознаграждения приемным родителям производились планомерно в течение  финансового года. 
</t>
        </r>
        <r>
          <rPr>
            <sz val="16"/>
            <color rgb="FFFF0000"/>
            <rFont val="Times New Roman"/>
            <family val="1"/>
            <charset val="204"/>
          </rPr>
          <t xml:space="preserve">
</t>
        </r>
        <r>
          <rPr>
            <u/>
            <sz val="16"/>
            <rFont val="Times New Roman"/>
            <family val="1"/>
            <charset val="204"/>
          </rPr>
          <t>ДГХ:</t>
        </r>
        <r>
          <rPr>
            <sz val="16"/>
            <rFont val="Times New Roman"/>
            <family val="1"/>
            <charset val="204"/>
          </rPr>
          <t xml:space="preserve"> 
Выполнен ремонт в квартире по адресу ул. Островского,6, кв. 16 (44,5 м2), в том числе выполнены работы/оказаны услуги:
- по проверке локального сметного расчета по объекту на сумму 6,0 тыс.руб.;
- по разработке проекта электроснабжения, освещения жилого помещения на сумму 20,1 тыс.руб.
- по проверке локального сметного расчета на электроснабжение и освещение жилого помещения на сумму 3,5 тыс.руб.;
- по ремонту жилого помещения на сумму 397,3 тыс.руб.</t>
        </r>
        <r>
          <rPr>
            <sz val="16"/>
            <color rgb="FFFF0000"/>
            <rFont val="Times New Roman"/>
            <family val="1"/>
            <charset val="204"/>
          </rPr>
          <t xml:space="preserve">
</t>
        </r>
        <r>
          <rPr>
            <u/>
            <sz val="16"/>
            <color rgb="FFFF0000"/>
            <rFont val="Times New Roman"/>
            <family val="1"/>
            <charset val="204"/>
          </rPr>
          <t>ДО:</t>
        </r>
        <r>
          <rPr>
            <sz val="16"/>
            <color rgb="FFFF0000"/>
            <rFont val="Times New Roman"/>
            <family val="1"/>
            <charset val="204"/>
          </rPr>
          <t xml:space="preserve">
В рамках реализации мероприятий программы заключен муниципальный контракт № 51/20 от 12.05.2020 (с изменениями от 29.06.2020 доп.соглашение № 2) на оказание услуг по организации отдыха и оздоровления детей-сирот и детей, оставшихся без попечения родителей, для организации отдыха детей и их оздоровления на территории Черноморского побережья Краснодарского края в период летних школьных каникул 2020 года. На 01.12.2020 года мероприятия по предоставлению путевок в организации отдыха детей и их оздоровления приостановлены на период до окончания ограничительных мероприятий в условиях действия в Ханты-Мансийском автономном округе – Югре режима повышенной готовности, связанного с распространением новой коронавирусной инфекции, вызванной COVID-19, в настоящее время проводится работа по расторжению данного контракта.
</t>
        </r>
        <r>
          <rPr>
            <u/>
            <sz val="16"/>
            <rFont val="Times New Roman"/>
            <family val="1"/>
            <charset val="204"/>
          </rPr>
          <t>ДАиГ</t>
        </r>
        <r>
          <rPr>
            <sz val="16"/>
            <rFont val="Times New Roman"/>
            <family val="1"/>
            <charset val="204"/>
          </rPr>
          <t>:
В 2020 году приобретено 52 жилых помещения для детей-сирот. Остаток средств в объеме 140 275,34 тыс.руб. сложился в связи с несостоявшимися аукционами ввиду отсутствия заявок</t>
        </r>
      </is>
    </nc>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7:XFD37" start="0" length="2147483647">
    <dxf>
      <font>
        <color auto="1"/>
      </font>
    </dxf>
  </rfmt>
  <rfmt sheetId="1" sqref="J39:J44" start="0" length="2147483647">
    <dxf>
      <font>
        <color auto="1"/>
      </font>
    </dxf>
  </rfmt>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6" sId="1">
    <oc r="J156" t="inlineStr">
      <is>
        <t xml:space="preserve">В 2020 году за счет средств окружного бюджета приобретены конверты и бумага. Ожидаемое неисполнение составит 0,01 тыс.рублей.  </t>
      </is>
    </oc>
    <nc r="J156" t="inlineStr">
      <is>
        <t>В 2020 году за счет средств окружного бюджета приобретены конверты и бумага.</t>
      </is>
    </nc>
  </rcc>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56:J161" start="0" length="2147483647">
    <dxf>
      <font>
        <color auto="1"/>
      </font>
    </dxf>
  </rfmt>
  <rcc rId="287" sId="1">
    <oc r="J162" t="inlineStr">
      <is>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По состоянию на 31.12.2020: 
- 15 гражданам перечислена субсидия;
- 2 гражданам  выданы гарантийные письма о возможности получения субсидии в 2020 году, но документы для принятия решения не представлены;
- 1 гражданин не реализовал полученное гарантийное письмо.
       </t>
        </r>
      </is>
    </oc>
    <nc r="J162" t="inlineStr">
      <is>
        <r>
          <rPr>
            <u/>
            <sz val="16"/>
            <rFont val="Times New Roman"/>
            <family val="1"/>
            <charset val="204"/>
          </rPr>
          <t xml:space="preserve">АГ: </t>
        </r>
        <r>
          <rPr>
            <sz val="16"/>
            <rFont val="Times New Roman"/>
            <family val="1"/>
            <charset val="204"/>
          </rPr>
          <t xml:space="preserve">    В списке граждан, имеющих право на получение субсидии за счет средств федерального бюджета на осуществление полномочий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01.01.2020 числится 318 человек.
       Согласно выписке из списка граждан-получателей субсидии в 2020 году, утвержденного приказом Департамента строительства Ханты-Мансийского автономного округа - Югры от 17.01.2020 № 7, в список получателей субсидии включено 18 человек, из них 14 ветеранов боевых действий и 4 инвалида.   
   По состоянию на 31.12.2020: 
- 15 гражданам перечислена субсидия;
</t>
        </r>
        <r>
          <rPr>
            <sz val="16"/>
            <color rgb="FFFF0000"/>
            <rFont val="Times New Roman"/>
            <family val="1"/>
            <charset val="204"/>
          </rPr>
          <t xml:space="preserve">- 2 гражданам  выданы гарантийные письма о возможности получения субсидии в 2020 году, но документы для принятия решения не представлены;
- 1 гражданин не реализовал полученное гарантийное письмо.
       </t>
        </r>
      </is>
    </nc>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89:J194" start="0" length="2147483647">
    <dxf>
      <font>
        <color auto="1"/>
      </font>
    </dxf>
  </rfmt>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8" sId="1">
    <oc r="B21" t="inlineStr">
      <is>
        <r>
          <t xml:space="preserve">Государственная программа "Развитие образования"
</t>
        </r>
        <r>
          <rPr>
            <sz val="16"/>
            <color rgb="FFFF0000"/>
            <rFont val="Times New Roman"/>
            <family val="1"/>
            <charset val="204"/>
          </rPr>
          <t>1.</t>
        </r>
        <r>
          <rPr>
            <b/>
            <sz val="16"/>
            <color rgb="FFFF0000"/>
            <rFont val="Times New Roman"/>
            <family val="1"/>
            <charset val="204"/>
          </rPr>
          <t xml:space="preserve"> </t>
        </r>
        <r>
          <rPr>
            <sz val="16"/>
            <color rgb="FFFF0000"/>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cv guid="{3EEA7E1A-5F2B-4408-A34C-1F0223B5B245}" action="delete"/>
  <rdn rId="0" localSheetId="1" customView="1" name="Z_3EEA7E1A_5F2B_4408_A34C_1F0223B5B245_.wvu.FilterData" hidden="1" oldHidden="1">
    <formula>'на 01.10.2020'!$A$7:$J$433</formula>
    <oldFormula>'на 01.10.2020'!$A$7:$J$433</oldFormula>
  </rdn>
  <rcv guid="{3EEA7E1A-5F2B-4408-A34C-1F0223B5B245}" action="add"/>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0"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4. Субвенции на организацию и обеспечение отдыха и оздоровления детей, в том числе в этнической среде;
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 xml:space="preserve">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1"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 xml:space="preserve">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color rgb="FFFF0000"/>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 xml:space="preserve">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2"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 xml:space="preserve">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color rgb="FFFF0000"/>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 xml:space="preserve">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3"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 xml:space="preserve">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color rgb="FFFF0000"/>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 xml:space="preserve">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4"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6. Субсидия  на создание новых мест в общеобразовательных организациях;</t>
        </r>
        <r>
          <rPr>
            <sz val="16"/>
            <color rgb="FFFF0000"/>
            <rFont val="Times New Roman"/>
            <family val="2"/>
            <charset val="204"/>
          </rPr>
          <t xml:space="preserve">
</t>
        </r>
        <r>
          <rPr>
            <sz val="16"/>
            <color rgb="FFFF0000"/>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 xml:space="preserve">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 xml:space="preserve">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5"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color rgb="FFFF0000"/>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 xml:space="preserve">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 xml:space="preserve">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6"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color rgb="FFFF0000"/>
            <rFont val="Times New Roman"/>
            <family val="1"/>
            <charset val="204"/>
          </rPr>
          <t xml:space="preserve">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color rgb="FFFF0000"/>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1"/>
            <charset val="204"/>
          </rPr>
          <t xml:space="preserve">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7" sId="1">
    <o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1"/>
            <charset val="204"/>
          </rPr>
          <t xml:space="preserve">
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oc>
    <nc r="B21" t="inlineStr">
      <is>
        <r>
          <rPr>
            <b/>
            <sz val="16"/>
            <rFont val="Times New Roman"/>
            <family val="1"/>
            <charset val="204"/>
          </rPr>
          <t xml:space="preserve">Государственная программа "Развитие образования"
</t>
        </r>
        <r>
          <rPr>
            <sz val="16"/>
            <rFont val="Times New Roman"/>
            <family val="1"/>
            <charset val="204"/>
          </rPr>
          <t>1.</t>
        </r>
        <r>
          <rPr>
            <b/>
            <sz val="16"/>
            <rFont val="Times New Roman"/>
            <family val="1"/>
            <charset val="204"/>
          </rPr>
          <t xml:space="preserve"> </t>
        </r>
        <r>
          <rPr>
            <sz val="16"/>
            <rFont val="Times New Roman"/>
            <family val="1"/>
            <charset val="204"/>
          </rPr>
          <t>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t>
        </r>
        <r>
          <rPr>
            <sz val="16"/>
            <color rgb="FFFF0000"/>
            <rFont val="Times New Roman"/>
            <family val="1"/>
            <charset val="204"/>
          </rPr>
          <t xml:space="preserve">
</t>
        </r>
        <r>
          <rPr>
            <sz val="16"/>
            <rFont val="Times New Roman"/>
            <family val="1"/>
            <charset val="204"/>
          </rPr>
          <t>2.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1"/>
            <charset val="204"/>
          </rPr>
          <t xml:space="preserve">
</t>
        </r>
        <r>
          <rPr>
            <sz val="16"/>
            <rFont val="Times New Roman"/>
            <family val="1"/>
            <charset val="204"/>
          </rPr>
          <t>3.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r>
        <r>
          <rPr>
            <sz val="16"/>
            <color rgb="FFFF0000"/>
            <rFont val="Times New Roman"/>
            <family val="1"/>
            <charset val="204"/>
          </rPr>
          <t xml:space="preserve">
</t>
        </r>
        <r>
          <rPr>
            <sz val="16"/>
            <rFont val="Times New Roman"/>
            <family val="1"/>
            <charset val="204"/>
          </rPr>
          <t>4. Субвенции на организацию и обеспечение отдыха и оздоровления детей, в том числе в этнической среде;</t>
        </r>
        <r>
          <rPr>
            <sz val="16"/>
            <color rgb="FFFF0000"/>
            <rFont val="Times New Roman"/>
            <family val="1"/>
            <charset val="204"/>
          </rPr>
          <t xml:space="preserve">
</t>
        </r>
        <r>
          <rPr>
            <sz val="16"/>
            <rFont val="Times New Roman"/>
            <family val="1"/>
            <charset val="204"/>
          </rPr>
          <t>5. 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r>
        <r>
          <rPr>
            <sz val="16"/>
            <color rgb="FFFF0000"/>
            <rFont val="Times New Roman"/>
            <family val="1"/>
            <charset val="204"/>
          </rPr>
          <t xml:space="preserve">
</t>
        </r>
        <r>
          <rPr>
            <sz val="16"/>
            <rFont val="Times New Roman"/>
            <family val="1"/>
            <charset val="204"/>
          </rPr>
          <t>6. Субсидия  на создание новых мест в общеобразовательных организациях;</t>
        </r>
        <r>
          <rPr>
            <sz val="16"/>
            <color rgb="FFFF0000"/>
            <rFont val="Times New Roman"/>
            <family val="2"/>
            <charset val="204"/>
          </rPr>
          <t xml:space="preserve">
</t>
        </r>
        <r>
          <rPr>
            <sz val="16"/>
            <rFont val="Times New Roman"/>
            <family val="1"/>
            <charset val="204"/>
          </rPr>
          <t>7. 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r>
        <r>
          <rPr>
            <sz val="16"/>
            <color rgb="FFFF0000"/>
            <rFont val="Times New Roman"/>
            <family val="2"/>
            <charset val="204"/>
          </rPr>
          <t xml:space="preserve">
</t>
        </r>
        <r>
          <rPr>
            <sz val="16"/>
            <rFont val="Times New Roman"/>
            <family val="1"/>
            <charset val="204"/>
          </rPr>
          <t>8. Субсидии на строительство и реконструкцию общеобразовательных организаций;</t>
        </r>
        <r>
          <rPr>
            <sz val="16"/>
            <color rgb="FFFF0000"/>
            <rFont val="Times New Roman"/>
            <family val="2"/>
            <charset val="204"/>
          </rPr>
          <t xml:space="preserve">
</t>
        </r>
        <r>
          <rPr>
            <sz val="16"/>
            <rFont val="Times New Roman"/>
            <family val="1"/>
            <charset val="204"/>
          </rPr>
          <t>9. Субсидии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r>
        <r>
          <rPr>
            <sz val="16"/>
            <color rgb="FFFF0000"/>
            <rFont val="Times New Roman"/>
            <family val="1"/>
            <charset val="204"/>
          </rPr>
          <t xml:space="preserve">
</t>
        </r>
        <r>
          <rPr>
            <sz val="16"/>
            <rFont val="Times New Roman"/>
            <family val="1"/>
            <charset val="204"/>
          </rPr>
          <t xml:space="preserve">10.Иные межбюджетные трансферты на обеспечение начисления районного коэффициента до размера 70 процентов, установленного в Ханты-Мансийском автономном округе —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 </t>
        </r>
        <r>
          <rPr>
            <sz val="16"/>
            <color rgb="FFFF0000"/>
            <rFont val="Times New Roman"/>
            <family val="1"/>
            <charset val="204"/>
          </rPr>
          <t xml:space="preserve">
</t>
        </r>
        <r>
          <rPr>
            <sz val="16"/>
            <rFont val="Times New Roman"/>
            <family val="1"/>
            <charset val="204"/>
          </rPr>
          <t>11. Субсидии на создание центров цифрового образования детей;</t>
        </r>
        <r>
          <rPr>
            <sz val="16"/>
            <color rgb="FFFF0000"/>
            <rFont val="Times New Roman"/>
            <family val="2"/>
            <charset val="204"/>
          </rPr>
          <t xml:space="preserve">
</t>
        </r>
        <r>
          <rPr>
            <sz val="16"/>
            <rFont val="Times New Roman"/>
            <family val="1"/>
            <charset val="204"/>
          </rPr>
          <t>12. 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r>
        <r>
          <rPr>
            <sz val="16"/>
            <color rgb="FFFF0000"/>
            <rFont val="Times New Roman"/>
            <family val="2"/>
            <charset val="204"/>
          </rPr>
          <t xml:space="preserve">
</t>
        </r>
        <r>
          <rPr>
            <sz val="16"/>
            <rFont val="Times New Roman"/>
            <family val="1"/>
            <charset val="204"/>
          </rPr>
          <t>13. Субсидии на 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r>
        <r>
          <rPr>
            <sz val="16"/>
            <color rgb="FFFF0000"/>
            <rFont val="Times New Roman"/>
            <family val="2"/>
            <charset val="204"/>
          </rPr>
          <t xml:space="preserve">
</t>
        </r>
        <r>
          <rPr>
            <sz val="16"/>
            <rFont val="Times New Roman"/>
            <family val="1"/>
            <charset val="204"/>
          </rPr>
          <t>14.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6"/>
            <color rgb="FFFF0000"/>
            <rFont val="Times New Roman"/>
            <family val="2"/>
            <charset val="204"/>
          </rPr>
          <t xml:space="preserve">
</t>
        </r>
        <r>
          <rPr>
            <sz val="16"/>
            <rFont val="Times New Roman"/>
            <family val="1"/>
            <charset val="204"/>
          </rPr>
          <t>15.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r>
      </is>
    </nc>
  </rcc>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6:B30" start="0" length="2147483647">
    <dxf>
      <font>
        <color auto="1"/>
      </font>
    </dxf>
  </rfmt>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8" sId="1" numFmtId="4">
    <oc r="C27">
      <v>14660538.6</v>
    </oc>
    <nc r="C27">
      <v>14295301.9</v>
    </nc>
  </rcc>
  <rfmt sheetId="1" sqref="C27" start="0" length="2147483647">
    <dxf>
      <font>
        <color auto="1"/>
      </font>
    </dxf>
  </rfmt>
  <rfmt sheetId="1" sqref="C26" start="0" length="2147483647">
    <dxf>
      <font>
        <color auto="1"/>
      </font>
    </dxf>
  </rfmt>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9:I29" start="0" length="2147483647">
    <dxf>
      <font>
        <color auto="1"/>
      </font>
    </dxf>
  </rfmt>
  <rcc rId="299" sId="1">
    <oc r="I29">
      <v>194.42</v>
    </oc>
    <nc r="I29">
      <f>D29-G29</f>
    </nc>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0" sId="1" numFmtId="4">
    <oc r="D27">
      <v>14162027.73</v>
    </oc>
    <nc r="D27">
      <v>14046759.119999999</v>
    </nc>
  </rcc>
  <rfmt sheetId="1" sqref="D27" start="0" length="2147483647">
    <dxf>
      <font>
        <color auto="1"/>
      </font>
    </dxf>
  </rfmt>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1" sId="1" numFmtId="4">
    <oc r="E27">
      <v>11448464.49</v>
    </oc>
    <nc r="E27">
      <v>13795388.41</v>
    </nc>
  </rcc>
  <rfmt sheetId="1" sqref="E27" start="0" length="2147483647">
    <dxf>
      <font>
        <color auto="1"/>
      </font>
    </dxf>
  </rfmt>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2" sId="1" numFmtId="4">
    <oc r="G27">
      <v>10895242.34</v>
    </oc>
    <nc r="G27">
      <v>13792444.07</v>
    </nc>
  </rcc>
  <rfmt sheetId="1" sqref="G27" start="0" length="2147483647">
    <dxf>
      <font>
        <color auto="1"/>
      </font>
    </dxf>
  </rfmt>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26" start="0" length="2147483647">
    <dxf>
      <font>
        <color auto="1"/>
      </font>
    </dxf>
  </rfmt>
  <rcc rId="303" sId="1" numFmtId="4">
    <oc r="G26">
      <v>227801.97</v>
    </oc>
    <nc r="G26">
      <v>294400.83</v>
    </nc>
  </rcc>
  <rfmt sheetId="1" sqref="G26" start="0" length="2147483647">
    <dxf>
      <font>
        <color auto="1"/>
      </font>
    </dxf>
  </rfmt>
  <rcc rId="304" sId="1" numFmtId="4">
    <oc r="E26">
      <v>227801.97</v>
    </oc>
    <nc r="E26">
      <v>294400.83</v>
    </nc>
  </rcc>
  <rfmt sheetId="1" sqref="E26:F26" start="0" length="2147483647">
    <dxf>
      <font>
        <color auto="1"/>
      </font>
    </dxf>
  </rfmt>
  <rfmt sheetId="1" sqref="H26" start="0" length="2147483647">
    <dxf>
      <font>
        <color auto="1"/>
      </font>
    </dxf>
  </rfmt>
  <rcc rId="305" sId="1">
    <oc r="I26">
      <f>136232.17+174673.3</f>
    </oc>
    <nc r="I26">
      <f>D26-G26</f>
    </nc>
  </rcc>
  <rfmt sheetId="1" sqref="F27" start="0" length="2147483647">
    <dxf>
      <font>
        <color auto="1"/>
      </font>
    </dxf>
  </rfmt>
  <rfmt sheetId="1" sqref="I29" start="0" length="0">
    <dxf>
      <font>
        <sz val="20"/>
        <color rgb="FFFF0000"/>
      </font>
    </dxf>
  </rfmt>
  <rcc rId="306" sId="1">
    <oc r="I27">
      <f>13050931.78+1014.46+922888.8</f>
    </oc>
    <nc r="I27">
      <f>D27-G27</f>
    </nc>
  </rcc>
  <rcc rId="307" sId="1">
    <oc r="I28">
      <f>41047.42+0.1+121951.43</f>
    </oc>
    <nc r="I28">
      <f>D28-G28</f>
    </nc>
  </rcc>
  <rcc rId="308" sId="1">
    <oc r="I29">
      <f>D29-G29</f>
    </oc>
    <nc r="I29">
      <f>D29-G29</f>
    </nc>
  </rcc>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27" start="0" length="2147483647">
    <dxf>
      <font>
        <color auto="1"/>
      </font>
    </dxf>
  </rfmt>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3">
  <userInfo guid="{FEFA2F24-30E5-4D49-B525-70F292CA6199}" name="Вершинина Мария Игоревна" id="-1434601831" dateTime="2021-01-18T15:26:14"/>
  <userInfo guid="{0FD3F8AC-2787-47A4-8BBB-C985A2E07826}" name="Крыжановская Анна Александровна" id="-144618287" dateTime="2021-01-18T16:15:55"/>
  <userInfo guid="{2D064BE8-E1E4-4460-8B54-AF429C09E79B}" name="Фесик Светлана Викторовна" id="-1001710632" dateTime="2021-02-05T16:31:35"/>
</user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8"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outlinePr showOutlineSymbols="0"/>
    <pageSetUpPr fitToPage="1"/>
  </sheetPr>
  <dimension ref="A1:M412"/>
  <sheetViews>
    <sheetView showZeros="0" tabSelected="1" showOutlineSymbols="0" view="pageBreakPreview" topLeftCell="A4" zoomScale="37" zoomScaleNormal="37" zoomScaleSheetLayoutView="37" zoomScalePageLayoutView="75" workbookViewId="0">
      <pane xSplit="4" ySplit="7" topLeftCell="E21" activePane="bottomRight" state="frozen"/>
      <selection activeCell="A4" sqref="A4"/>
      <selection pane="topRight" activeCell="E4" sqref="E4"/>
      <selection pane="bottomLeft" activeCell="A11" sqref="A11"/>
      <selection pane="bottomRight" activeCell="J21" sqref="J21:J30"/>
    </sheetView>
  </sheetViews>
  <sheetFormatPr defaultColWidth="9" defaultRowHeight="26.25" outlineLevelRow="1" outlineLevelCol="2" x14ac:dyDescent="0.25"/>
  <cols>
    <col min="1" max="1" width="16.125" style="14" customWidth="1"/>
    <col min="2" max="2" width="76.5" style="15" customWidth="1"/>
    <col min="3" max="4" width="23.875" style="16" customWidth="1"/>
    <col min="5" max="5" width="25.5" style="17" customWidth="1" outlineLevel="2"/>
    <col min="6" max="6" width="18.625" style="18" customWidth="1" outlineLevel="2"/>
    <col min="7" max="7" width="25.75" style="16" customWidth="1" outlineLevel="2"/>
    <col min="8" max="8" width="19.375" style="18" customWidth="1" outlineLevel="2"/>
    <col min="9" max="9" width="27" style="18" customWidth="1" outlineLevel="2"/>
    <col min="10" max="10" width="155.75" style="15" customWidth="1"/>
    <col min="11" max="11" width="23.125" style="3" customWidth="1"/>
    <col min="12" max="12" width="27.75" style="3" customWidth="1"/>
    <col min="13" max="13" width="22.75" style="11" customWidth="1"/>
    <col min="14" max="65" width="9" style="11" customWidth="1"/>
    <col min="66" max="16384" width="9" style="11"/>
  </cols>
  <sheetData>
    <row r="1" spans="1:13" ht="30.75" x14ac:dyDescent="0.25">
      <c r="A1" s="5"/>
      <c r="B1" s="6"/>
      <c r="C1" s="7"/>
      <c r="D1" s="7"/>
      <c r="E1" s="8"/>
      <c r="F1" s="9"/>
      <c r="G1" s="7"/>
      <c r="H1" s="9"/>
      <c r="I1" s="9"/>
      <c r="J1" s="10"/>
    </row>
    <row r="2" spans="1:13" ht="2.25" customHeight="1" x14ac:dyDescent="0.25">
      <c r="A2" s="5"/>
      <c r="B2" s="6"/>
      <c r="C2" s="7"/>
      <c r="D2" s="7"/>
      <c r="E2" s="8"/>
      <c r="F2" s="9"/>
      <c r="G2" s="7"/>
      <c r="H2" s="9"/>
      <c r="I2" s="9"/>
      <c r="J2" s="10"/>
    </row>
    <row r="3" spans="1:13" ht="63.75" customHeight="1" x14ac:dyDescent="0.25">
      <c r="A3" s="190" t="s">
        <v>73</v>
      </c>
      <c r="B3" s="190"/>
      <c r="C3" s="190"/>
      <c r="D3" s="190"/>
      <c r="E3" s="190"/>
      <c r="F3" s="190"/>
      <c r="G3" s="190"/>
      <c r="H3" s="190"/>
      <c r="I3" s="190"/>
      <c r="J3" s="190"/>
    </row>
    <row r="4" spans="1:13" s="64" customFormat="1" x14ac:dyDescent="0.25">
      <c r="A4" s="58"/>
      <c r="B4" s="59"/>
      <c r="C4" s="60"/>
      <c r="D4" s="60"/>
      <c r="E4" s="60"/>
      <c r="F4" s="60"/>
      <c r="G4" s="60"/>
      <c r="H4" s="61"/>
      <c r="I4" s="62"/>
      <c r="J4" s="19" t="s">
        <v>31</v>
      </c>
      <c r="K4" s="63"/>
      <c r="L4" s="63"/>
    </row>
    <row r="5" spans="1:13" s="43" customFormat="1" ht="75" customHeight="1" x14ac:dyDescent="0.25">
      <c r="A5" s="193" t="s">
        <v>3</v>
      </c>
      <c r="B5" s="196" t="s">
        <v>8</v>
      </c>
      <c r="C5" s="194" t="s">
        <v>77</v>
      </c>
      <c r="D5" s="194"/>
      <c r="E5" s="198" t="s">
        <v>76</v>
      </c>
      <c r="F5" s="198"/>
      <c r="G5" s="198"/>
      <c r="H5" s="198"/>
      <c r="I5" s="197" t="s">
        <v>103</v>
      </c>
      <c r="J5" s="196" t="s">
        <v>45</v>
      </c>
    </row>
    <row r="6" spans="1:13" s="43" customFormat="1" ht="52.5" customHeight="1" x14ac:dyDescent="0.25">
      <c r="A6" s="193"/>
      <c r="B6" s="196"/>
      <c r="C6" s="195" t="s">
        <v>74</v>
      </c>
      <c r="D6" s="194" t="s">
        <v>75</v>
      </c>
      <c r="E6" s="191" t="s">
        <v>7</v>
      </c>
      <c r="F6" s="191"/>
      <c r="G6" s="191" t="s">
        <v>6</v>
      </c>
      <c r="H6" s="191"/>
      <c r="I6" s="197"/>
      <c r="J6" s="196"/>
    </row>
    <row r="7" spans="1:13" s="43" customFormat="1" ht="74.25" customHeight="1" x14ac:dyDescent="0.25">
      <c r="A7" s="193"/>
      <c r="B7" s="196"/>
      <c r="C7" s="195"/>
      <c r="D7" s="194"/>
      <c r="E7" s="47" t="s">
        <v>0</v>
      </c>
      <c r="F7" s="20" t="s">
        <v>12</v>
      </c>
      <c r="G7" s="46" t="s">
        <v>9</v>
      </c>
      <c r="H7" s="20" t="s">
        <v>2</v>
      </c>
      <c r="I7" s="197"/>
      <c r="J7" s="196"/>
    </row>
    <row r="8" spans="1:13" s="36" customFormat="1" ht="36" customHeight="1" x14ac:dyDescent="0.25">
      <c r="A8" s="21">
        <v>1</v>
      </c>
      <c r="B8" s="22">
        <v>2</v>
      </c>
      <c r="C8" s="23">
        <v>3</v>
      </c>
      <c r="D8" s="23">
        <v>4</v>
      </c>
      <c r="E8" s="24">
        <v>5</v>
      </c>
      <c r="F8" s="23">
        <v>6</v>
      </c>
      <c r="G8" s="23">
        <v>7</v>
      </c>
      <c r="H8" s="23">
        <v>8</v>
      </c>
      <c r="I8" s="23">
        <v>9</v>
      </c>
      <c r="J8" s="23">
        <v>10</v>
      </c>
      <c r="K8" s="35"/>
      <c r="L8" s="35"/>
    </row>
    <row r="9" spans="1:13" s="2" customFormat="1" ht="52.5" customHeight="1" x14ac:dyDescent="0.25">
      <c r="A9" s="192"/>
      <c r="B9" s="141" t="s">
        <v>30</v>
      </c>
      <c r="C9" s="140">
        <f>SUM(C10:C14)</f>
        <v>18033297.149999999</v>
      </c>
      <c r="D9" s="140">
        <f>SUM(D10:D14)</f>
        <v>18595674.960000001</v>
      </c>
      <c r="E9" s="140">
        <f>SUM(E10:E14)</f>
        <v>174589.57</v>
      </c>
      <c r="F9" s="143">
        <f>E9/D9</f>
        <v>9.4000000000000004E-3</v>
      </c>
      <c r="G9" s="140">
        <f t="shared" ref="G9" si="0">SUM(G10:G14)</f>
        <v>58479.91</v>
      </c>
      <c r="H9" s="143">
        <f>G9/D9</f>
        <v>3.0999999999999999E-3</v>
      </c>
      <c r="I9" s="140">
        <f>SUM(I10:I14)</f>
        <v>18595674.960000001</v>
      </c>
      <c r="J9" s="199"/>
      <c r="K9" s="48">
        <f>D9-I9</f>
        <v>0</v>
      </c>
      <c r="L9" s="1"/>
      <c r="M9" s="1"/>
    </row>
    <row r="10" spans="1:13" s="3" customFormat="1" x14ac:dyDescent="0.25">
      <c r="A10" s="192"/>
      <c r="B10" s="142" t="s">
        <v>4</v>
      </c>
      <c r="C10" s="140">
        <f>C16+C26+C33+C40+C46+C52+C58+C67+C147+C154+C160+C167+C177+C186+C192+C173</f>
        <v>221745.8</v>
      </c>
      <c r="D10" s="140">
        <f>D16+D26+D33+D40+D46+D52+D58+D67+D147+D154+D160+D167+D177+D186+D192+D173</f>
        <v>754075</v>
      </c>
      <c r="E10" s="140">
        <f>E16+E26+E33+E40+E46+E52+E58+E67+E147+E154+E160+E167+E177+E186+E192+E173</f>
        <v>1012.07</v>
      </c>
      <c r="F10" s="143">
        <f t="shared" ref="F10:F12" si="1">E10/D10</f>
        <v>1.2999999999999999E-3</v>
      </c>
      <c r="G10" s="140">
        <f>G16+G26+G33+G40+G46+G52+G58+G67+G147+G154+G160+G167+G177+G186+G192+G173</f>
        <v>1012.07</v>
      </c>
      <c r="H10" s="143">
        <f t="shared" ref="H10:H12" si="2">G10/D10</f>
        <v>1.2999999999999999E-3</v>
      </c>
      <c r="I10" s="140">
        <f>I16+I26+I33+I40+I46+I52+I58+I67+I147+I154+I160+I167+I177+I186+I192+I173</f>
        <v>754075</v>
      </c>
      <c r="J10" s="199"/>
      <c r="K10" s="48">
        <f t="shared" ref="K10:K14" si="3">D10-I10</f>
        <v>0</v>
      </c>
      <c r="L10" s="1"/>
      <c r="M10" s="1"/>
    </row>
    <row r="11" spans="1:13" s="3" customFormat="1" x14ac:dyDescent="0.25">
      <c r="A11" s="192"/>
      <c r="B11" s="142" t="s">
        <v>16</v>
      </c>
      <c r="C11" s="140">
        <f t="shared" ref="C11:E14" si="4">C17+C27+C34+C41+C47+C53+C59+C68+C148+C155+C161+C168+C178+C187+C193</f>
        <v>17104080.899999999</v>
      </c>
      <c r="D11" s="140">
        <f t="shared" si="4"/>
        <v>17133741.100000001</v>
      </c>
      <c r="E11" s="140">
        <f t="shared" si="4"/>
        <v>173533.44</v>
      </c>
      <c r="F11" s="143">
        <f t="shared" si="1"/>
        <v>1.01E-2</v>
      </c>
      <c r="G11" s="140">
        <f>G17+G27+G34+G41+G47+G53+G59+G68+G148+G155+G161+G168+G178+G187+G193</f>
        <v>57423.78</v>
      </c>
      <c r="H11" s="143">
        <f t="shared" si="2"/>
        <v>3.3999999999999998E-3</v>
      </c>
      <c r="I11" s="140">
        <f>I17+I27+I34+I41+I47+I53+I59+I68+I148+I155+I161+I168+I178+I187+I193</f>
        <v>17133741.100000001</v>
      </c>
      <c r="J11" s="199"/>
      <c r="K11" s="48">
        <f t="shared" si="3"/>
        <v>0</v>
      </c>
      <c r="L11" s="1"/>
      <c r="M11" s="1"/>
    </row>
    <row r="12" spans="1:13" s="3" customFormat="1" x14ac:dyDescent="0.25">
      <c r="A12" s="192"/>
      <c r="B12" s="142" t="s">
        <v>11</v>
      </c>
      <c r="C12" s="140">
        <f t="shared" si="4"/>
        <v>576241.52</v>
      </c>
      <c r="D12" s="140">
        <f t="shared" si="4"/>
        <v>576629.93000000005</v>
      </c>
      <c r="E12" s="140">
        <f t="shared" si="4"/>
        <v>44.06</v>
      </c>
      <c r="F12" s="143">
        <f t="shared" si="1"/>
        <v>1E-4</v>
      </c>
      <c r="G12" s="140">
        <f>G18+G28+G35+G42+G48+G54+G60+G69+G149+G156+G162+G169+G179+G188+G194</f>
        <v>44.06</v>
      </c>
      <c r="H12" s="143">
        <f t="shared" si="2"/>
        <v>1E-4</v>
      </c>
      <c r="I12" s="140">
        <f>I18+I28+I35+I42+I48+I54+I60+I69+I149+I156+I162+I169+I179+I188+I194</f>
        <v>576629.93000000005</v>
      </c>
      <c r="J12" s="199"/>
      <c r="K12" s="48">
        <f t="shared" si="3"/>
        <v>0</v>
      </c>
      <c r="L12" s="1"/>
      <c r="M12" s="1"/>
    </row>
    <row r="13" spans="1:13" s="3" customFormat="1" x14ac:dyDescent="0.25">
      <c r="A13" s="192"/>
      <c r="B13" s="142" t="s">
        <v>13</v>
      </c>
      <c r="C13" s="140">
        <f t="shared" si="4"/>
        <v>0</v>
      </c>
      <c r="D13" s="140">
        <f t="shared" si="4"/>
        <v>0</v>
      </c>
      <c r="E13" s="140">
        <f t="shared" si="4"/>
        <v>0</v>
      </c>
      <c r="F13" s="143"/>
      <c r="G13" s="140">
        <f>G19+G29+G36+G43+G49+G55+G61+G70+G150+G157+G163+G170+G180+G189+G195</f>
        <v>0</v>
      </c>
      <c r="H13" s="143"/>
      <c r="I13" s="140">
        <f>I19+I29+I36+I43+I49+I55+I61+I70+I150+I157+I163+I170+I180+I189+I195</f>
        <v>0</v>
      </c>
      <c r="J13" s="199"/>
      <c r="K13" s="48">
        <f t="shared" si="3"/>
        <v>0</v>
      </c>
      <c r="L13" s="1"/>
      <c r="M13" s="1"/>
    </row>
    <row r="14" spans="1:13" s="3" customFormat="1" ht="42" customHeight="1" x14ac:dyDescent="0.25">
      <c r="A14" s="192"/>
      <c r="B14" s="142" t="s">
        <v>5</v>
      </c>
      <c r="C14" s="140">
        <f t="shared" si="4"/>
        <v>131228.93</v>
      </c>
      <c r="D14" s="140">
        <f t="shared" si="4"/>
        <v>131228.93</v>
      </c>
      <c r="E14" s="140">
        <f t="shared" si="4"/>
        <v>0</v>
      </c>
      <c r="F14" s="143">
        <f t="shared" ref="F14" si="5">E14/D14</f>
        <v>0</v>
      </c>
      <c r="G14" s="140">
        <f>G20+G30+G37+G44+G50+G56+G62+G71+G151+G158+G164+G171+G181+G190+G196</f>
        <v>0</v>
      </c>
      <c r="H14" s="143">
        <f t="shared" ref="H14:H15" si="6">G14/D14</f>
        <v>0</v>
      </c>
      <c r="I14" s="140">
        <f>I20+I30+I37+I44+I50+I56+I62+I71+I151+I158+I164+I171+I181+I190+I196</f>
        <v>131228.93</v>
      </c>
      <c r="J14" s="199"/>
      <c r="K14" s="48">
        <f t="shared" si="3"/>
        <v>0</v>
      </c>
      <c r="L14" s="1"/>
      <c r="M14" s="1"/>
    </row>
    <row r="15" spans="1:13" s="2" customFormat="1" ht="133.5" customHeight="1" x14ac:dyDescent="0.25">
      <c r="A15" s="180" t="s">
        <v>32</v>
      </c>
      <c r="B15" s="141" t="s">
        <v>118</v>
      </c>
      <c r="C15" s="140">
        <f>C16+C17+C18+C19+C20</f>
        <v>3197.6</v>
      </c>
      <c r="D15" s="140">
        <f t="shared" ref="D15:G15" si="7">D16+D17+D18+D19+D20</f>
        <v>3197.6</v>
      </c>
      <c r="E15" s="140">
        <f t="shared" si="7"/>
        <v>0</v>
      </c>
      <c r="F15" s="143">
        <f>E15/D15</f>
        <v>0</v>
      </c>
      <c r="G15" s="140">
        <f t="shared" si="7"/>
        <v>0</v>
      </c>
      <c r="H15" s="143">
        <f t="shared" si="6"/>
        <v>0</v>
      </c>
      <c r="I15" s="140">
        <f>I16+I17+I18+I19+I20</f>
        <v>3197.6</v>
      </c>
      <c r="J15" s="153" t="s">
        <v>88</v>
      </c>
      <c r="K15" s="48">
        <f t="shared" ref="K15:K73" si="8">D15-I15</f>
        <v>0</v>
      </c>
      <c r="L15" s="1"/>
      <c r="M15" s="1"/>
    </row>
    <row r="16" spans="1:13" s="2" customFormat="1" ht="45" customHeight="1" x14ac:dyDescent="0.25">
      <c r="A16" s="181"/>
      <c r="B16" s="142" t="s">
        <v>4</v>
      </c>
      <c r="C16" s="75"/>
      <c r="D16" s="75"/>
      <c r="E16" s="75"/>
      <c r="F16" s="76"/>
      <c r="G16" s="75"/>
      <c r="H16" s="76"/>
      <c r="I16" s="75"/>
      <c r="J16" s="226"/>
      <c r="K16" s="48">
        <f t="shared" si="8"/>
        <v>0</v>
      </c>
      <c r="L16" s="1"/>
      <c r="M16" s="1"/>
    </row>
    <row r="17" spans="1:13" s="2" customFormat="1" ht="54.75" customHeight="1" x14ac:dyDescent="0.25">
      <c r="A17" s="181"/>
      <c r="B17" s="73" t="s">
        <v>16</v>
      </c>
      <c r="C17" s="75">
        <v>3197.6</v>
      </c>
      <c r="D17" s="75">
        <v>3197.6</v>
      </c>
      <c r="E17" s="27">
        <v>0</v>
      </c>
      <c r="F17" s="28">
        <f>E17/D17</f>
        <v>0</v>
      </c>
      <c r="G17" s="27">
        <v>0</v>
      </c>
      <c r="H17" s="28">
        <f>G17/D17</f>
        <v>0</v>
      </c>
      <c r="I17" s="75">
        <f>D17-G17</f>
        <v>3197.6</v>
      </c>
      <c r="J17" s="226"/>
      <c r="K17" s="48">
        <f t="shared" si="8"/>
        <v>0</v>
      </c>
      <c r="L17" s="1"/>
      <c r="M17" s="1"/>
    </row>
    <row r="18" spans="1:13" s="2" customFormat="1" ht="26.25" customHeight="1" x14ac:dyDescent="0.25">
      <c r="A18" s="181"/>
      <c r="B18" s="73" t="s">
        <v>11</v>
      </c>
      <c r="C18" s="75"/>
      <c r="D18" s="75"/>
      <c r="E18" s="27"/>
      <c r="F18" s="28"/>
      <c r="G18" s="27"/>
      <c r="H18" s="28"/>
      <c r="I18" s="27"/>
      <c r="J18" s="226"/>
      <c r="K18" s="48">
        <f t="shared" si="8"/>
        <v>0</v>
      </c>
      <c r="L18" s="1"/>
      <c r="M18" s="1"/>
    </row>
    <row r="19" spans="1:13" s="2" customFormat="1" ht="45" customHeight="1" x14ac:dyDescent="0.25">
      <c r="A19" s="181"/>
      <c r="B19" s="73" t="s">
        <v>13</v>
      </c>
      <c r="C19" s="27">
        <v>0</v>
      </c>
      <c r="D19" s="49"/>
      <c r="E19" s="27">
        <v>0</v>
      </c>
      <c r="F19" s="28"/>
      <c r="G19" s="27">
        <v>0</v>
      </c>
      <c r="H19" s="28"/>
      <c r="I19" s="27">
        <v>0</v>
      </c>
      <c r="J19" s="226"/>
      <c r="K19" s="48">
        <f t="shared" si="8"/>
        <v>0</v>
      </c>
      <c r="L19" s="1"/>
      <c r="M19" s="1"/>
    </row>
    <row r="20" spans="1:13" s="3" customFormat="1" ht="74.25" customHeight="1" x14ac:dyDescent="0.25">
      <c r="A20" s="184"/>
      <c r="B20" s="73" t="s">
        <v>5</v>
      </c>
      <c r="C20" s="27"/>
      <c r="D20" s="27"/>
      <c r="E20" s="27"/>
      <c r="F20" s="28"/>
      <c r="G20" s="27"/>
      <c r="H20" s="28"/>
      <c r="I20" s="27"/>
      <c r="J20" s="226"/>
      <c r="K20" s="48">
        <f t="shared" si="8"/>
        <v>0</v>
      </c>
      <c r="L20" s="1"/>
      <c r="M20" s="1"/>
    </row>
    <row r="21" spans="1:13" ht="409.5" customHeight="1" x14ac:dyDescent="0.25">
      <c r="A21" s="180" t="s">
        <v>14</v>
      </c>
      <c r="B21" s="216" t="s">
        <v>101</v>
      </c>
      <c r="C21" s="152">
        <f>C26+C27+C28+C29</f>
        <v>15287175.720000001</v>
      </c>
      <c r="D21" s="152">
        <f>D26+D27+D28+D29</f>
        <v>15757734.92</v>
      </c>
      <c r="E21" s="152">
        <f>E26+E27+E28+E29</f>
        <v>160479</v>
      </c>
      <c r="F21" s="189">
        <f>(E21/D21)</f>
        <v>1.0200000000000001E-2</v>
      </c>
      <c r="G21" s="152">
        <f>G26+G27+G28+G29</f>
        <v>50199.41</v>
      </c>
      <c r="H21" s="189">
        <f>G21/D21</f>
        <v>3.2000000000000002E-3</v>
      </c>
      <c r="I21" s="152">
        <f>SUM(I26:I30)</f>
        <v>15757734.92</v>
      </c>
      <c r="J21" s="176" t="s">
        <v>123</v>
      </c>
      <c r="K21" s="48">
        <f t="shared" si="8"/>
        <v>0</v>
      </c>
      <c r="L21" s="1"/>
      <c r="M21" s="1"/>
    </row>
    <row r="22" spans="1:13" ht="409.5" customHeight="1" x14ac:dyDescent="0.25">
      <c r="A22" s="181"/>
      <c r="B22" s="217"/>
      <c r="C22" s="152"/>
      <c r="D22" s="152"/>
      <c r="E22" s="152"/>
      <c r="F22" s="189"/>
      <c r="G22" s="152"/>
      <c r="H22" s="189"/>
      <c r="I22" s="152"/>
      <c r="J22" s="177"/>
      <c r="K22" s="48">
        <f t="shared" si="8"/>
        <v>0</v>
      </c>
      <c r="L22" s="1"/>
      <c r="M22" s="1"/>
    </row>
    <row r="23" spans="1:13" ht="158.25" customHeight="1" x14ac:dyDescent="0.25">
      <c r="A23" s="126"/>
      <c r="B23" s="217"/>
      <c r="C23" s="146"/>
      <c r="D23" s="152"/>
      <c r="E23" s="152"/>
      <c r="F23" s="189"/>
      <c r="G23" s="152"/>
      <c r="H23" s="189"/>
      <c r="I23" s="152"/>
      <c r="J23" s="177"/>
      <c r="K23" s="48">
        <f t="shared" si="8"/>
        <v>0</v>
      </c>
      <c r="L23" s="1"/>
      <c r="M23" s="1"/>
    </row>
    <row r="24" spans="1:13" ht="227.25" customHeight="1" x14ac:dyDescent="0.25">
      <c r="A24" s="44"/>
      <c r="B24" s="218"/>
      <c r="C24" s="44"/>
      <c r="D24" s="44"/>
      <c r="E24" s="44"/>
      <c r="F24" s="44"/>
      <c r="G24" s="44"/>
      <c r="H24" s="44"/>
      <c r="I24" s="44"/>
      <c r="J24" s="177"/>
      <c r="K24" s="48">
        <f t="shared" si="8"/>
        <v>0</v>
      </c>
      <c r="L24" s="1"/>
      <c r="M24" s="1"/>
    </row>
    <row r="25" spans="1:13" ht="41.25" customHeight="1" x14ac:dyDescent="0.25">
      <c r="A25" s="45"/>
      <c r="B25" s="219"/>
      <c r="C25" s="45"/>
      <c r="D25" s="45"/>
      <c r="E25" s="45"/>
      <c r="F25" s="45"/>
      <c r="G25" s="45"/>
      <c r="H25" s="45"/>
      <c r="I25" s="45"/>
      <c r="J25" s="177"/>
      <c r="K25" s="48">
        <f t="shared" si="8"/>
        <v>0</v>
      </c>
      <c r="L25" s="1"/>
      <c r="M25" s="1"/>
    </row>
    <row r="26" spans="1:13" ht="45" customHeight="1" x14ac:dyDescent="0.25">
      <c r="A26" s="38"/>
      <c r="B26" s="97" t="s">
        <v>4</v>
      </c>
      <c r="C26" s="125">
        <v>105639.3</v>
      </c>
      <c r="D26" s="75">
        <v>550417.6</v>
      </c>
      <c r="E26" s="27">
        <v>0</v>
      </c>
      <c r="F26" s="28">
        <f>E26/D26</f>
        <v>0</v>
      </c>
      <c r="G26" s="27">
        <v>0</v>
      </c>
      <c r="H26" s="28">
        <f>G26/D26</f>
        <v>0</v>
      </c>
      <c r="I26" s="75">
        <f>444778.3+105639.3</f>
        <v>550417.6</v>
      </c>
      <c r="J26" s="177"/>
      <c r="K26" s="48">
        <f t="shared" si="8"/>
        <v>0</v>
      </c>
      <c r="L26" s="1"/>
      <c r="M26" s="1"/>
    </row>
    <row r="27" spans="1:13" ht="45" customHeight="1" x14ac:dyDescent="0.25">
      <c r="A27" s="38"/>
      <c r="B27" s="97" t="s">
        <v>16</v>
      </c>
      <c r="C27" s="75">
        <v>14866164.300000001</v>
      </c>
      <c r="D27" s="75">
        <v>14892769.6</v>
      </c>
      <c r="E27" s="75">
        <v>160479</v>
      </c>
      <c r="F27" s="76">
        <f>E27/D27</f>
        <v>1.0800000000000001E-2</v>
      </c>
      <c r="G27" s="75">
        <v>50199.41</v>
      </c>
      <c r="H27" s="76">
        <f>G27/D27</f>
        <v>3.3999999999999998E-3</v>
      </c>
      <c r="I27" s="75">
        <f>13492475.47+1398777.1+1517.03</f>
        <v>14892769.6</v>
      </c>
      <c r="J27" s="177"/>
      <c r="K27" s="48">
        <f t="shared" si="8"/>
        <v>0</v>
      </c>
      <c r="L27" s="1"/>
      <c r="M27" s="1"/>
    </row>
    <row r="28" spans="1:13" ht="48" customHeight="1" x14ac:dyDescent="0.25">
      <c r="A28" s="38" t="s">
        <v>46</v>
      </c>
      <c r="B28" s="97" t="s">
        <v>11</v>
      </c>
      <c r="C28" s="75">
        <v>315372.12</v>
      </c>
      <c r="D28" s="75">
        <v>314547.71999999997</v>
      </c>
      <c r="E28" s="27">
        <f>G28</f>
        <v>0</v>
      </c>
      <c r="F28" s="28">
        <f>E28/D28</f>
        <v>0</v>
      </c>
      <c r="G28" s="27">
        <v>0</v>
      </c>
      <c r="H28" s="28">
        <f>G28/D28</f>
        <v>0</v>
      </c>
      <c r="I28" s="75">
        <f>166971.12+146565.25+1011.35</f>
        <v>314547.71999999997</v>
      </c>
      <c r="J28" s="177"/>
      <c r="K28" s="48">
        <f t="shared" si="8"/>
        <v>0</v>
      </c>
      <c r="L28" s="1"/>
      <c r="M28" s="1"/>
    </row>
    <row r="29" spans="1:13" ht="42" customHeight="1" x14ac:dyDescent="0.25">
      <c r="A29" s="38"/>
      <c r="B29" s="97" t="s">
        <v>13</v>
      </c>
      <c r="C29" s="27"/>
      <c r="D29" s="27"/>
      <c r="E29" s="27"/>
      <c r="F29" s="28"/>
      <c r="G29" s="27"/>
      <c r="H29" s="28"/>
      <c r="I29" s="27">
        <f t="shared" ref="I29" si="9">D29-G29</f>
        <v>0</v>
      </c>
      <c r="J29" s="177"/>
      <c r="K29" s="48">
        <f t="shared" si="8"/>
        <v>0</v>
      </c>
      <c r="L29" s="1"/>
      <c r="M29" s="1"/>
    </row>
    <row r="30" spans="1:13" ht="46.5" customHeight="1" x14ac:dyDescent="0.25">
      <c r="A30" s="38"/>
      <c r="B30" s="97" t="s">
        <v>5</v>
      </c>
      <c r="C30" s="27"/>
      <c r="D30" s="27"/>
      <c r="E30" s="27"/>
      <c r="F30" s="28"/>
      <c r="G30" s="27"/>
      <c r="H30" s="28"/>
      <c r="I30" s="27"/>
      <c r="J30" s="178"/>
      <c r="K30" s="48">
        <f t="shared" si="8"/>
        <v>0</v>
      </c>
      <c r="L30" s="1"/>
      <c r="M30" s="1"/>
    </row>
    <row r="31" spans="1:13" ht="60" customHeight="1" x14ac:dyDescent="0.25">
      <c r="A31" s="180" t="s">
        <v>15</v>
      </c>
      <c r="B31" s="182" t="s">
        <v>78</v>
      </c>
      <c r="C31" s="152">
        <f>C33+C34+C35+C36+C37</f>
        <v>399648.2</v>
      </c>
      <c r="D31" s="152">
        <f t="shared" ref="D31" si="10">D33+D34+D35+D36+D37</f>
        <v>399648.2</v>
      </c>
      <c r="E31" s="152">
        <f>E33+E34+E35+E36+E37</f>
        <v>9500</v>
      </c>
      <c r="F31" s="189">
        <f>E31/D31</f>
        <v>2.3800000000000002E-2</v>
      </c>
      <c r="G31" s="146">
        <f>G33+G34+G35+G36+G37</f>
        <v>5040.1899999999996</v>
      </c>
      <c r="H31" s="189">
        <f>G31/D31</f>
        <v>1.26E-2</v>
      </c>
      <c r="I31" s="152">
        <f>I34</f>
        <v>399648.2</v>
      </c>
      <c r="J31" s="153" t="s">
        <v>110</v>
      </c>
      <c r="K31" s="48">
        <f t="shared" si="8"/>
        <v>0</v>
      </c>
      <c r="L31" s="1"/>
      <c r="M31" s="1"/>
    </row>
    <row r="32" spans="1:13" ht="311.25" customHeight="1" x14ac:dyDescent="0.25">
      <c r="A32" s="184"/>
      <c r="B32" s="183"/>
      <c r="C32" s="152"/>
      <c r="D32" s="152"/>
      <c r="E32" s="152"/>
      <c r="F32" s="189"/>
      <c r="G32" s="148"/>
      <c r="H32" s="189"/>
      <c r="I32" s="152"/>
      <c r="J32" s="153"/>
      <c r="K32" s="48">
        <f t="shared" si="8"/>
        <v>0</v>
      </c>
      <c r="L32" s="1"/>
      <c r="M32" s="1"/>
    </row>
    <row r="33" spans="1:13" ht="103.5" customHeight="1" x14ac:dyDescent="0.25">
      <c r="A33" s="37"/>
      <c r="B33" s="73" t="s">
        <v>4</v>
      </c>
      <c r="C33" s="75"/>
      <c r="D33" s="75"/>
      <c r="E33" s="75"/>
      <c r="F33" s="76"/>
      <c r="G33" s="75"/>
      <c r="H33" s="76"/>
      <c r="I33" s="75"/>
      <c r="J33" s="153"/>
      <c r="K33" s="48">
        <f t="shared" si="8"/>
        <v>0</v>
      </c>
      <c r="L33" s="1"/>
      <c r="M33" s="1"/>
    </row>
    <row r="34" spans="1:13" ht="103.5" customHeight="1" x14ac:dyDescent="0.25">
      <c r="A34" s="37"/>
      <c r="B34" s="73" t="s">
        <v>48</v>
      </c>
      <c r="C34" s="75">
        <v>399648.2</v>
      </c>
      <c r="D34" s="75">
        <v>399648.2</v>
      </c>
      <c r="E34" s="75">
        <v>9500</v>
      </c>
      <c r="F34" s="76">
        <f t="shared" ref="F34" si="11">E34/D34</f>
        <v>2.3800000000000002E-2</v>
      </c>
      <c r="G34" s="75">
        <v>5040.1899999999996</v>
      </c>
      <c r="H34" s="76">
        <f>G34/D34</f>
        <v>1.26E-2</v>
      </c>
      <c r="I34" s="75">
        <f>14190+263432.8+118571.6+3453.8</f>
        <v>399648.2</v>
      </c>
      <c r="J34" s="153"/>
      <c r="K34" s="48">
        <f t="shared" si="8"/>
        <v>0</v>
      </c>
      <c r="L34" s="1"/>
      <c r="M34" s="1"/>
    </row>
    <row r="35" spans="1:13" x14ac:dyDescent="0.25">
      <c r="A35" s="37"/>
      <c r="B35" s="73" t="s">
        <v>11</v>
      </c>
      <c r="C35" s="75"/>
      <c r="D35" s="75"/>
      <c r="E35" s="75">
        <f>G35</f>
        <v>0</v>
      </c>
      <c r="F35" s="76"/>
      <c r="G35" s="75"/>
      <c r="H35" s="76"/>
      <c r="I35" s="75"/>
      <c r="J35" s="153"/>
      <c r="K35" s="48">
        <f t="shared" si="8"/>
        <v>0</v>
      </c>
      <c r="L35" s="1"/>
      <c r="M35" s="1"/>
    </row>
    <row r="36" spans="1:13" x14ac:dyDescent="0.25">
      <c r="A36" s="37"/>
      <c r="B36" s="73" t="s">
        <v>13</v>
      </c>
      <c r="C36" s="75"/>
      <c r="D36" s="75"/>
      <c r="E36" s="75">
        <f>G36</f>
        <v>0</v>
      </c>
      <c r="F36" s="76"/>
      <c r="G36" s="75"/>
      <c r="H36" s="76"/>
      <c r="I36" s="75"/>
      <c r="J36" s="153"/>
      <c r="K36" s="48">
        <f t="shared" si="8"/>
        <v>0</v>
      </c>
      <c r="L36" s="1"/>
      <c r="M36" s="1"/>
    </row>
    <row r="37" spans="1:13" x14ac:dyDescent="0.25">
      <c r="A37" s="37"/>
      <c r="B37" s="73" t="s">
        <v>5</v>
      </c>
      <c r="C37" s="75"/>
      <c r="D37" s="75"/>
      <c r="E37" s="75"/>
      <c r="F37" s="76"/>
      <c r="G37" s="75"/>
      <c r="H37" s="76"/>
      <c r="I37" s="75"/>
      <c r="J37" s="153"/>
      <c r="K37" s="48">
        <f t="shared" si="8"/>
        <v>0</v>
      </c>
      <c r="L37" s="1"/>
      <c r="M37" s="1"/>
    </row>
    <row r="38" spans="1:13" s="106" customFormat="1" ht="30.75" customHeight="1" x14ac:dyDescent="0.25">
      <c r="A38" s="95" t="s">
        <v>33</v>
      </c>
      <c r="B38" s="101" t="s">
        <v>56</v>
      </c>
      <c r="C38" s="88"/>
      <c r="D38" s="88"/>
      <c r="E38" s="104"/>
      <c r="F38" s="94"/>
      <c r="G38" s="88"/>
      <c r="H38" s="94"/>
      <c r="I38" s="105"/>
      <c r="J38" s="97" t="s">
        <v>35</v>
      </c>
      <c r="K38" s="48">
        <f t="shared" si="8"/>
        <v>0</v>
      </c>
      <c r="L38" s="81"/>
      <c r="M38" s="81"/>
    </row>
    <row r="39" spans="1:13" ht="135" customHeight="1" x14ac:dyDescent="0.25">
      <c r="A39" s="77" t="s">
        <v>1</v>
      </c>
      <c r="B39" s="98" t="s">
        <v>106</v>
      </c>
      <c r="C39" s="88">
        <f>C41+C42+C40</f>
        <v>2302.9</v>
      </c>
      <c r="D39" s="88">
        <f>D41+D42+D40</f>
        <v>2422.48</v>
      </c>
      <c r="E39" s="25">
        <f>E41+E42+E40</f>
        <v>0</v>
      </c>
      <c r="F39" s="26">
        <f t="shared" ref="F39" si="12">E39/D39</f>
        <v>0</v>
      </c>
      <c r="G39" s="25">
        <f>G41+G42+G40</f>
        <v>0</v>
      </c>
      <c r="H39" s="26">
        <f t="shared" ref="H39" si="13">G39/D39</f>
        <v>0</v>
      </c>
      <c r="I39" s="140">
        <f>I41+I42+I40</f>
        <v>2422.48</v>
      </c>
      <c r="J39" s="215" t="s">
        <v>113</v>
      </c>
      <c r="K39" s="48">
        <f t="shared" si="8"/>
        <v>0</v>
      </c>
      <c r="L39" s="1"/>
      <c r="M39" s="1"/>
    </row>
    <row r="40" spans="1:13" ht="29.25" customHeight="1" x14ac:dyDescent="0.25">
      <c r="A40" s="129"/>
      <c r="B40" s="97" t="s">
        <v>4</v>
      </c>
      <c r="C40" s="75">
        <v>306.8</v>
      </c>
      <c r="D40" s="75">
        <v>340.9</v>
      </c>
      <c r="E40" s="27">
        <v>0</v>
      </c>
      <c r="F40" s="28">
        <f>E40/D40</f>
        <v>0</v>
      </c>
      <c r="G40" s="27">
        <v>0</v>
      </c>
      <c r="H40" s="28">
        <f>G40/D40</f>
        <v>0</v>
      </c>
      <c r="I40" s="75">
        <v>340.9</v>
      </c>
      <c r="J40" s="215"/>
      <c r="K40" s="48">
        <f t="shared" si="8"/>
        <v>0</v>
      </c>
      <c r="L40" s="1"/>
      <c r="M40" s="1"/>
    </row>
    <row r="41" spans="1:13" ht="29.25" customHeight="1" x14ac:dyDescent="0.25">
      <c r="A41" s="95"/>
      <c r="B41" s="97" t="s">
        <v>48</v>
      </c>
      <c r="C41" s="75">
        <v>1697</v>
      </c>
      <c r="D41" s="75">
        <v>1776.5</v>
      </c>
      <c r="E41" s="27">
        <v>0</v>
      </c>
      <c r="F41" s="28">
        <f t="shared" ref="F41" si="14">E41/D41</f>
        <v>0</v>
      </c>
      <c r="G41" s="27">
        <v>0</v>
      </c>
      <c r="H41" s="28">
        <f>G41/D41</f>
        <v>0</v>
      </c>
      <c r="I41" s="75">
        <v>1776.5</v>
      </c>
      <c r="J41" s="215"/>
      <c r="K41" s="48">
        <f t="shared" si="8"/>
        <v>0</v>
      </c>
      <c r="L41" s="1"/>
      <c r="M41" s="1"/>
    </row>
    <row r="42" spans="1:13" ht="29.25" customHeight="1" x14ac:dyDescent="0.25">
      <c r="A42" s="95"/>
      <c r="B42" s="97" t="s">
        <v>11</v>
      </c>
      <c r="C42" s="75">
        <v>299.10000000000002</v>
      </c>
      <c r="D42" s="75">
        <v>305.08</v>
      </c>
      <c r="E42" s="27">
        <v>0</v>
      </c>
      <c r="F42" s="28">
        <f>E42/D42</f>
        <v>0</v>
      </c>
      <c r="G42" s="27">
        <v>0</v>
      </c>
      <c r="H42" s="28">
        <f>G42/D42</f>
        <v>0</v>
      </c>
      <c r="I42" s="75">
        <v>305.08</v>
      </c>
      <c r="J42" s="215"/>
      <c r="K42" s="48">
        <f t="shared" si="8"/>
        <v>0</v>
      </c>
      <c r="L42" s="1"/>
      <c r="M42" s="1"/>
    </row>
    <row r="43" spans="1:13" ht="29.25" customHeight="1" x14ac:dyDescent="0.25">
      <c r="A43" s="95"/>
      <c r="B43" s="97" t="s">
        <v>13</v>
      </c>
      <c r="C43" s="27"/>
      <c r="D43" s="27"/>
      <c r="E43" s="27"/>
      <c r="F43" s="28"/>
      <c r="G43" s="27"/>
      <c r="H43" s="28"/>
      <c r="I43" s="75">
        <f t="shared" ref="I43:I44" si="15">D43-G43</f>
        <v>0</v>
      </c>
      <c r="J43" s="215"/>
      <c r="K43" s="48">
        <f t="shared" si="8"/>
        <v>0</v>
      </c>
      <c r="L43" s="1"/>
      <c r="M43" s="1"/>
    </row>
    <row r="44" spans="1:13" ht="29.25" customHeight="1" x14ac:dyDescent="0.25">
      <c r="A44" s="37"/>
      <c r="B44" s="97" t="s">
        <v>5</v>
      </c>
      <c r="C44" s="27"/>
      <c r="D44" s="27"/>
      <c r="E44" s="27"/>
      <c r="F44" s="28"/>
      <c r="G44" s="27"/>
      <c r="H44" s="28"/>
      <c r="I44" s="75">
        <f t="shared" si="15"/>
        <v>0</v>
      </c>
      <c r="J44" s="215"/>
      <c r="K44" s="48">
        <f t="shared" si="8"/>
        <v>0</v>
      </c>
      <c r="L44" s="1"/>
      <c r="M44" s="1"/>
    </row>
    <row r="45" spans="1:13" s="2" customFormat="1" ht="342" customHeight="1" x14ac:dyDescent="0.25">
      <c r="A45" s="131" t="s">
        <v>10</v>
      </c>
      <c r="B45" s="134" t="s">
        <v>111</v>
      </c>
      <c r="C45" s="132">
        <f>C46+C47+C48+C49</f>
        <v>49362.95</v>
      </c>
      <c r="D45" s="132">
        <f>D46+D47+D48+D49</f>
        <v>49448.74</v>
      </c>
      <c r="E45" s="25">
        <f>E46+E47+E48+E49+E50</f>
        <v>0</v>
      </c>
      <c r="F45" s="26">
        <f>E45/D45</f>
        <v>0</v>
      </c>
      <c r="G45" s="25">
        <f>SUM(G46:G50)</f>
        <v>0</v>
      </c>
      <c r="H45" s="26">
        <f>G45/D45</f>
        <v>0</v>
      </c>
      <c r="I45" s="140">
        <f>I46+I47+I48+I49</f>
        <v>49448.74</v>
      </c>
      <c r="J45" s="225" t="s">
        <v>115</v>
      </c>
      <c r="K45" s="48">
        <f t="shared" si="8"/>
        <v>0</v>
      </c>
      <c r="L45" s="1"/>
      <c r="M45" s="1"/>
    </row>
    <row r="46" spans="1:13" s="3" customFormat="1" ht="35.25" customHeight="1" x14ac:dyDescent="0.25">
      <c r="A46" s="39"/>
      <c r="B46" s="133" t="s">
        <v>4</v>
      </c>
      <c r="C46" s="75">
        <v>682.1</v>
      </c>
      <c r="D46" s="75">
        <v>682.1</v>
      </c>
      <c r="E46" s="27">
        <v>0</v>
      </c>
      <c r="F46" s="28">
        <f>E46/D46</f>
        <v>0</v>
      </c>
      <c r="G46" s="27"/>
      <c r="H46" s="28">
        <f t="shared" ref="H46:H48" si="16">G46/D46</f>
        <v>0</v>
      </c>
      <c r="I46" s="75">
        <v>682.1</v>
      </c>
      <c r="J46" s="225"/>
      <c r="K46" s="48">
        <f t="shared" si="8"/>
        <v>0</v>
      </c>
      <c r="L46" s="1"/>
      <c r="M46" s="1"/>
    </row>
    <row r="47" spans="1:13" s="3" customFormat="1" ht="44.25" customHeight="1" x14ac:dyDescent="0.25">
      <c r="A47" s="39"/>
      <c r="B47" s="133" t="s">
        <v>48</v>
      </c>
      <c r="C47" s="75">
        <v>46212.7</v>
      </c>
      <c r="D47" s="75">
        <v>46294.2</v>
      </c>
      <c r="E47" s="27"/>
      <c r="F47" s="28">
        <f>E47/D47</f>
        <v>0</v>
      </c>
      <c r="G47" s="27"/>
      <c r="H47" s="28">
        <f t="shared" si="16"/>
        <v>0</v>
      </c>
      <c r="I47" s="75">
        <v>46294.2</v>
      </c>
      <c r="J47" s="225"/>
      <c r="K47" s="48">
        <f t="shared" si="8"/>
        <v>0</v>
      </c>
      <c r="L47" s="1"/>
      <c r="M47" s="1"/>
    </row>
    <row r="48" spans="1:13" s="3" customFormat="1" ht="44.25" customHeight="1" x14ac:dyDescent="0.25">
      <c r="A48" s="39"/>
      <c r="B48" s="133" t="s">
        <v>11</v>
      </c>
      <c r="C48" s="75">
        <v>2468.15</v>
      </c>
      <c r="D48" s="75">
        <v>2472.44</v>
      </c>
      <c r="E48" s="27"/>
      <c r="F48" s="28">
        <f>E48/D48</f>
        <v>0</v>
      </c>
      <c r="G48" s="27"/>
      <c r="H48" s="28">
        <f t="shared" si="16"/>
        <v>0</v>
      </c>
      <c r="I48" s="75">
        <v>2472.44</v>
      </c>
      <c r="J48" s="225"/>
      <c r="K48" s="48">
        <f t="shared" si="8"/>
        <v>0</v>
      </c>
      <c r="L48" s="1"/>
      <c r="M48" s="1"/>
    </row>
    <row r="49" spans="1:13" s="3" customFormat="1" ht="44.25" customHeight="1" x14ac:dyDescent="0.25">
      <c r="A49" s="39"/>
      <c r="B49" s="133" t="s">
        <v>13</v>
      </c>
      <c r="C49" s="27">
        <v>0</v>
      </c>
      <c r="D49" s="27">
        <v>0</v>
      </c>
      <c r="E49" s="27"/>
      <c r="F49" s="28">
        <v>0</v>
      </c>
      <c r="G49" s="29"/>
      <c r="H49" s="28"/>
      <c r="I49" s="75">
        <f>D49-G49</f>
        <v>0</v>
      </c>
      <c r="J49" s="225"/>
      <c r="K49" s="48">
        <f t="shared" si="8"/>
        <v>0</v>
      </c>
      <c r="L49" s="1"/>
      <c r="M49" s="1"/>
    </row>
    <row r="50" spans="1:13" s="3" customFormat="1" ht="65.25" customHeight="1" x14ac:dyDescent="0.25">
      <c r="A50" s="39"/>
      <c r="B50" s="133" t="s">
        <v>5</v>
      </c>
      <c r="C50" s="27"/>
      <c r="D50" s="27"/>
      <c r="E50" s="27"/>
      <c r="F50" s="28"/>
      <c r="G50" s="27"/>
      <c r="H50" s="28"/>
      <c r="I50" s="27"/>
      <c r="J50" s="225"/>
      <c r="K50" s="48">
        <f t="shared" si="8"/>
        <v>0</v>
      </c>
      <c r="L50" s="1"/>
      <c r="M50" s="1"/>
    </row>
    <row r="51" spans="1:13" s="3" customFormat="1" ht="170.25" customHeight="1" x14ac:dyDescent="0.25">
      <c r="A51" s="138" t="s">
        <v>34</v>
      </c>
      <c r="B51" s="139" t="s">
        <v>114</v>
      </c>
      <c r="C51" s="135">
        <f>C52+C53+C54+C55</f>
        <v>13426.4</v>
      </c>
      <c r="D51" s="135">
        <f t="shared" ref="D51:E51" si="17">D52+D53+D54+D55</f>
        <v>13426.4</v>
      </c>
      <c r="E51" s="135">
        <f t="shared" si="17"/>
        <v>1000</v>
      </c>
      <c r="F51" s="137">
        <f t="shared" ref="F51:F53" si="18">E51/D51</f>
        <v>7.4499999999999997E-2</v>
      </c>
      <c r="G51" s="135">
        <f>G52+G53+G54+G55</f>
        <v>240.57</v>
      </c>
      <c r="H51" s="137">
        <f t="shared" ref="H51:H53" si="19">G51/D51</f>
        <v>1.7899999999999999E-2</v>
      </c>
      <c r="I51" s="135">
        <f>I52+I53+I54+I55</f>
        <v>13426.4</v>
      </c>
      <c r="J51" s="222" t="s">
        <v>119</v>
      </c>
      <c r="K51" s="48">
        <f t="shared" si="8"/>
        <v>0</v>
      </c>
      <c r="L51" s="1"/>
      <c r="M51" s="1"/>
    </row>
    <row r="52" spans="1:13" s="3" customFormat="1" x14ac:dyDescent="0.25">
      <c r="A52" s="138"/>
      <c r="B52" s="136" t="s">
        <v>4</v>
      </c>
      <c r="C52" s="75"/>
      <c r="D52" s="75">
        <v>0</v>
      </c>
      <c r="E52" s="135"/>
      <c r="F52" s="137"/>
      <c r="G52" s="135"/>
      <c r="H52" s="137"/>
      <c r="I52" s="75">
        <v>0</v>
      </c>
      <c r="J52" s="223"/>
      <c r="K52" s="48">
        <f t="shared" si="8"/>
        <v>0</v>
      </c>
      <c r="L52" s="1"/>
      <c r="M52" s="1"/>
    </row>
    <row r="53" spans="1:13" s="3" customFormat="1" x14ac:dyDescent="0.25">
      <c r="A53" s="138"/>
      <c r="B53" s="136" t="s">
        <v>16</v>
      </c>
      <c r="C53" s="75">
        <v>13426.4</v>
      </c>
      <c r="D53" s="75">
        <v>13426.4</v>
      </c>
      <c r="E53" s="75">
        <v>1000</v>
      </c>
      <c r="F53" s="76">
        <f t="shared" si="18"/>
        <v>7.4499999999999997E-2</v>
      </c>
      <c r="G53" s="75">
        <v>240.57</v>
      </c>
      <c r="H53" s="76">
        <f t="shared" si="19"/>
        <v>1.7899999999999999E-2</v>
      </c>
      <c r="I53" s="75">
        <v>13426.4</v>
      </c>
      <c r="J53" s="223"/>
      <c r="K53" s="48">
        <f t="shared" si="8"/>
        <v>0</v>
      </c>
      <c r="L53" s="1"/>
      <c r="M53" s="1"/>
    </row>
    <row r="54" spans="1:13" s="3" customFormat="1" x14ac:dyDescent="0.25">
      <c r="A54" s="138"/>
      <c r="B54" s="136" t="s">
        <v>11</v>
      </c>
      <c r="C54" s="135"/>
      <c r="D54" s="135"/>
      <c r="E54" s="25"/>
      <c r="F54" s="26"/>
      <c r="G54" s="25"/>
      <c r="H54" s="26"/>
      <c r="I54" s="25"/>
      <c r="J54" s="223"/>
      <c r="K54" s="48">
        <f t="shared" si="8"/>
        <v>0</v>
      </c>
      <c r="L54" s="1"/>
      <c r="M54" s="1"/>
    </row>
    <row r="55" spans="1:13" s="3" customFormat="1" x14ac:dyDescent="0.25">
      <c r="A55" s="138"/>
      <c r="B55" s="136" t="s">
        <v>13</v>
      </c>
      <c r="C55" s="135"/>
      <c r="D55" s="135"/>
      <c r="E55" s="25"/>
      <c r="F55" s="26"/>
      <c r="G55" s="25"/>
      <c r="H55" s="26"/>
      <c r="I55" s="25"/>
      <c r="J55" s="223"/>
      <c r="K55" s="48">
        <f t="shared" si="8"/>
        <v>0</v>
      </c>
      <c r="L55" s="1"/>
      <c r="M55" s="1"/>
    </row>
    <row r="56" spans="1:13" s="3" customFormat="1" x14ac:dyDescent="0.25">
      <c r="A56" s="138"/>
      <c r="B56" s="136" t="s">
        <v>5</v>
      </c>
      <c r="C56" s="27"/>
      <c r="D56" s="27"/>
      <c r="E56" s="27"/>
      <c r="F56" s="28"/>
      <c r="G56" s="27"/>
      <c r="H56" s="28"/>
      <c r="I56" s="27"/>
      <c r="J56" s="224"/>
      <c r="K56" s="48">
        <f t="shared" si="8"/>
        <v>0</v>
      </c>
      <c r="L56" s="1"/>
      <c r="M56" s="1"/>
    </row>
    <row r="57" spans="1:13" s="12" customFormat="1" ht="210" customHeight="1" x14ac:dyDescent="0.25">
      <c r="A57" s="93" t="s">
        <v>17</v>
      </c>
      <c r="B57" s="74" t="s">
        <v>87</v>
      </c>
      <c r="C57" s="88">
        <f>C58+C59+C60+C61+C62</f>
        <v>8397.2999999999993</v>
      </c>
      <c r="D57" s="88">
        <f>D58+D59+D60+D61+D62</f>
        <v>8397.2999999999993</v>
      </c>
      <c r="E57" s="88">
        <f>E58+E59+E60+E61+E62</f>
        <v>0</v>
      </c>
      <c r="F57" s="94">
        <f>E57/D57</f>
        <v>0</v>
      </c>
      <c r="G57" s="88">
        <f>G58+G59+G60+G61+G62</f>
        <v>0</v>
      </c>
      <c r="H57" s="94">
        <f>G57/D57</f>
        <v>0</v>
      </c>
      <c r="I57" s="88">
        <f>I58+I59+I60+I61+I62</f>
        <v>8397.2999999999993</v>
      </c>
      <c r="J57" s="162" t="s">
        <v>116</v>
      </c>
      <c r="K57" s="48">
        <f t="shared" si="8"/>
        <v>0</v>
      </c>
      <c r="L57" s="1"/>
      <c r="M57" s="1"/>
    </row>
    <row r="58" spans="1:13" s="3" customFormat="1" ht="33" customHeight="1" x14ac:dyDescent="0.25">
      <c r="A58" s="37"/>
      <c r="B58" s="73" t="s">
        <v>4</v>
      </c>
      <c r="C58" s="75">
        <v>0</v>
      </c>
      <c r="D58" s="75">
        <v>0</v>
      </c>
      <c r="E58" s="75">
        <v>0</v>
      </c>
      <c r="F58" s="76"/>
      <c r="G58" s="75">
        <v>0</v>
      </c>
      <c r="H58" s="76"/>
      <c r="I58" s="75">
        <v>0</v>
      </c>
      <c r="J58" s="226"/>
      <c r="K58" s="48">
        <f t="shared" si="8"/>
        <v>0</v>
      </c>
      <c r="L58" s="1"/>
      <c r="M58" s="1"/>
    </row>
    <row r="59" spans="1:13" s="3" customFormat="1" ht="33" customHeight="1" x14ac:dyDescent="0.25">
      <c r="A59" s="37"/>
      <c r="B59" s="73" t="s">
        <v>48</v>
      </c>
      <c r="C59" s="75">
        <v>8397.2999999999993</v>
      </c>
      <c r="D59" s="75">
        <v>8397.2999999999993</v>
      </c>
      <c r="E59" s="75">
        <v>0</v>
      </c>
      <c r="F59" s="76">
        <f t="shared" ref="F59" si="20">E59/D59</f>
        <v>0</v>
      </c>
      <c r="G59" s="75">
        <v>0</v>
      </c>
      <c r="H59" s="76">
        <f t="shared" ref="H59" si="21">G59/D59</f>
        <v>0</v>
      </c>
      <c r="I59" s="75">
        <f>D59-G59</f>
        <v>8397.2999999999993</v>
      </c>
      <c r="J59" s="226"/>
      <c r="K59" s="48">
        <f t="shared" si="8"/>
        <v>0</v>
      </c>
      <c r="L59" s="1"/>
      <c r="M59" s="1"/>
    </row>
    <row r="60" spans="1:13" s="3" customFormat="1" ht="33" customHeight="1" x14ac:dyDescent="0.25">
      <c r="A60" s="37"/>
      <c r="B60" s="73" t="s">
        <v>11</v>
      </c>
      <c r="C60" s="27">
        <v>0</v>
      </c>
      <c r="D60" s="27">
        <v>0</v>
      </c>
      <c r="E60" s="27">
        <f>G60</f>
        <v>0</v>
      </c>
      <c r="F60" s="28"/>
      <c r="G60" s="27">
        <v>0</v>
      </c>
      <c r="H60" s="28"/>
      <c r="I60" s="27">
        <v>0</v>
      </c>
      <c r="J60" s="226"/>
      <c r="K60" s="48">
        <f t="shared" si="8"/>
        <v>0</v>
      </c>
      <c r="L60" s="1"/>
      <c r="M60" s="1"/>
    </row>
    <row r="61" spans="1:13" s="3" customFormat="1" ht="33" customHeight="1" x14ac:dyDescent="0.25">
      <c r="A61" s="37"/>
      <c r="B61" s="73" t="s">
        <v>13</v>
      </c>
      <c r="C61" s="27"/>
      <c r="D61" s="27"/>
      <c r="E61" s="27"/>
      <c r="F61" s="28"/>
      <c r="G61" s="27"/>
      <c r="H61" s="28"/>
      <c r="I61" s="27"/>
      <c r="J61" s="226"/>
      <c r="K61" s="48">
        <f t="shared" si="8"/>
        <v>0</v>
      </c>
      <c r="L61" s="1"/>
      <c r="M61" s="1"/>
    </row>
    <row r="62" spans="1:13" s="3" customFormat="1" x14ac:dyDescent="0.25">
      <c r="A62" s="37"/>
      <c r="B62" s="73" t="s">
        <v>5</v>
      </c>
      <c r="C62" s="27"/>
      <c r="D62" s="27"/>
      <c r="E62" s="27"/>
      <c r="F62" s="28"/>
      <c r="G62" s="27"/>
      <c r="H62" s="28"/>
      <c r="I62" s="27"/>
      <c r="J62" s="226"/>
      <c r="K62" s="48">
        <f t="shared" si="8"/>
        <v>0</v>
      </c>
      <c r="L62" s="1"/>
      <c r="M62" s="1"/>
    </row>
    <row r="63" spans="1:13" s="107" customFormat="1" ht="45" customHeight="1" x14ac:dyDescent="0.25">
      <c r="A63" s="95" t="s">
        <v>18</v>
      </c>
      <c r="B63" s="67" t="s">
        <v>57</v>
      </c>
      <c r="C63" s="88"/>
      <c r="D63" s="88"/>
      <c r="E63" s="104"/>
      <c r="F63" s="94"/>
      <c r="G63" s="88"/>
      <c r="H63" s="94"/>
      <c r="I63" s="105"/>
      <c r="J63" s="97" t="s">
        <v>35</v>
      </c>
      <c r="K63" s="48">
        <f t="shared" si="8"/>
        <v>0</v>
      </c>
      <c r="L63" s="81"/>
      <c r="M63" s="81"/>
    </row>
    <row r="64" spans="1:13" s="13" customFormat="1" ht="409.5" customHeight="1" x14ac:dyDescent="0.25">
      <c r="A64" s="186" t="s">
        <v>19</v>
      </c>
      <c r="B64" s="231" t="s">
        <v>83</v>
      </c>
      <c r="C64" s="146">
        <f>SUM(C67:C70)</f>
        <v>803643.55</v>
      </c>
      <c r="D64" s="152">
        <f>SUM(D67:D70)</f>
        <v>808557.85</v>
      </c>
      <c r="E64" s="206">
        <f>SUM(E67:E70)</f>
        <v>0</v>
      </c>
      <c r="F64" s="209">
        <f>E64/D64</f>
        <v>0</v>
      </c>
      <c r="G64" s="204">
        <f t="shared" ref="G64" si="22">SUM(G67:G71)</f>
        <v>0</v>
      </c>
      <c r="H64" s="205">
        <f>G64/D64</f>
        <v>0</v>
      </c>
      <c r="I64" s="152">
        <f>SUM(I67:I70)</f>
        <v>808557.85</v>
      </c>
      <c r="J64" s="199"/>
      <c r="K64" s="48">
        <f t="shared" si="8"/>
        <v>0</v>
      </c>
      <c r="L64" s="1"/>
      <c r="M64" s="1"/>
    </row>
    <row r="65" spans="1:13" s="13" customFormat="1" ht="409.5" customHeight="1" x14ac:dyDescent="0.25">
      <c r="A65" s="187"/>
      <c r="B65" s="232"/>
      <c r="C65" s="147"/>
      <c r="D65" s="152"/>
      <c r="E65" s="207"/>
      <c r="F65" s="210"/>
      <c r="G65" s="204"/>
      <c r="H65" s="205"/>
      <c r="I65" s="152"/>
      <c r="J65" s="199"/>
      <c r="K65" s="48">
        <f t="shared" si="8"/>
        <v>0</v>
      </c>
      <c r="L65" s="1"/>
      <c r="M65" s="1"/>
    </row>
    <row r="66" spans="1:13" s="13" customFormat="1" ht="214.5" customHeight="1" x14ac:dyDescent="0.25">
      <c r="A66" s="188"/>
      <c r="B66" s="232"/>
      <c r="C66" s="148"/>
      <c r="D66" s="152"/>
      <c r="E66" s="208"/>
      <c r="F66" s="211"/>
      <c r="G66" s="204"/>
      <c r="H66" s="205"/>
      <c r="I66" s="152"/>
      <c r="J66" s="199"/>
      <c r="K66" s="48">
        <f t="shared" si="8"/>
        <v>0</v>
      </c>
      <c r="L66" s="1"/>
      <c r="M66" s="1"/>
    </row>
    <row r="67" spans="1:13" s="4" customFormat="1" x14ac:dyDescent="0.25">
      <c r="A67" s="95"/>
      <c r="B67" s="97" t="s">
        <v>4</v>
      </c>
      <c r="C67" s="75">
        <f t="shared" ref="C67:E71" si="23">C73+C109</f>
        <v>52635.6</v>
      </c>
      <c r="D67" s="75">
        <f t="shared" si="23"/>
        <v>57549.9</v>
      </c>
      <c r="E67" s="27">
        <f t="shared" si="23"/>
        <v>0</v>
      </c>
      <c r="F67" s="28">
        <f t="shared" ref="F67:F69" si="24">E67/D67</f>
        <v>0</v>
      </c>
      <c r="G67" s="27">
        <f>G73+G109</f>
        <v>0</v>
      </c>
      <c r="H67" s="28">
        <f t="shared" ref="H67:H69" si="25">G67/D67</f>
        <v>0</v>
      </c>
      <c r="I67" s="75">
        <f>I73+I109</f>
        <v>57549.9</v>
      </c>
      <c r="J67" s="199"/>
      <c r="K67" s="48">
        <f t="shared" si="8"/>
        <v>0</v>
      </c>
      <c r="L67" s="1"/>
      <c r="M67" s="1"/>
    </row>
    <row r="68" spans="1:13" s="4" customFormat="1" x14ac:dyDescent="0.25">
      <c r="A68" s="95"/>
      <c r="B68" s="97" t="s">
        <v>36</v>
      </c>
      <c r="C68" s="75">
        <f t="shared" si="23"/>
        <v>669459.69999999995</v>
      </c>
      <c r="D68" s="75">
        <f t="shared" si="23"/>
        <v>669459.69999999995</v>
      </c>
      <c r="E68" s="27">
        <f t="shared" si="23"/>
        <v>0</v>
      </c>
      <c r="F68" s="28">
        <f t="shared" si="24"/>
        <v>0</v>
      </c>
      <c r="G68" s="27">
        <f>G74+G110</f>
        <v>0</v>
      </c>
      <c r="H68" s="28">
        <f t="shared" si="25"/>
        <v>0</v>
      </c>
      <c r="I68" s="75">
        <f>I74+I110</f>
        <v>669459.69999999995</v>
      </c>
      <c r="J68" s="199"/>
      <c r="K68" s="48">
        <f t="shared" si="8"/>
        <v>0</v>
      </c>
      <c r="L68" s="1"/>
      <c r="M68" s="1"/>
    </row>
    <row r="69" spans="1:13" s="4" customFormat="1" x14ac:dyDescent="0.25">
      <c r="A69" s="95"/>
      <c r="B69" s="97" t="s">
        <v>11</v>
      </c>
      <c r="C69" s="75">
        <f t="shared" si="23"/>
        <v>81548.25</v>
      </c>
      <c r="D69" s="75">
        <f t="shared" si="23"/>
        <v>81548.25</v>
      </c>
      <c r="E69" s="27">
        <f t="shared" si="23"/>
        <v>0</v>
      </c>
      <c r="F69" s="28">
        <f t="shared" si="24"/>
        <v>0</v>
      </c>
      <c r="G69" s="27">
        <f>G75+G111</f>
        <v>0</v>
      </c>
      <c r="H69" s="28">
        <f t="shared" si="25"/>
        <v>0</v>
      </c>
      <c r="I69" s="75">
        <f>I75+I111</f>
        <v>81548.25</v>
      </c>
      <c r="J69" s="199"/>
      <c r="K69" s="48">
        <f t="shared" si="8"/>
        <v>0</v>
      </c>
      <c r="L69" s="1"/>
      <c r="M69" s="1"/>
    </row>
    <row r="70" spans="1:13" s="4" customFormat="1" x14ac:dyDescent="0.25">
      <c r="A70" s="95"/>
      <c r="B70" s="97" t="s">
        <v>13</v>
      </c>
      <c r="C70" s="75">
        <f t="shared" si="23"/>
        <v>0</v>
      </c>
      <c r="D70" s="75">
        <f t="shared" si="23"/>
        <v>0</v>
      </c>
      <c r="E70" s="27">
        <f t="shared" si="23"/>
        <v>0</v>
      </c>
      <c r="F70" s="28">
        <v>0</v>
      </c>
      <c r="G70" s="27"/>
      <c r="H70" s="28">
        <v>0</v>
      </c>
      <c r="I70" s="27">
        <f>I76+I112</f>
        <v>0</v>
      </c>
      <c r="J70" s="199"/>
      <c r="K70" s="48">
        <f t="shared" si="8"/>
        <v>0</v>
      </c>
      <c r="L70" s="1"/>
      <c r="M70" s="1"/>
    </row>
    <row r="71" spans="1:13" s="4" customFormat="1" collapsed="1" x14ac:dyDescent="0.25">
      <c r="A71" s="95"/>
      <c r="B71" s="97" t="s">
        <v>5</v>
      </c>
      <c r="C71" s="75">
        <f t="shared" si="23"/>
        <v>0</v>
      </c>
      <c r="D71" s="75">
        <f t="shared" si="23"/>
        <v>0</v>
      </c>
      <c r="E71" s="27">
        <f t="shared" si="23"/>
        <v>0</v>
      </c>
      <c r="F71" s="28"/>
      <c r="G71" s="27"/>
      <c r="H71" s="28"/>
      <c r="I71" s="27">
        <f>I77+I113</f>
        <v>0</v>
      </c>
      <c r="J71" s="199"/>
      <c r="K71" s="48">
        <f t="shared" si="8"/>
        <v>0</v>
      </c>
      <c r="L71" s="1"/>
      <c r="M71" s="1"/>
    </row>
    <row r="72" spans="1:13" s="13" customFormat="1" ht="47.25" customHeight="1" x14ac:dyDescent="0.25">
      <c r="A72" s="102" t="s">
        <v>38</v>
      </c>
      <c r="B72" s="72" t="s">
        <v>97</v>
      </c>
      <c r="C72" s="90">
        <f>SUM(C73:C77)</f>
        <v>733238.32</v>
      </c>
      <c r="D72" s="90">
        <f>SUM(D73:D77)</f>
        <v>733238.32</v>
      </c>
      <c r="E72" s="50">
        <f>SUM(E73:E77)</f>
        <v>0</v>
      </c>
      <c r="F72" s="51">
        <f>E72/D72</f>
        <v>0</v>
      </c>
      <c r="G72" s="50">
        <f>SUM(G73:G77)</f>
        <v>0</v>
      </c>
      <c r="H72" s="51">
        <f>G72/D72</f>
        <v>0</v>
      </c>
      <c r="I72" s="90">
        <f>SUM(I73:I77)</f>
        <v>733238.32</v>
      </c>
      <c r="J72" s="220"/>
      <c r="K72" s="48">
        <f t="shared" si="8"/>
        <v>0</v>
      </c>
      <c r="L72" s="1"/>
      <c r="M72" s="1"/>
    </row>
    <row r="73" spans="1:13" s="4" customFormat="1" x14ac:dyDescent="0.25">
      <c r="A73" s="92"/>
      <c r="B73" s="97" t="s">
        <v>4</v>
      </c>
      <c r="C73" s="75">
        <f t="shared" ref="C73:I77" si="26">C79+C91+C103</f>
        <v>0</v>
      </c>
      <c r="D73" s="75">
        <f t="shared" si="26"/>
        <v>0</v>
      </c>
      <c r="E73" s="27">
        <f t="shared" si="26"/>
        <v>0</v>
      </c>
      <c r="F73" s="27">
        <f t="shared" si="26"/>
        <v>0</v>
      </c>
      <c r="G73" s="27">
        <f t="shared" si="26"/>
        <v>0</v>
      </c>
      <c r="H73" s="27">
        <f t="shared" si="26"/>
        <v>0</v>
      </c>
      <c r="I73" s="75">
        <f t="shared" si="26"/>
        <v>0</v>
      </c>
      <c r="J73" s="220"/>
      <c r="K73" s="48">
        <f t="shared" si="8"/>
        <v>0</v>
      </c>
      <c r="L73" s="1"/>
      <c r="M73" s="1"/>
    </row>
    <row r="74" spans="1:13" s="4" customFormat="1" x14ac:dyDescent="0.25">
      <c r="A74" s="92"/>
      <c r="B74" s="97" t="s">
        <v>47</v>
      </c>
      <c r="C74" s="75">
        <f t="shared" si="26"/>
        <v>652582.1</v>
      </c>
      <c r="D74" s="75">
        <f t="shared" si="26"/>
        <v>652582.1</v>
      </c>
      <c r="E74" s="27">
        <f t="shared" si="26"/>
        <v>0</v>
      </c>
      <c r="F74" s="27">
        <f t="shared" si="26"/>
        <v>0</v>
      </c>
      <c r="G74" s="27">
        <f t="shared" si="26"/>
        <v>0</v>
      </c>
      <c r="H74" s="27">
        <f t="shared" si="26"/>
        <v>0</v>
      </c>
      <c r="I74" s="75">
        <f t="shared" si="26"/>
        <v>652582.1</v>
      </c>
      <c r="J74" s="220"/>
      <c r="K74" s="48">
        <f t="shared" ref="K74:K137" si="27">D74-I74</f>
        <v>0</v>
      </c>
      <c r="L74" s="1"/>
      <c r="M74" s="1"/>
    </row>
    <row r="75" spans="1:13" s="4" customFormat="1" x14ac:dyDescent="0.25">
      <c r="A75" s="92"/>
      <c r="B75" s="97" t="s">
        <v>11</v>
      </c>
      <c r="C75" s="75">
        <f t="shared" si="26"/>
        <v>80656.22</v>
      </c>
      <c r="D75" s="75">
        <f t="shared" si="26"/>
        <v>80656.22</v>
      </c>
      <c r="E75" s="27">
        <f t="shared" si="26"/>
        <v>0</v>
      </c>
      <c r="F75" s="27">
        <f t="shared" si="26"/>
        <v>0</v>
      </c>
      <c r="G75" s="27">
        <f t="shared" si="26"/>
        <v>0</v>
      </c>
      <c r="H75" s="27">
        <f t="shared" si="26"/>
        <v>0</v>
      </c>
      <c r="I75" s="75">
        <f t="shared" si="26"/>
        <v>80656.22</v>
      </c>
      <c r="J75" s="220"/>
      <c r="K75" s="48">
        <f t="shared" si="27"/>
        <v>0</v>
      </c>
      <c r="L75" s="1"/>
      <c r="M75" s="1"/>
    </row>
    <row r="76" spans="1:13" s="4" customFormat="1" x14ac:dyDescent="0.25">
      <c r="A76" s="92"/>
      <c r="B76" s="97" t="s">
        <v>13</v>
      </c>
      <c r="C76" s="75">
        <f t="shared" si="26"/>
        <v>0</v>
      </c>
      <c r="D76" s="75">
        <f t="shared" si="26"/>
        <v>0</v>
      </c>
      <c r="E76" s="27">
        <f t="shared" si="26"/>
        <v>0</v>
      </c>
      <c r="F76" s="27">
        <f t="shared" si="26"/>
        <v>0</v>
      </c>
      <c r="G76" s="27">
        <f t="shared" si="26"/>
        <v>0</v>
      </c>
      <c r="H76" s="27">
        <f t="shared" si="26"/>
        <v>0</v>
      </c>
      <c r="I76" s="27">
        <f t="shared" si="26"/>
        <v>0</v>
      </c>
      <c r="J76" s="220"/>
      <c r="K76" s="48">
        <f t="shared" si="27"/>
        <v>0</v>
      </c>
      <c r="L76" s="1"/>
      <c r="M76" s="1"/>
    </row>
    <row r="77" spans="1:13" s="4" customFormat="1" x14ac:dyDescent="0.25">
      <c r="A77" s="92"/>
      <c r="B77" s="97" t="s">
        <v>5</v>
      </c>
      <c r="C77" s="75">
        <f t="shared" si="26"/>
        <v>0</v>
      </c>
      <c r="D77" s="75">
        <f t="shared" si="26"/>
        <v>0</v>
      </c>
      <c r="E77" s="27">
        <f t="shared" si="26"/>
        <v>0</v>
      </c>
      <c r="F77" s="27">
        <f t="shared" si="26"/>
        <v>0</v>
      </c>
      <c r="G77" s="27">
        <f t="shared" si="26"/>
        <v>0</v>
      </c>
      <c r="H77" s="27">
        <f t="shared" si="26"/>
        <v>0</v>
      </c>
      <c r="I77" s="27">
        <f t="shared" si="26"/>
        <v>0</v>
      </c>
      <c r="J77" s="220"/>
      <c r="K77" s="48">
        <f t="shared" si="27"/>
        <v>0</v>
      </c>
      <c r="L77" s="1"/>
      <c r="M77" s="1"/>
    </row>
    <row r="78" spans="1:13" s="13" customFormat="1" ht="123.75" customHeight="1" x14ac:dyDescent="0.25">
      <c r="A78" s="102" t="s">
        <v>39</v>
      </c>
      <c r="B78" s="72" t="s">
        <v>98</v>
      </c>
      <c r="C78" s="90">
        <f>SUM(C79:C83)</f>
        <v>174523.8</v>
      </c>
      <c r="D78" s="90">
        <f>SUM(D79:D83)</f>
        <v>174523.8</v>
      </c>
      <c r="E78" s="50">
        <f>SUM(E79:E83)</f>
        <v>0</v>
      </c>
      <c r="F78" s="51">
        <f>E78/D78</f>
        <v>0</v>
      </c>
      <c r="G78" s="50">
        <f>SUM(G79:G83)</f>
        <v>0</v>
      </c>
      <c r="H78" s="51">
        <f>G78/D78</f>
        <v>0</v>
      </c>
      <c r="I78" s="90">
        <f>SUM(I79:I83)</f>
        <v>174523.8</v>
      </c>
      <c r="J78" s="52"/>
      <c r="K78" s="48">
        <f t="shared" si="27"/>
        <v>0</v>
      </c>
      <c r="L78" s="1"/>
      <c r="M78" s="1"/>
    </row>
    <row r="79" spans="1:13" s="4" customFormat="1" x14ac:dyDescent="0.25">
      <c r="A79" s="79"/>
      <c r="B79" s="97" t="s">
        <v>4</v>
      </c>
      <c r="C79" s="75">
        <f>C85</f>
        <v>0</v>
      </c>
      <c r="D79" s="75">
        <f>D85</f>
        <v>0</v>
      </c>
      <c r="E79" s="27">
        <f>E85</f>
        <v>0</v>
      </c>
      <c r="F79" s="51"/>
      <c r="G79" s="27">
        <f>G85</f>
        <v>0</v>
      </c>
      <c r="H79" s="51"/>
      <c r="I79" s="75">
        <f>I85</f>
        <v>0</v>
      </c>
      <c r="J79" s="53"/>
      <c r="K79" s="48">
        <f t="shared" si="27"/>
        <v>0</v>
      </c>
      <c r="L79" s="1"/>
      <c r="M79" s="1"/>
    </row>
    <row r="80" spans="1:13" s="4" customFormat="1" x14ac:dyDescent="0.25">
      <c r="A80" s="79"/>
      <c r="B80" s="97" t="s">
        <v>47</v>
      </c>
      <c r="C80" s="75">
        <f t="shared" ref="C80:E83" si="28">C86</f>
        <v>155326.20000000001</v>
      </c>
      <c r="D80" s="75">
        <f t="shared" si="28"/>
        <v>155326.20000000001</v>
      </c>
      <c r="E80" s="27">
        <f t="shared" si="28"/>
        <v>0</v>
      </c>
      <c r="F80" s="27">
        <f>F86</f>
        <v>0</v>
      </c>
      <c r="G80" s="27">
        <f t="shared" ref="G80:G83" si="29">G86</f>
        <v>0</v>
      </c>
      <c r="H80" s="51"/>
      <c r="I80" s="75">
        <f t="shared" ref="I80:I83" si="30">I86</f>
        <v>155326.20000000001</v>
      </c>
      <c r="J80" s="53"/>
      <c r="K80" s="48">
        <f t="shared" si="27"/>
        <v>0</v>
      </c>
      <c r="L80" s="1"/>
      <c r="M80" s="1"/>
    </row>
    <row r="81" spans="1:13" s="4" customFormat="1" x14ac:dyDescent="0.25">
      <c r="A81" s="79"/>
      <c r="B81" s="97" t="s">
        <v>37</v>
      </c>
      <c r="C81" s="75">
        <f t="shared" si="28"/>
        <v>19197.599999999999</v>
      </c>
      <c r="D81" s="75">
        <f t="shared" si="28"/>
        <v>19197.599999999999</v>
      </c>
      <c r="E81" s="27">
        <f t="shared" si="28"/>
        <v>0</v>
      </c>
      <c r="F81" s="27">
        <f>F87</f>
        <v>0</v>
      </c>
      <c r="G81" s="27">
        <f t="shared" si="29"/>
        <v>0</v>
      </c>
      <c r="H81" s="51"/>
      <c r="I81" s="75">
        <f t="shared" si="30"/>
        <v>19197.599999999999</v>
      </c>
      <c r="J81" s="53"/>
      <c r="K81" s="48">
        <f t="shared" si="27"/>
        <v>0</v>
      </c>
      <c r="L81" s="1"/>
      <c r="M81" s="1"/>
    </row>
    <row r="82" spans="1:13" s="4" customFormat="1" x14ac:dyDescent="0.25">
      <c r="A82" s="79"/>
      <c r="B82" s="97" t="s">
        <v>13</v>
      </c>
      <c r="C82" s="27">
        <f t="shared" si="28"/>
        <v>0</v>
      </c>
      <c r="D82" s="27">
        <f t="shared" si="28"/>
        <v>0</v>
      </c>
      <c r="E82" s="27">
        <f t="shared" si="28"/>
        <v>0</v>
      </c>
      <c r="F82" s="28"/>
      <c r="G82" s="27">
        <f t="shared" si="29"/>
        <v>0</v>
      </c>
      <c r="H82" s="51"/>
      <c r="I82" s="75">
        <f t="shared" si="30"/>
        <v>0</v>
      </c>
      <c r="J82" s="53"/>
      <c r="K82" s="48">
        <f t="shared" si="27"/>
        <v>0</v>
      </c>
      <c r="L82" s="1"/>
      <c r="M82" s="1"/>
    </row>
    <row r="83" spans="1:13" s="4" customFormat="1" x14ac:dyDescent="0.25">
      <c r="A83" s="79"/>
      <c r="B83" s="97" t="s">
        <v>5</v>
      </c>
      <c r="C83" s="27">
        <f t="shared" si="28"/>
        <v>0</v>
      </c>
      <c r="D83" s="27">
        <f t="shared" si="28"/>
        <v>0</v>
      </c>
      <c r="E83" s="27">
        <f t="shared" si="28"/>
        <v>0</v>
      </c>
      <c r="F83" s="28"/>
      <c r="G83" s="27">
        <f t="shared" si="29"/>
        <v>0</v>
      </c>
      <c r="H83" s="51"/>
      <c r="I83" s="75">
        <f t="shared" si="30"/>
        <v>0</v>
      </c>
      <c r="J83" s="53"/>
      <c r="K83" s="48">
        <f t="shared" si="27"/>
        <v>0</v>
      </c>
      <c r="L83" s="1"/>
      <c r="M83" s="1"/>
    </row>
    <row r="84" spans="1:13" s="13" customFormat="1" ht="71.25" customHeight="1" x14ac:dyDescent="0.25">
      <c r="A84" s="120" t="s">
        <v>53</v>
      </c>
      <c r="B84" s="71" t="s">
        <v>66</v>
      </c>
      <c r="C84" s="83">
        <f>SUM(C85:C89)</f>
        <v>174523.8</v>
      </c>
      <c r="D84" s="83">
        <f>SUM(D85:D89)</f>
        <v>174523.8</v>
      </c>
      <c r="E84" s="29">
        <f>SUM(E85:E89)</f>
        <v>0</v>
      </c>
      <c r="F84" s="54">
        <f>E84/D84</f>
        <v>0</v>
      </c>
      <c r="G84" s="29">
        <f>SUM(G85:G89)</f>
        <v>0</v>
      </c>
      <c r="H84" s="54">
        <f>G84/D84</f>
        <v>0</v>
      </c>
      <c r="I84" s="83">
        <f>SUM(I85:I89)</f>
        <v>174523.8</v>
      </c>
      <c r="J84" s="228" t="s">
        <v>107</v>
      </c>
      <c r="K84" s="48">
        <f t="shared" si="27"/>
        <v>0</v>
      </c>
      <c r="L84" s="1"/>
      <c r="M84" s="1"/>
    </row>
    <row r="85" spans="1:13" s="4" customFormat="1" x14ac:dyDescent="0.25">
      <c r="A85" s="55"/>
      <c r="B85" s="97" t="s">
        <v>4</v>
      </c>
      <c r="C85" s="75"/>
      <c r="D85" s="88"/>
      <c r="E85" s="27"/>
      <c r="F85" s="28"/>
      <c r="G85" s="27"/>
      <c r="H85" s="28"/>
      <c r="I85" s="88"/>
      <c r="J85" s="229"/>
      <c r="K85" s="48">
        <f t="shared" si="27"/>
        <v>0</v>
      </c>
      <c r="L85" s="1"/>
      <c r="M85" s="1"/>
    </row>
    <row r="86" spans="1:13" s="4" customFormat="1" x14ac:dyDescent="0.25">
      <c r="A86" s="55"/>
      <c r="B86" s="97" t="s">
        <v>47</v>
      </c>
      <c r="C86" s="75">
        <f>155326.2</f>
        <v>155326.20000000001</v>
      </c>
      <c r="D86" s="75">
        <v>155326.20000000001</v>
      </c>
      <c r="E86" s="27"/>
      <c r="F86" s="28">
        <f>E86/D86</f>
        <v>0</v>
      </c>
      <c r="G86" s="27"/>
      <c r="H86" s="28">
        <f>G86/D86</f>
        <v>0</v>
      </c>
      <c r="I86" s="75">
        <f>D86-G86</f>
        <v>155326.20000000001</v>
      </c>
      <c r="J86" s="229"/>
      <c r="K86" s="48">
        <f t="shared" si="27"/>
        <v>0</v>
      </c>
      <c r="L86" s="1"/>
      <c r="M86" s="1"/>
    </row>
    <row r="87" spans="1:13" s="4" customFormat="1" x14ac:dyDescent="0.25">
      <c r="A87" s="55"/>
      <c r="B87" s="97" t="s">
        <v>37</v>
      </c>
      <c r="C87" s="75">
        <v>19197.599999999999</v>
      </c>
      <c r="D87" s="75">
        <v>19197.599999999999</v>
      </c>
      <c r="E87" s="27"/>
      <c r="F87" s="28">
        <f>E87/D87</f>
        <v>0</v>
      </c>
      <c r="G87" s="27"/>
      <c r="H87" s="28">
        <f>G87/D87</f>
        <v>0</v>
      </c>
      <c r="I87" s="75">
        <f>D87-G87</f>
        <v>19197.599999999999</v>
      </c>
      <c r="J87" s="229"/>
      <c r="K87" s="48">
        <f t="shared" si="27"/>
        <v>0</v>
      </c>
      <c r="L87" s="1"/>
      <c r="M87" s="1"/>
    </row>
    <row r="88" spans="1:13" s="4" customFormat="1" x14ac:dyDescent="0.25">
      <c r="A88" s="55"/>
      <c r="B88" s="97" t="s">
        <v>13</v>
      </c>
      <c r="C88" s="27"/>
      <c r="D88" s="27"/>
      <c r="E88" s="27"/>
      <c r="F88" s="28"/>
      <c r="G88" s="27"/>
      <c r="H88" s="28"/>
      <c r="I88" s="75"/>
      <c r="J88" s="229"/>
      <c r="K88" s="48">
        <f t="shared" si="27"/>
        <v>0</v>
      </c>
      <c r="L88" s="1"/>
      <c r="M88" s="1"/>
    </row>
    <row r="89" spans="1:13" s="4" customFormat="1" x14ac:dyDescent="0.25">
      <c r="A89" s="55"/>
      <c r="B89" s="97" t="s">
        <v>5</v>
      </c>
      <c r="C89" s="27"/>
      <c r="D89" s="25"/>
      <c r="E89" s="27"/>
      <c r="F89" s="28"/>
      <c r="G89" s="27"/>
      <c r="H89" s="28"/>
      <c r="I89" s="75"/>
      <c r="J89" s="230"/>
      <c r="K89" s="48">
        <f t="shared" si="27"/>
        <v>0</v>
      </c>
      <c r="L89" s="1"/>
      <c r="M89" s="1"/>
    </row>
    <row r="90" spans="1:13" s="4" customFormat="1" ht="24" customHeight="1" x14ac:dyDescent="0.25">
      <c r="A90" s="121" t="s">
        <v>67</v>
      </c>
      <c r="B90" s="72" t="s">
        <v>99</v>
      </c>
      <c r="C90" s="83">
        <f>SUM(C91:C95)</f>
        <v>36348.42</v>
      </c>
      <c r="D90" s="83">
        <f>SUM(D91:D95)</f>
        <v>36348.42</v>
      </c>
      <c r="E90" s="29">
        <f>SUM(E91:E95)</f>
        <v>0</v>
      </c>
      <c r="F90" s="28">
        <f t="shared" ref="F90:F99" si="31">E90/D90</f>
        <v>0</v>
      </c>
      <c r="G90" s="29">
        <f>SUM(G91:G95)</f>
        <v>0</v>
      </c>
      <c r="H90" s="28">
        <f t="shared" ref="H90:H99" si="32">G90/D90</f>
        <v>0</v>
      </c>
      <c r="I90" s="83">
        <f>SUM(I91:I95)</f>
        <v>36348.42</v>
      </c>
      <c r="J90" s="166"/>
      <c r="K90" s="48">
        <f t="shared" si="27"/>
        <v>0</v>
      </c>
      <c r="L90" s="1"/>
      <c r="M90" s="1"/>
    </row>
    <row r="91" spans="1:13" s="4" customFormat="1" x14ac:dyDescent="0.25">
      <c r="A91" s="103"/>
      <c r="B91" s="97" t="s">
        <v>4</v>
      </c>
      <c r="C91" s="75">
        <f>C97</f>
        <v>0</v>
      </c>
      <c r="D91" s="75">
        <f>D97</f>
        <v>0</v>
      </c>
      <c r="E91" s="27">
        <f>E97</f>
        <v>0</v>
      </c>
      <c r="F91" s="28"/>
      <c r="G91" s="27">
        <f>G97</f>
        <v>0</v>
      </c>
      <c r="H91" s="28"/>
      <c r="I91" s="83">
        <f>I97</f>
        <v>0</v>
      </c>
      <c r="J91" s="167"/>
      <c r="K91" s="48">
        <f t="shared" si="27"/>
        <v>0</v>
      </c>
      <c r="L91" s="1"/>
      <c r="M91" s="1"/>
    </row>
    <row r="92" spans="1:13" s="4" customFormat="1" x14ac:dyDescent="0.25">
      <c r="A92" s="103"/>
      <c r="B92" s="97" t="s">
        <v>47</v>
      </c>
      <c r="C92" s="75">
        <f t="shared" ref="C92:E95" si="33">C98</f>
        <v>32350.1</v>
      </c>
      <c r="D92" s="75">
        <f t="shared" si="33"/>
        <v>32350.1</v>
      </c>
      <c r="E92" s="27">
        <f t="shared" si="33"/>
        <v>0</v>
      </c>
      <c r="F92" s="28">
        <f t="shared" si="31"/>
        <v>0</v>
      </c>
      <c r="G92" s="27">
        <f t="shared" ref="G92:G95" si="34">G98</f>
        <v>0</v>
      </c>
      <c r="H92" s="28">
        <f>G92/D92</f>
        <v>0</v>
      </c>
      <c r="I92" s="83">
        <f t="shared" ref="I92:I95" si="35">I98</f>
        <v>32350.1</v>
      </c>
      <c r="J92" s="167"/>
      <c r="K92" s="48">
        <f t="shared" si="27"/>
        <v>0</v>
      </c>
      <c r="L92" s="1"/>
      <c r="M92" s="1"/>
    </row>
    <row r="93" spans="1:13" s="4" customFormat="1" x14ac:dyDescent="0.25">
      <c r="A93" s="103"/>
      <c r="B93" s="97" t="s">
        <v>37</v>
      </c>
      <c r="C93" s="75">
        <f t="shared" si="33"/>
        <v>3998.32</v>
      </c>
      <c r="D93" s="75">
        <f t="shared" si="33"/>
        <v>3998.32</v>
      </c>
      <c r="E93" s="27">
        <f t="shared" si="33"/>
        <v>0</v>
      </c>
      <c r="F93" s="28">
        <f t="shared" si="31"/>
        <v>0</v>
      </c>
      <c r="G93" s="27">
        <f t="shared" si="34"/>
        <v>0</v>
      </c>
      <c r="H93" s="28">
        <f>G93/D93</f>
        <v>0</v>
      </c>
      <c r="I93" s="83">
        <f t="shared" si="35"/>
        <v>3998.32</v>
      </c>
      <c r="J93" s="167"/>
      <c r="K93" s="48">
        <f t="shared" si="27"/>
        <v>0</v>
      </c>
      <c r="L93" s="1"/>
      <c r="M93" s="1"/>
    </row>
    <row r="94" spans="1:13" s="4" customFormat="1" x14ac:dyDescent="0.25">
      <c r="A94" s="103"/>
      <c r="B94" s="97" t="s">
        <v>13</v>
      </c>
      <c r="C94" s="75">
        <f t="shared" si="33"/>
        <v>0</v>
      </c>
      <c r="D94" s="75">
        <f t="shared" si="33"/>
        <v>0</v>
      </c>
      <c r="E94" s="27">
        <f t="shared" si="33"/>
        <v>0</v>
      </c>
      <c r="F94" s="28"/>
      <c r="G94" s="27">
        <f t="shared" si="34"/>
        <v>0</v>
      </c>
      <c r="H94" s="28"/>
      <c r="I94" s="29">
        <f t="shared" si="35"/>
        <v>0</v>
      </c>
      <c r="J94" s="167"/>
      <c r="K94" s="48">
        <f t="shared" si="27"/>
        <v>0</v>
      </c>
      <c r="L94" s="1"/>
      <c r="M94" s="1"/>
    </row>
    <row r="95" spans="1:13" s="4" customFormat="1" x14ac:dyDescent="0.25">
      <c r="A95" s="103"/>
      <c r="B95" s="97" t="s">
        <v>5</v>
      </c>
      <c r="C95" s="75">
        <f t="shared" si="33"/>
        <v>0</v>
      </c>
      <c r="D95" s="75">
        <f t="shared" si="33"/>
        <v>0</v>
      </c>
      <c r="E95" s="27">
        <f t="shared" si="33"/>
        <v>0</v>
      </c>
      <c r="F95" s="28"/>
      <c r="G95" s="27">
        <f t="shared" si="34"/>
        <v>0</v>
      </c>
      <c r="H95" s="28"/>
      <c r="I95" s="29">
        <f t="shared" si="35"/>
        <v>0</v>
      </c>
      <c r="J95" s="167"/>
      <c r="K95" s="48">
        <f t="shared" si="27"/>
        <v>0</v>
      </c>
      <c r="L95" s="1"/>
      <c r="M95" s="1"/>
    </row>
    <row r="96" spans="1:13" s="4" customFormat="1" ht="77.25" customHeight="1" x14ac:dyDescent="0.25">
      <c r="A96" s="120" t="s">
        <v>68</v>
      </c>
      <c r="B96" s="71" t="s">
        <v>69</v>
      </c>
      <c r="C96" s="75">
        <f>C97+C98+C99+C100+C101</f>
        <v>36348.42</v>
      </c>
      <c r="D96" s="75">
        <f t="shared" ref="D96:E96" si="36">D97+D98+D99+D100+D101</f>
        <v>36348.42</v>
      </c>
      <c r="E96" s="27">
        <f t="shared" si="36"/>
        <v>0</v>
      </c>
      <c r="F96" s="28">
        <f t="shared" si="31"/>
        <v>0</v>
      </c>
      <c r="G96" s="27">
        <f>SUM(G97:G101)</f>
        <v>0</v>
      </c>
      <c r="H96" s="28">
        <f t="shared" si="32"/>
        <v>0</v>
      </c>
      <c r="I96" s="130">
        <f>I97+I98+I99</f>
        <v>36348.42</v>
      </c>
      <c r="J96" s="168" t="s">
        <v>72</v>
      </c>
      <c r="K96" s="48">
        <f t="shared" si="27"/>
        <v>0</v>
      </c>
      <c r="L96" s="1"/>
      <c r="M96" s="1"/>
    </row>
    <row r="97" spans="1:13" s="4" customFormat="1" x14ac:dyDescent="0.25">
      <c r="A97" s="103"/>
      <c r="B97" s="97" t="s">
        <v>4</v>
      </c>
      <c r="C97" s="75"/>
      <c r="D97" s="88"/>
      <c r="E97" s="27"/>
      <c r="F97" s="28"/>
      <c r="G97" s="27"/>
      <c r="H97" s="28"/>
      <c r="I97" s="130">
        <f t="shared" ref="I97:I101" si="37">D97-G97</f>
        <v>0</v>
      </c>
      <c r="J97" s="169"/>
      <c r="K97" s="48">
        <f t="shared" si="27"/>
        <v>0</v>
      </c>
      <c r="L97" s="1"/>
      <c r="M97" s="1"/>
    </row>
    <row r="98" spans="1:13" s="4" customFormat="1" x14ac:dyDescent="0.25">
      <c r="A98" s="103"/>
      <c r="B98" s="97" t="s">
        <v>47</v>
      </c>
      <c r="C98" s="75">
        <v>32350.1</v>
      </c>
      <c r="D98" s="75">
        <v>32350.1</v>
      </c>
      <c r="E98" s="27"/>
      <c r="F98" s="28">
        <f t="shared" si="31"/>
        <v>0</v>
      </c>
      <c r="G98" s="27"/>
      <c r="H98" s="28">
        <f t="shared" si="32"/>
        <v>0</v>
      </c>
      <c r="I98" s="130">
        <f>D98-G98</f>
        <v>32350.1</v>
      </c>
      <c r="J98" s="169"/>
      <c r="K98" s="48">
        <f t="shared" si="27"/>
        <v>0</v>
      </c>
      <c r="L98" s="1"/>
      <c r="M98" s="1"/>
    </row>
    <row r="99" spans="1:13" s="4" customFormat="1" x14ac:dyDescent="0.25">
      <c r="A99" s="103"/>
      <c r="B99" s="97" t="s">
        <v>37</v>
      </c>
      <c r="C99" s="75">
        <v>3998.32</v>
      </c>
      <c r="D99" s="75">
        <v>3998.32</v>
      </c>
      <c r="E99" s="27"/>
      <c r="F99" s="28">
        <f t="shared" si="31"/>
        <v>0</v>
      </c>
      <c r="G99" s="27"/>
      <c r="H99" s="28">
        <f t="shared" si="32"/>
        <v>0</v>
      </c>
      <c r="I99" s="130">
        <f>D99-G99</f>
        <v>3998.32</v>
      </c>
      <c r="J99" s="169"/>
      <c r="K99" s="48">
        <f t="shared" si="27"/>
        <v>0</v>
      </c>
      <c r="L99" s="1"/>
      <c r="M99" s="1"/>
    </row>
    <row r="100" spans="1:13" s="4" customFormat="1" x14ac:dyDescent="0.25">
      <c r="A100" s="103"/>
      <c r="B100" s="97" t="s">
        <v>13</v>
      </c>
      <c r="C100" s="75"/>
      <c r="D100" s="88"/>
      <c r="E100" s="27"/>
      <c r="F100" s="28"/>
      <c r="G100" s="27"/>
      <c r="H100" s="28"/>
      <c r="I100" s="56">
        <f t="shared" si="37"/>
        <v>0</v>
      </c>
      <c r="J100" s="169"/>
      <c r="K100" s="48">
        <f t="shared" si="27"/>
        <v>0</v>
      </c>
      <c r="L100" s="1"/>
      <c r="M100" s="1"/>
    </row>
    <row r="101" spans="1:13" s="4" customFormat="1" x14ac:dyDescent="0.25">
      <c r="A101" s="103"/>
      <c r="B101" s="97" t="s">
        <v>5</v>
      </c>
      <c r="C101" s="75"/>
      <c r="D101" s="88"/>
      <c r="E101" s="27"/>
      <c r="F101" s="28"/>
      <c r="G101" s="27"/>
      <c r="H101" s="28"/>
      <c r="I101" s="56">
        <f t="shared" si="37"/>
        <v>0</v>
      </c>
      <c r="J101" s="170"/>
      <c r="K101" s="48">
        <f t="shared" si="27"/>
        <v>0</v>
      </c>
      <c r="L101" s="1"/>
      <c r="M101" s="1"/>
    </row>
    <row r="102" spans="1:13" s="13" customFormat="1" ht="70.5" customHeight="1" x14ac:dyDescent="0.25">
      <c r="A102" s="89" t="s">
        <v>100</v>
      </c>
      <c r="B102" s="72" t="s">
        <v>70</v>
      </c>
      <c r="C102" s="90">
        <f>SUM(C103:C107)</f>
        <v>522366.1</v>
      </c>
      <c r="D102" s="90">
        <f>SUM(D103:D107)</f>
        <v>522366.1</v>
      </c>
      <c r="E102" s="50">
        <f>SUM(E103:E107)</f>
        <v>0</v>
      </c>
      <c r="F102" s="51">
        <f>E102/D102</f>
        <v>0</v>
      </c>
      <c r="G102" s="50">
        <f>SUM(G103:G107)</f>
        <v>0</v>
      </c>
      <c r="H102" s="51">
        <f>G102/D102</f>
        <v>0</v>
      </c>
      <c r="I102" s="90">
        <f>SUM(I103:I107)</f>
        <v>522366.1</v>
      </c>
      <c r="J102" s="227" t="s">
        <v>107</v>
      </c>
      <c r="K102" s="48">
        <f t="shared" si="27"/>
        <v>0</v>
      </c>
      <c r="L102" s="1"/>
      <c r="M102" s="1"/>
    </row>
    <row r="103" spans="1:13" s="4" customFormat="1" x14ac:dyDescent="0.25">
      <c r="A103" s="103"/>
      <c r="B103" s="97" t="s">
        <v>4</v>
      </c>
      <c r="C103" s="75"/>
      <c r="D103" s="75"/>
      <c r="E103" s="27"/>
      <c r="F103" s="27"/>
      <c r="G103" s="27"/>
      <c r="H103" s="27"/>
      <c r="I103" s="75">
        <f>D103</f>
        <v>0</v>
      </c>
      <c r="J103" s="227"/>
      <c r="K103" s="48">
        <f t="shared" si="27"/>
        <v>0</v>
      </c>
      <c r="L103" s="1"/>
      <c r="M103" s="1"/>
    </row>
    <row r="104" spans="1:13" s="4" customFormat="1" x14ac:dyDescent="0.25">
      <c r="A104" s="103"/>
      <c r="B104" s="97" t="s">
        <v>47</v>
      </c>
      <c r="C104" s="75">
        <f>18367.1+139970.8+87639.2+218928.7</f>
        <v>464905.8</v>
      </c>
      <c r="D104" s="75">
        <f>18367.1+139970.8+87639.2+218928.7</f>
        <v>464905.8</v>
      </c>
      <c r="E104" s="27"/>
      <c r="F104" s="27"/>
      <c r="G104" s="27"/>
      <c r="H104" s="27"/>
      <c r="I104" s="75">
        <f t="shared" ref="I104:I107" si="38">D104</f>
        <v>464905.8</v>
      </c>
      <c r="J104" s="227"/>
      <c r="K104" s="48">
        <f t="shared" si="27"/>
        <v>0</v>
      </c>
      <c r="L104" s="1"/>
      <c r="M104" s="1"/>
    </row>
    <row r="105" spans="1:13" s="4" customFormat="1" x14ac:dyDescent="0.25">
      <c r="A105" s="103"/>
      <c r="B105" s="97" t="s">
        <v>37</v>
      </c>
      <c r="C105" s="75">
        <f>13101.9+44358.4</f>
        <v>57460.3</v>
      </c>
      <c r="D105" s="75">
        <f>13101.9+44358.4</f>
        <v>57460.3</v>
      </c>
      <c r="E105" s="27"/>
      <c r="F105" s="27"/>
      <c r="G105" s="27"/>
      <c r="H105" s="27"/>
      <c r="I105" s="75">
        <f t="shared" si="38"/>
        <v>57460.3</v>
      </c>
      <c r="J105" s="227"/>
      <c r="K105" s="48">
        <f t="shared" si="27"/>
        <v>0</v>
      </c>
      <c r="L105" s="1"/>
      <c r="M105" s="1"/>
    </row>
    <row r="106" spans="1:13" s="4" customFormat="1" x14ac:dyDescent="0.25">
      <c r="A106" s="103"/>
      <c r="B106" s="97" t="s">
        <v>13</v>
      </c>
      <c r="C106" s="75"/>
      <c r="D106" s="75"/>
      <c r="E106" s="27"/>
      <c r="F106" s="28"/>
      <c r="G106" s="27"/>
      <c r="H106" s="28"/>
      <c r="I106" s="27">
        <f t="shared" si="38"/>
        <v>0</v>
      </c>
      <c r="J106" s="227"/>
      <c r="K106" s="48">
        <f t="shared" si="27"/>
        <v>0</v>
      </c>
      <c r="L106" s="1"/>
      <c r="M106" s="1"/>
    </row>
    <row r="107" spans="1:13" s="4" customFormat="1" x14ac:dyDescent="0.25">
      <c r="A107" s="103"/>
      <c r="B107" s="97" t="s">
        <v>5</v>
      </c>
      <c r="C107" s="27"/>
      <c r="D107" s="27"/>
      <c r="E107" s="27"/>
      <c r="F107" s="28"/>
      <c r="G107" s="27"/>
      <c r="H107" s="28"/>
      <c r="I107" s="27">
        <f t="shared" si="38"/>
        <v>0</v>
      </c>
      <c r="J107" s="227"/>
      <c r="K107" s="48">
        <f t="shared" si="27"/>
        <v>0</v>
      </c>
      <c r="L107" s="1"/>
      <c r="M107" s="1"/>
    </row>
    <row r="108" spans="1:13" s="13" customFormat="1" ht="69.75" customHeight="1" x14ac:dyDescent="0.25">
      <c r="A108" s="89" t="s">
        <v>40</v>
      </c>
      <c r="B108" s="72" t="s">
        <v>79</v>
      </c>
      <c r="C108" s="90">
        <f>SUM(C109:C113)</f>
        <v>70405.23</v>
      </c>
      <c r="D108" s="90">
        <f t="shared" ref="D108" si="39">SUM(D109:D113)</f>
        <v>75319.53</v>
      </c>
      <c r="E108" s="90">
        <f>SUM(E109:E113)</f>
        <v>0</v>
      </c>
      <c r="F108" s="91">
        <f t="shared" ref="F108:F111" si="40">E108/D108</f>
        <v>0</v>
      </c>
      <c r="G108" s="90">
        <f>SUM(G109:G113)</f>
        <v>0</v>
      </c>
      <c r="H108" s="91">
        <f t="shared" ref="H108:H117" si="41">G108/D108</f>
        <v>0</v>
      </c>
      <c r="I108" s="90">
        <f>SUM(I109:I113)</f>
        <v>75319.53</v>
      </c>
      <c r="J108" s="220"/>
      <c r="K108" s="48">
        <f t="shared" si="27"/>
        <v>0</v>
      </c>
      <c r="L108" s="1"/>
      <c r="M108" s="1"/>
    </row>
    <row r="109" spans="1:13" s="4" customFormat="1" x14ac:dyDescent="0.25">
      <c r="A109" s="92"/>
      <c r="B109" s="73" t="s">
        <v>4</v>
      </c>
      <c r="C109" s="75">
        <f>C115+C121+C127+C133+C139</f>
        <v>52635.6</v>
      </c>
      <c r="D109" s="75">
        <f>D115+D121+D127+D133+D139</f>
        <v>57549.9</v>
      </c>
      <c r="E109" s="75">
        <f>E115+E121+E127+E133+E139</f>
        <v>0</v>
      </c>
      <c r="F109" s="76">
        <f t="shared" si="40"/>
        <v>0</v>
      </c>
      <c r="G109" s="75">
        <f>G115+G121+G127+G133+G139</f>
        <v>0</v>
      </c>
      <c r="H109" s="76">
        <f t="shared" si="41"/>
        <v>0</v>
      </c>
      <c r="I109" s="75">
        <f>I115+I121+I127+I133+I139</f>
        <v>57549.9</v>
      </c>
      <c r="J109" s="220"/>
      <c r="K109" s="48">
        <f t="shared" si="27"/>
        <v>0</v>
      </c>
      <c r="L109" s="1"/>
      <c r="M109" s="1"/>
    </row>
    <row r="110" spans="1:13" s="4" customFormat="1" x14ac:dyDescent="0.25">
      <c r="A110" s="92"/>
      <c r="B110" s="73" t="s">
        <v>36</v>
      </c>
      <c r="C110" s="75">
        <f t="shared" ref="C110:E110" si="42">C116+C122+C128+C134+C140</f>
        <v>16877.599999999999</v>
      </c>
      <c r="D110" s="75">
        <f t="shared" si="42"/>
        <v>16877.599999999999</v>
      </c>
      <c r="E110" s="75">
        <f t="shared" si="42"/>
        <v>0</v>
      </c>
      <c r="F110" s="76">
        <f t="shared" si="40"/>
        <v>0</v>
      </c>
      <c r="G110" s="75">
        <f t="shared" ref="G110:G113" si="43">G116+G122+G128+G134+G140</f>
        <v>0</v>
      </c>
      <c r="H110" s="76">
        <f t="shared" si="41"/>
        <v>0</v>
      </c>
      <c r="I110" s="75">
        <f t="shared" ref="I110:I113" si="44">I116+I122+I128+I134+I140</f>
        <v>16877.599999999999</v>
      </c>
      <c r="J110" s="220"/>
      <c r="K110" s="48">
        <f t="shared" si="27"/>
        <v>0</v>
      </c>
      <c r="L110" s="1"/>
      <c r="M110" s="1"/>
    </row>
    <row r="111" spans="1:13" s="4" customFormat="1" x14ac:dyDescent="0.25">
      <c r="A111" s="92"/>
      <c r="B111" s="73" t="s">
        <v>37</v>
      </c>
      <c r="C111" s="75">
        <f t="shared" ref="C111:E111" si="45">C117+C123+C129+C135+C141</f>
        <v>892.03</v>
      </c>
      <c r="D111" s="75">
        <f t="shared" si="45"/>
        <v>892.03</v>
      </c>
      <c r="E111" s="75">
        <f t="shared" si="45"/>
        <v>0</v>
      </c>
      <c r="F111" s="76">
        <f t="shared" si="40"/>
        <v>0</v>
      </c>
      <c r="G111" s="75">
        <f t="shared" si="43"/>
        <v>0</v>
      </c>
      <c r="H111" s="76">
        <f t="shared" si="41"/>
        <v>0</v>
      </c>
      <c r="I111" s="75">
        <f t="shared" si="44"/>
        <v>892.03</v>
      </c>
      <c r="J111" s="220"/>
      <c r="K111" s="48">
        <f t="shared" si="27"/>
        <v>0</v>
      </c>
      <c r="L111" s="1"/>
      <c r="M111" s="1"/>
    </row>
    <row r="112" spans="1:13" s="4" customFormat="1" x14ac:dyDescent="0.25">
      <c r="A112" s="92"/>
      <c r="B112" s="73" t="s">
        <v>13</v>
      </c>
      <c r="C112" s="75">
        <f t="shared" ref="C112:E112" si="46">C118+C124+C130+C136+C142</f>
        <v>0</v>
      </c>
      <c r="D112" s="75">
        <f t="shared" si="46"/>
        <v>0</v>
      </c>
      <c r="E112" s="75">
        <f t="shared" si="46"/>
        <v>0</v>
      </c>
      <c r="F112" s="76"/>
      <c r="G112" s="75">
        <f t="shared" si="43"/>
        <v>0</v>
      </c>
      <c r="H112" s="76"/>
      <c r="I112" s="75">
        <f t="shared" si="44"/>
        <v>0</v>
      </c>
      <c r="J112" s="220"/>
      <c r="K112" s="48">
        <f t="shared" si="27"/>
        <v>0</v>
      </c>
      <c r="L112" s="1"/>
      <c r="M112" s="1"/>
    </row>
    <row r="113" spans="1:13" s="4" customFormat="1" collapsed="1" x14ac:dyDescent="0.25">
      <c r="A113" s="92"/>
      <c r="B113" s="73" t="s">
        <v>5</v>
      </c>
      <c r="C113" s="75">
        <f t="shared" ref="C113:E113" si="47">C119+C125+C131+C137+C143</f>
        <v>0</v>
      </c>
      <c r="D113" s="75">
        <f t="shared" si="47"/>
        <v>0</v>
      </c>
      <c r="E113" s="75">
        <f t="shared" si="47"/>
        <v>0</v>
      </c>
      <c r="F113" s="76"/>
      <c r="G113" s="75">
        <f t="shared" si="43"/>
        <v>0</v>
      </c>
      <c r="H113" s="76"/>
      <c r="I113" s="75">
        <f t="shared" si="44"/>
        <v>0</v>
      </c>
      <c r="J113" s="220"/>
      <c r="K113" s="48">
        <f t="shared" si="27"/>
        <v>0</v>
      </c>
      <c r="L113" s="1"/>
      <c r="M113" s="1"/>
    </row>
    <row r="114" spans="1:13" s="84" customFormat="1" ht="94.5" customHeight="1" x14ac:dyDescent="0.25">
      <c r="A114" s="79" t="s">
        <v>41</v>
      </c>
      <c r="B114" s="71" t="s">
        <v>80</v>
      </c>
      <c r="C114" s="83">
        <f t="shared" ref="C114:E114" si="48">SUM(C115:C119)</f>
        <v>17840.63</v>
      </c>
      <c r="D114" s="83">
        <f t="shared" si="48"/>
        <v>17840.63</v>
      </c>
      <c r="E114" s="83">
        <f t="shared" si="48"/>
        <v>0</v>
      </c>
      <c r="F114" s="80">
        <f>E114/D114</f>
        <v>0</v>
      </c>
      <c r="G114" s="83">
        <f>SUM(G115:G119)</f>
        <v>0</v>
      </c>
      <c r="H114" s="80">
        <f t="shared" si="41"/>
        <v>0</v>
      </c>
      <c r="I114" s="83">
        <f>I115+I116+I117</f>
        <v>17840.63</v>
      </c>
      <c r="J114" s="185" t="s">
        <v>121</v>
      </c>
      <c r="K114" s="48">
        <f t="shared" si="27"/>
        <v>0</v>
      </c>
      <c r="L114" s="81"/>
      <c r="M114" s="81"/>
    </row>
    <row r="115" spans="1:13" s="82" customFormat="1" ht="39" customHeight="1" x14ac:dyDescent="0.25">
      <c r="A115" s="79"/>
      <c r="B115" s="73" t="s">
        <v>49</v>
      </c>
      <c r="C115" s="75">
        <v>659.6</v>
      </c>
      <c r="D115" s="75">
        <v>659.6</v>
      </c>
      <c r="E115" s="75">
        <v>0</v>
      </c>
      <c r="F115" s="80">
        <f>E115/D115</f>
        <v>0</v>
      </c>
      <c r="G115" s="75">
        <v>0</v>
      </c>
      <c r="H115" s="80">
        <f>G115/D115</f>
        <v>0</v>
      </c>
      <c r="I115" s="75">
        <f>D115</f>
        <v>659.6</v>
      </c>
      <c r="J115" s="185"/>
      <c r="K115" s="48">
        <f t="shared" si="27"/>
        <v>0</v>
      </c>
      <c r="L115" s="81"/>
      <c r="M115" s="81"/>
    </row>
    <row r="116" spans="1:13" s="82" customFormat="1" ht="39" customHeight="1" x14ac:dyDescent="0.25">
      <c r="A116" s="79"/>
      <c r="B116" s="73" t="s">
        <v>47</v>
      </c>
      <c r="C116" s="75">
        <v>16289</v>
      </c>
      <c r="D116" s="75">
        <v>16289</v>
      </c>
      <c r="E116" s="75">
        <v>0</v>
      </c>
      <c r="F116" s="80">
        <f>E116/D116</f>
        <v>0</v>
      </c>
      <c r="G116" s="75">
        <v>0</v>
      </c>
      <c r="H116" s="80">
        <f>G116/D116</f>
        <v>0</v>
      </c>
      <c r="I116" s="75">
        <f>D116</f>
        <v>16289</v>
      </c>
      <c r="J116" s="185"/>
      <c r="K116" s="48">
        <f t="shared" si="27"/>
        <v>0</v>
      </c>
      <c r="L116" s="81"/>
      <c r="M116" s="81"/>
    </row>
    <row r="117" spans="1:13" s="82" customFormat="1" ht="39" customHeight="1" x14ac:dyDescent="0.25">
      <c r="A117" s="79"/>
      <c r="B117" s="73" t="s">
        <v>37</v>
      </c>
      <c r="C117" s="75">
        <v>892.03</v>
      </c>
      <c r="D117" s="75">
        <v>892.03</v>
      </c>
      <c r="E117" s="75"/>
      <c r="F117" s="80">
        <f>E117/D117</f>
        <v>0</v>
      </c>
      <c r="G117" s="75"/>
      <c r="H117" s="80">
        <f t="shared" si="41"/>
        <v>0</v>
      </c>
      <c r="I117" s="75">
        <f>D117</f>
        <v>892.03</v>
      </c>
      <c r="J117" s="185"/>
      <c r="K117" s="48">
        <f t="shared" si="27"/>
        <v>0</v>
      </c>
      <c r="L117" s="81"/>
      <c r="M117" s="81"/>
    </row>
    <row r="118" spans="1:13" s="4" customFormat="1" ht="39" customHeight="1" x14ac:dyDescent="0.25">
      <c r="A118" s="40"/>
      <c r="B118" s="73" t="s">
        <v>13</v>
      </c>
      <c r="C118" s="27"/>
      <c r="D118" s="25"/>
      <c r="E118" s="27"/>
      <c r="F118" s="28"/>
      <c r="G118" s="27"/>
      <c r="H118" s="28"/>
      <c r="I118" s="57"/>
      <c r="J118" s="185"/>
      <c r="K118" s="48">
        <f t="shared" si="27"/>
        <v>0</v>
      </c>
      <c r="L118" s="1"/>
      <c r="M118" s="1"/>
    </row>
    <row r="119" spans="1:13" s="4" customFormat="1" ht="39" customHeight="1" collapsed="1" x14ac:dyDescent="0.25">
      <c r="A119" s="40"/>
      <c r="B119" s="73" t="s">
        <v>5</v>
      </c>
      <c r="C119" s="27"/>
      <c r="D119" s="25"/>
      <c r="E119" s="27"/>
      <c r="F119" s="28"/>
      <c r="G119" s="27"/>
      <c r="H119" s="28"/>
      <c r="I119" s="57"/>
      <c r="J119" s="221"/>
      <c r="K119" s="48">
        <f t="shared" si="27"/>
        <v>0</v>
      </c>
      <c r="L119" s="1"/>
      <c r="M119" s="1"/>
    </row>
    <row r="120" spans="1:13" s="13" customFormat="1" ht="194.25" customHeight="1" x14ac:dyDescent="0.25">
      <c r="A120" s="79" t="s">
        <v>42</v>
      </c>
      <c r="B120" s="71" t="s">
        <v>82</v>
      </c>
      <c r="C120" s="83">
        <f t="shared" ref="C120" si="49">SUM(C121:C125)</f>
        <v>11</v>
      </c>
      <c r="D120" s="83">
        <f>SUM(D121:D125)</f>
        <v>11</v>
      </c>
      <c r="E120" s="83">
        <f>SUM(E121:E125)</f>
        <v>0</v>
      </c>
      <c r="F120" s="76">
        <f>E120/D120</f>
        <v>0</v>
      </c>
      <c r="G120" s="83">
        <f>G121+G122+G123+G124+G125</f>
        <v>0</v>
      </c>
      <c r="H120" s="80">
        <f t="shared" ref="H120:H127" si="50">G120/D120</f>
        <v>0</v>
      </c>
      <c r="I120" s="85">
        <f>I122</f>
        <v>11</v>
      </c>
      <c r="J120" s="212" t="s">
        <v>92</v>
      </c>
      <c r="K120" s="48">
        <f t="shared" si="27"/>
        <v>0</v>
      </c>
      <c r="L120" s="1"/>
      <c r="M120" s="1"/>
    </row>
    <row r="121" spans="1:13" s="4" customFormat="1" ht="20.25" customHeight="1" x14ac:dyDescent="0.25">
      <c r="A121" s="79"/>
      <c r="B121" s="73" t="s">
        <v>4</v>
      </c>
      <c r="C121" s="75"/>
      <c r="D121" s="75"/>
      <c r="E121" s="75"/>
      <c r="F121" s="76"/>
      <c r="G121" s="75"/>
      <c r="H121" s="76"/>
      <c r="I121" s="86"/>
      <c r="J121" s="213"/>
      <c r="K121" s="48">
        <f t="shared" si="27"/>
        <v>0</v>
      </c>
      <c r="L121" s="1"/>
      <c r="M121" s="1"/>
    </row>
    <row r="122" spans="1:13" s="4" customFormat="1" x14ac:dyDescent="0.25">
      <c r="A122" s="79"/>
      <c r="B122" s="73" t="s">
        <v>36</v>
      </c>
      <c r="C122" s="75">
        <v>11</v>
      </c>
      <c r="D122" s="75">
        <v>11</v>
      </c>
      <c r="E122" s="75">
        <v>0</v>
      </c>
      <c r="F122" s="76">
        <f>E122/D122</f>
        <v>0</v>
      </c>
      <c r="G122" s="75">
        <v>0</v>
      </c>
      <c r="H122" s="76">
        <f t="shared" si="50"/>
        <v>0</v>
      </c>
      <c r="I122" s="85">
        <f>D122</f>
        <v>11</v>
      </c>
      <c r="J122" s="213"/>
      <c r="K122" s="48">
        <f t="shared" si="27"/>
        <v>0</v>
      </c>
      <c r="L122" s="1"/>
      <c r="M122" s="1"/>
    </row>
    <row r="123" spans="1:13" s="4" customFormat="1" ht="27.75" customHeight="1" x14ac:dyDescent="0.25">
      <c r="A123" s="79"/>
      <c r="B123" s="73" t="s">
        <v>37</v>
      </c>
      <c r="C123" s="75"/>
      <c r="D123" s="75"/>
      <c r="E123" s="75"/>
      <c r="F123" s="76"/>
      <c r="G123" s="75"/>
      <c r="H123" s="76"/>
      <c r="I123" s="86"/>
      <c r="J123" s="213"/>
      <c r="K123" s="48">
        <f t="shared" si="27"/>
        <v>0</v>
      </c>
      <c r="L123" s="1"/>
      <c r="M123" s="1"/>
    </row>
    <row r="124" spans="1:13" s="4" customFormat="1" x14ac:dyDescent="0.25">
      <c r="A124" s="79"/>
      <c r="B124" s="73" t="s">
        <v>13</v>
      </c>
      <c r="C124" s="75"/>
      <c r="D124" s="75"/>
      <c r="E124" s="75"/>
      <c r="F124" s="76"/>
      <c r="G124" s="75"/>
      <c r="H124" s="76"/>
      <c r="I124" s="86"/>
      <c r="J124" s="213"/>
      <c r="K124" s="48">
        <f t="shared" si="27"/>
        <v>0</v>
      </c>
      <c r="L124" s="1"/>
      <c r="M124" s="1"/>
    </row>
    <row r="125" spans="1:13" s="4" customFormat="1" collapsed="1" x14ac:dyDescent="0.25">
      <c r="A125" s="79"/>
      <c r="B125" s="73" t="s">
        <v>5</v>
      </c>
      <c r="C125" s="75"/>
      <c r="D125" s="75"/>
      <c r="E125" s="75"/>
      <c r="F125" s="76"/>
      <c r="G125" s="75"/>
      <c r="H125" s="76"/>
      <c r="I125" s="86"/>
      <c r="J125" s="214"/>
      <c r="K125" s="48">
        <f t="shared" si="27"/>
        <v>0</v>
      </c>
      <c r="L125" s="1"/>
      <c r="M125" s="1"/>
    </row>
    <row r="126" spans="1:13" s="32" customFormat="1" ht="110.25" customHeight="1" outlineLevel="1" x14ac:dyDescent="0.25">
      <c r="A126" s="79" t="s">
        <v>43</v>
      </c>
      <c r="B126" s="71" t="s">
        <v>81</v>
      </c>
      <c r="C126" s="83">
        <f>SUM(C127:C131)</f>
        <v>51976</v>
      </c>
      <c r="D126" s="83">
        <f>SUM(D127:D131)</f>
        <v>54971.8</v>
      </c>
      <c r="E126" s="83">
        <f>SUM(E127:E131)</f>
        <v>0</v>
      </c>
      <c r="F126" s="80">
        <f t="shared" ref="F126:F127" si="51">E126/D126</f>
        <v>0</v>
      </c>
      <c r="G126" s="83">
        <f>SUM(G127:G131)</f>
        <v>0</v>
      </c>
      <c r="H126" s="80">
        <f t="shared" si="50"/>
        <v>0</v>
      </c>
      <c r="I126" s="75">
        <f>I127+I128</f>
        <v>54971.8</v>
      </c>
      <c r="J126" s="203" t="s">
        <v>93</v>
      </c>
      <c r="K126" s="48">
        <f t="shared" si="27"/>
        <v>0</v>
      </c>
      <c r="L126" s="1"/>
      <c r="M126" s="1"/>
    </row>
    <row r="127" spans="1:13" s="4" customFormat="1" outlineLevel="1" x14ac:dyDescent="0.25">
      <c r="A127" s="79"/>
      <c r="B127" s="73" t="s">
        <v>4</v>
      </c>
      <c r="C127" s="75">
        <f>4725.1+47250.9</f>
        <v>51976</v>
      </c>
      <c r="D127" s="75">
        <f>5830.7+49141.1</f>
        <v>54971.8</v>
      </c>
      <c r="E127" s="75"/>
      <c r="F127" s="76">
        <f t="shared" si="51"/>
        <v>0</v>
      </c>
      <c r="G127" s="75"/>
      <c r="H127" s="76">
        <f t="shared" si="50"/>
        <v>0</v>
      </c>
      <c r="I127" s="75">
        <f>D127</f>
        <v>54971.8</v>
      </c>
      <c r="J127" s="153"/>
      <c r="K127" s="48">
        <f t="shared" si="27"/>
        <v>0</v>
      </c>
      <c r="L127" s="1"/>
      <c r="M127" s="1"/>
    </row>
    <row r="128" spans="1:13" s="4" customFormat="1" outlineLevel="1" x14ac:dyDescent="0.25">
      <c r="A128" s="79"/>
      <c r="B128" s="73" t="s">
        <v>36</v>
      </c>
      <c r="C128" s="75"/>
      <c r="D128" s="75"/>
      <c r="E128" s="75"/>
      <c r="F128" s="76"/>
      <c r="G128" s="75"/>
      <c r="H128" s="80"/>
      <c r="I128" s="75">
        <f>D128</f>
        <v>0</v>
      </c>
      <c r="J128" s="153"/>
      <c r="K128" s="48">
        <f t="shared" si="27"/>
        <v>0</v>
      </c>
      <c r="L128" s="1"/>
      <c r="M128" s="1"/>
    </row>
    <row r="129" spans="1:13" s="4" customFormat="1" outlineLevel="1" x14ac:dyDescent="0.25">
      <c r="A129" s="79"/>
      <c r="B129" s="73" t="s">
        <v>37</v>
      </c>
      <c r="C129" s="75"/>
      <c r="D129" s="75"/>
      <c r="E129" s="75"/>
      <c r="F129" s="76"/>
      <c r="G129" s="75"/>
      <c r="H129" s="76"/>
      <c r="I129" s="87"/>
      <c r="J129" s="153"/>
      <c r="K129" s="48">
        <f t="shared" si="27"/>
        <v>0</v>
      </c>
      <c r="L129" s="1"/>
      <c r="M129" s="1"/>
    </row>
    <row r="130" spans="1:13" s="4" customFormat="1" outlineLevel="1" x14ac:dyDescent="0.25">
      <c r="A130" s="79"/>
      <c r="B130" s="73" t="s">
        <v>13</v>
      </c>
      <c r="C130" s="75"/>
      <c r="D130" s="88"/>
      <c r="E130" s="75"/>
      <c r="F130" s="76"/>
      <c r="G130" s="75"/>
      <c r="H130" s="76"/>
      <c r="I130" s="87"/>
      <c r="J130" s="153"/>
      <c r="K130" s="48">
        <f t="shared" si="27"/>
        <v>0</v>
      </c>
      <c r="L130" s="1"/>
      <c r="M130" s="1"/>
    </row>
    <row r="131" spans="1:13" s="4" customFormat="1" outlineLevel="1" collapsed="1" x14ac:dyDescent="0.25">
      <c r="A131" s="79"/>
      <c r="B131" s="73" t="s">
        <v>5</v>
      </c>
      <c r="C131" s="75"/>
      <c r="D131" s="88"/>
      <c r="E131" s="75"/>
      <c r="F131" s="76"/>
      <c r="G131" s="75"/>
      <c r="H131" s="76"/>
      <c r="I131" s="87"/>
      <c r="J131" s="153"/>
      <c r="K131" s="48">
        <f t="shared" si="27"/>
        <v>0</v>
      </c>
      <c r="L131" s="1"/>
      <c r="M131" s="1"/>
    </row>
    <row r="132" spans="1:13" s="4" customFormat="1" ht="168" customHeight="1" outlineLevel="1" x14ac:dyDescent="0.25">
      <c r="A132" s="79" t="s">
        <v>44</v>
      </c>
      <c r="B132" s="71" t="s">
        <v>102</v>
      </c>
      <c r="C132" s="83">
        <f>SUM(C133:C137)</f>
        <v>577.6</v>
      </c>
      <c r="D132" s="83">
        <f>SUM(D133:D137)</f>
        <v>577.6</v>
      </c>
      <c r="E132" s="83">
        <f>SUM(E133:E137)</f>
        <v>0</v>
      </c>
      <c r="F132" s="76">
        <f>E132/D132</f>
        <v>0</v>
      </c>
      <c r="G132" s="83">
        <f>SUM(G133:G137)</f>
        <v>0</v>
      </c>
      <c r="H132" s="80">
        <f t="shared" ref="H132" si="52">G132/D132</f>
        <v>0</v>
      </c>
      <c r="I132" s="75">
        <f>I133+I134</f>
        <v>577.6</v>
      </c>
      <c r="J132" s="124"/>
      <c r="K132" s="48">
        <f t="shared" si="27"/>
        <v>0</v>
      </c>
      <c r="L132" s="1"/>
      <c r="M132" s="1"/>
    </row>
    <row r="133" spans="1:13" s="4" customFormat="1" outlineLevel="1" x14ac:dyDescent="0.25">
      <c r="A133" s="79"/>
      <c r="B133" s="97" t="s">
        <v>4</v>
      </c>
      <c r="C133" s="75"/>
      <c r="D133" s="75"/>
      <c r="E133" s="75"/>
      <c r="F133" s="76"/>
      <c r="G133" s="75"/>
      <c r="H133" s="76"/>
      <c r="I133" s="75">
        <f>D133</f>
        <v>0</v>
      </c>
      <c r="J133" s="124"/>
      <c r="K133" s="48">
        <f t="shared" si="27"/>
        <v>0</v>
      </c>
      <c r="L133" s="1"/>
      <c r="M133" s="1"/>
    </row>
    <row r="134" spans="1:13" s="4" customFormat="1" outlineLevel="1" x14ac:dyDescent="0.25">
      <c r="A134" s="79"/>
      <c r="B134" s="97" t="s">
        <v>36</v>
      </c>
      <c r="C134" s="75">
        <v>577.6</v>
      </c>
      <c r="D134" s="75">
        <v>577.6</v>
      </c>
      <c r="E134" s="75"/>
      <c r="F134" s="76">
        <f>E134/D134</f>
        <v>0</v>
      </c>
      <c r="G134" s="75"/>
      <c r="H134" s="80"/>
      <c r="I134" s="75">
        <f>D134</f>
        <v>577.6</v>
      </c>
      <c r="J134" s="124"/>
      <c r="K134" s="48">
        <f t="shared" si="27"/>
        <v>0</v>
      </c>
      <c r="L134" s="1"/>
      <c r="M134" s="1"/>
    </row>
    <row r="135" spans="1:13" s="4" customFormat="1" outlineLevel="1" x14ac:dyDescent="0.25">
      <c r="A135" s="79"/>
      <c r="B135" s="97" t="s">
        <v>37</v>
      </c>
      <c r="C135" s="75"/>
      <c r="D135" s="75"/>
      <c r="E135" s="75"/>
      <c r="F135" s="76"/>
      <c r="G135" s="75"/>
      <c r="H135" s="76"/>
      <c r="I135" s="87"/>
      <c r="J135" s="124"/>
      <c r="K135" s="48">
        <f t="shared" si="27"/>
        <v>0</v>
      </c>
      <c r="L135" s="1"/>
      <c r="M135" s="1"/>
    </row>
    <row r="136" spans="1:13" s="4" customFormat="1" outlineLevel="1" x14ac:dyDescent="0.25">
      <c r="A136" s="79"/>
      <c r="B136" s="97" t="s">
        <v>13</v>
      </c>
      <c r="C136" s="75"/>
      <c r="D136" s="88"/>
      <c r="E136" s="75"/>
      <c r="F136" s="76"/>
      <c r="G136" s="75"/>
      <c r="H136" s="76"/>
      <c r="I136" s="87"/>
      <c r="J136" s="124"/>
      <c r="K136" s="48">
        <f t="shared" si="27"/>
        <v>0</v>
      </c>
      <c r="L136" s="1"/>
      <c r="M136" s="1"/>
    </row>
    <row r="137" spans="1:13" s="4" customFormat="1" outlineLevel="1" x14ac:dyDescent="0.25">
      <c r="A137" s="79"/>
      <c r="B137" s="97" t="s">
        <v>5</v>
      </c>
      <c r="C137" s="75"/>
      <c r="D137" s="88"/>
      <c r="E137" s="75"/>
      <c r="F137" s="76"/>
      <c r="G137" s="75"/>
      <c r="H137" s="76"/>
      <c r="I137" s="87"/>
      <c r="J137" s="124"/>
      <c r="K137" s="48">
        <f t="shared" si="27"/>
        <v>0</v>
      </c>
      <c r="L137" s="1"/>
      <c r="M137" s="1"/>
    </row>
    <row r="138" spans="1:13" s="4" customFormat="1" ht="170.25" customHeight="1" outlineLevel="1" x14ac:dyDescent="0.25">
      <c r="A138" s="79" t="s">
        <v>104</v>
      </c>
      <c r="B138" s="127" t="s">
        <v>105</v>
      </c>
      <c r="C138" s="122">
        <f>C139+C140+C141+C142+C143</f>
        <v>0</v>
      </c>
      <c r="D138" s="122">
        <f t="shared" ref="D138:E138" si="53">D139+D140+D141+D142+D143</f>
        <v>1918.5</v>
      </c>
      <c r="E138" s="122">
        <f t="shared" si="53"/>
        <v>0</v>
      </c>
      <c r="F138" s="123"/>
      <c r="G138" s="122">
        <f>G139+G140+G141+G142+G143</f>
        <v>0</v>
      </c>
      <c r="H138" s="123"/>
      <c r="I138" s="122">
        <f>D138</f>
        <v>1918.5</v>
      </c>
      <c r="J138" s="124" t="s">
        <v>108</v>
      </c>
      <c r="K138" s="48">
        <f t="shared" ref="K138:K196" si="54">D138-I138</f>
        <v>0</v>
      </c>
      <c r="L138" s="1"/>
      <c r="M138" s="1"/>
    </row>
    <row r="139" spans="1:13" s="4" customFormat="1" outlineLevel="1" x14ac:dyDescent="0.25">
      <c r="A139" s="79"/>
      <c r="B139" s="97" t="s">
        <v>4</v>
      </c>
      <c r="C139" s="122"/>
      <c r="D139" s="128">
        <v>1918.5</v>
      </c>
      <c r="E139" s="122"/>
      <c r="F139" s="123"/>
      <c r="G139" s="122"/>
      <c r="H139" s="123"/>
      <c r="I139" s="122">
        <f t="shared" ref="I139:I143" si="55">D139</f>
        <v>1918.5</v>
      </c>
      <c r="J139" s="124"/>
      <c r="K139" s="48">
        <f t="shared" si="54"/>
        <v>0</v>
      </c>
      <c r="L139" s="1"/>
      <c r="M139" s="1"/>
    </row>
    <row r="140" spans="1:13" s="4" customFormat="1" outlineLevel="1" x14ac:dyDescent="0.25">
      <c r="A140" s="79"/>
      <c r="B140" s="97" t="s">
        <v>36</v>
      </c>
      <c r="C140" s="122"/>
      <c r="D140" s="78"/>
      <c r="E140" s="122"/>
      <c r="F140" s="123"/>
      <c r="G140" s="122"/>
      <c r="H140" s="123"/>
      <c r="I140" s="122">
        <f t="shared" si="55"/>
        <v>0</v>
      </c>
      <c r="J140" s="124"/>
      <c r="K140" s="48">
        <f t="shared" si="54"/>
        <v>0</v>
      </c>
      <c r="L140" s="1"/>
      <c r="M140" s="1"/>
    </row>
    <row r="141" spans="1:13" s="4" customFormat="1" outlineLevel="1" x14ac:dyDescent="0.25">
      <c r="A141" s="79"/>
      <c r="B141" s="97" t="s">
        <v>37</v>
      </c>
      <c r="C141" s="122"/>
      <c r="D141" s="78"/>
      <c r="E141" s="122"/>
      <c r="F141" s="123"/>
      <c r="G141" s="122"/>
      <c r="H141" s="123"/>
      <c r="I141" s="122">
        <f t="shared" si="55"/>
        <v>0</v>
      </c>
      <c r="J141" s="124"/>
      <c r="K141" s="48">
        <f t="shared" si="54"/>
        <v>0</v>
      </c>
      <c r="L141" s="1"/>
      <c r="M141" s="1"/>
    </row>
    <row r="142" spans="1:13" s="4" customFormat="1" outlineLevel="1" x14ac:dyDescent="0.25">
      <c r="A142" s="79"/>
      <c r="B142" s="97" t="s">
        <v>13</v>
      </c>
      <c r="C142" s="122"/>
      <c r="D142" s="78"/>
      <c r="E142" s="122"/>
      <c r="F142" s="123"/>
      <c r="G142" s="122"/>
      <c r="H142" s="123"/>
      <c r="I142" s="122">
        <f t="shared" si="55"/>
        <v>0</v>
      </c>
      <c r="J142" s="124"/>
      <c r="K142" s="48">
        <f t="shared" si="54"/>
        <v>0</v>
      </c>
      <c r="L142" s="1"/>
      <c r="M142" s="1"/>
    </row>
    <row r="143" spans="1:13" s="4" customFormat="1" outlineLevel="1" x14ac:dyDescent="0.25">
      <c r="A143" s="79"/>
      <c r="B143" s="97" t="s">
        <v>5</v>
      </c>
      <c r="C143" s="122"/>
      <c r="D143" s="78"/>
      <c r="E143" s="122"/>
      <c r="F143" s="123"/>
      <c r="G143" s="122"/>
      <c r="H143" s="123"/>
      <c r="I143" s="122">
        <f t="shared" si="55"/>
        <v>0</v>
      </c>
      <c r="J143" s="124"/>
      <c r="K143" s="48">
        <f t="shared" si="54"/>
        <v>0</v>
      </c>
      <c r="L143" s="1"/>
      <c r="M143" s="1"/>
    </row>
    <row r="144" spans="1:13" s="12" customFormat="1" ht="26.25" customHeight="1" x14ac:dyDescent="0.25">
      <c r="A144" s="179" t="s">
        <v>20</v>
      </c>
      <c r="B144" s="149" t="s">
        <v>89</v>
      </c>
      <c r="C144" s="146">
        <f>SUM(C147:C151)</f>
        <v>278654.46999999997</v>
      </c>
      <c r="D144" s="146">
        <f>SUM(D147:D151)</f>
        <v>284666.21999999997</v>
      </c>
      <c r="E144" s="146">
        <f>SUM(E147:E151)</f>
        <v>0</v>
      </c>
      <c r="F144" s="163">
        <f>E144/D144</f>
        <v>0</v>
      </c>
      <c r="G144" s="146">
        <f>SUM(G147:G151)</f>
        <v>0</v>
      </c>
      <c r="H144" s="163">
        <f>G144/D144</f>
        <v>0</v>
      </c>
      <c r="I144" s="146">
        <f>I147+I148+I149+I150+I151</f>
        <v>284666.21999999997</v>
      </c>
      <c r="J144" s="171" t="s">
        <v>109</v>
      </c>
      <c r="K144" s="48">
        <f t="shared" si="54"/>
        <v>0</v>
      </c>
      <c r="L144" s="1"/>
      <c r="M144" s="1"/>
    </row>
    <row r="145" spans="1:13" s="12" customFormat="1" ht="118.5" customHeight="1" x14ac:dyDescent="0.25">
      <c r="A145" s="179"/>
      <c r="B145" s="150"/>
      <c r="C145" s="147"/>
      <c r="D145" s="147"/>
      <c r="E145" s="147"/>
      <c r="F145" s="164"/>
      <c r="G145" s="147"/>
      <c r="H145" s="164"/>
      <c r="I145" s="147"/>
      <c r="J145" s="172"/>
      <c r="K145" s="48">
        <f t="shared" si="54"/>
        <v>0</v>
      </c>
      <c r="L145" s="1"/>
      <c r="M145" s="1"/>
    </row>
    <row r="146" spans="1:13" s="12" customFormat="1" ht="409.5" customHeight="1" x14ac:dyDescent="0.25">
      <c r="A146" s="179"/>
      <c r="B146" s="151"/>
      <c r="C146" s="148"/>
      <c r="D146" s="148"/>
      <c r="E146" s="148"/>
      <c r="F146" s="165"/>
      <c r="G146" s="148"/>
      <c r="H146" s="165"/>
      <c r="I146" s="148"/>
      <c r="J146" s="172"/>
      <c r="K146" s="48">
        <f t="shared" si="54"/>
        <v>0</v>
      </c>
      <c r="L146" s="1"/>
      <c r="M146" s="1"/>
    </row>
    <row r="147" spans="1:13" s="3" customFormat="1" ht="56.25" customHeight="1" x14ac:dyDescent="0.25">
      <c r="A147" s="179"/>
      <c r="B147" s="73" t="s">
        <v>4</v>
      </c>
      <c r="C147" s="75">
        <v>32495.3</v>
      </c>
      <c r="D147" s="75">
        <v>34371</v>
      </c>
      <c r="E147" s="27">
        <v>0</v>
      </c>
      <c r="F147" s="28">
        <f>E147/D147</f>
        <v>0</v>
      </c>
      <c r="G147" s="27">
        <v>0</v>
      </c>
      <c r="H147" s="28">
        <f>G147/D147</f>
        <v>0</v>
      </c>
      <c r="I147" s="75">
        <f>D147-G147</f>
        <v>34371</v>
      </c>
      <c r="J147" s="172"/>
      <c r="K147" s="48">
        <f t="shared" si="54"/>
        <v>0</v>
      </c>
      <c r="L147" s="1"/>
      <c r="M147" s="1"/>
    </row>
    <row r="148" spans="1:13" s="3" customFormat="1" ht="56.25" customHeight="1" x14ac:dyDescent="0.25">
      <c r="A148" s="179"/>
      <c r="B148" s="73" t="s">
        <v>16</v>
      </c>
      <c r="C148" s="75">
        <v>79764.899999999994</v>
      </c>
      <c r="D148" s="75">
        <v>82698.600000000006</v>
      </c>
      <c r="E148" s="27">
        <v>0</v>
      </c>
      <c r="F148" s="28">
        <f>E148/D148</f>
        <v>0</v>
      </c>
      <c r="G148" s="27">
        <v>0</v>
      </c>
      <c r="H148" s="28">
        <f>G148/D148</f>
        <v>0</v>
      </c>
      <c r="I148" s="75">
        <f>D148-G148</f>
        <v>82698.600000000006</v>
      </c>
      <c r="J148" s="172"/>
      <c r="K148" s="48">
        <f t="shared" si="54"/>
        <v>0</v>
      </c>
      <c r="L148" s="1"/>
      <c r="M148" s="1"/>
    </row>
    <row r="149" spans="1:13" s="3" customFormat="1" x14ac:dyDescent="0.25">
      <c r="A149" s="179"/>
      <c r="B149" s="73" t="s">
        <v>11</v>
      </c>
      <c r="C149" s="75">
        <v>35165.339999999997</v>
      </c>
      <c r="D149" s="75">
        <v>36367.69</v>
      </c>
      <c r="E149" s="27">
        <f>G149</f>
        <v>0</v>
      </c>
      <c r="F149" s="28">
        <f>E149/D149</f>
        <v>0</v>
      </c>
      <c r="G149" s="27">
        <v>0</v>
      </c>
      <c r="H149" s="28">
        <f>G149/D149</f>
        <v>0</v>
      </c>
      <c r="I149" s="75">
        <f>D149-G149</f>
        <v>36367.69</v>
      </c>
      <c r="J149" s="172"/>
      <c r="K149" s="48">
        <f t="shared" si="54"/>
        <v>0</v>
      </c>
      <c r="L149" s="1"/>
      <c r="M149" s="1"/>
    </row>
    <row r="150" spans="1:13" s="3" customFormat="1" x14ac:dyDescent="0.25">
      <c r="A150" s="179"/>
      <c r="B150" s="73" t="s">
        <v>13</v>
      </c>
      <c r="C150" s="27"/>
      <c r="D150" s="27"/>
      <c r="E150" s="41"/>
      <c r="F150" s="28"/>
      <c r="G150" s="41"/>
      <c r="H150" s="28"/>
      <c r="I150" s="27">
        <f>D150-G150</f>
        <v>0</v>
      </c>
      <c r="J150" s="172"/>
      <c r="K150" s="48">
        <f t="shared" si="54"/>
        <v>0</v>
      </c>
      <c r="L150" s="1"/>
      <c r="M150" s="1"/>
    </row>
    <row r="151" spans="1:13" s="3" customFormat="1" x14ac:dyDescent="0.25">
      <c r="A151" s="179"/>
      <c r="B151" s="73" t="s">
        <v>5</v>
      </c>
      <c r="C151" s="75">
        <v>131228.93</v>
      </c>
      <c r="D151" s="75">
        <v>131228.93</v>
      </c>
      <c r="E151" s="75">
        <v>0</v>
      </c>
      <c r="F151" s="76">
        <f>E151/D151</f>
        <v>0</v>
      </c>
      <c r="G151" s="75">
        <v>0</v>
      </c>
      <c r="H151" s="76">
        <f>G151/D151</f>
        <v>0</v>
      </c>
      <c r="I151" s="75">
        <f>D151-G151</f>
        <v>131228.93</v>
      </c>
      <c r="J151" s="173"/>
      <c r="K151" s="48">
        <f t="shared" si="54"/>
        <v>0</v>
      </c>
      <c r="L151" s="1"/>
      <c r="M151" s="1"/>
    </row>
    <row r="152" spans="1:13" s="36" customFormat="1" ht="51" customHeight="1" x14ac:dyDescent="0.25">
      <c r="A152" s="108" t="s">
        <v>21</v>
      </c>
      <c r="B152" s="68" t="s">
        <v>58</v>
      </c>
      <c r="C152" s="109"/>
      <c r="D152" s="109"/>
      <c r="E152" s="110"/>
      <c r="F152" s="111"/>
      <c r="G152" s="109"/>
      <c r="H152" s="111"/>
      <c r="I152" s="112"/>
      <c r="J152" s="113" t="s">
        <v>35</v>
      </c>
      <c r="K152" s="48">
        <f t="shared" si="54"/>
        <v>0</v>
      </c>
      <c r="L152" s="81"/>
      <c r="M152" s="81"/>
    </row>
    <row r="153" spans="1:13" s="34" customFormat="1" ht="135.75" customHeight="1" x14ac:dyDescent="0.25">
      <c r="A153" s="93" t="s">
        <v>22</v>
      </c>
      <c r="B153" s="74" t="s">
        <v>90</v>
      </c>
      <c r="C153" s="88">
        <f>SUM(C154:C158)</f>
        <v>282.10000000000002</v>
      </c>
      <c r="D153" s="88">
        <f t="shared" ref="D153:G153" si="56">SUM(D154:D158)</f>
        <v>282.10000000000002</v>
      </c>
      <c r="E153" s="88">
        <f t="shared" si="56"/>
        <v>0</v>
      </c>
      <c r="F153" s="76">
        <f>E153/D153</f>
        <v>0</v>
      </c>
      <c r="G153" s="88">
        <f t="shared" si="56"/>
        <v>0</v>
      </c>
      <c r="H153" s="94">
        <f t="shared" ref="H153" si="57">G153/D153</f>
        <v>0</v>
      </c>
      <c r="I153" s="75">
        <f>I155</f>
        <v>282.10000000000002</v>
      </c>
      <c r="J153" s="185" t="s">
        <v>95</v>
      </c>
      <c r="K153" s="48">
        <f t="shared" si="54"/>
        <v>0</v>
      </c>
      <c r="L153" s="1"/>
      <c r="M153" s="1"/>
    </row>
    <row r="154" spans="1:13" s="34" customFormat="1" x14ac:dyDescent="0.25">
      <c r="A154" s="37"/>
      <c r="B154" s="73" t="s">
        <v>4</v>
      </c>
      <c r="C154" s="75"/>
      <c r="D154" s="75"/>
      <c r="E154" s="75"/>
      <c r="F154" s="76"/>
      <c r="G154" s="75"/>
      <c r="H154" s="76"/>
      <c r="I154" s="75">
        <f t="shared" ref="I154:I158" si="58">D154-G154</f>
        <v>0</v>
      </c>
      <c r="J154" s="185"/>
      <c r="K154" s="48">
        <f t="shared" si="54"/>
        <v>0</v>
      </c>
      <c r="L154" s="1"/>
      <c r="M154" s="1"/>
    </row>
    <row r="155" spans="1:13" s="34" customFormat="1" x14ac:dyDescent="0.25">
      <c r="A155" s="37"/>
      <c r="B155" s="73" t="s">
        <v>16</v>
      </c>
      <c r="C155" s="75">
        <v>282.10000000000002</v>
      </c>
      <c r="D155" s="75">
        <v>282.10000000000002</v>
      </c>
      <c r="E155" s="75">
        <v>0</v>
      </c>
      <c r="F155" s="76">
        <f>E155/D155</f>
        <v>0</v>
      </c>
      <c r="G155" s="75">
        <v>0</v>
      </c>
      <c r="H155" s="76">
        <f>G155/D155</f>
        <v>0</v>
      </c>
      <c r="I155" s="75">
        <f>D155-G155</f>
        <v>282.10000000000002</v>
      </c>
      <c r="J155" s="185"/>
      <c r="K155" s="48">
        <f t="shared" si="54"/>
        <v>0</v>
      </c>
      <c r="L155" s="1"/>
      <c r="M155" s="1"/>
    </row>
    <row r="156" spans="1:13" s="34" customFormat="1" x14ac:dyDescent="0.25">
      <c r="A156" s="37"/>
      <c r="B156" s="73" t="s">
        <v>11</v>
      </c>
      <c r="C156" s="27"/>
      <c r="D156" s="27"/>
      <c r="E156" s="27"/>
      <c r="F156" s="28"/>
      <c r="G156" s="27"/>
      <c r="H156" s="28"/>
      <c r="I156" s="27">
        <f t="shared" si="58"/>
        <v>0</v>
      </c>
      <c r="J156" s="185"/>
      <c r="K156" s="48">
        <f t="shared" si="54"/>
        <v>0</v>
      </c>
      <c r="L156" s="1"/>
      <c r="M156" s="1"/>
    </row>
    <row r="157" spans="1:13" s="34" customFormat="1" x14ac:dyDescent="0.25">
      <c r="A157" s="37"/>
      <c r="B157" s="73" t="s">
        <v>13</v>
      </c>
      <c r="C157" s="27"/>
      <c r="D157" s="27"/>
      <c r="E157" s="27"/>
      <c r="F157" s="28"/>
      <c r="G157" s="27"/>
      <c r="H157" s="28"/>
      <c r="I157" s="27">
        <f t="shared" si="58"/>
        <v>0</v>
      </c>
      <c r="J157" s="185"/>
      <c r="K157" s="48">
        <f t="shared" si="54"/>
        <v>0</v>
      </c>
      <c r="L157" s="1"/>
      <c r="M157" s="1"/>
    </row>
    <row r="158" spans="1:13" s="34" customFormat="1" x14ac:dyDescent="0.25">
      <c r="A158" s="37"/>
      <c r="B158" s="73" t="s">
        <v>5</v>
      </c>
      <c r="C158" s="27"/>
      <c r="D158" s="27"/>
      <c r="E158" s="27"/>
      <c r="F158" s="28"/>
      <c r="G158" s="27"/>
      <c r="H158" s="28"/>
      <c r="I158" s="27">
        <f t="shared" si="58"/>
        <v>0</v>
      </c>
      <c r="J158" s="185"/>
      <c r="K158" s="48">
        <f t="shared" si="54"/>
        <v>0</v>
      </c>
      <c r="L158" s="1"/>
      <c r="M158" s="1"/>
    </row>
    <row r="159" spans="1:13" s="12" customFormat="1" ht="170.25" customHeight="1" x14ac:dyDescent="0.25">
      <c r="A159" s="93" t="s">
        <v>23</v>
      </c>
      <c r="B159" s="65" t="s">
        <v>84</v>
      </c>
      <c r="C159" s="88">
        <f>C161+C160+C162+C163+C164</f>
        <v>20533.66</v>
      </c>
      <c r="D159" s="88">
        <f>D161+D160+D162+D163+D164</f>
        <v>20533.66</v>
      </c>
      <c r="E159" s="88">
        <f t="shared" ref="E159" si="59">E161+E160+E162+E163+E164</f>
        <v>0</v>
      </c>
      <c r="F159" s="94">
        <f>E159/D159</f>
        <v>0</v>
      </c>
      <c r="G159" s="88">
        <f>G161+G160+G162+G163+G164</f>
        <v>0</v>
      </c>
      <c r="H159" s="94">
        <f t="shared" ref="H159" si="60">G159/D159</f>
        <v>0</v>
      </c>
      <c r="I159" s="88">
        <f>I161+I160+I162+I163+I164</f>
        <v>20533.66</v>
      </c>
      <c r="J159" s="153" t="s">
        <v>120</v>
      </c>
      <c r="K159" s="48">
        <f t="shared" si="54"/>
        <v>0</v>
      </c>
      <c r="L159" s="1"/>
      <c r="M159" s="1"/>
    </row>
    <row r="160" spans="1:13" s="43" customFormat="1" x14ac:dyDescent="0.25">
      <c r="A160" s="93"/>
      <c r="B160" s="73" t="s">
        <v>4</v>
      </c>
      <c r="C160" s="75">
        <v>5821.1</v>
      </c>
      <c r="D160" s="75">
        <v>5821.1</v>
      </c>
      <c r="E160" s="75"/>
      <c r="F160" s="76"/>
      <c r="G160" s="75"/>
      <c r="H160" s="76"/>
      <c r="I160" s="75">
        <f>D160</f>
        <v>5821.1</v>
      </c>
      <c r="J160" s="153"/>
      <c r="K160" s="48">
        <f t="shared" si="54"/>
        <v>0</v>
      </c>
      <c r="L160" s="81"/>
      <c r="M160" s="81"/>
    </row>
    <row r="161" spans="1:13" s="43" customFormat="1" x14ac:dyDescent="0.25">
      <c r="A161" s="93"/>
      <c r="B161" s="73" t="s">
        <v>16</v>
      </c>
      <c r="C161" s="75">
        <v>13241.3</v>
      </c>
      <c r="D161" s="75">
        <v>13241.3</v>
      </c>
      <c r="E161" s="75">
        <v>0</v>
      </c>
      <c r="F161" s="76">
        <f>E161/D161</f>
        <v>0</v>
      </c>
      <c r="G161" s="75">
        <v>0</v>
      </c>
      <c r="H161" s="76">
        <f>G161/D161</f>
        <v>0</v>
      </c>
      <c r="I161" s="75">
        <f>D161</f>
        <v>13241.3</v>
      </c>
      <c r="J161" s="153"/>
      <c r="K161" s="48">
        <f t="shared" si="54"/>
        <v>0</v>
      </c>
      <c r="L161" s="81"/>
      <c r="M161" s="81"/>
    </row>
    <row r="162" spans="1:13" s="43" customFormat="1" x14ac:dyDescent="0.25">
      <c r="A162" s="93"/>
      <c r="B162" s="73" t="s">
        <v>11</v>
      </c>
      <c r="C162" s="75">
        <v>1471.26</v>
      </c>
      <c r="D162" s="75">
        <v>1471.26</v>
      </c>
      <c r="E162" s="75">
        <v>0</v>
      </c>
      <c r="F162" s="76">
        <f>E162/D162</f>
        <v>0</v>
      </c>
      <c r="G162" s="75">
        <v>0</v>
      </c>
      <c r="H162" s="76">
        <f>G162/D162</f>
        <v>0</v>
      </c>
      <c r="I162" s="75">
        <f>D162</f>
        <v>1471.26</v>
      </c>
      <c r="J162" s="153"/>
      <c r="K162" s="48">
        <f t="shared" si="54"/>
        <v>0</v>
      </c>
      <c r="L162" s="81"/>
      <c r="M162" s="81"/>
    </row>
    <row r="163" spans="1:13" s="43" customFormat="1" x14ac:dyDescent="0.25">
      <c r="A163" s="93"/>
      <c r="B163" s="73" t="s">
        <v>13</v>
      </c>
      <c r="C163" s="75"/>
      <c r="D163" s="75"/>
      <c r="E163" s="75">
        <f>G163</f>
        <v>0</v>
      </c>
      <c r="F163" s="76"/>
      <c r="G163" s="75"/>
      <c r="H163" s="76"/>
      <c r="I163" s="75">
        <f t="shared" ref="I163" si="61">D163</f>
        <v>0</v>
      </c>
      <c r="J163" s="153"/>
      <c r="K163" s="48">
        <f t="shared" si="54"/>
        <v>0</v>
      </c>
      <c r="L163" s="81"/>
      <c r="M163" s="81"/>
    </row>
    <row r="164" spans="1:13" s="43" customFormat="1" ht="41.25" customHeight="1" x14ac:dyDescent="0.25">
      <c r="A164" s="93"/>
      <c r="B164" s="73" t="s">
        <v>5</v>
      </c>
      <c r="C164" s="75"/>
      <c r="D164" s="75"/>
      <c r="E164" s="75"/>
      <c r="F164" s="76"/>
      <c r="G164" s="75"/>
      <c r="H164" s="76"/>
      <c r="I164" s="75"/>
      <c r="J164" s="153"/>
      <c r="K164" s="48">
        <f t="shared" si="54"/>
        <v>0</v>
      </c>
      <c r="L164" s="81"/>
      <c r="M164" s="81"/>
    </row>
    <row r="165" spans="1:13" s="36" customFormat="1" ht="51.75" customHeight="1" x14ac:dyDescent="0.25">
      <c r="A165" s="108" t="s">
        <v>24</v>
      </c>
      <c r="B165" s="68" t="s">
        <v>59</v>
      </c>
      <c r="C165" s="109"/>
      <c r="D165" s="109"/>
      <c r="E165" s="110"/>
      <c r="F165" s="111"/>
      <c r="G165" s="109"/>
      <c r="H165" s="111"/>
      <c r="I165" s="112"/>
      <c r="J165" s="113" t="s">
        <v>35</v>
      </c>
      <c r="K165" s="48">
        <f t="shared" si="54"/>
        <v>0</v>
      </c>
      <c r="L165" s="81"/>
      <c r="M165" s="81"/>
    </row>
    <row r="166" spans="1:13" ht="409.6" customHeight="1" x14ac:dyDescent="0.25">
      <c r="A166" s="93" t="s">
        <v>25</v>
      </c>
      <c r="B166" s="74" t="s">
        <v>91</v>
      </c>
      <c r="C166" s="88">
        <f>SUM(C167:C171)</f>
        <v>1122915.9099999999</v>
      </c>
      <c r="D166" s="88">
        <f>SUM(D167:D171)</f>
        <v>1202916.1000000001</v>
      </c>
      <c r="E166" s="88">
        <f>SUM(E167:E171)</f>
        <v>0</v>
      </c>
      <c r="F166" s="94">
        <f>E166/D166</f>
        <v>0</v>
      </c>
      <c r="G166" s="88">
        <f>SUM(G167:G171)</f>
        <v>0</v>
      </c>
      <c r="H166" s="94">
        <f>G166/D166</f>
        <v>0</v>
      </c>
      <c r="I166" s="88">
        <f>SUM(I167:I171)</f>
        <v>1202916.1000000001</v>
      </c>
      <c r="J166" s="153" t="s">
        <v>117</v>
      </c>
      <c r="K166" s="48">
        <f t="shared" si="54"/>
        <v>0</v>
      </c>
      <c r="L166" s="1"/>
      <c r="M166" s="1"/>
    </row>
    <row r="167" spans="1:13" ht="44.25" customHeight="1" x14ac:dyDescent="0.25">
      <c r="A167" s="37"/>
      <c r="B167" s="73" t="s">
        <v>4</v>
      </c>
      <c r="C167" s="75">
        <v>0</v>
      </c>
      <c r="D167" s="75">
        <v>80000</v>
      </c>
      <c r="E167" s="75">
        <v>0</v>
      </c>
      <c r="F167" s="76">
        <f>E167/D167</f>
        <v>0</v>
      </c>
      <c r="G167" s="75">
        <v>0</v>
      </c>
      <c r="H167" s="76">
        <f>G167/D167</f>
        <v>0</v>
      </c>
      <c r="I167" s="75">
        <f>D167-G167</f>
        <v>80000</v>
      </c>
      <c r="J167" s="153"/>
      <c r="K167" s="48">
        <f t="shared" si="54"/>
        <v>0</v>
      </c>
      <c r="L167" s="1"/>
      <c r="M167" s="1"/>
    </row>
    <row r="168" spans="1:13" ht="44.25" customHeight="1" x14ac:dyDescent="0.25">
      <c r="A168" s="37"/>
      <c r="B168" s="73" t="s">
        <v>16</v>
      </c>
      <c r="C168" s="75">
        <v>984500.8</v>
      </c>
      <c r="D168" s="75">
        <v>984500.8</v>
      </c>
      <c r="E168" s="75">
        <v>0</v>
      </c>
      <c r="F168" s="76">
        <f>E168/D168</f>
        <v>0</v>
      </c>
      <c r="G168" s="75">
        <v>0</v>
      </c>
      <c r="H168" s="76">
        <f>G168/D168</f>
        <v>0</v>
      </c>
      <c r="I168" s="75">
        <f>D168-G168</f>
        <v>984500.8</v>
      </c>
      <c r="J168" s="153"/>
      <c r="K168" s="48">
        <f t="shared" si="54"/>
        <v>0</v>
      </c>
      <c r="L168" s="1"/>
      <c r="M168" s="1"/>
    </row>
    <row r="169" spans="1:13" ht="44.25" customHeight="1" x14ac:dyDescent="0.25">
      <c r="A169" s="37"/>
      <c r="B169" s="73" t="s">
        <v>11</v>
      </c>
      <c r="C169" s="75">
        <v>138415.10999999999</v>
      </c>
      <c r="D169" s="75">
        <v>138415.29999999999</v>
      </c>
      <c r="E169" s="75">
        <f>G169</f>
        <v>0</v>
      </c>
      <c r="F169" s="76">
        <f>E169/D169</f>
        <v>0</v>
      </c>
      <c r="G169" s="75">
        <v>0</v>
      </c>
      <c r="H169" s="76">
        <f>G169/D169</f>
        <v>0</v>
      </c>
      <c r="I169" s="75">
        <f>D169-G169</f>
        <v>138415.29999999999</v>
      </c>
      <c r="J169" s="153"/>
      <c r="K169" s="48">
        <f t="shared" si="54"/>
        <v>0</v>
      </c>
      <c r="L169" s="1"/>
      <c r="M169" s="1"/>
    </row>
    <row r="170" spans="1:13" x14ac:dyDescent="0.25">
      <c r="A170" s="37"/>
      <c r="B170" s="73" t="s">
        <v>13</v>
      </c>
      <c r="C170" s="75">
        <v>0</v>
      </c>
      <c r="D170" s="75">
        <v>0</v>
      </c>
      <c r="E170" s="75">
        <v>0</v>
      </c>
      <c r="F170" s="76"/>
      <c r="G170" s="75"/>
      <c r="H170" s="76"/>
      <c r="I170" s="75">
        <v>0</v>
      </c>
      <c r="J170" s="153"/>
      <c r="K170" s="48">
        <f t="shared" si="54"/>
        <v>0</v>
      </c>
      <c r="L170" s="1"/>
      <c r="M170" s="1"/>
    </row>
    <row r="171" spans="1:13" ht="48.75" customHeight="1" x14ac:dyDescent="0.25">
      <c r="A171" s="37"/>
      <c r="B171" s="73" t="s">
        <v>5</v>
      </c>
      <c r="C171" s="27"/>
      <c r="D171" s="27"/>
      <c r="E171" s="27"/>
      <c r="F171" s="28"/>
      <c r="G171" s="27"/>
      <c r="H171" s="28"/>
      <c r="I171" s="27"/>
      <c r="J171" s="153"/>
      <c r="K171" s="48">
        <f t="shared" si="54"/>
        <v>0</v>
      </c>
      <c r="L171" s="1"/>
      <c r="M171" s="1"/>
    </row>
    <row r="172" spans="1:13" s="107" customFormat="1" ht="47.25" customHeight="1" x14ac:dyDescent="0.25">
      <c r="A172" s="77" t="s">
        <v>26</v>
      </c>
      <c r="B172" s="69" t="s">
        <v>60</v>
      </c>
      <c r="C172" s="78"/>
      <c r="D172" s="78"/>
      <c r="E172" s="114"/>
      <c r="F172" s="96"/>
      <c r="G172" s="78"/>
      <c r="H172" s="96"/>
      <c r="I172" s="115"/>
      <c r="J172" s="97" t="s">
        <v>35</v>
      </c>
      <c r="K172" s="48">
        <f t="shared" si="54"/>
        <v>0</v>
      </c>
      <c r="L172" s="81"/>
      <c r="M172" s="81"/>
    </row>
    <row r="173" spans="1:13" s="36" customFormat="1" ht="47.25" customHeight="1" x14ac:dyDescent="0.25">
      <c r="A173" s="95" t="s">
        <v>29</v>
      </c>
      <c r="B173" s="70" t="s">
        <v>71</v>
      </c>
      <c r="C173" s="88"/>
      <c r="D173" s="88"/>
      <c r="E173" s="88"/>
      <c r="F173" s="88"/>
      <c r="G173" s="88"/>
      <c r="H173" s="105"/>
      <c r="I173" s="88"/>
      <c r="J173" s="113" t="s">
        <v>35</v>
      </c>
      <c r="K173" s="48">
        <f t="shared" si="54"/>
        <v>0</v>
      </c>
      <c r="L173" s="81"/>
      <c r="M173" s="81"/>
    </row>
    <row r="174" spans="1:13" s="106" customFormat="1" ht="47.25" customHeight="1" x14ac:dyDescent="0.25">
      <c r="A174" s="108" t="s">
        <v>28</v>
      </c>
      <c r="B174" s="68" t="s">
        <v>61</v>
      </c>
      <c r="C174" s="116"/>
      <c r="D174" s="116"/>
      <c r="E174" s="116"/>
      <c r="F174" s="117"/>
      <c r="G174" s="116"/>
      <c r="H174" s="117"/>
      <c r="I174" s="118"/>
      <c r="J174" s="113" t="s">
        <v>35</v>
      </c>
      <c r="K174" s="48">
        <f t="shared" si="54"/>
        <v>0</v>
      </c>
      <c r="L174" s="81"/>
      <c r="M174" s="81"/>
    </row>
    <row r="175" spans="1:13" s="106" customFormat="1" ht="47.25" customHeight="1" x14ac:dyDescent="0.25">
      <c r="A175" s="95" t="s">
        <v>27</v>
      </c>
      <c r="B175" s="68" t="s">
        <v>62</v>
      </c>
      <c r="C175" s="88"/>
      <c r="D175" s="88"/>
      <c r="E175" s="88"/>
      <c r="F175" s="94"/>
      <c r="G175" s="88"/>
      <c r="H175" s="94"/>
      <c r="I175" s="105"/>
      <c r="J175" s="97" t="s">
        <v>35</v>
      </c>
      <c r="K175" s="48">
        <f t="shared" si="54"/>
        <v>0</v>
      </c>
      <c r="L175" s="81"/>
      <c r="M175" s="81"/>
    </row>
    <row r="176" spans="1:13" ht="203.25" customHeight="1" x14ac:dyDescent="0.25">
      <c r="A176" s="93" t="s">
        <v>50</v>
      </c>
      <c r="B176" s="65" t="s">
        <v>86</v>
      </c>
      <c r="C176" s="88">
        <f>SUM(C177:C180)</f>
        <v>31663</v>
      </c>
      <c r="D176" s="88">
        <f>SUM(D177:D180)</f>
        <v>32350</v>
      </c>
      <c r="E176" s="88">
        <f>SUM(E177:E180)</f>
        <v>2212.0700000000002</v>
      </c>
      <c r="F176" s="94">
        <f>E176/D176</f>
        <v>6.8400000000000002E-2</v>
      </c>
      <c r="G176" s="88">
        <f>SUM(G177:G180)</f>
        <v>1685.27</v>
      </c>
      <c r="H176" s="94">
        <f>G176/D176</f>
        <v>5.21E-2</v>
      </c>
      <c r="I176" s="88">
        <f>SUM(I177:I180)</f>
        <v>32350</v>
      </c>
      <c r="J176" s="154" t="s">
        <v>96</v>
      </c>
      <c r="K176" s="48">
        <f t="shared" si="54"/>
        <v>0</v>
      </c>
      <c r="L176" s="1"/>
      <c r="M176" s="1"/>
    </row>
    <row r="177" spans="1:13" s="3" customFormat="1" x14ac:dyDescent="0.25">
      <c r="A177" s="93"/>
      <c r="B177" s="73" t="s">
        <v>4</v>
      </c>
      <c r="C177" s="75">
        <v>24101.4</v>
      </c>
      <c r="D177" s="75">
        <v>24828.2</v>
      </c>
      <c r="E177" s="75">
        <v>1012.07</v>
      </c>
      <c r="F177" s="76">
        <f>E177/D177</f>
        <v>4.0800000000000003E-2</v>
      </c>
      <c r="G177" s="75">
        <v>1012.07</v>
      </c>
      <c r="H177" s="76">
        <f t="shared" ref="H177:H178" si="62">G177/D177</f>
        <v>4.0800000000000003E-2</v>
      </c>
      <c r="I177" s="75">
        <f>D177</f>
        <v>24828.2</v>
      </c>
      <c r="J177" s="153"/>
      <c r="K177" s="48">
        <f t="shared" si="54"/>
        <v>0</v>
      </c>
      <c r="L177" s="1"/>
      <c r="M177" s="1"/>
    </row>
    <row r="178" spans="1:13" s="3" customFormat="1" x14ac:dyDescent="0.25">
      <c r="A178" s="93"/>
      <c r="B178" s="73" t="s">
        <v>16</v>
      </c>
      <c r="C178" s="75">
        <v>7561.6</v>
      </c>
      <c r="D178" s="75">
        <v>7521.8</v>
      </c>
      <c r="E178" s="75">
        <v>1200</v>
      </c>
      <c r="F178" s="76">
        <f>E178/D178</f>
        <v>0.1595</v>
      </c>
      <c r="G178" s="75">
        <v>673.2</v>
      </c>
      <c r="H178" s="76">
        <f t="shared" si="62"/>
        <v>8.9499999999999996E-2</v>
      </c>
      <c r="I178" s="75">
        <f>D178</f>
        <v>7521.8</v>
      </c>
      <c r="J178" s="153"/>
      <c r="K178" s="48">
        <f t="shared" si="54"/>
        <v>0</v>
      </c>
      <c r="L178" s="1"/>
      <c r="M178" s="1"/>
    </row>
    <row r="179" spans="1:13" s="3" customFormat="1" x14ac:dyDescent="0.25">
      <c r="A179" s="93"/>
      <c r="B179" s="73" t="s">
        <v>11</v>
      </c>
      <c r="C179" s="75"/>
      <c r="D179" s="75"/>
      <c r="E179" s="75">
        <f>G179</f>
        <v>0</v>
      </c>
      <c r="F179" s="76"/>
      <c r="G179" s="75"/>
      <c r="H179" s="76"/>
      <c r="I179" s="75">
        <f t="shared" ref="I179" si="63">D179-G179</f>
        <v>0</v>
      </c>
      <c r="J179" s="153"/>
      <c r="K179" s="48">
        <f t="shared" si="54"/>
        <v>0</v>
      </c>
      <c r="L179" s="1"/>
      <c r="M179" s="1"/>
    </row>
    <row r="180" spans="1:13" s="3" customFormat="1" x14ac:dyDescent="0.25">
      <c r="A180" s="93"/>
      <c r="B180" s="73" t="s">
        <v>13</v>
      </c>
      <c r="C180" s="75"/>
      <c r="D180" s="75"/>
      <c r="E180" s="75"/>
      <c r="F180" s="76"/>
      <c r="G180" s="75"/>
      <c r="H180" s="76"/>
      <c r="I180" s="75"/>
      <c r="J180" s="153"/>
      <c r="K180" s="48">
        <f t="shared" si="54"/>
        <v>0</v>
      </c>
      <c r="L180" s="1"/>
      <c r="M180" s="1"/>
    </row>
    <row r="181" spans="1:13" s="119" customFormat="1" ht="54.75" customHeight="1" x14ac:dyDescent="0.25">
      <c r="A181" s="95" t="s">
        <v>51</v>
      </c>
      <c r="B181" s="70" t="s">
        <v>63</v>
      </c>
      <c r="C181" s="88"/>
      <c r="D181" s="88"/>
      <c r="E181" s="104"/>
      <c r="F181" s="94"/>
      <c r="G181" s="88"/>
      <c r="H181" s="94"/>
      <c r="I181" s="105"/>
      <c r="J181" s="97" t="s">
        <v>35</v>
      </c>
      <c r="K181" s="48">
        <f t="shared" si="54"/>
        <v>0</v>
      </c>
      <c r="L181" s="81"/>
      <c r="M181" s="81"/>
    </row>
    <row r="182" spans="1:13" s="119" customFormat="1" ht="50.25" customHeight="1" x14ac:dyDescent="0.25">
      <c r="A182" s="95" t="s">
        <v>52</v>
      </c>
      <c r="B182" s="70" t="s">
        <v>64</v>
      </c>
      <c r="C182" s="88"/>
      <c r="D182" s="88"/>
      <c r="E182" s="104"/>
      <c r="F182" s="94"/>
      <c r="G182" s="88"/>
      <c r="H182" s="94"/>
      <c r="I182" s="105"/>
      <c r="J182" s="97" t="s">
        <v>35</v>
      </c>
      <c r="K182" s="48">
        <f t="shared" si="54"/>
        <v>0</v>
      </c>
      <c r="L182" s="81"/>
      <c r="M182" s="81"/>
    </row>
    <row r="183" spans="1:13" s="12" customFormat="1" ht="26.25" customHeight="1" x14ac:dyDescent="0.25">
      <c r="A183" s="174" t="s">
        <v>55</v>
      </c>
      <c r="B183" s="155" t="s">
        <v>85</v>
      </c>
      <c r="C183" s="175">
        <f>C186+C187+C188+C189+C190</f>
        <v>11737.72</v>
      </c>
      <c r="D183" s="156">
        <f>D186+D187+D188+D189+D190</f>
        <v>11737.72</v>
      </c>
      <c r="E183" s="156">
        <f>E186+E187+E188+E189+E190</f>
        <v>1398.5</v>
      </c>
      <c r="F183" s="159">
        <f>E183/D183</f>
        <v>0.1191</v>
      </c>
      <c r="G183" s="156">
        <f>G186+G187+G188+G189+G190</f>
        <v>1314.47</v>
      </c>
      <c r="H183" s="159">
        <f>G183/D183</f>
        <v>0.112</v>
      </c>
      <c r="I183" s="156">
        <f>I186+I187+I188+I189+I190</f>
        <v>11737.72</v>
      </c>
      <c r="J183" s="162" t="s">
        <v>94</v>
      </c>
      <c r="K183" s="48">
        <f t="shared" si="54"/>
        <v>0</v>
      </c>
      <c r="L183" s="1"/>
      <c r="M183" s="1"/>
    </row>
    <row r="184" spans="1:13" s="12" customFormat="1" ht="300.75" customHeight="1" x14ac:dyDescent="0.25">
      <c r="A184" s="174"/>
      <c r="B184" s="155"/>
      <c r="C184" s="175"/>
      <c r="D184" s="157"/>
      <c r="E184" s="157"/>
      <c r="F184" s="160"/>
      <c r="G184" s="157"/>
      <c r="H184" s="160"/>
      <c r="I184" s="157"/>
      <c r="J184" s="162"/>
      <c r="K184" s="48">
        <f t="shared" si="54"/>
        <v>0</v>
      </c>
      <c r="L184" s="1"/>
      <c r="M184" s="1"/>
    </row>
    <row r="185" spans="1:13" s="12" customFormat="1" ht="47.25" customHeight="1" x14ac:dyDescent="0.25">
      <c r="A185" s="174"/>
      <c r="B185" s="155"/>
      <c r="C185" s="175"/>
      <c r="D185" s="158"/>
      <c r="E185" s="158"/>
      <c r="F185" s="161"/>
      <c r="G185" s="158"/>
      <c r="H185" s="161"/>
      <c r="I185" s="158"/>
      <c r="J185" s="162"/>
      <c r="K185" s="48">
        <f t="shared" si="54"/>
        <v>0</v>
      </c>
      <c r="L185" s="1"/>
      <c r="M185" s="1"/>
    </row>
    <row r="186" spans="1:13" s="3" customFormat="1" ht="35.25" customHeight="1" x14ac:dyDescent="0.25">
      <c r="A186" s="37"/>
      <c r="B186" s="98" t="s">
        <v>4</v>
      </c>
      <c r="C186" s="99">
        <v>64.2</v>
      </c>
      <c r="D186" s="99">
        <v>64.2</v>
      </c>
      <c r="E186" s="99">
        <v>0</v>
      </c>
      <c r="F186" s="100">
        <f>E186/D186</f>
        <v>0</v>
      </c>
      <c r="G186" s="99">
        <v>0</v>
      </c>
      <c r="H186" s="100">
        <f>G186/D186</f>
        <v>0</v>
      </c>
      <c r="I186" s="99">
        <f>D186</f>
        <v>64.2</v>
      </c>
      <c r="J186" s="162"/>
      <c r="K186" s="48">
        <f t="shared" si="54"/>
        <v>0</v>
      </c>
      <c r="L186" s="1"/>
      <c r="M186" s="1"/>
    </row>
    <row r="187" spans="1:13" s="3" customFormat="1" ht="35.25" customHeight="1" x14ac:dyDescent="0.25">
      <c r="A187" s="37"/>
      <c r="B187" s="98" t="s">
        <v>16</v>
      </c>
      <c r="C187" s="99">
        <v>10420.299999999999</v>
      </c>
      <c r="D187" s="99">
        <v>10420.299999999999</v>
      </c>
      <c r="E187" s="99">
        <v>1354.44</v>
      </c>
      <c r="F187" s="100">
        <f>E187/D187</f>
        <v>0.13</v>
      </c>
      <c r="G187" s="99">
        <v>1270.4100000000001</v>
      </c>
      <c r="H187" s="100">
        <f>G187/D187</f>
        <v>0.12189999999999999</v>
      </c>
      <c r="I187" s="99">
        <f>D187</f>
        <v>10420.299999999999</v>
      </c>
      <c r="J187" s="162"/>
      <c r="K187" s="48">
        <f t="shared" si="54"/>
        <v>0</v>
      </c>
      <c r="L187" s="1"/>
      <c r="M187" s="1"/>
    </row>
    <row r="188" spans="1:13" s="3" customFormat="1" ht="35.25" customHeight="1" x14ac:dyDescent="0.25">
      <c r="A188" s="37"/>
      <c r="B188" s="98" t="s">
        <v>11</v>
      </c>
      <c r="C188" s="99">
        <v>1253.22</v>
      </c>
      <c r="D188" s="99">
        <v>1253.22</v>
      </c>
      <c r="E188" s="99">
        <v>44.06</v>
      </c>
      <c r="F188" s="100">
        <f>E188/D188</f>
        <v>3.5200000000000002E-2</v>
      </c>
      <c r="G188" s="99">
        <v>44.06</v>
      </c>
      <c r="H188" s="100">
        <f>G188/D188</f>
        <v>3.5200000000000002E-2</v>
      </c>
      <c r="I188" s="99">
        <f>D188</f>
        <v>1253.22</v>
      </c>
      <c r="J188" s="162"/>
      <c r="K188" s="48">
        <f t="shared" si="54"/>
        <v>0</v>
      </c>
      <c r="L188" s="1"/>
      <c r="M188" s="1"/>
    </row>
    <row r="189" spans="1:13" s="3" customFormat="1" ht="35.25" customHeight="1" x14ac:dyDescent="0.25">
      <c r="A189" s="37"/>
      <c r="B189" s="98" t="s">
        <v>13</v>
      </c>
      <c r="C189" s="99"/>
      <c r="D189" s="99"/>
      <c r="E189" s="99">
        <f>G189</f>
        <v>0</v>
      </c>
      <c r="F189" s="100"/>
      <c r="G189" s="99"/>
      <c r="H189" s="100"/>
      <c r="I189" s="99">
        <f t="shared" ref="I189:I190" si="64">D189-G189</f>
        <v>0</v>
      </c>
      <c r="J189" s="162"/>
      <c r="K189" s="48">
        <f t="shared" si="54"/>
        <v>0</v>
      </c>
      <c r="L189" s="1"/>
      <c r="M189" s="1"/>
    </row>
    <row r="190" spans="1:13" s="3" customFormat="1" ht="35.25" customHeight="1" x14ac:dyDescent="0.25">
      <c r="A190" s="37"/>
      <c r="B190" s="98" t="s">
        <v>5</v>
      </c>
      <c r="C190" s="99"/>
      <c r="D190" s="99"/>
      <c r="E190" s="99"/>
      <c r="F190" s="100"/>
      <c r="G190" s="99"/>
      <c r="H190" s="100"/>
      <c r="I190" s="99">
        <f t="shared" si="64"/>
        <v>0</v>
      </c>
      <c r="J190" s="162"/>
      <c r="K190" s="48">
        <f t="shared" si="54"/>
        <v>0</v>
      </c>
      <c r="L190" s="1"/>
      <c r="M190" s="1"/>
    </row>
    <row r="191" spans="1:13" s="2" customFormat="1" ht="163.5" customHeight="1" x14ac:dyDescent="0.25">
      <c r="A191" s="108" t="s">
        <v>65</v>
      </c>
      <c r="B191" s="66" t="s">
        <v>112</v>
      </c>
      <c r="C191" s="132">
        <f>C192+C193+C194+C195</f>
        <v>355.67</v>
      </c>
      <c r="D191" s="132">
        <f>D192+D193+D194+D195</f>
        <v>355.67</v>
      </c>
      <c r="E191" s="25">
        <f>E192+E193+E194+E195+E196</f>
        <v>0</v>
      </c>
      <c r="F191" s="26">
        <f>E191/D191</f>
        <v>0</v>
      </c>
      <c r="G191" s="25">
        <f>SUM(G192:G196)</f>
        <v>0</v>
      </c>
      <c r="H191" s="26">
        <f>G191/D191</f>
        <v>0</v>
      </c>
      <c r="I191" s="144">
        <f>I192+I193+I194+I195</f>
        <v>355.67</v>
      </c>
      <c r="J191" s="200" t="s">
        <v>122</v>
      </c>
      <c r="K191" s="48">
        <f t="shared" si="54"/>
        <v>0</v>
      </c>
      <c r="L191" s="1"/>
      <c r="M191" s="1"/>
    </row>
    <row r="192" spans="1:13" s="3" customFormat="1" x14ac:dyDescent="0.25">
      <c r="A192" s="42"/>
      <c r="B192" s="113" t="s">
        <v>4</v>
      </c>
      <c r="C192" s="109">
        <v>0</v>
      </c>
      <c r="D192" s="109">
        <v>0</v>
      </c>
      <c r="E192" s="27"/>
      <c r="F192" s="28"/>
      <c r="G192" s="27">
        <v>0</v>
      </c>
      <c r="H192" s="26"/>
      <c r="I192" s="145"/>
      <c r="J192" s="201"/>
      <c r="K192" s="48">
        <f t="shared" si="54"/>
        <v>0</v>
      </c>
      <c r="L192" s="1"/>
      <c r="M192" s="1"/>
    </row>
    <row r="193" spans="1:13" s="3" customFormat="1" x14ac:dyDescent="0.25">
      <c r="A193" s="42"/>
      <c r="B193" s="113" t="s">
        <v>48</v>
      </c>
      <c r="C193" s="75">
        <v>106.7</v>
      </c>
      <c r="D193" s="75">
        <v>106.7</v>
      </c>
      <c r="E193" s="27">
        <v>0</v>
      </c>
      <c r="F193" s="28">
        <f>E193/D193</f>
        <v>0</v>
      </c>
      <c r="G193" s="27">
        <v>0</v>
      </c>
      <c r="H193" s="28">
        <f>G193/D193</f>
        <v>0</v>
      </c>
      <c r="I193" s="75">
        <v>106.7</v>
      </c>
      <c r="J193" s="201"/>
      <c r="K193" s="48">
        <f t="shared" si="54"/>
        <v>0</v>
      </c>
      <c r="L193" s="1"/>
      <c r="M193" s="1"/>
    </row>
    <row r="194" spans="1:13" s="3" customFormat="1" x14ac:dyDescent="0.25">
      <c r="A194" s="42"/>
      <c r="B194" s="113" t="s">
        <v>11</v>
      </c>
      <c r="C194" s="75">
        <v>248.97</v>
      </c>
      <c r="D194" s="75">
        <v>248.97</v>
      </c>
      <c r="E194" s="27">
        <v>0</v>
      </c>
      <c r="F194" s="28">
        <f>E194/D194</f>
        <v>0</v>
      </c>
      <c r="G194" s="27">
        <v>0</v>
      </c>
      <c r="H194" s="28">
        <f>G194/D194</f>
        <v>0</v>
      </c>
      <c r="I194" s="145">
        <v>248.97</v>
      </c>
      <c r="J194" s="201"/>
      <c r="K194" s="48">
        <f t="shared" si="54"/>
        <v>0</v>
      </c>
      <c r="L194" s="1"/>
      <c r="M194" s="1"/>
    </row>
    <row r="195" spans="1:13" s="3" customFormat="1" x14ac:dyDescent="0.25">
      <c r="A195" s="42"/>
      <c r="B195" s="113" t="s">
        <v>13</v>
      </c>
      <c r="C195" s="109">
        <v>0</v>
      </c>
      <c r="D195" s="109"/>
      <c r="E195" s="30"/>
      <c r="F195" s="31">
        <v>0</v>
      </c>
      <c r="G195" s="33"/>
      <c r="H195" s="31"/>
      <c r="I195" s="109">
        <f>D195-G195</f>
        <v>0</v>
      </c>
      <c r="J195" s="201"/>
      <c r="K195" s="48">
        <f t="shared" si="54"/>
        <v>0</v>
      </c>
      <c r="L195" s="1"/>
      <c r="M195" s="1"/>
    </row>
    <row r="196" spans="1:13" s="3" customFormat="1" ht="37.5" customHeight="1" x14ac:dyDescent="0.25">
      <c r="A196" s="42"/>
      <c r="B196" s="113" t="s">
        <v>5</v>
      </c>
      <c r="C196" s="30"/>
      <c r="D196" s="30"/>
      <c r="E196" s="30"/>
      <c r="F196" s="31"/>
      <c r="G196" s="30"/>
      <c r="H196" s="31"/>
      <c r="I196" s="30"/>
      <c r="J196" s="202"/>
      <c r="K196" s="48">
        <f t="shared" si="54"/>
        <v>0</v>
      </c>
      <c r="L196" s="1"/>
      <c r="M196" s="1"/>
    </row>
    <row r="205" spans="1:13" x14ac:dyDescent="0.25">
      <c r="B205" s="15" t="s">
        <v>54</v>
      </c>
    </row>
    <row r="410" spans="9:9" x14ac:dyDescent="0.25">
      <c r="I410" s="11"/>
    </row>
    <row r="411" spans="9:9" x14ac:dyDescent="0.25">
      <c r="I411" s="11"/>
    </row>
    <row r="412" spans="9:9" x14ac:dyDescent="0.25">
      <c r="I412" s="11"/>
    </row>
  </sheetData>
  <autoFilter ref="A7:J397"/>
  <customSheetViews>
    <customSheetView guid="{6068C3FF-17AA-48A5-A88B-2523CBAC39AE}" scale="37" showPageBreaks="1" outlineSymbols="0" zeroValues="0" fitToPage="1" printArea="1" showAutoFilter="1" view="pageBreakPreview" topLeftCell="A4">
      <pane xSplit="4" ySplit="7" topLeftCell="E21" activePane="bottomRight" state="frozen"/>
      <selection pane="bottomRight" activeCell="J21" sqref="J21:J30"/>
      <rowBreaks count="28" manualBreakCount="28">
        <brk id="122" max="9" man="1"/>
        <brk id="1005" max="18" man="1"/>
        <brk id="1055" max="18" man="1"/>
        <brk id="1112" max="18" man="1"/>
        <brk id="1183" max="18" man="1"/>
        <brk id="1238" max="14" man="1"/>
        <brk id="1253" max="10" man="1"/>
        <brk id="1289" max="10" man="1"/>
        <brk id="1329" max="10" man="1"/>
        <brk id="1368" max="10" man="1"/>
        <brk id="1406" max="10" man="1"/>
        <brk id="1442" max="10" man="1"/>
        <brk id="1479" max="10" man="1"/>
        <brk id="1517" max="10" man="1"/>
        <brk id="1552" max="10" man="1"/>
        <brk id="1588" max="10" man="1"/>
        <brk id="1628" max="10" man="1"/>
        <brk id="1667" max="10" man="1"/>
        <brk id="1706" max="10" man="1"/>
        <brk id="1746" max="10" man="1"/>
        <brk id="1784" max="10" man="1"/>
        <brk id="1819" max="10" man="1"/>
        <brk id="1849" max="10" man="1"/>
        <brk id="1886" max="10" man="1"/>
        <brk id="1923" max="10" man="1"/>
        <brk id="1958" max="10" man="1"/>
        <brk id="2000" max="10" man="1"/>
        <brk id="2054" max="10" man="1"/>
      </rowBreaks>
      <pageMargins left="0" right="0" top="0.47" bottom="0" header="0" footer="0"/>
      <printOptions horizontalCentered="1"/>
      <pageSetup paperSize="8" scale="46" fitToHeight="0" orientation="landscape" r:id="rId1"/>
      <autoFilter ref="A7:J397"/>
    </customSheetView>
    <customSheetView guid="{BEA0FDBA-BB07-4C19-8BBD-5E57EE395C09}" scale="50" showPageBreaks="1" outlineSymbols="0" zeroValues="0" fitToPage="1" printArea="1" showAutoFilter="1" view="pageBreakPreview">
      <pane xSplit="2" ySplit="8" topLeftCell="H185" activePane="bottomRight" state="frozen"/>
      <selection pane="bottomRight" activeCell="I191" sqref="I191"/>
      <rowBreaks count="38" manualBreakCount="38">
        <brk id="20" max="9" man="1"/>
        <brk id="30" max="9" man="1"/>
        <brk id="38" max="9" man="1"/>
        <brk id="63" max="9" man="1"/>
        <brk id="95" max="9" man="1"/>
        <brk id="142" max="9" man="1"/>
        <brk id="160" max="9" man="1"/>
        <brk id="168" max="9" man="1"/>
        <brk id="182" max="9" man="1"/>
        <brk id="199" max="9" man="1"/>
        <brk id="216" max="9" man="1"/>
        <brk id="1023" max="18" man="1"/>
        <brk id="1073" max="18" man="1"/>
        <brk id="1130" max="18" man="1"/>
        <brk id="1201" max="18" man="1"/>
        <brk id="1256" max="14" man="1"/>
        <brk id="1271" max="10" man="1"/>
        <brk id="1307" max="10" man="1"/>
        <brk id="1347" max="10" man="1"/>
        <brk id="1386" max="10" man="1"/>
        <brk id="1424" max="10" man="1"/>
        <brk id="1460" max="10" man="1"/>
        <brk id="1497" max="10" man="1"/>
        <brk id="1535" max="10" man="1"/>
        <brk id="1570" max="10" man="1"/>
        <brk id="1606" max="10" man="1"/>
        <brk id="1646" max="10" man="1"/>
        <brk id="1685" max="10" man="1"/>
        <brk id="1724" max="10" man="1"/>
        <brk id="1764" max="10" man="1"/>
        <brk id="1802" max="10" man="1"/>
        <brk id="1837" max="10" man="1"/>
        <brk id="1867" max="10" man="1"/>
        <brk id="1904" max="10" man="1"/>
        <brk id="1941" max="10" man="1"/>
        <brk id="1976" max="10" man="1"/>
        <brk id="2018" max="10" man="1"/>
        <brk id="2072" max="10" man="1"/>
      </rowBreaks>
      <colBreaks count="1" manualBreakCount="1">
        <brk id="12" max="183" man="1"/>
      </colBreaks>
      <pageMargins left="0" right="0" top="0.9055118110236221" bottom="0.19685039370078741" header="0" footer="0"/>
      <printOptions horizontalCentered="1"/>
      <pageSetup paperSize="8" scale="47" fitToHeight="0" orientation="landscape" r:id="rId2"/>
      <autoFilter ref="A7:J397"/>
    </customSheetView>
    <customSheetView guid="{67ADFAE6-A9AF-44D7-8539-93CD0F6B7849}" scale="50" showPageBreaks="1" outlineSymbols="0" zeroValues="0" fitToPage="1" printArea="1" showAutoFilter="1" view="pageBreakPreview" topLeftCell="A4">
      <pane xSplit="4" ySplit="7" topLeftCell="E187" activePane="bottomRight" state="frozen"/>
      <selection pane="bottomRight" activeCell="J172" sqref="J172"/>
      <rowBreaks count="27" manualBreakCount="27">
        <brk id="1035" max="18" man="1"/>
        <brk id="1085" max="18" man="1"/>
        <brk id="1142" max="18" man="1"/>
        <brk id="1213" max="18" man="1"/>
        <brk id="1268" max="14" man="1"/>
        <brk id="1283" max="10" man="1"/>
        <brk id="1319" max="10" man="1"/>
        <brk id="1359" max="10" man="1"/>
        <brk id="1398" max="10" man="1"/>
        <brk id="1436" max="10" man="1"/>
        <brk id="1472" max="10" man="1"/>
        <brk id="1509" max="10" man="1"/>
        <brk id="1547" max="10" man="1"/>
        <brk id="1582" max="10" man="1"/>
        <brk id="1618" max="10" man="1"/>
        <brk id="1658" max="10" man="1"/>
        <brk id="1697" max="10" man="1"/>
        <brk id="1736" max="10" man="1"/>
        <brk id="1776" max="10" man="1"/>
        <brk id="1814" max="10" man="1"/>
        <brk id="1849" max="10" man="1"/>
        <brk id="1879" max="10" man="1"/>
        <brk id="1916" max="10" man="1"/>
        <brk id="1953" max="10" man="1"/>
        <brk id="1988" max="10" man="1"/>
        <brk id="2030" max="10" man="1"/>
        <brk id="2084" max="10" man="1"/>
      </rowBreaks>
      <pageMargins left="0" right="0" top="0.47" bottom="0" header="0" footer="0"/>
      <printOptions horizontalCentered="1"/>
      <pageSetup paperSize="8" scale="47" fitToHeight="0" orientation="landscape" r:id="rId3"/>
      <autoFilter ref="A7:J397"/>
    </customSheetView>
    <customSheetView guid="{6E4A7295-8CE0-4D28-ABEF-D38EBAE7C204}" scale="50" showPageBreaks="1" outlineSymbols="0" zeroValues="0" fitToPage="1" printArea="1" showAutoFilter="1" view="pageBreakPreview" topLeftCell="A4">
      <pane xSplit="2" ySplit="5" topLeftCell="C153" activePane="bottomRight" state="frozen"/>
      <selection pane="bottomRight" activeCell="I159" sqref="I159"/>
      <rowBreaks count="29" manualBreakCount="29">
        <brk id="177" max="9" man="1"/>
        <brk id="215" max="9" man="1"/>
        <brk id="1035" max="18" man="1"/>
        <brk id="1085" max="18" man="1"/>
        <brk id="1142" max="18" man="1"/>
        <brk id="1213" max="18" man="1"/>
        <brk id="1268" max="14" man="1"/>
        <brk id="1283" max="10" man="1"/>
        <brk id="1319" max="10" man="1"/>
        <brk id="1359" max="10" man="1"/>
        <brk id="1398" max="10" man="1"/>
        <brk id="1436" max="10" man="1"/>
        <brk id="1472" max="10" man="1"/>
        <brk id="1509" max="10" man="1"/>
        <brk id="1547" max="10" man="1"/>
        <brk id="1582" max="10" man="1"/>
        <brk id="1618" max="10" man="1"/>
        <brk id="1658" max="10" man="1"/>
        <brk id="1697" max="10" man="1"/>
        <brk id="1736" max="10" man="1"/>
        <brk id="1776" max="10" man="1"/>
        <brk id="1814" max="10" man="1"/>
        <brk id="1849" max="10" man="1"/>
        <brk id="1879" max="10" man="1"/>
        <brk id="1916" max="10" man="1"/>
        <brk id="1953" max="10" man="1"/>
        <brk id="1988" max="10" man="1"/>
        <brk id="2030" max="10" man="1"/>
        <brk id="2084" max="10" man="1"/>
      </rowBreaks>
      <pageMargins left="0" right="0" top="0.47" bottom="0" header="0" footer="0"/>
      <printOptions horizontalCentered="1"/>
      <pageSetup paperSize="8" scale="47" fitToHeight="0" orientation="landscape" r:id="rId4"/>
      <autoFilter ref="A7:J397"/>
    </customSheetView>
    <customSheetView guid="{CCF533A2-322B-40E2-88B2-065E6D1D35B4}" scale="50" showPageBreaks="1" outlineSymbols="0" zeroValues="0" fitToPage="1" showAutoFilter="1" view="pageBreakPreview" topLeftCell="A5">
      <pane xSplit="2" ySplit="4" topLeftCell="C30" activePane="bottomRight" state="frozen"/>
      <selection pane="bottomRight" activeCell="I36" sqref="I36"/>
      <rowBreaks count="38" manualBreakCount="38">
        <brk id="20" max="16383" man="1"/>
        <brk id="30" max="16383" man="1"/>
        <brk id="38" max="16383" man="1"/>
        <brk id="63" max="16383" man="1"/>
        <brk id="96" max="16383" man="1"/>
        <brk id="143" max="16383" man="1"/>
        <brk id="161" max="16383" man="1"/>
        <brk id="169" max="16383" man="1"/>
        <brk id="184" max="16383" man="1"/>
        <brk id="201" max="16383" man="1"/>
        <brk id="218" max="16383" man="1"/>
        <brk id="1025" max="18" man="1"/>
        <brk id="1075" max="18" man="1"/>
        <brk id="1132" max="18" man="1"/>
        <brk id="1203" max="18" man="1"/>
        <brk id="1258" max="14" man="1"/>
        <brk id="1273" max="10" man="1"/>
        <brk id="1309" max="10" man="1"/>
        <brk id="1349" max="10" man="1"/>
        <brk id="1388" max="10" man="1"/>
        <brk id="1426" max="10" man="1"/>
        <brk id="1462" max="10" man="1"/>
        <brk id="1499" max="10" man="1"/>
        <brk id="1537" max="10" man="1"/>
        <brk id="1572" max="10" man="1"/>
        <brk id="1608" max="10" man="1"/>
        <brk id="1648" max="10" man="1"/>
        <brk id="1687" max="10" man="1"/>
        <brk id="1726" max="10" man="1"/>
        <brk id="1766" max="10" man="1"/>
        <brk id="1804" max="10" man="1"/>
        <brk id="1839" max="10" man="1"/>
        <brk id="1869" max="10" man="1"/>
        <brk id="1906" max="10" man="1"/>
        <brk id="1943" max="10" man="1"/>
        <brk id="1978" max="10" man="1"/>
        <brk id="2020" max="10" man="1"/>
        <brk id="2074" max="10" man="1"/>
      </rowBreaks>
      <colBreaks count="1" manualBreakCount="1">
        <brk id="12" max="183" man="1"/>
      </colBreaks>
      <pageMargins left="0" right="0" top="0.9055118110236221" bottom="0.19685039370078741" header="0" footer="0"/>
      <printOptions horizontalCentered="1"/>
      <pageSetup paperSize="8" scale="47" fitToHeight="0" orientation="landscape" r:id="rId5"/>
      <autoFilter ref="A7:J397"/>
    </customSheetView>
    <customSheetView guid="{A0A3CD9B-2436-40D7-91DB-589A95FBBF00}" scale="50" showPageBreaks="1" outlineSymbols="0" zeroValues="0" fitToPage="1" printArea="1" showAutoFilter="1" view="pageBreakPreview">
      <pane xSplit="2" ySplit="7" topLeftCell="C203" activePane="bottomRight" state="frozen"/>
      <selection pane="bottomRight" activeCell="J213" sqref="J213:J220"/>
      <rowBreaks count="28" manualBreakCount="28">
        <brk id="197" min="1" max="9" man="1"/>
        <brk id="1020" max="18" man="1"/>
        <brk id="1070" max="18" man="1"/>
        <brk id="1127" max="18" man="1"/>
        <brk id="1198" max="18" man="1"/>
        <brk id="1253" max="14" man="1"/>
        <brk id="1268" max="10" man="1"/>
        <brk id="1304" max="10" man="1"/>
        <brk id="1344" max="10" man="1"/>
        <brk id="1383" max="10" man="1"/>
        <brk id="1421" max="10" man="1"/>
        <brk id="1457" max="10" man="1"/>
        <brk id="1494" max="10" man="1"/>
        <brk id="1532" max="10" man="1"/>
        <brk id="1567" max="10" man="1"/>
        <brk id="1603" max="10" man="1"/>
        <brk id="1643" max="10" man="1"/>
        <brk id="1682" max="10" man="1"/>
        <brk id="1721" max="10" man="1"/>
        <brk id="1761" max="10" man="1"/>
        <brk id="1799" max="10" man="1"/>
        <brk id="1834" max="10" man="1"/>
        <brk id="1864" max="10" man="1"/>
        <brk id="1901" max="10" man="1"/>
        <brk id="1938" max="10" man="1"/>
        <brk id="1973" max="10" man="1"/>
        <brk id="2015" max="10" man="1"/>
        <brk id="2069" max="10" man="1"/>
      </rowBreaks>
      <pageMargins left="0" right="0" top="0.9055118110236221" bottom="0" header="0" footer="0"/>
      <printOptions horizontalCentered="1"/>
      <pageSetup paperSize="8" scale="47" fitToHeight="0" orientation="landscape" r:id="rId6"/>
      <autoFilter ref="A7:J427"/>
    </customSheetView>
    <customSheetView guid="{0CCCFAED-79CE-4449-BC23-D60C794B65C2}" scale="50" showPageBreaks="1" outlineSymbols="0" zeroValues="0" fitToPage="1" printArea="1" showAutoFilter="1" topLeftCell="A5">
      <pane xSplit="2" ySplit="4" topLeftCell="AU9" activePane="bottomRight" state="frozen"/>
      <selection pane="bottomRight" activeCell="A190" sqref="A190"/>
      <rowBreaks count="32" manualBreakCount="32">
        <brk id="68" max="9" man="1"/>
        <brk id="122" max="9" man="1"/>
        <brk id="146" max="9" man="1"/>
        <brk id="168" max="9" man="1"/>
        <brk id="205" max="18" man="1"/>
        <brk id="1016" max="18" man="1"/>
        <brk id="1066" max="18" man="1"/>
        <brk id="1123" max="18" man="1"/>
        <brk id="1194" max="18" man="1"/>
        <brk id="1249" max="14" man="1"/>
        <brk id="1264" max="10" man="1"/>
        <brk id="1300" max="10" man="1"/>
        <brk id="1340" max="10" man="1"/>
        <brk id="1379" max="10" man="1"/>
        <brk id="1417" max="10" man="1"/>
        <brk id="1453" max="10" man="1"/>
        <brk id="1490" max="10" man="1"/>
        <brk id="1528" max="10" man="1"/>
        <brk id="1563" max="10" man="1"/>
        <brk id="1599" max="10" man="1"/>
        <brk id="1639" max="10" man="1"/>
        <brk id="1678" max="10" man="1"/>
        <brk id="1717" max="10" man="1"/>
        <brk id="1757" max="10" man="1"/>
        <brk id="1795" max="10" man="1"/>
        <brk id="1830" max="10" man="1"/>
        <brk id="1860" max="10" man="1"/>
        <brk id="1897" max="10" man="1"/>
        <brk id="1934" max="10" man="1"/>
        <brk id="1969" max="10" man="1"/>
        <brk id="2011" max="10" man="1"/>
        <brk id="2065" max="10" man="1"/>
      </rowBreaks>
      <pageMargins left="0" right="0" top="0.9055118110236221" bottom="0" header="0" footer="0"/>
      <printOptions horizontalCentered="1"/>
      <pageSetup paperSize="8" scale="44" fitToHeight="0" orientation="landscape" horizontalDpi="4294967293" r:id="rId7"/>
      <autoFilter ref="A7:J411"/>
    </customSheetView>
    <customSheetView guid="{99950613-28E7-4EC2-B918-559A2757B0A9}" scale="50" showPageBreaks="1" outlineSymbols="0" zeroValues="0" fitToPage="1" printArea="1" showAutoFilter="1" view="pageBreakPreview" topLeftCell="A5">
      <pane xSplit="2" ySplit="10" topLeftCell="C189" activePane="bottomRight" state="frozen"/>
      <selection pane="bottomRight" activeCell="J191" sqref="J191:J196"/>
      <rowBreaks count="32" manualBreakCount="32">
        <brk id="28" max="11" man="1"/>
        <brk id="115" max="11" man="1"/>
        <brk id="152" max="11" man="1"/>
        <brk id="184" max="11" man="1"/>
        <brk id="217" max="18" man="1"/>
        <brk id="1028" max="18" man="1"/>
        <brk id="1078" max="18" man="1"/>
        <brk id="1135" max="18" man="1"/>
        <brk id="1206" max="18" man="1"/>
        <brk id="1261" max="14" man="1"/>
        <brk id="1276" max="10" man="1"/>
        <brk id="1312" max="10" man="1"/>
        <brk id="1352" max="10" man="1"/>
        <brk id="1391" max="10" man="1"/>
        <brk id="1429" max="10" man="1"/>
        <brk id="1465" max="10" man="1"/>
        <brk id="1502" max="10" man="1"/>
        <brk id="1540" max="10" man="1"/>
        <brk id="1575" max="10" man="1"/>
        <brk id="1611" max="10" man="1"/>
        <brk id="1651" max="10" man="1"/>
        <brk id="1690" max="10" man="1"/>
        <brk id="1729" max="10" man="1"/>
        <brk id="1769" max="10" man="1"/>
        <brk id="1807" max="10" man="1"/>
        <brk id="1842" max="10" man="1"/>
        <brk id="1872" max="10" man="1"/>
        <brk id="1909" max="10" man="1"/>
        <brk id="1946" max="10" man="1"/>
        <brk id="1981" max="10" man="1"/>
        <brk id="2023" max="10" man="1"/>
        <brk id="2077" max="10" man="1"/>
      </rowBreaks>
      <pageMargins left="0" right="0" top="0.9055118110236221" bottom="0" header="0" footer="0"/>
      <printOptions horizontalCentered="1"/>
      <pageSetup paperSize="8" scale="47" fitToHeight="0" orientation="landscape" r:id="rId8"/>
      <autoFilter ref="A7:J415"/>
    </customSheetView>
    <customSheetView guid="{D95852A1-B0FC-4AC5-B62B-5CCBE05B0D15}" scale="50" showPageBreaks="1" outlineSymbols="0" zeroValues="0" fitToPage="1" showAutoFilter="1" view="pageBreakPreview" topLeftCell="A5">
      <pane xSplit="4" ySplit="4" topLeftCell="E162" activePane="bottomRight" state="frozen"/>
      <selection pane="bottomRight" activeCell="I169" sqref="I169"/>
      <rowBreaks count="29" manualBreakCount="29">
        <brk id="24" max="11" man="1"/>
        <brk id="33" max="11" man="1"/>
        <brk id="215" max="18" man="1"/>
        <brk id="265" max="18" man="1"/>
        <brk id="322" max="18" man="1"/>
        <brk id="393" max="18" man="1"/>
        <brk id="448" max="14" man="1"/>
        <brk id="463" max="10" man="1"/>
        <brk id="499" max="10" man="1"/>
        <brk id="539" max="10" man="1"/>
        <brk id="578" max="10" man="1"/>
        <brk id="616" max="10" man="1"/>
        <brk id="652" max="10" man="1"/>
        <brk id="689" max="10" man="1"/>
        <brk id="727" max="10" man="1"/>
        <brk id="762" max="10" man="1"/>
        <brk id="798" max="10" man="1"/>
        <brk id="838" max="10" man="1"/>
        <brk id="877" max="10" man="1"/>
        <brk id="916" max="10" man="1"/>
        <brk id="956" max="10" man="1"/>
        <brk id="994" max="10" man="1"/>
        <brk id="1029" max="10" man="1"/>
        <brk id="1059" max="10" man="1"/>
        <brk id="1096" max="10" man="1"/>
        <brk id="1133" max="10" man="1"/>
        <brk id="1168" max="10" man="1"/>
        <brk id="1210" max="10" man="1"/>
        <brk id="1264" max="10" man="1"/>
      </rowBreaks>
      <pageMargins left="0" right="0" top="0.9055118110236221" bottom="0" header="0" footer="0"/>
      <printOptions horizontalCentered="1"/>
      <pageSetup paperSize="9" scale="28" fitToHeight="0" orientation="landscape" r:id="rId9"/>
      <autoFilter ref="A7:J397"/>
    </customSheetView>
    <customSheetView guid="{72C0943B-A5D5-4B80-AD54-166C5CDC74DE}" scale="40" showPageBreaks="1" outlineSymbols="0" zeroValues="0" fitToPage="1" printArea="1" showAutoFilter="1" view="pageBreakPreview" topLeftCell="A5">
      <pane xSplit="4" ySplit="10" topLeftCell="E135" activePane="bottomRight" state="frozen"/>
      <selection pane="bottomRight" activeCell="G33" sqref="G33"/>
      <rowBreaks count="30" manualBreakCount="30">
        <brk id="7" max="11" man="1"/>
        <brk id="40" max="15"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67" bottom="0" header="0" footer="0"/>
      <printOptions horizontalCentered="1"/>
      <pageSetup paperSize="8" scale="41" fitToHeight="0" orientation="landscape" r:id="rId10"/>
      <autoFilter ref="A3:M184">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customSheetView>
    <customSheetView guid="{649E5CE3-4976-49D9-83DA-4E57FFC714BF}" scale="50" showPageBreaks="1" outlineSymbols="0" zeroValues="0" fitToPage="1" printArea="1" showAutoFilter="1" hiddenColumns="1" view="pageBreakPreview" topLeftCell="A6">
      <pane xSplit="2" ySplit="2" topLeftCell="C155" activePane="bottomRight" state="frozen"/>
      <selection pane="bottomRight" activeCell="E164" sqref="E164"/>
      <rowBreaks count="35" manualBreakCount="35">
        <brk id="28" max="11" man="1"/>
        <brk id="38" max="11" man="1"/>
        <brk id="54" max="11" man="1"/>
        <brk id="86" max="11" man="1"/>
        <brk id="116" max="11" man="1"/>
        <brk id="134" max="11" man="1"/>
        <brk id="148" max="11" man="1"/>
        <brk id="198" max="18" man="1"/>
        <brk id="1015" max="18" man="1"/>
        <brk id="1065" max="18" man="1"/>
        <brk id="1122" max="18" man="1"/>
        <brk id="1193" max="18" man="1"/>
        <brk id="1248" max="14" man="1"/>
        <brk id="1263" max="10" man="1"/>
        <brk id="1299" max="10" man="1"/>
        <brk id="1339" max="10" man="1"/>
        <brk id="1378" max="10" man="1"/>
        <brk id="1416" max="10" man="1"/>
        <brk id="1452" max="10" man="1"/>
        <brk id="1489" max="10" man="1"/>
        <brk id="1527" max="10" man="1"/>
        <brk id="1562" max="10" man="1"/>
        <brk id="1598" max="10" man="1"/>
        <brk id="1638" max="10" man="1"/>
        <brk id="1677" max="10" man="1"/>
        <brk id="1716" max="10" man="1"/>
        <brk id="1756" max="10" man="1"/>
        <brk id="1794" max="10" man="1"/>
        <brk id="1829" max="10" man="1"/>
        <brk id="1859" max="10" man="1"/>
        <brk id="1896" max="10" man="1"/>
        <brk id="1933" max="10" man="1"/>
        <brk id="1968" max="10" man="1"/>
        <brk id="2010" max="10" man="1"/>
        <brk id="2064" max="10" man="1"/>
      </rowBreaks>
      <colBreaks count="1" manualBreakCount="1">
        <brk id="12" max="183" man="1"/>
      </colBreaks>
      <pageMargins left="0" right="0" top="0.9055118110236221" bottom="0" header="0" footer="0"/>
      <printOptions horizontalCentered="1"/>
      <pageSetup paperSize="8" scale="43" fitToHeight="0" orientation="landscape" r:id="rId11"/>
      <autoFilter ref="A7:L386"/>
    </customSheetView>
    <customSheetView guid="{5EB1B5BB-79BE-4318-9140-3FA31802D519}" scale="40" showPageBreaks="1" outlineSymbols="0" zeroValues="0" fitToPage="1" printArea="1" showAutoFilter="1" view="pageBreakPreview" topLeftCell="A4">
      <pane xSplit="4" ySplit="7" topLeftCell="K166" activePane="bottomRight" state="frozen"/>
      <selection pane="bottomRight" activeCell="K170" sqref="K170:K175"/>
      <rowBreaks count="29" manualBreakCount="29">
        <brk id="180" max="18"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9055118110236221" bottom="0" header="0" footer="0"/>
      <printOptions horizontalCentered="1"/>
      <pageSetup paperSize="8" scale="39" fitToHeight="0" orientation="landscape" r:id="rId12"/>
      <autoFilter ref="A7:K386"/>
    </customSheetView>
    <customSheetView guid="{5FB953A5-71FF-4056-AF98-C9D06FF0EDF3}" scale="35" showPageBreaks="1" outlineSymbols="0" zeroValues="0" fitToPage="1" printArea="1" showAutoFilter="1" hiddenColumns="1" view="pageBreakPreview" topLeftCell="A5">
      <pane xSplit="4" ySplit="4" topLeftCell="F9" activePane="bottomRight" state="frozen"/>
      <selection pane="bottomRight" activeCell="F9" sqref="F9"/>
      <rowBreaks count="29" manualBreakCount="29">
        <brk id="175" max="18" man="1"/>
        <brk id="209" max="18" man="1"/>
        <brk id="1033" max="18" man="1"/>
        <brk id="1083" max="18" man="1"/>
        <brk id="1140" max="18" man="1"/>
        <brk id="1211" max="18" man="1"/>
        <brk id="1266" max="14" man="1"/>
        <brk id="1281" max="10" man="1"/>
        <brk id="1317" max="10" man="1"/>
        <brk id="1357" max="10" man="1"/>
        <brk id="1396" max="10" man="1"/>
        <brk id="1434" max="10" man="1"/>
        <brk id="1470" max="10" man="1"/>
        <brk id="1507" max="10" man="1"/>
        <brk id="1545" max="10" man="1"/>
        <brk id="1580" max="10" man="1"/>
        <brk id="1616" max="10" man="1"/>
        <brk id="1656" max="10" man="1"/>
        <brk id="1695" max="10" man="1"/>
        <brk id="1734" max="10" man="1"/>
        <brk id="1774" max="10" man="1"/>
        <brk id="1812" max="10" man="1"/>
        <brk id="1847" max="10" man="1"/>
        <brk id="1877" max="10" man="1"/>
        <brk id="1914" max="10" man="1"/>
        <brk id="1951" max="10" man="1"/>
        <brk id="1986" max="10" man="1"/>
        <brk id="2028" max="10" man="1"/>
        <brk id="2082" max="10" man="1"/>
      </rowBreaks>
      <pageMargins left="0" right="0" top="0.9055118110236221" bottom="0" header="0" footer="0"/>
      <printOptions horizontalCentered="1"/>
      <pageSetup paperSize="8" scale="39" fitToHeight="0" orientation="landscape" r:id="rId13"/>
      <autoFilter ref="A7:P398"/>
    </customSheetView>
    <customSheetView guid="{9FA29541-62F4-4CED-BF33-19F6BA57578F}" scale="40" showPageBreaks="1" outlineSymbols="0" zeroValues="0" printArea="1" showAutoFilter="1" hiddenColumns="1" view="pageBreakPreview" topLeftCell="A4">
      <pane xSplit="4" ySplit="4" topLeftCell="K167" activePane="bottomRight" state="frozen"/>
      <selection pane="bottomRight" activeCell="P172" sqref="P172:P175"/>
      <rowBreaks count="2" manualBreakCount="2">
        <brk id="77" max="15" man="1"/>
        <brk id="171" max="15" man="1"/>
      </rowBreaks>
      <pageMargins left="0" right="0" top="0.9055118110236221" bottom="0" header="0" footer="0"/>
      <printOptions horizontalCentered="1"/>
      <pageSetup paperSize="8" scale="45" fitToHeight="9" orientation="landscape" r:id="rId14"/>
      <autoFilter ref="A7:P401"/>
    </customSheetView>
    <customSheetView guid="{998B8119-4FF3-4A16-838D-539C6AE34D55}" scale="40" showPageBreaks="1" outlineSymbols="0" zeroValues="0" fitToPage="1" printArea="1" showAutoFilter="1" hiddenRows="1" hiddenColumns="1" view="pageBreakPreview" topLeftCell="A4">
      <pane xSplit="4" ySplit="7" topLeftCell="F163" activePane="bottomRight" state="frozen"/>
      <selection pane="bottomRight" activeCell="F144" sqref="F144:G149"/>
      <rowBreaks count="29" manualBreakCount="29">
        <brk id="175" max="18" man="1"/>
        <brk id="209" max="18" man="1"/>
        <brk id="1033" max="18" man="1"/>
        <brk id="1083" max="18" man="1"/>
        <brk id="1140" max="18" man="1"/>
        <brk id="1211" max="18" man="1"/>
        <brk id="1266" max="14" man="1"/>
        <brk id="1281" max="10" man="1"/>
        <brk id="1317" max="10" man="1"/>
        <brk id="1357" max="10" man="1"/>
        <brk id="1396" max="10" man="1"/>
        <brk id="1434" max="10" man="1"/>
        <brk id="1470" max="10" man="1"/>
        <brk id="1507" max="10" man="1"/>
        <brk id="1545" max="10" man="1"/>
        <brk id="1580" max="10" man="1"/>
        <brk id="1616" max="10" man="1"/>
        <brk id="1656" max="10" man="1"/>
        <brk id="1695" max="10" man="1"/>
        <brk id="1734" max="10" man="1"/>
        <brk id="1774" max="10" man="1"/>
        <brk id="1812" max="10" man="1"/>
        <brk id="1847" max="10" man="1"/>
        <brk id="1877" max="10" man="1"/>
        <brk id="1914" max="10" man="1"/>
        <brk id="1951" max="10" man="1"/>
        <brk id="1986" max="10" man="1"/>
        <brk id="2028" max="10" man="1"/>
        <brk id="2082" max="10" man="1"/>
      </rowBreaks>
      <pageMargins left="0" right="0" top="0.9055118110236221" bottom="0" header="0" footer="0"/>
      <printOptions horizontalCentered="1"/>
      <pageSetup paperSize="8" scale="27" fitToHeight="0" orientation="landscape" r:id="rId15"/>
      <autoFilter ref="A7:P401"/>
    </customSheetView>
    <customSheetView guid="{539CB3DF-9B66-4BE7-9074-8CE0405EB8A6}" scale="40" showPageBreaks="1" outlineSymbols="0" zeroValues="0" fitToPage="1" printArea="1" showAutoFilter="1" hiddenColumns="1" view="pageBreakPreview" topLeftCell="A4">
      <pane xSplit="4" ySplit="7" topLeftCell="J170" activePane="bottomRight" state="frozen"/>
      <selection pane="bottomRight" activeCell="P182" sqref="P182"/>
      <rowBreaks count="29" manualBreakCount="29">
        <brk id="174" max="18" man="1"/>
        <brk id="208" max="18" man="1"/>
        <brk id="1036" max="18" man="1"/>
        <brk id="1086" max="18" man="1"/>
        <brk id="1143" max="18" man="1"/>
        <brk id="1214" max="18" man="1"/>
        <brk id="1269" max="14" man="1"/>
        <brk id="1284" max="10" man="1"/>
        <brk id="1320" max="10" man="1"/>
        <brk id="1360" max="10" man="1"/>
        <brk id="1399" max="10" man="1"/>
        <brk id="1437" max="10" man="1"/>
        <brk id="1473" max="10" man="1"/>
        <brk id="1510" max="10" man="1"/>
        <brk id="1548" max="10" man="1"/>
        <brk id="1583" max="10" man="1"/>
        <brk id="1619" max="10" man="1"/>
        <brk id="1659" max="10" man="1"/>
        <brk id="1698" max="10" man="1"/>
        <brk id="1737" max="10" man="1"/>
        <brk id="1777" max="10" man="1"/>
        <brk id="1815" max="10" man="1"/>
        <brk id="1850" max="10" man="1"/>
        <brk id="1880" max="10" man="1"/>
        <brk id="1917" max="10" man="1"/>
        <brk id="1954" max="10" man="1"/>
        <brk id="1989" max="10" man="1"/>
        <brk id="2031" max="10" man="1"/>
        <brk id="2085" max="10" man="1"/>
      </rowBreaks>
      <pageMargins left="0" right="0" top="0.9055118110236221" bottom="0" header="0" footer="0"/>
      <printOptions horizontalCentered="1"/>
      <pageSetup paperSize="8" scale="43" fitToHeight="0" orientation="landscape" r:id="rId16"/>
      <autoFilter ref="A7:P393"/>
    </customSheetView>
    <customSheetView guid="{D20DFCFE-63F9-4265-B37B-4F36C46DF159}" scale="40" showPageBreaks="1" outlineSymbols="0" zeroValues="0" fitToPage="1" printArea="1" showAutoFilter="1" hiddenRows="1" hiddenColumns="1" view="pageBreakPreview" topLeftCell="A4">
      <pane xSplit="2" ySplit="7" topLeftCell="C963" activePane="bottomRight" state="frozen"/>
      <selection pane="bottomRight" activeCell="A782" sqref="A778:XFD782"/>
      <rowBreaks count="29" manualBreakCount="29">
        <brk id="174" max="18" man="1"/>
        <brk id="208" max="18" man="1"/>
        <brk id="1019" max="18" man="1"/>
        <brk id="1069" max="18" man="1"/>
        <brk id="1126" max="18" man="1"/>
        <brk id="1197" max="18" man="1"/>
        <brk id="1252" max="14" man="1"/>
        <brk id="1267" max="10" man="1"/>
        <brk id="1303" max="10" man="1"/>
        <brk id="1343" max="10" man="1"/>
        <brk id="1382" max="10" man="1"/>
        <brk id="1420" max="10" man="1"/>
        <brk id="1456" max="10" man="1"/>
        <brk id="1493" max="10" man="1"/>
        <brk id="1531" max="10" man="1"/>
        <brk id="1566" max="10" man="1"/>
        <brk id="1602" max="10" man="1"/>
        <brk id="1642" max="10" man="1"/>
        <brk id="1681" max="10" man="1"/>
        <brk id="1720" max="10" man="1"/>
        <brk id="1760" max="10" man="1"/>
        <brk id="1798" max="10" man="1"/>
        <brk id="1833" max="10" man="1"/>
        <brk id="1863" max="10" man="1"/>
        <brk id="1900" max="10" man="1"/>
        <brk id="1937" max="10" man="1"/>
        <brk id="1972" max="10" man="1"/>
        <brk id="2014" max="10" man="1"/>
        <brk id="2068" max="10" man="1"/>
      </rowBreaks>
      <pageMargins left="0" right="0" top="0.9055118110236221" bottom="0" header="0" footer="0"/>
      <printOptions horizontalCentered="1"/>
      <pageSetup paperSize="8" scale="42" fitToHeight="0" orientation="landscape" r:id="rId17"/>
      <autoFilter ref="A9:S1185"/>
    </customSheetView>
    <customSheetView guid="{A6B98527-7CBF-4E4D-BDEA-9334A3EB779F}" scale="57" showPageBreaks="1" outlineSymbols="0" zeroValues="0" fitToPage="1" printArea="1" showAutoFilter="1" hiddenColumns="1" view="pageBreakPreview" topLeftCell="A4">
      <pane xSplit="2" ySplit="7" topLeftCell="C11" activePane="bottomRight" state="frozen"/>
      <selection pane="bottomRight" activeCell="G15" sqref="G15"/>
      <pageMargins left="0" right="0" top="0.9055118110236221" bottom="0.47" header="0" footer="0"/>
      <printOptions horizontalCentered="1"/>
      <pageSetup paperSize="8" scale="42" fitToHeight="0" orientation="landscape" r:id="rId18"/>
      <autoFilter ref="A9:S1185"/>
    </customSheetView>
    <customSheetView guid="{D7BC8E82-4392-4806-9DAE-D94253790B9C}" scale="48" showPageBreaks="1" outlineSymbols="0" zeroValues="0" fitToPage="1" printArea="1" showAutoFilter="1" hiddenColumns="1" view="pageBreakPreview" topLeftCell="A4">
      <pane xSplit="2" ySplit="7" topLeftCell="L909" activePane="bottomRight" state="frozen"/>
      <selection pane="bottomRight" activeCell="S925" sqref="S925:S930"/>
      <rowBreaks count="4" manualBreakCount="4">
        <brk id="70" max="85" man="1"/>
        <brk id="88" max="85" man="1"/>
        <brk id="260" max="85" man="1"/>
        <brk id="320" max="85" man="1"/>
      </rowBreaks>
      <pageMargins left="0" right="0" top="0.9055118110236221" bottom="0.47" header="0" footer="0"/>
      <printOptions horizontalCentered="1"/>
      <pageSetup paperSize="8" scale="42" fitToHeight="0" orientation="landscape" r:id="rId19"/>
      <autoFilter ref="A9:T1161"/>
    </customSheetView>
    <customSheetView guid="{F2110B0B-AAE7-42F0-B553-C360E9249AD4}" scale="48" showPageBreaks="1" outlineSymbols="0" zeroValues="0" fitToPage="1" printArea="1" showAutoFilter="1" hiddenColumns="1" view="pageBreakPreview" topLeftCell="A4">
      <pane xSplit="2" ySplit="7" topLeftCell="L726" activePane="bottomRight" state="frozen"/>
      <selection pane="bottomRight" activeCell="S728" sqref="S728:S733"/>
      <pageMargins left="0" right="0" top="0.9055118110236221" bottom="0.47" header="0" footer="0"/>
      <printOptions horizontalCentered="1"/>
      <pageSetup paperSize="8" scale="42" fitToHeight="0" orientation="landscape" r:id="rId20"/>
      <autoFilter ref="A9:T1142"/>
    </customSheetView>
    <customSheetView guid="{9E943B7D-D4C7-443F-BC4C-8AB90546D8A5}" scale="40" showPageBreaks="1" zeroValues="0" fitToPage="1" showAutoFilter="1" hiddenRows="1" hiddenColumns="1" view="pageBreakPreview" topLeftCell="A4">
      <pane xSplit="2" ySplit="7" topLeftCell="D714" activePane="bottomRight" state="frozen"/>
      <selection pane="bottomRight" activeCell="M818" sqref="M818"/>
      <rowBreaks count="42" manualBreakCount="42">
        <brk id="99" max="17" man="1"/>
        <brk id="134" max="17" man="1"/>
        <brk id="180" max="16383" man="1"/>
        <brk id="249" max="17" man="1"/>
        <brk id="266" max="17" man="1"/>
        <brk id="300" max="16383" man="1"/>
        <brk id="435" max="16383" man="1"/>
        <brk id="489" max="17" man="1"/>
        <brk id="535" max="17" man="1"/>
        <brk id="579" max="17" man="1"/>
        <brk id="632" max="17" man="1"/>
        <brk id="695" max="16383" man="1"/>
        <brk id="763" max="16383" man="1"/>
        <brk id="814" max="16383" man="1"/>
        <brk id="876" max="16383" man="1"/>
        <brk id="1024" max="17" man="1"/>
        <brk id="1085" max="16383" man="1"/>
        <brk id="1146" max="17" man="1"/>
        <brk id="1210" max="14"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39370078740157483" bottom="0" header="0" footer="0"/>
      <printOptions horizontalCentered="1"/>
      <pageSetup paperSize="8" scale="39" fitToHeight="0" orientation="landscape" r:id="rId21"/>
      <autoFilter ref="B1:T1"/>
    </customSheetView>
    <customSheetView guid="{2DF88C31-E5A0-4DFE-877D-5A31D3992603}" scale="40" showPageBreaks="1" fitToPage="1" printArea="1" hiddenRows="1" view="pageBreakPreview" topLeftCell="A4">
      <pane xSplit="2" ySplit="7" topLeftCell="H664" activePane="bottomRight" state="frozen"/>
      <selection pane="bottomRight" activeCell="J675" sqref="J675"/>
      <rowBreaks count="59" manualBreakCount="59">
        <brk id="46" max="15" man="1"/>
        <brk id="95" max="15" man="1"/>
        <brk id="123" max="15" man="1"/>
        <brk id="124" max="15" man="1"/>
        <brk id="170" max="15" man="1"/>
        <brk id="212" max="15" man="1"/>
        <brk id="240" max="15" man="1"/>
        <brk id="272" max="15" man="1"/>
        <brk id="312" max="15" man="1"/>
        <brk id="363" max="15" man="1"/>
        <brk id="364" max="15" man="1"/>
        <brk id="377" max="15" man="1"/>
        <brk id="419" max="15" man="1"/>
        <brk id="457" max="15" man="1"/>
        <brk id="458" max="15" man="1"/>
        <brk id="482" max="15" man="1"/>
        <brk id="534" max="15" man="1"/>
        <brk id="541" max="15" man="1"/>
        <brk id="590" max="15" man="1"/>
        <brk id="591" max="15" man="1"/>
        <brk id="631" max="15" man="1"/>
        <brk id="671" max="15" man="1"/>
        <brk id="715" max="15" man="1"/>
        <brk id="717" max="15" man="1"/>
        <brk id="728" max="15" man="1"/>
        <brk id="767" max="15" man="1"/>
        <brk id="790" max="15" man="1"/>
        <brk id="800" max="15" man="1"/>
        <brk id="843" max="15" man="1"/>
        <brk id="880" max="15" man="1"/>
        <brk id="930" max="15" man="1"/>
        <brk id="931" max="15" man="1"/>
        <brk id="973" max="15" man="1"/>
        <brk id="1029" max="15" man="1"/>
        <brk id="1071" max="15" man="1"/>
        <brk id="1105" max="14" man="1"/>
        <brk id="1160" max="14" man="1"/>
        <brk id="1175" max="10" man="1"/>
        <brk id="1211" max="10" man="1"/>
        <brk id="1251" max="10" man="1"/>
        <brk id="1290" max="10" man="1"/>
        <brk id="1328" max="10" man="1"/>
        <brk id="1364" max="10" man="1"/>
        <brk id="1401" max="10" man="1"/>
        <brk id="1439" max="10" man="1"/>
        <brk id="1474" max="10" man="1"/>
        <brk id="1510" max="10" man="1"/>
        <brk id="1550" max="10" man="1"/>
        <brk id="1589" max="10" man="1"/>
        <brk id="1628" max="10" man="1"/>
        <brk id="1668" max="10" man="1"/>
        <brk id="1706" max="10" man="1"/>
        <brk id="1741" max="10" man="1"/>
        <brk id="1771" max="10" man="1"/>
        <brk id="1808" max="10" man="1"/>
        <brk id="1845" max="10" man="1"/>
        <brk id="1880" max="10" man="1"/>
        <brk id="1922" max="10" man="1"/>
        <brk id="1976" max="10" man="1"/>
      </rowBreaks>
      <pageMargins left="0" right="0" top="0.9055118110236221" bottom="0" header="0" footer="0"/>
      <printOptions horizontalCentered="1"/>
      <pageSetup paperSize="8" scale="38" fitToHeight="0" orientation="landscape" r:id="rId22"/>
    </customSheetView>
    <customSheetView guid="{24E5C1BC-322C-4FEF-B964-F0DCC04482C1}" scale="25" showPageBreaks="1" fitToPage="1" hiddenRows="1" hiddenColumns="1" view="pageBreakPreview">
      <pane xSplit="1" ySplit="10" topLeftCell="J501" activePane="bottomRight" state="frozen"/>
      <selection pane="bottomRight" activeCell="AC507" sqref="AB507:AC507"/>
      <rowBreaks count="52" manualBreakCount="52">
        <brk id="53" max="16383" man="1"/>
        <brk id="88" max="16383" man="1"/>
        <brk id="116" max="16383" man="1"/>
        <brk id="138" max="16383" man="1"/>
        <brk id="179" max="16383" man="1"/>
        <brk id="192" max="16383" man="1"/>
        <brk id="233" max="16383" man="1"/>
        <brk id="266" max="16383" man="1"/>
        <brk id="294" max="16383" man="1"/>
        <brk id="329" max="16383" man="1"/>
        <brk id="363" max="16383" man="1"/>
        <brk id="390" max="16383" man="1"/>
        <brk id="423" max="16383" man="1"/>
        <brk id="465" max="16383" man="1"/>
        <brk id="498" max="16383" man="1"/>
        <brk id="527" max="16383" man="1"/>
        <brk id="554" max="16383" man="1"/>
        <brk id="587" max="16383" man="1"/>
        <brk id="629" max="16383" man="1"/>
        <brk id="677" max="16383" man="1"/>
        <brk id="726" max="16383" man="1"/>
        <brk id="768" max="16383" man="1"/>
        <brk id="802" max="16383" man="1"/>
        <brk id="841" max="16383" man="1"/>
        <brk id="877" max="16383" man="1"/>
        <brk id="901" max="16383" man="1"/>
        <brk id="909" max="16383" man="1"/>
        <brk id="999" max="14" man="1"/>
        <brk id="1054" max="14" man="1"/>
        <brk id="1069" max="10" man="1"/>
        <brk id="1105" max="10" man="1"/>
        <brk id="1145" max="10" man="1"/>
        <brk id="1184" max="10" man="1"/>
        <brk id="1222" max="10" man="1"/>
        <brk id="1258" max="10" man="1"/>
        <brk id="1295" max="10" man="1"/>
        <brk id="1333" max="10" man="1"/>
        <brk id="1368" max="10" man="1"/>
        <brk id="1404" max="10" man="1"/>
        <brk id="1444" max="10" man="1"/>
        <brk id="1483" max="10" man="1"/>
        <brk id="1522" max="10" man="1"/>
        <brk id="1562" max="10" man="1"/>
        <brk id="1600" max="10" man="1"/>
        <brk id="1635" max="10" man="1"/>
        <brk id="1665" max="10" man="1"/>
        <brk id="1702" max="10" man="1"/>
        <brk id="1739" max="10" man="1"/>
        <brk id="1774" max="10" man="1"/>
        <brk id="1816" max="10" man="1"/>
        <brk id="1870" max="10" man="1"/>
        <brk id="1888" max="10" man="1"/>
      </rowBreaks>
      <pageMargins left="0" right="0" top="0.70866141732283472" bottom="0.19685039370078741" header="0" footer="0"/>
      <printOptions horizontalCentered="1"/>
      <pageSetup paperSize="8" scale="30" fitToHeight="0" orientation="landscape" horizontalDpi="4294967293" r:id="rId23"/>
    </customSheetView>
    <customSheetView guid="{37F8CE32-8CE8-4D95-9C0E-63112E6EFFE9}" scale="30" showPageBreaks="1" printArea="1" hiddenRows="1" hiddenColumns="1" view="pageBreakPreview" showRuler="0" topLeftCell="A4">
      <pane xSplit="2" ySplit="7" topLeftCell="L11" activePane="bottomRight" state="frozen"/>
      <selection pane="bottomRight" activeCell="L119" sqref="L119"/>
      <rowBreaks count="43" manualBreakCount="43">
        <brk id="95" max="15" man="1"/>
        <brk id="123" max="15" man="1"/>
        <brk id="172" max="15" man="1"/>
        <brk id="224" max="15" man="1"/>
        <brk id="263" max="15" man="1"/>
        <brk id="323" max="15" man="1"/>
        <brk id="368" max="15" man="1"/>
        <brk id="405" max="15" man="1"/>
        <brk id="433" max="15" man="1"/>
        <brk id="480" max="15" man="1"/>
        <brk id="531" max="15" man="1"/>
        <brk id="623" max="15" man="1"/>
        <brk id="662" max="15" man="1"/>
        <brk id="732" max="15" man="1"/>
        <brk id="780" max="15" man="1"/>
        <brk id="850" max="15" man="1"/>
        <brk id="891" max="15" man="1"/>
        <brk id="935" max="15" man="1"/>
        <brk id="987" max="15" man="1"/>
        <brk id="1077" max="14" man="1"/>
        <brk id="1132" max="14" man="1"/>
        <brk id="1147"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29" fitToHeight="0" orientation="landscape" r:id="rId24"/>
      <headerFooter alignWithMargins="0"/>
    </customSheetView>
    <customSheetView guid="{CBF9D894-3FD2-4B68-BAC8-643DB23851C0}" scale="30" showPageBreaks="1" hiddenRows="1" view="pageBreakPreview" topLeftCell="A4">
      <pane xSplit="2" ySplit="7" topLeftCell="C757" activePane="bottomRight" state="frozen"/>
      <selection pane="bottomRight" activeCell="A768" sqref="A768:O773"/>
      <rowBreaks count="63" manualBreakCount="63">
        <brk id="60" max="15" man="1"/>
        <brk id="83" max="15" man="1"/>
        <brk id="95" max="15" man="1"/>
        <brk id="119" max="15" man="1"/>
        <brk id="130" max="15" man="1"/>
        <brk id="160" max="15" man="1"/>
        <brk id="179" max="15" man="1"/>
        <brk id="219" max="15" man="1"/>
        <brk id="231" max="15" man="1"/>
        <brk id="257" max="15" man="1"/>
        <brk id="270" max="15" man="1"/>
        <brk id="302" max="15" man="1"/>
        <brk id="330" max="15" man="1"/>
        <brk id="360" max="15" man="1"/>
        <brk id="375" max="15" man="1"/>
        <brk id="405" max="15" man="1"/>
        <brk id="412" max="15" man="1"/>
        <brk id="435" max="15" man="1"/>
        <brk id="440" max="15" man="1"/>
        <brk id="465" max="15" man="1"/>
        <brk id="487" max="15" man="1"/>
        <brk id="526" max="15" man="1"/>
        <brk id="538" max="15" man="1"/>
        <brk id="596" max="15" man="1"/>
        <brk id="637" max="15" man="1"/>
        <brk id="661" max="15" man="1"/>
        <brk id="676" max="15" man="1"/>
        <brk id="713" max="15" man="1"/>
        <brk id="746" max="15" man="1"/>
        <brk id="775" max="15" man="1"/>
        <brk id="794" max="15" man="1"/>
        <brk id="840" max="15" man="1"/>
        <brk id="864" max="15" man="1"/>
        <brk id="894" max="15" man="1"/>
        <brk id="905" max="15" man="1"/>
        <brk id="936" max="15" man="1"/>
        <brk id="949" max="15" man="1"/>
        <brk id="982" max="15" man="1"/>
        <brk id="1015" max="15"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29" fitToHeight="0" orientation="landscape" r:id="rId25"/>
    </customSheetView>
    <customSheetView guid="{C8C7D91A-0101-429D-A7C4-25C2A366909A}" scale="46" showPageBreaks="1" outlineSymbols="0" zeroValues="0" fitToPage="1" showAutoFilter="1" hiddenRows="1" hiddenColumns="1" view="pageBreakPreview" topLeftCell="A4">
      <pane xSplit="2" ySplit="7" topLeftCell="C863" activePane="bottomRight" state="frozen"/>
      <selection pane="bottomRight" activeCell="N1075" sqref="N1075"/>
      <rowBreaks count="42" manualBreakCount="42">
        <brk id="97" max="15" man="1"/>
        <brk id="129" max="15" man="1"/>
        <brk id="159" max="15" man="1"/>
        <brk id="214" max="16383" man="1"/>
        <brk id="256" max="16383" man="1"/>
        <brk id="310" max="16383" man="1"/>
        <brk id="378" max="15" man="1"/>
        <brk id="420" max="15" man="1"/>
        <brk id="455" max="15" man="1"/>
        <brk id="502" max="15" man="1"/>
        <brk id="565" max="15" man="1"/>
        <brk id="646" max="15" man="1"/>
        <brk id="702" max="16383" man="1"/>
        <brk id="763" max="16383" man="1"/>
        <brk id="821" max="24" man="1"/>
        <brk id="906" max="15" man="1"/>
        <brk id="956" max="15" man="1"/>
        <brk id="1013" max="15" man="1"/>
        <brk id="1084" max="14" man="1"/>
        <brk id="1139" max="14" man="1"/>
        <brk id="1154"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34" fitToHeight="0" orientation="landscape" r:id="rId26"/>
      <autoFilter ref="A9:V1172"/>
    </customSheetView>
    <customSheetView guid="{CB1A56DC-A135-41E6-8A02-AE4E518C879F}" scale="50" showPageBreaks="1" fitToPage="1" view="pageBreakPreview" topLeftCell="A4">
      <pane xSplit="2" ySplit="7" topLeftCell="C408" activePane="bottomRight" state="frozen"/>
      <selection pane="bottomRight" activeCell="G421" sqref="G421"/>
      <rowBreaks count="38" manualBreakCount="38">
        <brk id="101" max="20" man="1"/>
        <brk id="136" max="20" man="1"/>
        <brk id="184" max="20" man="1"/>
        <brk id="256" max="20" man="1"/>
        <brk id="304" max="20" man="1"/>
        <brk id="430" max="20" man="1"/>
        <brk id="489" max="20" man="1"/>
        <brk id="531" max="20" man="1"/>
        <brk id="569" max="20" man="1"/>
        <brk id="641" max="20" man="1"/>
        <brk id="709" max="20" man="1"/>
        <brk id="784" max="20" man="1"/>
        <brk id="856" max="20" man="1"/>
        <brk id="918" max="20" man="1"/>
        <brk id="1049" max="20" man="1"/>
        <brk id="1110" max="20" man="1"/>
        <brk id="1164" max="20" man="1"/>
        <brk id="1236" max="10" man="1"/>
        <brk id="1276" max="10" man="1"/>
        <brk id="1315" max="10" man="1"/>
        <brk id="1353" max="10" man="1"/>
        <brk id="1389" max="10" man="1"/>
        <brk id="1426" max="10" man="1"/>
        <brk id="1464" max="10" man="1"/>
        <brk id="1499" max="10" man="1"/>
        <brk id="1535" max="10" man="1"/>
        <brk id="1575" max="10" man="1"/>
        <brk id="1614" max="10" man="1"/>
        <brk id="1653" max="10" man="1"/>
        <brk id="1693" max="10" man="1"/>
        <brk id="1731" max="10" man="1"/>
        <brk id="1766" max="10" man="1"/>
        <brk id="1796" max="10" man="1"/>
        <brk id="1833" max="10" man="1"/>
        <brk id="1870" max="10" man="1"/>
        <brk id="1905" max="10" man="1"/>
        <brk id="1947" max="10" man="1"/>
        <brk id="2001" max="10" man="1"/>
      </rowBreaks>
      <pageMargins left="0" right="0" top="0.9055118110236221" bottom="0" header="0" footer="0"/>
      <printOptions horizontalCentered="1"/>
      <pageSetup paperSize="8" scale="16" fitToHeight="0" orientation="landscape" r:id="rId27"/>
    </customSheetView>
    <customSheetView guid="{2F7AC811-CA37-46E3-866E-6E10DF43054A}" scale="60" showPageBreaks="1" outlineSymbols="0" zeroValues="0" fitToPage="1" showAutoFilter="1" view="pageBreakPreview" topLeftCell="A4">
      <pane xSplit="2" ySplit="7" topLeftCell="C776" activePane="bottomRight" state="frozen"/>
      <selection pane="bottomRight" activeCell="N792" sqref="N792"/>
      <rowBreaks count="47" manualBreakCount="47">
        <brk id="67" max="24" man="1"/>
        <brk id="97" max="15" man="1"/>
        <brk id="129" max="15" man="1"/>
        <brk id="171" max="15" man="1"/>
        <brk id="227" max="15" man="1"/>
        <brk id="267" max="15" man="1"/>
        <brk id="321" max="15" man="1"/>
        <brk id="385" max="24" man="1"/>
        <brk id="390" max="15" man="1"/>
        <brk id="432" max="15" man="1"/>
        <brk id="467" max="15" man="1"/>
        <brk id="514" max="15" man="1"/>
        <brk id="577" max="15" man="1"/>
        <brk id="656" max="24" man="1"/>
        <brk id="665" max="15" man="1"/>
        <brk id="723" max="15" man="1"/>
        <brk id="784" max="15" man="1"/>
        <brk id="858" max="24" man="1"/>
        <brk id="943" max="15" man="1"/>
        <brk id="993" max="15" man="1"/>
        <brk id="1048" max="24" man="1"/>
        <brk id="1050" max="15" man="1"/>
        <brk id="1118" max="24" man="1"/>
        <brk id="1121" max="14" man="1"/>
        <brk id="1176" max="14" man="1"/>
        <brk id="1191" max="10" man="1"/>
        <brk id="1227" max="10" man="1"/>
        <brk id="1267" max="10" man="1"/>
        <brk id="1306" max="10" man="1"/>
        <brk id="1344" max="10" man="1"/>
        <brk id="1380" max="10" man="1"/>
        <brk id="1417" max="10" man="1"/>
        <brk id="1455" max="10" man="1"/>
        <brk id="1490" max="10" man="1"/>
        <brk id="1526" max="10" man="1"/>
        <brk id="1566" max="10" man="1"/>
        <brk id="1605" max="10" man="1"/>
        <brk id="1644" max="10" man="1"/>
        <brk id="1684" max="10" man="1"/>
        <brk id="1722" max="10" man="1"/>
        <brk id="1757" max="10" man="1"/>
        <brk id="1787" max="10" man="1"/>
        <brk id="1824" max="10" man="1"/>
        <brk id="1861" max="10" man="1"/>
        <brk id="1896" max="10" man="1"/>
        <brk id="1938" max="10" man="1"/>
        <brk id="1992" max="10" man="1"/>
      </rowBreaks>
      <pageMargins left="0" right="0" top="0.9055118110236221" bottom="0" header="0" footer="0"/>
      <printOptions horizontalCentered="1"/>
      <pageSetup paperSize="8" scale="16" fitToHeight="0" orientation="landscape" r:id="rId28"/>
      <autoFilter ref="A9:S1185"/>
    </customSheetView>
    <customSheetView guid="{7B245AB0-C2AF-4822-BFC4-2399F85856C1}" scale="40" showPageBreaks="1" outlineSymbols="0" zeroValues="0" fitToPage="1" printArea="1" showAutoFilter="1" hiddenColumns="1" view="pageBreakPreview" topLeftCell="A4">
      <pane xSplit="4" ySplit="7" topLeftCell="F182" activePane="bottomRight" state="frozen"/>
      <selection pane="bottomRight" activeCell="F190" sqref="F190"/>
      <rowBreaks count="29" manualBreakCount="29">
        <brk id="180" max="18" man="1"/>
        <brk id="214" max="18" man="1"/>
        <brk id="1037" max="18" man="1"/>
        <brk id="1087" max="18" man="1"/>
        <brk id="1144" max="18" man="1"/>
        <brk id="1215" max="18" man="1"/>
        <brk id="1270" max="14" man="1"/>
        <brk id="1285" max="10" man="1"/>
        <brk id="1321" max="10" man="1"/>
        <brk id="1361" max="10" man="1"/>
        <brk id="1400" max="10" man="1"/>
        <brk id="1438" max="10" man="1"/>
        <brk id="1474" max="10" man="1"/>
        <brk id="1511" max="10" man="1"/>
        <brk id="1549" max="10" man="1"/>
        <brk id="1584" max="10" man="1"/>
        <brk id="1620" max="10" man="1"/>
        <brk id="1660" max="10" man="1"/>
        <brk id="1699" max="10" man="1"/>
        <brk id="1738" max="10" man="1"/>
        <brk id="1778" max="10" man="1"/>
        <brk id="1816" max="10" man="1"/>
        <brk id="1851" max="10" man="1"/>
        <brk id="1881" max="10" man="1"/>
        <brk id="1918" max="10" man="1"/>
        <brk id="1955" max="10" man="1"/>
        <brk id="1990" max="10" man="1"/>
        <brk id="2032" max="10" man="1"/>
        <brk id="2086" max="10" man="1"/>
      </rowBreaks>
      <pageMargins left="0" right="0" top="0.9055118110236221" bottom="0" header="0" footer="0"/>
      <printOptions horizontalCentered="1"/>
      <pageSetup paperSize="8" scale="38" fitToHeight="0" orientation="landscape" r:id="rId29"/>
      <autoFilter ref="A7:P404"/>
    </customSheetView>
    <customSheetView guid="{3EEA7E1A-5F2B-4408-A34C-1F0223B5B245}" scale="50" showPageBreaks="1" outlineSymbols="0" zeroValues="0" fitToPage="1" showAutoFilter="1" view="pageBreakPreview" topLeftCell="A5">
      <pane xSplit="4" ySplit="10" topLeftCell="J30" activePane="bottomRight" state="frozen"/>
      <selection pane="bottomRight" activeCell="J31" sqref="J31:J37"/>
      <rowBreaks count="30" manualBreakCount="30">
        <brk id="28" max="15" man="1"/>
        <brk id="40" max="15" man="1"/>
        <brk id="188" max="18" man="1"/>
        <brk id="1011" max="18" man="1"/>
        <brk id="1061" max="18" man="1"/>
        <brk id="1118" max="18" man="1"/>
        <brk id="1189" max="18" man="1"/>
        <brk id="1244" max="14" man="1"/>
        <brk id="1259" max="10" man="1"/>
        <brk id="1295" max="10" man="1"/>
        <brk id="1335" max="10" man="1"/>
        <brk id="1374" max="10" man="1"/>
        <brk id="1412" max="10" man="1"/>
        <brk id="1448" max="10" man="1"/>
        <brk id="1485" max="10" man="1"/>
        <brk id="1523" max="10" man="1"/>
        <brk id="1558" max="10" man="1"/>
        <brk id="1594" max="10" man="1"/>
        <brk id="1634" max="10" man="1"/>
        <brk id="1673" max="10" man="1"/>
        <brk id="1712" max="10" man="1"/>
        <brk id="1752" max="10" man="1"/>
        <brk id="1790" max="10" man="1"/>
        <brk id="1825" max="10" man="1"/>
        <brk id="1855" max="10" man="1"/>
        <brk id="1892" max="10" man="1"/>
        <brk id="1929" max="10" man="1"/>
        <brk id="1964" max="10" man="1"/>
        <brk id="2006" max="10" man="1"/>
        <brk id="2060" max="10" man="1"/>
      </rowBreaks>
      <pageMargins left="0" right="0" top="0.67" bottom="0" header="0" footer="0"/>
      <printOptions horizontalCentered="1"/>
      <pageSetup paperSize="8" scale="47" fitToHeight="0" orientation="landscape" horizontalDpi="4294967293" r:id="rId30"/>
      <autoFilter ref="A7:J397"/>
    </customSheetView>
    <customSheetView guid="{CA384592-0CFD-4322-A4EB-34EC04693944}" scale="37" showPageBreaks="1" outlineSymbols="0" zeroValues="0" fitToPage="1" printArea="1" showAutoFilter="1" hiddenColumns="1" view="pageBreakPreview">
      <pane xSplit="2" ySplit="7" topLeftCell="C8" activePane="bottomRight" state="frozen"/>
      <selection pane="bottomRight" activeCell="E8" sqref="E8"/>
      <rowBreaks count="38" manualBreakCount="38">
        <brk id="21" max="9" man="1"/>
        <brk id="29" max="9" man="1"/>
        <brk id="40" max="9" man="1"/>
        <brk id="55" max="9" man="1"/>
        <brk id="63" max="9" man="1"/>
        <brk id="81" max="9" man="1"/>
        <brk id="111" max="9" man="1"/>
        <brk id="153" max="9" man="1"/>
        <brk id="176" max="9" man="1"/>
        <brk id="185" max="9" man="1"/>
        <brk id="209" max="9" man="1"/>
        <brk id="1032" max="18" man="1"/>
        <brk id="1082" max="18" man="1"/>
        <brk id="1139" max="18" man="1"/>
        <brk id="1210" max="18"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9055118110236221" bottom="0" header="0" footer="0"/>
      <printOptions horizontalCentered="1"/>
      <pageSetup paperSize="8" scale="47" fitToHeight="0" orientation="landscape" r:id="rId31"/>
      <autoFilter ref="A7:J397"/>
    </customSheetView>
    <customSheetView guid="{13BE7114-35DF-4699-8779-61985C68F6C3}" scale="59" showPageBreaks="1" outlineSymbols="0" zeroValues="0" fitToPage="1" printArea="1" showAutoFilter="1" view="pageBreakPreview" topLeftCell="A4">
      <pane xSplit="2" ySplit="5" topLeftCell="D38" activePane="bottomRight" state="frozen"/>
      <selection pane="bottomRight" activeCell="B43" sqref="B43"/>
      <rowBreaks count="32" manualBreakCount="32">
        <brk id="22" max="9" man="1"/>
        <brk id="28" max="9" man="1"/>
        <brk id="61" max="9" man="1"/>
        <brk id="115" max="9" man="1"/>
        <brk id="172" max="9" man="1"/>
        <brk id="997" max="18" man="1"/>
        <brk id="1047" max="18" man="1"/>
        <brk id="1104" max="18" man="1"/>
        <brk id="1175" max="18" man="1"/>
        <brk id="1230" max="14" man="1"/>
        <brk id="1245" max="10" man="1"/>
        <brk id="1281" max="10" man="1"/>
        <brk id="1321" max="10" man="1"/>
        <brk id="1360" max="10" man="1"/>
        <brk id="1398" max="10" man="1"/>
        <brk id="1434" max="10" man="1"/>
        <brk id="1471" max="10" man="1"/>
        <brk id="1509" max="10" man="1"/>
        <brk id="1544" max="10" man="1"/>
        <brk id="1580" max="10" man="1"/>
        <brk id="1620" max="10" man="1"/>
        <brk id="1659" max="10" man="1"/>
        <brk id="1698" max="10" man="1"/>
        <brk id="1738" max="10" man="1"/>
        <brk id="1776" max="10" man="1"/>
        <brk id="1811" max="10" man="1"/>
        <brk id="1841" max="10" man="1"/>
        <brk id="1878" max="10" man="1"/>
        <brk id="1915" max="10" man="1"/>
        <brk id="1950" max="10" man="1"/>
        <brk id="1992" max="10" man="1"/>
        <brk id="2046" max="10" man="1"/>
      </rowBreaks>
      <colBreaks count="1" manualBreakCount="1">
        <brk id="12" max="183" man="1"/>
      </colBreaks>
      <pageMargins left="0" right="0" top="0.9055118110236221" bottom="0" header="0" footer="0"/>
      <printOptions horizontalCentered="1"/>
      <pageSetup paperSize="8" scale="46" fitToHeight="0" orientation="landscape" horizontalDpi="4294967293" r:id="rId32"/>
      <autoFilter ref="A7:J397"/>
    </customSheetView>
    <customSheetView guid="{45DE1976-7F07-4EB4-8A9C-FB72D060BEFA}" scale="55" showPageBreaks="1" outlineSymbols="0" zeroValues="0" fitToPage="1" printArea="1" showAutoFilter="1" view="pageBreakPreview">
      <selection activeCell="F13" sqref="F13"/>
      <rowBreaks count="35" manualBreakCount="35">
        <brk id="23" max="9" man="1"/>
        <brk id="30" max="9" man="1"/>
        <brk id="48" max="9" man="1"/>
        <brk id="85" max="9" man="1"/>
        <brk id="127" max="9" man="1"/>
        <brk id="145" max="9" man="1"/>
        <brk id="171" max="9" man="1"/>
        <brk id="206" max="9" man="1"/>
        <brk id="1017" max="18" man="1"/>
        <brk id="1067" max="18" man="1"/>
        <brk id="1124" max="18" man="1"/>
        <brk id="1195" max="18" man="1"/>
        <brk id="1250" max="14" man="1"/>
        <brk id="1265" max="10" man="1"/>
        <brk id="1301" max="10" man="1"/>
        <brk id="1341" max="10" man="1"/>
        <brk id="1380" max="10" man="1"/>
        <brk id="1418" max="10" man="1"/>
        <brk id="1454" max="10" man="1"/>
        <brk id="1491" max="10" man="1"/>
        <brk id="1529" max="10" man="1"/>
        <brk id="1564" max="10" man="1"/>
        <brk id="1600" max="10" man="1"/>
        <brk id="1640" max="10" man="1"/>
        <brk id="1679" max="10" man="1"/>
        <brk id="1718" max="10" man="1"/>
        <brk id="1758" max="10" man="1"/>
        <brk id="1796" max="10" man="1"/>
        <brk id="1831" max="10" man="1"/>
        <brk id="1861" max="10" man="1"/>
        <brk id="1898" max="10" man="1"/>
        <brk id="1935" max="10" man="1"/>
        <brk id="1970" max="10" man="1"/>
        <brk id="2012" max="10" man="1"/>
        <brk id="2066" max="10" man="1"/>
      </rowBreaks>
      <pageMargins left="0" right="0" top="0.9055118110236221" bottom="0" header="0" footer="0"/>
      <printOptions horizontalCentered="1"/>
      <pageSetup paperSize="8" scale="47" fitToHeight="0" orientation="landscape" r:id="rId33"/>
      <autoFilter ref="A7:J397"/>
    </customSheetView>
  </customSheetViews>
  <mergeCells count="83">
    <mergeCell ref="B21:B25"/>
    <mergeCell ref="A15:A20"/>
    <mergeCell ref="C21:C23"/>
    <mergeCell ref="J108:J113"/>
    <mergeCell ref="J114:J119"/>
    <mergeCell ref="J51:J56"/>
    <mergeCell ref="J45:J50"/>
    <mergeCell ref="J57:J62"/>
    <mergeCell ref="J64:J71"/>
    <mergeCell ref="J102:J107"/>
    <mergeCell ref="J72:J77"/>
    <mergeCell ref="J84:J89"/>
    <mergeCell ref="J15:J20"/>
    <mergeCell ref="I64:I66"/>
    <mergeCell ref="B64:B66"/>
    <mergeCell ref="I21:I23"/>
    <mergeCell ref="J191:J196"/>
    <mergeCell ref="J126:J131"/>
    <mergeCell ref="E31:E32"/>
    <mergeCell ref="G183:G185"/>
    <mergeCell ref="H183:H185"/>
    <mergeCell ref="G64:G66"/>
    <mergeCell ref="H64:H66"/>
    <mergeCell ref="E64:E66"/>
    <mergeCell ref="F64:F66"/>
    <mergeCell ref="J120:J125"/>
    <mergeCell ref="F31:F32"/>
    <mergeCell ref="J39:J44"/>
    <mergeCell ref="J31:J37"/>
    <mergeCell ref="G31:G32"/>
    <mergeCell ref="H31:H32"/>
    <mergeCell ref="I31:I32"/>
    <mergeCell ref="A3:J3"/>
    <mergeCell ref="G6:H6"/>
    <mergeCell ref="A9:A14"/>
    <mergeCell ref="A5:A7"/>
    <mergeCell ref="E6:F6"/>
    <mergeCell ref="D6:D7"/>
    <mergeCell ref="C5:D5"/>
    <mergeCell ref="C6:C7"/>
    <mergeCell ref="B5:B7"/>
    <mergeCell ref="I5:I7"/>
    <mergeCell ref="J5:J7"/>
    <mergeCell ref="E5:H5"/>
    <mergeCell ref="J9:J14"/>
    <mergeCell ref="A183:A185"/>
    <mergeCell ref="C183:C185"/>
    <mergeCell ref="J21:J30"/>
    <mergeCell ref="D21:D23"/>
    <mergeCell ref="A144:A151"/>
    <mergeCell ref="E21:E23"/>
    <mergeCell ref="A21:A22"/>
    <mergeCell ref="B31:B32"/>
    <mergeCell ref="A31:A32"/>
    <mergeCell ref="C31:C32"/>
    <mergeCell ref="J153:J158"/>
    <mergeCell ref="D31:D32"/>
    <mergeCell ref="A64:A66"/>
    <mergeCell ref="H21:H23"/>
    <mergeCell ref="F21:F23"/>
    <mergeCell ref="G21:G23"/>
    <mergeCell ref="F144:F146"/>
    <mergeCell ref="H144:H146"/>
    <mergeCell ref="G144:G146"/>
    <mergeCell ref="I144:I146"/>
    <mergeCell ref="J90:J95"/>
    <mergeCell ref="J96:J101"/>
    <mergeCell ref="J144:J151"/>
    <mergeCell ref="J159:J164"/>
    <mergeCell ref="J176:J180"/>
    <mergeCell ref="B183:B185"/>
    <mergeCell ref="I183:I185"/>
    <mergeCell ref="D183:D185"/>
    <mergeCell ref="E183:E185"/>
    <mergeCell ref="F183:F185"/>
    <mergeCell ref="J183:J190"/>
    <mergeCell ref="J166:J171"/>
    <mergeCell ref="C64:C66"/>
    <mergeCell ref="B144:B146"/>
    <mergeCell ref="C144:C146"/>
    <mergeCell ref="D144:D146"/>
    <mergeCell ref="E144:E146"/>
    <mergeCell ref="D64:D66"/>
  </mergeCells>
  <phoneticPr fontId="4" type="noConversion"/>
  <printOptions horizontalCentered="1"/>
  <pageMargins left="0" right="0" top="0.47" bottom="0" header="0" footer="0"/>
  <pageSetup paperSize="8" scale="46" fitToHeight="0" orientation="landscape" r:id="rId34"/>
  <rowBreaks count="28" manualBreakCount="28">
    <brk id="122" max="9" man="1"/>
    <brk id="1005" max="18" man="1"/>
    <brk id="1055" max="18" man="1"/>
    <brk id="1112" max="18" man="1"/>
    <brk id="1183" max="18" man="1"/>
    <brk id="1238" max="14" man="1"/>
    <brk id="1253" max="10" man="1"/>
    <brk id="1289" max="10" man="1"/>
    <brk id="1329" max="10" man="1"/>
    <brk id="1368" max="10" man="1"/>
    <brk id="1406" max="10" man="1"/>
    <brk id="1442" max="10" man="1"/>
    <brk id="1479" max="10" man="1"/>
    <brk id="1517" max="10" man="1"/>
    <brk id="1552" max="10" man="1"/>
    <brk id="1588" max="10" man="1"/>
    <brk id="1628" max="10" man="1"/>
    <brk id="1667" max="10" man="1"/>
    <brk id="1706" max="10" man="1"/>
    <brk id="1746" max="10" man="1"/>
    <brk id="1784" max="10" man="1"/>
    <brk id="1819" max="10" man="1"/>
    <brk id="1849" max="10" man="1"/>
    <brk id="1886" max="10" man="1"/>
    <brk id="1923" max="10" man="1"/>
    <brk id="1958" max="10" man="1"/>
    <brk id="2000" max="10" man="1"/>
    <brk id="2054"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customSheetViews>
    <customSheetView guid="{6068C3FF-17AA-48A5-A88B-2523CBAC39AE}">
      <pageMargins left="0.7" right="0.7" top="0.75" bottom="0.75" header="0.3" footer="0.3"/>
    </customSheetView>
    <customSheetView guid="{BEA0FDBA-BB07-4C19-8BBD-5E57EE395C09}">
      <pageMargins left="0.7" right="0.7" top="0.75" bottom="0.75" header="0.3" footer="0.3"/>
    </customSheetView>
    <customSheetView guid="{67ADFAE6-A9AF-44D7-8539-93CD0F6B7849}">
      <pageMargins left="0.7" right="0.7" top="0.75" bottom="0.75" header="0.3" footer="0.3"/>
    </customSheetView>
    <customSheetView guid="{6E4A7295-8CE0-4D28-ABEF-D38EBAE7C204}">
      <pageMargins left="0.7" right="0.7" top="0.75" bottom="0.75" header="0.3" footer="0.3"/>
    </customSheetView>
    <customSheetView guid="{CCF533A2-322B-40E2-88B2-065E6D1D35B4}">
      <pageMargins left="0.7" right="0.7" top="0.75" bottom="0.75" header="0.3" footer="0.3"/>
    </customSheetView>
    <customSheetView guid="{A0A3CD9B-2436-40D7-91DB-589A95FBBF00}">
      <pageMargins left="0.7" right="0.7" top="0.75" bottom="0.75" header="0.3" footer="0.3"/>
    </customSheetView>
    <customSheetView guid="{3EEA7E1A-5F2B-4408-A34C-1F0223B5B245}">
      <pageMargins left="0.7" right="0.7" top="0.75" bottom="0.75" header="0.3" footer="0.3"/>
    </customSheetView>
    <customSheetView guid="{CA384592-0CFD-4322-A4EB-34EC04693944}">
      <pageMargins left="0.7" right="0.7" top="0.75" bottom="0.75" header="0.3" footer="0.3"/>
    </customSheetView>
    <customSheetView guid="{13BE7114-35DF-4699-8779-61985C68F6C3}">
      <pageMargins left="0.7" right="0.7" top="0.75" bottom="0.75" header="0.3" footer="0.3"/>
    </customSheetView>
    <customSheetView guid="{45DE1976-7F07-4EB4-8A9C-FB72D060BEFA}">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на 31.01.2021</vt:lpstr>
      <vt:lpstr>Лист1</vt:lpstr>
      <vt:lpstr>'на 31.01.2021'!Заголовки_для_печати</vt:lpstr>
      <vt:lpstr>'на 31.01.2021'!Область_печати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Задума Инна Павловна</dc:creator>
  <cp:lastModifiedBy>Фесик Светлана Викторовна</cp:lastModifiedBy>
  <cp:lastPrinted>2021-01-19T10:58:10Z</cp:lastPrinted>
  <dcterms:created xsi:type="dcterms:W3CDTF">2011-12-13T05:34:09Z</dcterms:created>
  <dcterms:modified xsi:type="dcterms:W3CDTF">2021-02-10T09:34:30Z</dcterms:modified>
</cp:coreProperties>
</file>