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7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99.xml" ContentType="application/vnd.openxmlformats-officedocument.spreadsheetml.revisionLog+xml"/>
  <Override PartName="/xl/revisions/revisionLog366.xml" ContentType="application/vnd.openxmlformats-officedocument.spreadsheetml.revisionLog+xml"/>
  <Override PartName="/xl/revisions/revisionLog159.xml" ContentType="application/vnd.openxmlformats-officedocument.spreadsheetml.revisionLog+xml"/>
  <Override PartName="/xl/revisions/revisionLog324.xml" ContentType="application/vnd.openxmlformats-officedocument.spreadsheetml.revisionLog+xml"/>
  <Override PartName="/xl/revisions/revisionLog144.xml" ContentType="application/vnd.openxmlformats-officedocument.spreadsheetml.revisionLog+xml"/>
  <Override PartName="/xl/revisions/revisionLog422.xml" ContentType="application/vnd.openxmlformats-officedocument.spreadsheetml.revisionLog+xml"/>
  <Override PartName="/xl/revisions/revisionLog170.xml" ContentType="application/vnd.openxmlformats-officedocument.spreadsheetml.revisionLog+xml"/>
  <Override PartName="/xl/revisions/revisionLog226.xml" ContentType="application/vnd.openxmlformats-officedocument.spreadsheetml.revisionLog+xml"/>
  <Override PartName="/xl/revisions/revisionLog46.xml" ContentType="application/vnd.openxmlformats-officedocument.spreadsheetml.revisionLog+xml"/>
  <Override PartName="/xl/revisions/revisionLog268.xml" ContentType="application/vnd.openxmlformats-officedocument.spreadsheetml.revisionLog+xml"/>
  <Override PartName="/xl/revisions/revisionLog88.xml" ContentType="application/vnd.openxmlformats-officedocument.spreadsheetml.revisionLog+xml"/>
  <Override PartName="/xl/revisions/revisionLog377.xml" ContentType="application/vnd.openxmlformats-officedocument.spreadsheetml.revisionLog+xml"/>
  <Override PartName="/xl/revisions/revisionLog335.xml" ContentType="application/vnd.openxmlformats-officedocument.spreadsheetml.revisionLog+xml"/>
  <Override PartName="/xl/revisions/revisionLog113.xml" ContentType="application/vnd.openxmlformats-officedocument.spreadsheetml.revisionLog+xml"/>
  <Override PartName="/xl/revisions/revisionLog391.xml" ContentType="application/vnd.openxmlformats-officedocument.spreadsheetml.revisionLog+xml"/>
  <Override PartName="/xl/revisions/revisionLog433.xml" ContentType="application/vnd.openxmlformats-officedocument.spreadsheetml.revisionLog+xml"/>
  <Override PartName="/xl/revisions/revisionLog181.xml" ContentType="application/vnd.openxmlformats-officedocument.spreadsheetml.revisionLog+xml"/>
  <Override PartName="/xl/revisions/revisionLog237.xml" ContentType="application/vnd.openxmlformats-officedocument.spreadsheetml.revisionLog+xml"/>
  <Override PartName="/xl/revisions/revisionLog15.xml" ContentType="application/vnd.openxmlformats-officedocument.spreadsheetml.revisionLog+xml"/>
  <Override PartName="/xl/revisions/revisionLog279.xml" ContentType="application/vnd.openxmlformats-officedocument.spreadsheetml.revisionLog+xml"/>
  <Override PartName="/xl/revisions/revisionLog57.xml" ContentType="application/vnd.openxmlformats-officedocument.spreadsheetml.revisionLog+xml"/>
  <Override PartName="/xl/revisions/revisionLog99.xml" ContentType="application/vnd.openxmlformats-officedocument.spreadsheetml.revisionLog+xml"/>
  <Override PartName="/xl/revisions/revisionLog290.xml" ContentType="application/vnd.openxmlformats-officedocument.spreadsheetml.revisionLog+xml"/>
  <Override PartName="/xl/revisions/revisionLog304.xml" ContentType="application/vnd.openxmlformats-officedocument.spreadsheetml.revisionLog+xml"/>
  <Override PartName="/xl/revisions/revisionLog346.xml" ContentType="application/vnd.openxmlformats-officedocument.spreadsheetml.revisionLog+xml"/>
  <Override PartName="/xl/revisions/revisionLog1.xml" ContentType="application/vnd.openxmlformats-officedocument.spreadsheetml.revisionLog+xml"/>
  <Override PartName="/xl/revisions/revisionLog124.xml" ContentType="application/vnd.openxmlformats-officedocument.spreadsheetml.revisionLog+xml"/>
  <Override PartName="/xl/revisions/revisionLog402.xml" ContentType="application/vnd.openxmlformats-officedocument.spreadsheetml.revisionLog+xml"/>
  <Override PartName="/xl/revisions/revisionLog458.xml" ContentType="application/vnd.openxmlformats-officedocument.spreadsheetml.revisionLog+xml"/>
  <Override PartName="/xl/revisions/revisionLog206.xml" ContentType="application/vnd.openxmlformats-officedocument.spreadsheetml.revisionLog+xml"/>
  <Override PartName="/xl/revisions/revisionLog192.xml" ContentType="application/vnd.openxmlformats-officedocument.spreadsheetml.revisionLog+xml"/>
  <Override PartName="/xl/revisions/revisionLog26.xml" ContentType="application/vnd.openxmlformats-officedocument.spreadsheetml.revisionLog+xml"/>
  <Override PartName="/xl/revisions/revisionLog444.xml" ContentType="application/vnd.openxmlformats-officedocument.spreadsheetml.revisionLog+xml"/>
  <Override PartName="/xl/revisions/revisionLog248.xml" ContentType="application/vnd.openxmlformats-officedocument.spreadsheetml.revisionLog+xml"/>
  <Override PartName="/xl/revisions/revisionLog68.xml" ContentType="application/vnd.openxmlformats-officedocument.spreadsheetml.revisionLog+xml"/>
  <Override PartName="/xl/revisions/revisionLog110.xml" ContentType="application/vnd.openxmlformats-officedocument.spreadsheetml.revisionLog+xml"/>
  <Override PartName="/xl/revisions/revisionLog469.xml" ContentType="application/vnd.openxmlformats-officedocument.spreadsheetml.revisionLog+xml"/>
  <Override PartName="/xl/revisions/revisionLog315.xml" ContentType="application/vnd.openxmlformats-officedocument.spreadsheetml.revisionLog+xml"/>
  <Override PartName="/xl/revisions/revisionLog357.xml" ContentType="application/vnd.openxmlformats-officedocument.spreadsheetml.revisionLog+xml"/>
  <Override PartName="/xl/revisions/revisionLog135.xml" ContentType="application/vnd.openxmlformats-officedocument.spreadsheetml.revisionLog+xml"/>
  <Override PartName="/xl/revisions/revisionLog217.xml" ContentType="application/vnd.openxmlformats-officedocument.spreadsheetml.revisionLog+xml"/>
  <Override PartName="/xl/revisions/revisionLog161.xml" ContentType="application/vnd.openxmlformats-officedocument.spreadsheetml.revisionLog+xml"/>
  <Override PartName="/xl/revisions/revisionLog12.xml" ContentType="application/vnd.openxmlformats-officedocument.spreadsheetml.revisionLog+xml"/>
  <Override PartName="/xl/revisions/revisionLog413.xml" ContentType="application/vnd.openxmlformats-officedocument.spreadsheetml.revisionLog+xml"/>
  <Override PartName="/xl/revisions/revisionLog259.xml" ContentType="application/vnd.openxmlformats-officedocument.spreadsheetml.revisionLog+xml"/>
  <Override PartName="/xl/revisions/revisionLog37.xml" ContentType="application/vnd.openxmlformats-officedocument.spreadsheetml.revisionLog+xml"/>
  <Override PartName="/xl/revisions/revisionLog79.xml" ContentType="application/vnd.openxmlformats-officedocument.spreadsheetml.revisionLog+xml"/>
  <Override PartName="/xl/revisions/revisionLog270.xml" ContentType="application/vnd.openxmlformats-officedocument.spreadsheetml.revisionLog+xml"/>
  <Override PartName="/xl/revisions/revisionLog326.xml" ContentType="application/vnd.openxmlformats-officedocument.spreadsheetml.revisionLog+xml"/>
  <Override PartName="/xl/revisions/revisionLog146.xml" ContentType="application/vnd.openxmlformats-officedocument.spreadsheetml.revisionLog+xml"/>
  <Override PartName="/xl/revisions/revisionLog368.xml" ContentType="application/vnd.openxmlformats-officedocument.spreadsheetml.revisionLog+xml"/>
  <Override PartName="/xl/revisions/revisionLog424.xml" ContentType="application/vnd.openxmlformats-officedocument.spreadsheetml.revisionLog+xml"/>
  <Override PartName="/xl/revisions/revisionLog172.xml" ContentType="application/vnd.openxmlformats-officedocument.spreadsheetml.revisionLog+xml"/>
  <Override PartName="/xl/revisions/revisionLog228.xml" ContentType="application/vnd.openxmlformats-officedocument.spreadsheetml.revisionLog+xml"/>
  <Override PartName="/xl/revisions/revisionLog48.xml" ContentType="application/vnd.openxmlformats-officedocument.spreadsheetml.revisionLog+xml"/>
  <Override PartName="/xl/revisions/revisionLog90.xml" ContentType="application/vnd.openxmlformats-officedocument.spreadsheetml.revisionLog+xml"/>
  <Override PartName="/xl/revisions/revisionLog449.xml" ContentType="application/vnd.openxmlformats-officedocument.spreadsheetml.revisionLog+xml"/>
  <Override PartName="/xl/revisions/revisionLog193.xml" ContentType="application/vnd.openxmlformats-officedocument.spreadsheetml.revisionLog+xml"/>
  <Override PartName="/xl/revisions/revisionLog207.xml" ContentType="application/vnd.openxmlformats-officedocument.spreadsheetml.revisionLog+xml"/>
  <Override PartName="/xl/revisions/revisionLog249.xml" ContentType="application/vnd.openxmlformats-officedocument.spreadsheetml.revisionLog+xml"/>
  <Override PartName="/xl/revisions/revisionLog27.xml" ContentType="application/vnd.openxmlformats-officedocument.spreadsheetml.revisionLog+xml"/>
  <Override PartName="/xl/revisions/revisionLog69.xml" ContentType="application/vnd.openxmlformats-officedocument.spreadsheetml.revisionLog+xml"/>
  <Override PartName="/xl/revisions/revisionLog111.xml" ContentType="application/vnd.openxmlformats-officedocument.spreadsheetml.revisionLog+xml"/>
  <Override PartName="/xl/revisions/revisionLog470.xml" ContentType="application/vnd.openxmlformats-officedocument.spreadsheetml.revisionLog+xml"/>
  <Override PartName="/xl/revisions/revisionLog281.xml" ContentType="application/vnd.openxmlformats-officedocument.spreadsheetml.revisionLog+xml"/>
  <Override PartName="/xl/revisions/revisionLog337.xml" ContentType="application/vnd.openxmlformats-officedocument.spreadsheetml.revisionLog+xml"/>
  <Override PartName="/xl/revisions/revisionLog115.xml" ContentType="application/vnd.openxmlformats-officedocument.spreadsheetml.revisionLog+xml"/>
  <Override PartName="/xl/revisions/revisionLog316.xml" ContentType="application/vnd.openxmlformats-officedocument.spreadsheetml.revisionLog+xml"/>
  <Override PartName="/xl/revisions/revisionLog260.xml" ContentType="application/vnd.openxmlformats-officedocument.spreadsheetml.revisionLog+xml"/>
  <Override PartName="/xl/revisions/revisionLog136.xml" ContentType="application/vnd.openxmlformats-officedocument.spreadsheetml.revisionLog+xml"/>
  <Override PartName="/xl/revisions/revisionLog379.xml" ContentType="application/vnd.openxmlformats-officedocument.spreadsheetml.revisionLog+xml"/>
  <Override PartName="/xl/revisions/revisionLog393.xml" ContentType="application/vnd.openxmlformats-officedocument.spreadsheetml.revisionLog+xml"/>
  <Override PartName="/xl/revisions/revisionLog435.xml" ContentType="application/vnd.openxmlformats-officedocument.spreadsheetml.revisionLog+xml"/>
  <Override PartName="/xl/revisions/revisionLog358.xml" ContentType="application/vnd.openxmlformats-officedocument.spreadsheetml.revisionLog+xml"/>
  <Override PartName="/xl/revisions/revisionLog414.xml" ContentType="application/vnd.openxmlformats-officedocument.spreadsheetml.revisionLog+xml"/>
  <Override PartName="/xl/revisions/revisionLog183.xml" ContentType="application/vnd.openxmlformats-officedocument.spreadsheetml.revisionLog+xml"/>
  <Override PartName="/xl/revisions/revisionLog239.xml" ContentType="application/vnd.openxmlformats-officedocument.spreadsheetml.revisionLog+xml"/>
  <Override PartName="/xl/revisions/revisionLog3.xml" ContentType="application/vnd.openxmlformats-officedocument.spreadsheetml.revisionLog+xml"/>
  <Override PartName="/xl/revisions/revisionLog17.xml" ContentType="application/vnd.openxmlformats-officedocument.spreadsheetml.revisionLog+xml"/>
  <Override PartName="/xl/revisions/revisionLog59.xml" ContentType="application/vnd.openxmlformats-officedocument.spreadsheetml.revisionLog+xml"/>
  <Override PartName="/xl/revisions/revisionLog460.xml" ContentType="application/vnd.openxmlformats-officedocument.spreadsheetml.revisionLog+xml"/>
  <Override PartName="/xl/revisions/revisionLog218.xml" ContentType="application/vnd.openxmlformats-officedocument.spreadsheetml.revisionLog+xml"/>
  <Override PartName="/xl/revisions/revisionLog162.xml" ContentType="application/vnd.openxmlformats-officedocument.spreadsheetml.revisionLog+xml"/>
  <Override PartName="/xl/revisions/revisionLog38.xml" ContentType="application/vnd.openxmlformats-officedocument.spreadsheetml.revisionLog+xml"/>
  <Override PartName="/xl/revisions/revisionLog80.xml" ContentType="application/vnd.openxmlformats-officedocument.spreadsheetml.revisionLog+xml"/>
  <Override PartName="/xl/revisions/revisionLog250.xml" ContentType="application/vnd.openxmlformats-officedocument.spreadsheetml.revisionLog+xml"/>
  <Override PartName="/xl/revisions/revisionLog292.xml" ContentType="application/vnd.openxmlformats-officedocument.spreadsheetml.revisionLog+xml"/>
  <Override PartName="/xl/revisions/revisionLog306.xml" ContentType="application/vnd.openxmlformats-officedocument.spreadsheetml.revisionLog+xml"/>
  <Override PartName="/xl/revisions/revisionLog101.xml" ContentType="application/vnd.openxmlformats-officedocument.spreadsheetml.revisionLog+xml"/>
  <Override PartName="/xl/revisions/revisionLog271.xml" ContentType="application/vnd.openxmlformats-officedocument.spreadsheetml.revisionLog+xml"/>
  <Override PartName="/xl/revisions/revisionLog348.xml" ContentType="application/vnd.openxmlformats-officedocument.spreadsheetml.revisionLog+xml"/>
  <Override PartName="/xl/revisions/revisionLog126.xml" ContentType="application/vnd.openxmlformats-officedocument.spreadsheetml.revisionLog+xml"/>
  <Override PartName="/xl/revisions/revisionLog404.xml" ContentType="application/vnd.openxmlformats-officedocument.spreadsheetml.revisionLog+xml"/>
  <Override PartName="/xl/revisions/revisionLog446.xml" ContentType="application/vnd.openxmlformats-officedocument.spreadsheetml.revisionLog+xml"/>
  <Override PartName="/xl/revisions/revisionLog327.xml" ContentType="application/vnd.openxmlformats-officedocument.spreadsheetml.revisionLog+xml"/>
  <Override PartName="/xl/revisions/revisionLog369.xml" ContentType="application/vnd.openxmlformats-officedocument.spreadsheetml.revisionLog+xml"/>
  <Override PartName="/xl/revisions/revisionLog147.xml" ContentType="application/vnd.openxmlformats-officedocument.spreadsheetml.revisionLog+xml"/>
  <Override PartName="/xl/revisions/revisionLog425.xml" ContentType="application/vnd.openxmlformats-officedocument.spreadsheetml.revisionLog+xml"/>
  <Override PartName="/xl/revisions/revisionLog152.xml" ContentType="application/vnd.openxmlformats-officedocument.spreadsheetml.revisionLog+xml"/>
  <Override PartName="/xl/revisions/revisionLog194.xml" ContentType="application/vnd.openxmlformats-officedocument.spreadsheetml.revisionLog+xml"/>
  <Override PartName="/xl/revisions/revisionLog208.xml" ContentType="application/vnd.openxmlformats-officedocument.spreadsheetml.revisionLog+xml"/>
  <Override PartName="/xl/revisions/revisionLog28.xml" ContentType="application/vnd.openxmlformats-officedocument.spreadsheetml.revisionLog+xml"/>
  <Override PartName="/xl/revisions/revisionLog70.xml" ContentType="application/vnd.openxmlformats-officedocument.spreadsheetml.revisionLog+xml"/>
  <Override PartName="/xl/revisions/revisionLog471.xml" ContentType="application/vnd.openxmlformats-officedocument.spreadsheetml.revisionLog+xml"/>
  <Override PartName="/xl/revisions/revisionLog173.xml" ContentType="application/vnd.openxmlformats-officedocument.spreadsheetml.revisionLog+xml"/>
  <Override PartName="/xl/revisions/revisionLog229.xml" ContentType="application/vnd.openxmlformats-officedocument.spreadsheetml.revisionLog+xml"/>
  <Override PartName="/xl/revisions/revisionLog380.xml" ContentType="application/vnd.openxmlformats-officedocument.spreadsheetml.revisionLog+xml"/>
  <Override PartName="/xl/revisions/revisionLog49.xml" ContentType="application/vnd.openxmlformats-officedocument.spreadsheetml.revisionLog+xml"/>
  <Override PartName="/xl/revisions/revisionLog450.xml" ContentType="application/vnd.openxmlformats-officedocument.spreadsheetml.revisionLog+xml"/>
  <Override PartName="/xl/revisions/revisionLog261.xml" ContentType="application/vnd.openxmlformats-officedocument.spreadsheetml.revisionLog+xml"/>
  <Override PartName="/xl/revisions/revisionLog112.xml" ContentType="application/vnd.openxmlformats-officedocument.spreadsheetml.revisionLog+xml"/>
  <Override PartName="/xl/revisions/revisionLog240.xml" ContentType="application/vnd.openxmlformats-officedocument.spreadsheetml.revisionLog+xml"/>
  <Override PartName="/xl/revisions/revisionLog91.xml" ContentType="application/vnd.openxmlformats-officedocument.spreadsheetml.revisionLog+xml"/>
  <Override PartName="/xl/revisions/revisionLog317.xml" ContentType="application/vnd.openxmlformats-officedocument.spreadsheetml.revisionLog+xml"/>
  <Override PartName="/xl/revisions/revisionLog359.xml" ContentType="application/vnd.openxmlformats-officedocument.spreadsheetml.revisionLog+xml"/>
  <Override PartName="/xl/revisions/revisionLog137.xml" ContentType="application/vnd.openxmlformats-officedocument.spreadsheetml.revisionLog+xml"/>
  <Override PartName="/xl/revisions/revisionLog415.xml" ContentType="application/vnd.openxmlformats-officedocument.spreadsheetml.revisionLog+xml"/>
  <Override PartName="/xl/revisions/revisionLog338.xml" ContentType="application/vnd.openxmlformats-officedocument.spreadsheetml.revisionLog+xml"/>
  <Override PartName="/xl/revisions/revisionLog282.xml" ContentType="application/vnd.openxmlformats-officedocument.spreadsheetml.revisionLog+xml"/>
  <Override PartName="/xl/revisions/revisionLog116.xml" ContentType="application/vnd.openxmlformats-officedocument.spreadsheetml.revisionLog+xml"/>
  <Override PartName="/xl/revisions/revisionLog394.xml" ContentType="application/vnd.openxmlformats-officedocument.spreadsheetml.revisionLog+xml"/>
  <Override PartName="/xl/revisions/revisionLog436.xml" ContentType="application/vnd.openxmlformats-officedocument.spreadsheetml.revisionLog+xml"/>
  <Override PartName="/xl/revisions/revisionLog370.xml" ContentType="application/vnd.openxmlformats-officedocument.spreadsheetml.revisionLog+xml"/>
  <Override PartName="/xl/revisions/revisionLog163.xml" ContentType="application/vnd.openxmlformats-officedocument.spreadsheetml.revisionLog+xml"/>
  <Override PartName="/xl/revisions/revisionLog219.xml" ContentType="application/vnd.openxmlformats-officedocument.spreadsheetml.revisionLog+xml"/>
  <Override PartName="/xl/revisions/revisionLog39.xml" ContentType="application/vnd.openxmlformats-officedocument.spreadsheetml.revisionLog+xml"/>
  <Override PartName="/xl/revisions/revisionLog184.xml" ContentType="application/vnd.openxmlformats-officedocument.spreadsheetml.revisionLog+xml"/>
  <Override PartName="/xl/revisions/revisionLog4.xml" ContentType="application/vnd.openxmlformats-officedocument.spreadsheetml.revisionLog+xml"/>
  <Override PartName="/xl/revisions/revisionLog18.xml" ContentType="application/vnd.openxmlformats-officedocument.spreadsheetml.revisionLog+xml"/>
  <Override PartName="/xl/revisions/revisionLog60.xml" ContentType="application/vnd.openxmlformats-officedocument.spreadsheetml.revisionLog+xml"/>
  <Override PartName="/xl/revisions/revisionLog461.xml" ContentType="application/vnd.openxmlformats-officedocument.spreadsheetml.revisionLog+xml"/>
  <Override PartName="/xl/revisions/revisionLog230.xml" ContentType="application/vnd.openxmlformats-officedocument.spreadsheetml.revisionLog+xml"/>
  <Override PartName="/xl/revisions/revisionLog81.xml" ContentType="application/vnd.openxmlformats-officedocument.spreadsheetml.revisionLog+xml"/>
  <Override PartName="/xl/revisions/revisionLog251.xml" ContentType="application/vnd.openxmlformats-officedocument.spreadsheetml.revisionLog+xml"/>
  <Override PartName="/xl/revisions/revisionLog102.xml" ContentType="application/vnd.openxmlformats-officedocument.spreadsheetml.revisionLog+xml"/>
  <Override PartName="/xl/revisions/revisionLog272.xml" ContentType="application/vnd.openxmlformats-officedocument.spreadsheetml.revisionLog+xml"/>
  <Override PartName="/xl/revisions/revisionLog328.xml" ContentType="application/vnd.openxmlformats-officedocument.spreadsheetml.revisionLog+xml"/>
  <Override PartName="/xl/revisions/revisionLog148.xml" ContentType="application/vnd.openxmlformats-officedocument.spreadsheetml.revisionLog+xml"/>
  <Override PartName="/xl/revisions/revisionLog426.xml" ContentType="application/vnd.openxmlformats-officedocument.spreadsheetml.revisionLog+xml"/>
  <Override PartName="/xl/revisions/revisionLog349.xml" ContentType="application/vnd.openxmlformats-officedocument.spreadsheetml.revisionLog+xml"/>
  <Override PartName="/xl/revisions/revisionLog293.xml" ContentType="application/vnd.openxmlformats-officedocument.spreadsheetml.revisionLog+xml"/>
  <Override PartName="/xl/revisions/revisionLog307.xml" ContentType="application/vnd.openxmlformats-officedocument.spreadsheetml.revisionLog+xml"/>
  <Override PartName="/xl/revisions/revisionLog127.xml" ContentType="application/vnd.openxmlformats-officedocument.spreadsheetml.revisionLog+xml"/>
  <Override PartName="/xl/revisions/revisionLog405.xml" ContentType="application/vnd.openxmlformats-officedocument.spreadsheetml.revisionLog+xml"/>
  <Override PartName="/xl/revisions/revisionLog174.xml" ContentType="application/vnd.openxmlformats-officedocument.spreadsheetml.revisionLog+xml"/>
  <Override PartName="/xl/revisions/revisionLog381.xml" ContentType="application/vnd.openxmlformats-officedocument.spreadsheetml.revisionLog+xml"/>
  <Override PartName="/xl/revisions/revisionLog451.xml" ContentType="application/vnd.openxmlformats-officedocument.spreadsheetml.revisionLog+xml"/>
  <Override PartName="/xl/revisions/revisionLog195.xml" ContentType="application/vnd.openxmlformats-officedocument.spreadsheetml.revisionLog+xml"/>
  <Override PartName="/xl/revisions/revisionLog360.xml" ContentType="application/vnd.openxmlformats-officedocument.spreadsheetml.revisionLog+xml"/>
  <Override PartName="/xl/revisions/revisionLog209.xml" ContentType="application/vnd.openxmlformats-officedocument.spreadsheetml.revisionLog+xml"/>
  <Override PartName="/xl/revisions/revisionLog153.xml" ContentType="application/vnd.openxmlformats-officedocument.spreadsheetml.revisionLog+xml"/>
  <Override PartName="/xl/revisions/revisionLog29.xml" ContentType="application/vnd.openxmlformats-officedocument.spreadsheetml.revisionLog+xml"/>
  <Override PartName="/xl/revisions/revisionLog447.xml" ContentType="application/vnd.openxmlformats-officedocument.spreadsheetml.revisionLog+xml"/>
  <Override PartName="/xl/revisions/revisionLog241.xml" ContentType="application/vnd.openxmlformats-officedocument.spreadsheetml.revisionLog+xml"/>
  <Override PartName="/xl/revisions/revisionLog50.xml" ContentType="application/vnd.openxmlformats-officedocument.spreadsheetml.revisionLog+xml"/>
  <Override PartName="/xl/revisions/revisionLog92.xml" ContentType="application/vnd.openxmlformats-officedocument.spreadsheetml.revisionLog+xml"/>
  <Override PartName="/xl/revisions/revisionLog220.xml" ContentType="application/vnd.openxmlformats-officedocument.spreadsheetml.revisionLog+xml"/>
  <Override PartName="/xl/revisions/revisionLog71.xml" ContentType="application/vnd.openxmlformats-officedocument.spreadsheetml.revisionLog+xml"/>
  <Override PartName="/xl/revisions/revisionLog472.xml" ContentType="application/vnd.openxmlformats-officedocument.spreadsheetml.revisionLog+xml"/>
  <Override PartName="/xl/revisions/revisionLog283.xml" ContentType="application/vnd.openxmlformats-officedocument.spreadsheetml.revisionLog+xml"/>
  <Override PartName="/xl/revisions/revisionLog339.xml" ContentType="application/vnd.openxmlformats-officedocument.spreadsheetml.revisionLog+xml"/>
  <Override PartName="/xl/revisions/revisionLog103.xml" ContentType="application/vnd.openxmlformats-officedocument.spreadsheetml.revisionLog+xml"/>
  <Override PartName="/xl/revisions/revisionLog117.xml" ContentType="application/vnd.openxmlformats-officedocument.spreadsheetml.revisionLog+xml"/>
  <Override PartName="/xl/revisions/revisionLog395.xml" ContentType="application/vnd.openxmlformats-officedocument.spreadsheetml.revisionLog+xml"/>
  <Override PartName="/xl/revisions/revisionLog262.xml" ContentType="application/vnd.openxmlformats-officedocument.spreadsheetml.revisionLog+xml"/>
  <Override PartName="/xl/revisions/revisionLog318.xml" ContentType="application/vnd.openxmlformats-officedocument.spreadsheetml.revisionLog+xml"/>
  <Override PartName="/xl/revisions/revisionLog138.xml" ContentType="application/vnd.openxmlformats-officedocument.spreadsheetml.revisionLog+xml"/>
  <Override PartName="/xl/revisions/revisionLog416.xml" ContentType="application/vnd.openxmlformats-officedocument.spreadsheetml.revisionLog+xml"/>
  <Override PartName="/xl/revisions/revisionLog350.xml" ContentType="application/vnd.openxmlformats-officedocument.spreadsheetml.revisionLog+xml"/>
  <Override PartName="/xl/revisions/revisionLog185.xml" ContentType="application/vnd.openxmlformats-officedocument.spreadsheetml.revisionLog+xml"/>
  <Override PartName="/xl/revisions/revisionLog19.xml" ContentType="application/vnd.openxmlformats-officedocument.spreadsheetml.revisionLog+xml"/>
  <Override PartName="/xl/revisions/revisionLog437.xml" ContentType="application/vnd.openxmlformats-officedocument.spreadsheetml.revisionLog+xml"/>
  <Override PartName="/xl/revisions/revisionLog371.xml" ContentType="application/vnd.openxmlformats-officedocument.spreadsheetml.revisionLog+xml"/>
  <Override PartName="/xl/revisions/revisionLog164.xml" ContentType="application/vnd.openxmlformats-officedocument.spreadsheetml.revisionLog+xml"/>
  <Override PartName="/xl/revisions/revisionLog210.xml" ContentType="application/vnd.openxmlformats-officedocument.spreadsheetml.revisionLog+xml"/>
  <Override PartName="/xl/revisions/revisionLog5.xml" ContentType="application/vnd.openxmlformats-officedocument.spreadsheetml.revisionLog+xml"/>
  <Override PartName="/xl/revisions/revisionLog61.xml" ContentType="application/vnd.openxmlformats-officedocument.spreadsheetml.revisionLog+xml"/>
  <Override PartName="/xl/revisions/revisionLog462.xml" ContentType="application/vnd.openxmlformats-officedocument.spreadsheetml.revisionLog+xml"/>
  <Override PartName="/xl/revisions/revisionLog40.xml" ContentType="application/vnd.openxmlformats-officedocument.spreadsheetml.revisionLog+xml"/>
  <Override PartName="/xl/revisions/revisionLog82.xml" ContentType="application/vnd.openxmlformats-officedocument.spreadsheetml.revisionLog+xml"/>
  <Override PartName="/xl/revisions/revisionLog252.xml" ContentType="application/vnd.openxmlformats-officedocument.spreadsheetml.revisionLog+xml"/>
  <Override PartName="/xl/revisions/revisionLog294.xml" ContentType="application/vnd.openxmlformats-officedocument.spreadsheetml.revisionLog+xml"/>
  <Override PartName="/xl/revisions/revisionLog308.xml" ContentType="application/vnd.openxmlformats-officedocument.spreadsheetml.revisionLog+xml"/>
  <Override PartName="/xl/revisions/revisionLog128.xml" ContentType="application/vnd.openxmlformats-officedocument.spreadsheetml.revisionLog+xml"/>
  <Override PartName="/xl/revisions/revisionLog329.xml" ContentType="application/vnd.openxmlformats-officedocument.spreadsheetml.revisionLog+xml"/>
  <Override PartName="/xl/revisions/revisionLog231.xml" ContentType="application/vnd.openxmlformats-officedocument.spreadsheetml.revisionLog+xml"/>
  <Override PartName="/xl/revisions/revisionLog273.xml" ContentType="application/vnd.openxmlformats-officedocument.spreadsheetml.revisionLog+xml"/>
  <Override PartName="/xl/revisions/revisionLog93.xml" ContentType="application/vnd.openxmlformats-officedocument.spreadsheetml.revisionLog+xml"/>
  <Override PartName="/xl/revisions/revisionLog149.xml" ContentType="application/vnd.openxmlformats-officedocument.spreadsheetml.revisionLog+xml"/>
  <Override PartName="/xl/revisions/revisionLog361.xml" ContentType="application/vnd.openxmlformats-officedocument.spreadsheetml.revisionLog+xml"/>
  <Override PartName="/xl/revisions/revisionLog154.xml" ContentType="application/vnd.openxmlformats-officedocument.spreadsheetml.revisionLog+xml"/>
  <Override PartName="/xl/revisions/revisionLog406.xml" ContentType="application/vnd.openxmlformats-officedocument.spreadsheetml.revisionLog+xml"/>
  <Override PartName="/xl/revisions/revisionLog448.xml" ContentType="application/vnd.openxmlformats-officedocument.spreadsheetml.revisionLog+xml"/>
  <Override PartName="/xl/revisions/revisionLog340.xml" ContentType="application/vnd.openxmlformats-officedocument.spreadsheetml.revisionLog+xml"/>
  <Override PartName="/xl/revisions/revisionLog175.xml" ContentType="application/vnd.openxmlformats-officedocument.spreadsheetml.revisionLog+xml"/>
  <Override PartName="/xl/revisions/revisionLog427.xml" ContentType="application/vnd.openxmlformats-officedocument.spreadsheetml.revisionLog+xml"/>
  <Override PartName="/xl/revisions/revisionLog196.xml" ContentType="application/vnd.openxmlformats-officedocument.spreadsheetml.revisionLog+xml"/>
  <Override PartName="/xl/revisions/revisionLog30.xml" ContentType="application/vnd.openxmlformats-officedocument.spreadsheetml.revisionLog+xml"/>
  <Override PartName="/xl/revisions/revisionLog72.xml" ContentType="application/vnd.openxmlformats-officedocument.spreadsheetml.revisionLog+xml"/>
  <Override PartName="/xl/revisions/revisionLog200.xml" ContentType="application/vnd.openxmlformats-officedocument.spreadsheetml.revisionLog+xml"/>
  <Override PartName="/xl/revisions/revisionLog382.xml" ContentType="application/vnd.openxmlformats-officedocument.spreadsheetml.revisionLog+xml"/>
  <Override PartName="/xl/revisions/revisionLog51.xml" ContentType="application/vnd.openxmlformats-officedocument.spreadsheetml.revisionLog+xml"/>
  <Override PartName="/xl/revisions/revisionLog452.xml" ContentType="application/vnd.openxmlformats-officedocument.spreadsheetml.revisionLog+xml"/>
  <Override PartName="/xl/revisions/revisionLog473.xml" ContentType="application/vnd.openxmlformats-officedocument.spreadsheetml.revisionLog+xml"/>
  <Override PartName="/xl/revisions/revisionLog319.xml" ContentType="application/vnd.openxmlformats-officedocument.spreadsheetml.revisionLog+xml"/>
  <Override PartName="/xl/revisions/revisionLog221.xml" ContentType="application/vnd.openxmlformats-officedocument.spreadsheetml.revisionLog+xml"/>
  <Override PartName="/xl/revisions/revisionLog263.xml" ContentType="application/vnd.openxmlformats-officedocument.spreadsheetml.revisionLog+xml"/>
  <Override PartName="/xl/revisions/revisionLog83.xml" ContentType="application/vnd.openxmlformats-officedocument.spreadsheetml.revisionLog+xml"/>
  <Override PartName="/xl/revisions/revisionLog139.xml" ContentType="application/vnd.openxmlformats-officedocument.spreadsheetml.revisionLog+xml"/>
  <Override PartName="/xl/revisions/revisionLog242.xml" ContentType="application/vnd.openxmlformats-officedocument.spreadsheetml.revisionLog+xml"/>
  <Override PartName="/xl/revisions/revisionLog284.xml" ContentType="application/vnd.openxmlformats-officedocument.spreadsheetml.revisionLog+xml"/>
  <Override PartName="/xl/revisions/revisionLog104.xml" ContentType="application/vnd.openxmlformats-officedocument.spreadsheetml.revisionLog+xml"/>
  <Override PartName="/xl/revisions/revisionLog118.xml" ContentType="application/vnd.openxmlformats-officedocument.spreadsheetml.revisionLog+xml"/>
  <Override PartName="/xl/revisions/revisionLog330.xml" ContentType="application/vnd.openxmlformats-officedocument.spreadsheetml.revisionLog+xml"/>
  <Override PartName="/xl/revisions/revisionLog417.xml" ContentType="application/vnd.openxmlformats-officedocument.spreadsheetml.revisionLog+xml"/>
  <Override PartName="/xl/revisions/revisionLog396.xml" ContentType="application/vnd.openxmlformats-officedocument.spreadsheetml.revisionLog+xml"/>
  <Override PartName="/xl/revisions/revisionLog438.xml" ContentType="application/vnd.openxmlformats-officedocument.spreadsheetml.revisionLog+xml"/>
  <Override PartName="/xl/revisions/revisionLog372.xml" ContentType="application/vnd.openxmlformats-officedocument.spreadsheetml.revisionLog+xml"/>
  <Override PartName="/xl/revisions/revisionLog165.xml" ContentType="application/vnd.openxmlformats-officedocument.spreadsheetml.revisionLog+xml"/>
  <Override PartName="/xl/revisions/revisionLog41.xml" ContentType="application/vnd.openxmlformats-officedocument.spreadsheetml.revisionLog+xml"/>
  <Override PartName="/xl/revisions/revisionLog186.xml" ContentType="application/vnd.openxmlformats-officedocument.spreadsheetml.revisionLog+xml"/>
  <Override PartName="/xl/revisions/revisionLog351.xml" ContentType="application/vnd.openxmlformats-officedocument.spreadsheetml.revisionLog+xml"/>
  <Override PartName="/xl/revisions/revisionLog6.xml" ContentType="application/vnd.openxmlformats-officedocument.spreadsheetml.revisionLog+xml"/>
  <Override PartName="/xl/revisions/revisionLog20.xml" ContentType="application/vnd.openxmlformats-officedocument.spreadsheetml.revisionLog+xml"/>
  <Override PartName="/xl/revisions/revisionLog62.xml" ContentType="application/vnd.openxmlformats-officedocument.spreadsheetml.revisionLog+xml"/>
  <Override PartName="/xl/revisions/revisionLog463.xml" ContentType="application/vnd.openxmlformats-officedocument.spreadsheetml.revisionLog+xml"/>
  <Override PartName="/xl/revisions/revisionLog232.xml" ContentType="application/vnd.openxmlformats-officedocument.spreadsheetml.revisionLog+xml"/>
  <Override PartName="/xl/revisions/revisionLog274.xml" ContentType="application/vnd.openxmlformats-officedocument.spreadsheetml.revisionLog+xml"/>
  <Override PartName="/xl/revisions/revisionLog94.xml" ContentType="application/vnd.openxmlformats-officedocument.spreadsheetml.revisionLog+xml"/>
  <Override PartName="/xl/revisions/revisionLog211.xml" ContentType="application/vnd.openxmlformats-officedocument.spreadsheetml.revisionLog+xml"/>
  <Override PartName="/xl/revisions/revisionLog253.xml" ContentType="application/vnd.openxmlformats-officedocument.spreadsheetml.revisionLog+xml"/>
  <Override PartName="/xl/revisions/revisionLog295.xml" ContentType="application/vnd.openxmlformats-officedocument.spreadsheetml.revisionLog+xml"/>
  <Override PartName="/xl/revisions/revisionLog309.xml" ContentType="application/vnd.openxmlformats-officedocument.spreadsheetml.revisionLog+xml"/>
  <Override PartName="/xl/revisions/revisionLog73.xml" ContentType="application/vnd.openxmlformats-officedocument.spreadsheetml.revisionLog+xml"/>
  <Override PartName="/xl/revisions/revisionLog129.xml" ContentType="application/vnd.openxmlformats-officedocument.spreadsheetml.revisionLog+xml"/>
  <Override PartName="/xl/revisions/revisionLog150.xml" ContentType="application/vnd.openxmlformats-officedocument.spreadsheetml.revisionLog+xml"/>
  <Override PartName="/xl/revisions/revisionLog428.xml" ContentType="application/vnd.openxmlformats-officedocument.spreadsheetml.revisionLog+xml"/>
  <Override PartName="/xl/revisions/revisionLog320.xml" ContentType="application/vnd.openxmlformats-officedocument.spreadsheetml.revisionLog+xml"/>
  <Override PartName="/xl/revisions/revisionLog407.xml" ContentType="application/vnd.openxmlformats-officedocument.spreadsheetml.revisionLog+xml"/>
  <Override PartName="/xl/revisions/revisionLog383.xml" ContentType="application/vnd.openxmlformats-officedocument.spreadsheetml.revisionLog+xml"/>
  <Override PartName="/xl/revisions/revisionLog176.xml" ContentType="application/vnd.openxmlformats-officedocument.spreadsheetml.revisionLog+xml"/>
  <Override PartName="/xl/revisions/revisionLog341.xml" ContentType="application/vnd.openxmlformats-officedocument.spreadsheetml.revisionLog+xml"/>
  <Override PartName="/xl/revisions/revisionLog52.xml" ContentType="application/vnd.openxmlformats-officedocument.spreadsheetml.revisionLog+xml"/>
  <Override PartName="/xl/revisions/revisionLog439.xml" ContentType="application/vnd.openxmlformats-officedocument.spreadsheetml.revisionLog+xml"/>
  <Override PartName="/xl/revisions/revisionLog453.xml" ContentType="application/vnd.openxmlformats-officedocument.spreadsheetml.revisionLog+xml"/>
  <Override PartName="/xl/revisions/revisionLog155.xml" ContentType="application/vnd.openxmlformats-officedocument.spreadsheetml.revisionLog+xml"/>
  <Override PartName="/xl/revisions/revisionLog197.xml" ContentType="application/vnd.openxmlformats-officedocument.spreadsheetml.revisionLog+xml"/>
  <Override PartName="/xl/revisions/revisionLog362.xml" ContentType="application/vnd.openxmlformats-officedocument.spreadsheetml.revisionLog+xml"/>
  <Override PartName="/xl/revisions/revisionLog31.xml" ContentType="application/vnd.openxmlformats-officedocument.spreadsheetml.revisionLog+xml"/>
  <Override PartName="/xl/revisions/revisionLog201.xml" ContentType="application/vnd.openxmlformats-officedocument.spreadsheetml.revisionLog+xml"/>
  <Override PartName="/xl/revisions/revisionLog243.xml" ContentType="application/vnd.openxmlformats-officedocument.spreadsheetml.revisionLog+xml"/>
  <Override PartName="/xl/revisions/revisionLog285.xml" ContentType="application/vnd.openxmlformats-officedocument.spreadsheetml.revisionLog+xml"/>
  <Override PartName="/xl/revisions/revisionLog63.xml" ContentType="application/vnd.openxmlformats-officedocument.spreadsheetml.revisionLog+xml"/>
  <Override PartName="/xl/revisions/revisionLog119.xml" ContentType="application/vnd.openxmlformats-officedocument.spreadsheetml.revisionLog+xml"/>
  <Override PartName="/xl/revisions/revisionLog222.xml" ContentType="application/vnd.openxmlformats-officedocument.spreadsheetml.revisionLog+xml"/>
  <Override PartName="/xl/revisions/revisionLog264.xml" ContentType="application/vnd.openxmlformats-officedocument.spreadsheetml.revisionLog+xml"/>
  <Override PartName="/xl/revisions/revisionLog84.xml" ContentType="application/vnd.openxmlformats-officedocument.spreadsheetml.revisionLog+xml"/>
  <Override PartName="/xl/revisions/revisionLog310.xml" ContentType="application/vnd.openxmlformats-officedocument.spreadsheetml.revisionLog+xml"/>
  <Override PartName="/xl/revisions/revisionLog105.xml" ContentType="application/vnd.openxmlformats-officedocument.spreadsheetml.revisionLog+xml"/>
  <Override PartName="/xl/revisions/revisionLog397.xml" ContentType="application/vnd.openxmlformats-officedocument.spreadsheetml.revisionLog+xml"/>
  <Override PartName="/xl/revisions/revisionLog140.xml" ContentType="application/vnd.openxmlformats-officedocument.spreadsheetml.revisionLog+xml"/>
  <Override PartName="/xl/revisions/revisionLog418.xml" ContentType="application/vnd.openxmlformats-officedocument.spreadsheetml.revisionLog+xml"/>
  <Override PartName="/xl/revisions/revisionLog352.xml" ContentType="application/vnd.openxmlformats-officedocument.spreadsheetml.revisionLog+xml"/>
  <Override PartName="/xl/revisions/revisionLog187.xml" ContentType="application/vnd.openxmlformats-officedocument.spreadsheetml.revisionLog+xml"/>
  <Override PartName="/xl/revisions/revisionLog7.xml" ContentType="application/vnd.openxmlformats-officedocument.spreadsheetml.revisionLog+xml"/>
  <Override PartName="/xl/revisions/revisionLog21.xml" ContentType="application/vnd.openxmlformats-officedocument.spreadsheetml.revisionLog+xml"/>
  <Override PartName="/xl/revisions/revisionLog464.xml" ContentType="application/vnd.openxmlformats-officedocument.spreadsheetml.revisionLog+xml"/>
  <Override PartName="/xl/revisions/revisionLog373.xml" ContentType="application/vnd.openxmlformats-officedocument.spreadsheetml.revisionLog+xml"/>
  <Override PartName="/xl/revisions/revisionLog331.xml" ContentType="application/vnd.openxmlformats-officedocument.spreadsheetml.revisionLog+xml"/>
  <Override PartName="/xl/revisions/revisionLog166.xml" ContentType="application/vnd.openxmlformats-officedocument.spreadsheetml.revisionLog+xml"/>
  <Override PartName="/xl/revisions/revisionLog42.xml" ContentType="application/vnd.openxmlformats-officedocument.spreadsheetml.revisionLog+xml"/>
  <Override PartName="/xl/revisions/revisionLog429.xml" ContentType="application/vnd.openxmlformats-officedocument.spreadsheetml.revisionLog+xml"/>
  <Override PartName="/xl/revisions/revisionLog254.xml" ContentType="application/vnd.openxmlformats-officedocument.spreadsheetml.revisionLog+xml"/>
  <Override PartName="/xl/revisions/revisionLog212.xml" ContentType="application/vnd.openxmlformats-officedocument.spreadsheetml.revisionLog+xml"/>
  <Override PartName="/xl/revisions/revisionLog233.xml" ContentType="application/vnd.openxmlformats-officedocument.spreadsheetml.revisionLog+xml"/>
  <Override PartName="/xl/revisions/revisionLog53.xml" ContentType="application/vnd.openxmlformats-officedocument.spreadsheetml.revisionLog+xml"/>
  <Override PartName="/xl/revisions/revisionLog296.xml" ContentType="application/vnd.openxmlformats-officedocument.spreadsheetml.revisionLog+xml"/>
  <Override PartName="/xl/revisions/revisionLog74.xml" ContentType="application/vnd.openxmlformats-officedocument.spreadsheetml.revisionLog+xml"/>
  <Override PartName="/xl/revisions/revisionLog130.xml" ContentType="application/vnd.openxmlformats-officedocument.spreadsheetml.revisionLog+xml"/>
  <Override PartName="/xl/revisions/revisionLog408.xml" ContentType="application/vnd.openxmlformats-officedocument.spreadsheetml.revisionLog+xml"/>
  <Override PartName="/xl/revisions/revisionLog300.xml" ContentType="application/vnd.openxmlformats-officedocument.spreadsheetml.revisionLog+xml"/>
  <Override PartName="/xl/revisions/revisionLog275.xml" ContentType="application/vnd.openxmlformats-officedocument.spreadsheetml.revisionLog+xml"/>
  <Override PartName="/xl/revisions/revisionLog95.xml" ContentType="application/vnd.openxmlformats-officedocument.spreadsheetml.revisionLog+xml"/>
  <Override PartName="/xl/revisions/revisionLog151.xml" ContentType="application/vnd.openxmlformats-officedocument.spreadsheetml.revisionLog+xml"/>
  <Override PartName="/xl/revisions/revisionLog363.xml" ContentType="application/vnd.openxmlformats-officedocument.spreadsheetml.revisionLog+xml"/>
  <Override PartName="/xl/revisions/revisionLog156.xml" ContentType="application/vnd.openxmlformats-officedocument.spreadsheetml.revisionLog+xml"/>
  <Override PartName="/xl/revisions/revisionLog198.xml" ContentType="application/vnd.openxmlformats-officedocument.spreadsheetml.revisionLog+xml"/>
  <Override PartName="/xl/revisions/revisionLog321.xml" ContentType="application/vnd.openxmlformats-officedocument.spreadsheetml.revisionLog+xml"/>
  <Override PartName="/xl/revisions/revisionLog32.xml" ContentType="application/vnd.openxmlformats-officedocument.spreadsheetml.revisionLog+xml"/>
  <Override PartName="/xl/revisions/revisionLog419.xml" ContentType="application/vnd.openxmlformats-officedocument.spreadsheetml.revisionLog+xml"/>
  <Override PartName="/xl/revisions/revisionLog384.xml" ContentType="application/vnd.openxmlformats-officedocument.spreadsheetml.revisionLog+xml"/>
  <Override PartName="/xl/revisions/revisionLog342.xml" ContentType="application/vnd.openxmlformats-officedocument.spreadsheetml.revisionLog+xml"/>
  <Override PartName="/xl/revisions/revisionLog177.xml" ContentType="application/vnd.openxmlformats-officedocument.spreadsheetml.revisionLog+xml"/>
  <Override PartName="/xl/revisions/revisionLog440.xml" ContentType="application/vnd.openxmlformats-officedocument.spreadsheetml.revisionLog+xml"/>
  <Override PartName="/xl/revisions/revisionLog454.xml" ContentType="application/vnd.openxmlformats-officedocument.spreadsheetml.revisionLog+xml"/>
  <Override PartName="/xl/revisions/revisionLog223.xml" ContentType="application/vnd.openxmlformats-officedocument.spreadsheetml.revisionLog+xml"/>
  <Override PartName="/xl/revisions/revisionLog43.xml" ContentType="application/vnd.openxmlformats-officedocument.spreadsheetml.revisionLog+xml"/>
  <Override PartName="/xl/revisions/revisionLog202.xml" ContentType="application/vnd.openxmlformats-officedocument.spreadsheetml.revisionLog+xml"/>
  <Override PartName="/xl/revisions/revisionLog244.xml" ContentType="application/vnd.openxmlformats-officedocument.spreadsheetml.revisionLog+xml"/>
  <Override PartName="/xl/revisions/revisionLog265.xml" ContentType="application/vnd.openxmlformats-officedocument.spreadsheetml.revisionLog+xml"/>
  <Override PartName="/xl/revisions/revisionLog85.xml" ContentType="application/vnd.openxmlformats-officedocument.spreadsheetml.revisionLog+xml"/>
  <Override PartName="/xl/revisions/revisionLog141.xml" ContentType="application/vnd.openxmlformats-officedocument.spreadsheetml.revisionLog+xml"/>
  <Override PartName="/xl/revisions/revisionLog286.xml" ContentType="application/vnd.openxmlformats-officedocument.spreadsheetml.revisionLog+xml"/>
  <Override PartName="/xl/revisions/revisionLog64.xml" ContentType="application/vnd.openxmlformats-officedocument.spreadsheetml.revisionLog+xml"/>
  <Override PartName="/xl/revisions/revisionLog106.xml" ContentType="application/vnd.openxmlformats-officedocument.spreadsheetml.revisionLog+xml"/>
  <Override PartName="/xl/revisions/revisionLog120.xml" ContentType="application/vnd.openxmlformats-officedocument.spreadsheetml.revisionLog+xml"/>
  <Override PartName="/xl/revisions/revisionLog398.xml" ContentType="application/vnd.openxmlformats-officedocument.spreadsheetml.revisionLog+xml"/>
  <Override PartName="/xl/revisions/revisionLog374.xml" ContentType="application/vnd.openxmlformats-officedocument.spreadsheetml.revisionLog+xml"/>
  <Override PartName="/xl/revisions/revisionLog332.xml" ContentType="application/vnd.openxmlformats-officedocument.spreadsheetml.revisionLog+xml"/>
  <Override PartName="/xl/revisions/revisionLog167.xml" ContentType="application/vnd.openxmlformats-officedocument.spreadsheetml.revisionLog+xml"/>
  <Override PartName="/xl/revisions/revisionLog430.xml" ContentType="application/vnd.openxmlformats-officedocument.spreadsheetml.revisionLog+xml"/>
  <Override PartName="/xl/revisions/revisionLog353.xml" ContentType="application/vnd.openxmlformats-officedocument.spreadsheetml.revisionLog+xml"/>
  <Override PartName="/xl/revisions/revisionLog311.xml" ContentType="application/vnd.openxmlformats-officedocument.spreadsheetml.revisionLog+xml"/>
  <Override PartName="/xl/revisions/revisionLog188.xml" ContentType="application/vnd.openxmlformats-officedocument.spreadsheetml.revisionLog+xml"/>
  <Override PartName="/xl/revisions/revisionLog8.xml" ContentType="application/vnd.openxmlformats-officedocument.spreadsheetml.revisionLog+xml"/>
  <Override PartName="/xl/revisions/revisionLog22.xml" ContentType="application/vnd.openxmlformats-officedocument.spreadsheetml.revisionLog+xml"/>
  <Override PartName="/xl/revisions/revisionLog409.xml" ContentType="application/vnd.openxmlformats-officedocument.spreadsheetml.revisionLog+xml"/>
  <Override PartName="/xl/revisions/revisionLog234.xml" ContentType="application/vnd.openxmlformats-officedocument.spreadsheetml.revisionLog+xml"/>
  <Override PartName="/xl/revisions/revisionLog213.xml" ContentType="application/vnd.openxmlformats-officedocument.spreadsheetml.revisionLog+xml"/>
  <Override PartName="/xl/revisions/revisionLog33.xml" ContentType="application/vnd.openxmlformats-officedocument.spreadsheetml.revisionLog+xml"/>
  <Override PartName="/xl/revisions/revisionLog465.xml" ContentType="application/vnd.openxmlformats-officedocument.spreadsheetml.revisionLog+xml"/>
  <Override PartName="/xl/revisions/revisionLog276.xml" ContentType="application/vnd.openxmlformats-officedocument.spreadsheetml.revisionLog+xml"/>
  <Override PartName="/xl/revisions/revisionLog54.xml" ContentType="application/vnd.openxmlformats-officedocument.spreadsheetml.revisionLog+xml"/>
  <Override PartName="/xl/revisions/revisionLog96.xml" ContentType="application/vnd.openxmlformats-officedocument.spreadsheetml.revisionLog+xml"/>
  <Override PartName="/xl/revisions/revisionLog388.xml" ContentType="application/vnd.openxmlformats-officedocument.spreadsheetml.revisionLog+xml"/>
  <Override PartName="/xl/revisions/revisionLog297.xml" ContentType="application/vnd.openxmlformats-officedocument.spreadsheetml.revisionLog+xml"/>
  <Override PartName="/xl/revisions/revisionLog255.xml" ContentType="application/vnd.openxmlformats-officedocument.spreadsheetml.revisionLog+xml"/>
  <Override PartName="/xl/revisions/revisionLog75.xml" ContentType="application/vnd.openxmlformats-officedocument.spreadsheetml.revisionLog+xml"/>
  <Override PartName="/xl/revisions/revisionLog131.xml" ContentType="application/vnd.openxmlformats-officedocument.spreadsheetml.revisionLog+xml"/>
  <Override PartName="/xl/revisions/revisionLog343.xml" ContentType="application/vnd.openxmlformats-officedocument.spreadsheetml.revisionLog+xml"/>
  <Override PartName="/xl/revisions/revisionLog178.xml" ContentType="application/vnd.openxmlformats-officedocument.spreadsheetml.revisionLog+xml"/>
  <Override PartName="/xl/revisions/revisionLog301.xml" ContentType="application/vnd.openxmlformats-officedocument.spreadsheetml.revisionLog+xml"/>
  <Override PartName="/xl/revisions/revisionLog399.xml" ContentType="application/vnd.openxmlformats-officedocument.spreadsheetml.revisionLog+xml"/>
  <Override PartName="/xl/revisions/revisionLog364.xml" ContentType="application/vnd.openxmlformats-officedocument.spreadsheetml.revisionLog+xml"/>
  <Override PartName="/xl/revisions/revisionLog322.xml" ContentType="application/vnd.openxmlformats-officedocument.spreadsheetml.revisionLog+xml"/>
  <Override PartName="/xl/revisions/revisionLog157.xml" ContentType="application/vnd.openxmlformats-officedocument.spreadsheetml.revisionLog+xml"/>
  <Override PartName="/xl/revisions/revisionLog385.xml" ContentType="application/vnd.openxmlformats-officedocument.spreadsheetml.revisionLog+xml"/>
  <Override PartName="/xl/revisions/revisionLog203.xml" ContentType="application/vnd.openxmlformats-officedocument.spreadsheetml.revisionLog+xml"/>
  <Override PartName="/xl/revisions/revisionLog441.xml" ContentType="application/vnd.openxmlformats-officedocument.spreadsheetml.revisionLog+xml"/>
  <Override PartName="/xl/revisions/revisionLog455.xml" ContentType="application/vnd.openxmlformats-officedocument.spreadsheetml.revisionLog+xml"/>
  <Override PartName="/xl/revisions/revisionLog199.xml" ContentType="application/vnd.openxmlformats-officedocument.spreadsheetml.revisionLog+xml"/>
  <Override PartName="/xl/revisions/revisionLog420.xml" ContentType="application/vnd.openxmlformats-officedocument.spreadsheetml.revisionLog+xml"/>
  <Override PartName="/xl/revisions/revisionLog287.xml" ContentType="application/vnd.openxmlformats-officedocument.spreadsheetml.revisionLog+xml"/>
  <Override PartName="/xl/revisions/revisionLog224.xml" ContentType="application/vnd.openxmlformats-officedocument.spreadsheetml.revisionLog+xml"/>
  <Override PartName="/xl/revisions/revisionLog245.xml" ContentType="application/vnd.openxmlformats-officedocument.spreadsheetml.revisionLog+xml"/>
  <Override PartName="/xl/revisions/revisionLog266.xml" ContentType="application/vnd.openxmlformats-officedocument.spreadsheetml.revisionLog+xml"/>
  <Override PartName="/xl/revisions/revisionLog23.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07.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354.xml" ContentType="application/vnd.openxmlformats-officedocument.spreadsheetml.revisionLog+xml"/>
  <Override PartName="/xl/revisions/revisionLog333.xml" ContentType="application/vnd.openxmlformats-officedocument.spreadsheetml.revisionLog+xml"/>
  <Override PartName="/xl/revisions/revisionLog312.xml" ContentType="application/vnd.openxmlformats-officedocument.spreadsheetml.revisionLog+xml"/>
  <Override PartName="/xl/revisions/revisionLog168.xml" ContentType="application/vnd.openxmlformats-officedocument.spreadsheetml.revisionLog+xml"/>
  <Override PartName="/xl/revisions/revisionLog389.xml" ContentType="application/vnd.openxmlformats-officedocument.spreadsheetml.revisionLog+xml"/>
  <Override PartName="/xl/revisions/revisionLog375.xml" ContentType="application/vnd.openxmlformats-officedocument.spreadsheetml.revisionLog+xml"/>
  <Override PartName="/xl/revisions/revisionLog189.xml" ContentType="application/vnd.openxmlformats-officedocument.spreadsheetml.revisionLog+xml"/>
  <Override PartName="/xl/revisions/revisionLog9.xml" ContentType="application/vnd.openxmlformats-officedocument.spreadsheetml.revisionLog+xml"/>
  <Override PartName="/xl/revisions/revisionLog410.xml" ContentType="application/vnd.openxmlformats-officedocument.spreadsheetml.revisionLog+xml"/>
  <Override PartName="/xl/revisions/revisionLog431.xml" ContentType="application/vnd.openxmlformats-officedocument.spreadsheetml.revisionLog+xml"/>
  <Override PartName="/xl/revisions/revisionLog466.xml" ContentType="application/vnd.openxmlformats-officedocument.spreadsheetml.revisionLog+xml"/>
  <Override PartName="/xl/revisions/revisionLog298.xml" ContentType="application/vnd.openxmlformats-officedocument.spreadsheetml.revisionLog+xml"/>
  <Override PartName="/xl/revisions/revisionLog214.xml" ContentType="application/vnd.openxmlformats-officedocument.spreadsheetml.revisionLog+xml"/>
  <Override PartName="/xl/revisions/revisionLog235.xml" ContentType="application/vnd.openxmlformats-officedocument.spreadsheetml.revisionLog+xml"/>
  <Override PartName="/xl/revisions/revisionLog256.xml" ContentType="application/vnd.openxmlformats-officedocument.spreadsheetml.revisionLog+xml"/>
  <Override PartName="/xl/revisions/revisionLog277.xml" ContentType="application/vnd.openxmlformats-officedocument.spreadsheetml.revisionLog+xml"/>
  <Override PartName="/xl/revisions/revisionLog13.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32.xml" ContentType="application/vnd.openxmlformats-officedocument.spreadsheetml.revisionLog+xml"/>
  <Override PartName="/xl/revisions/revisionLog344.xml" ContentType="application/vnd.openxmlformats-officedocument.spreadsheetml.revisionLog+xml"/>
  <Override PartName="/xl/revisions/revisionLog323.xml" ContentType="application/vnd.openxmlformats-officedocument.spreadsheetml.revisionLog+xml"/>
  <Override PartName="/xl/revisions/revisionLog158.xml" ContentType="application/vnd.openxmlformats-officedocument.spreadsheetml.revisionLog+xml"/>
  <Override PartName="/xl/revisions/revisionLog302.xml" ContentType="application/vnd.openxmlformats-officedocument.spreadsheetml.revisionLog+xml"/>
  <Override PartName="/xl/revisions/revisionLog143.xml" ContentType="application/vnd.openxmlformats-officedocument.spreadsheetml.revisionLog+xml"/>
  <Override PartName="/xl/revisions/revisionLog386.xml" ContentType="application/vnd.openxmlformats-officedocument.spreadsheetml.revisionLog+xml"/>
  <Override PartName="/xl/revisions/revisionLog365.xml" ContentType="application/vnd.openxmlformats-officedocument.spreadsheetml.revisionLog+xml"/>
  <Override PartName="/xl/revisions/revisionLog179.xml" ContentType="application/vnd.openxmlformats-officedocument.spreadsheetml.revisionLog+xml"/>
  <Override PartName="/xl/revisions/revisionLog400.xml" ContentType="application/vnd.openxmlformats-officedocument.spreadsheetml.revisionLog+xml"/>
  <Override PartName="/xl/revisions/revisionLog421.xml" ContentType="application/vnd.openxmlformats-officedocument.spreadsheetml.revisionLog+xml"/>
  <Override PartName="/xl/revisions/revisionLog442.xml" ContentType="application/vnd.openxmlformats-officedocument.spreadsheetml.revisionLog+xml"/>
  <Override PartName="/xl/revisions/revisionLog456.xml" ContentType="application/vnd.openxmlformats-officedocument.spreadsheetml.revisionLog+xml"/>
  <Override PartName="/xl/revisions/revisionLog190.xml" ContentType="application/vnd.openxmlformats-officedocument.spreadsheetml.revisionLog+xml"/>
  <Override PartName="/xl/revisions/revisionLog204.xml" ContentType="application/vnd.openxmlformats-officedocument.spreadsheetml.revisionLog+xml"/>
  <Override PartName="/xl/revisions/revisionLog225.xml" ContentType="application/vnd.openxmlformats-officedocument.spreadsheetml.revisionLog+xml"/>
  <Override PartName="/xl/revisions/revisionLog246.xml" ContentType="application/vnd.openxmlformats-officedocument.spreadsheetml.revisionLog+xml"/>
  <Override PartName="/xl/revisions/revisionLog267.xml" ContentType="application/vnd.openxmlformats-officedocument.spreadsheetml.revisionLog+xml"/>
  <Override PartName="/xl/revisions/revisionLog288.xml" ContentType="application/vnd.openxmlformats-officedocument.spreadsheetml.revisionLog+xml"/>
  <Override PartName="/xl/revisions/revisionLog24.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22.xml" ContentType="application/vnd.openxmlformats-officedocument.spreadsheetml.revisionLog+xml"/>
  <Override PartName="/xl/revisions/revisionLog313.xml" ContentType="application/vnd.openxmlformats-officedocument.spreadsheetml.revisionLog+xml"/>
  <Override PartName="/xl/revisions/revisionLog108.xml" ContentType="application/vnd.openxmlformats-officedocument.spreadsheetml.revisionLog+xml"/>
  <Override PartName="/xl/revisions/revisionLog376.xml" ContentType="application/vnd.openxmlformats-officedocument.spreadsheetml.revisionLog+xml"/>
  <Override PartName="/xl/revisions/revisionLog355.xml" ContentType="application/vnd.openxmlformats-officedocument.spreadsheetml.revisionLog+xml"/>
  <Override PartName="/xl/revisions/revisionLog334.xml" ContentType="application/vnd.openxmlformats-officedocument.spreadsheetml.revisionLog+xml"/>
  <Override PartName="/xl/revisions/revisionLog169.xml" ContentType="application/vnd.openxmlformats-officedocument.spreadsheetml.revisionLog+xml"/>
  <Override PartName="/xl/revisions/revisionLog10.xml" ContentType="application/vnd.openxmlformats-officedocument.spreadsheetml.revisionLog+xml"/>
  <Override PartName="/xl/revisions/revisionLog133.xml" ContentType="application/vnd.openxmlformats-officedocument.spreadsheetml.revisionLog+xml"/>
  <Override PartName="/xl/revisions/revisionLog390.xml" ContentType="application/vnd.openxmlformats-officedocument.spreadsheetml.revisionLog+xml"/>
  <Override PartName="/xl/revisions/revisionLog411.xml" ContentType="application/vnd.openxmlformats-officedocument.spreadsheetml.revisionLog+xml"/>
  <Override PartName="/xl/revisions/revisionLog432.xml" ContentType="application/vnd.openxmlformats-officedocument.spreadsheetml.revisionLog+xml"/>
  <Override PartName="/xl/revisions/revisionLog467.xml" ContentType="application/vnd.openxmlformats-officedocument.spreadsheetml.revisionLog+xml"/>
  <Override PartName="/xl/revisions/revisionLog278.xml" ContentType="application/vnd.openxmlformats-officedocument.spreadsheetml.revisionLog+xml"/>
  <Override PartName="/xl/revisions/revisionLog180.xml" ContentType="application/vnd.openxmlformats-officedocument.spreadsheetml.revisionLog+xml"/>
  <Override PartName="/xl/revisions/revisionLog215.xml" ContentType="application/vnd.openxmlformats-officedocument.spreadsheetml.revisionLog+xml"/>
  <Override PartName="/xl/revisions/revisionLog236.xml" ContentType="application/vnd.openxmlformats-officedocument.spreadsheetml.revisionLog+xml"/>
  <Override PartName="/xl/revisions/revisionLog257.xml" ContentType="application/vnd.openxmlformats-officedocument.spreadsheetml.revisionLog+xml"/>
  <Override PartName="/xl/revisions/revisionLog14.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303.xml" ContentType="application/vnd.openxmlformats-officedocument.spreadsheetml.revisionLog+xml"/>
  <Override PartName="/xl/revisions/revisionLog98.xml" ContentType="application/vnd.openxmlformats-officedocument.spreadsheetml.revisionLog+xml"/>
  <Override PartName="/xl/revisions/revisionLog387.xml" ContentType="application/vnd.openxmlformats-officedocument.spreadsheetml.revisionLog+xml"/>
  <Override PartName="/xl/revisions/revisionLog345.xml" ContentType="application/vnd.openxmlformats-officedocument.spreadsheetml.revisionLog+xml"/>
  <Override PartName="/xl/revisions/revisionLog123.xml" ContentType="application/vnd.openxmlformats-officedocument.spreadsheetml.revisionLog+xml"/>
  <Override PartName="/xl/revisions/revisionLog401.xml" ContentType="application/vnd.openxmlformats-officedocument.spreadsheetml.revisionLog+xml"/>
  <Override PartName="/xl/revisions/revisionLog443.xml" ContentType="application/vnd.openxmlformats-officedocument.spreadsheetml.revisionLog+xml"/>
  <Override PartName="/xl/revisions/revisionLog457.xml" ContentType="application/vnd.openxmlformats-officedocument.spreadsheetml.revisionLog+xml"/>
  <Override PartName="/xl/revisions/revisionLog191.xml" ContentType="application/vnd.openxmlformats-officedocument.spreadsheetml.revisionLog+xml"/>
  <Override PartName="/xl/revisions/revisionLog205.xml" ContentType="application/vnd.openxmlformats-officedocument.spreadsheetml.revisionLog+xml"/>
  <Override PartName="/xl/revisions/revisionLog247.xml" ContentType="application/vnd.openxmlformats-officedocument.spreadsheetml.revisionLog+xml"/>
  <Override PartName="/xl/revisions/revisionLog25.xml" ContentType="application/vnd.openxmlformats-officedocument.spreadsheetml.revisionLog+xml"/>
  <Override PartName="/xl/revisions/revisionLog289.xml" ContentType="application/vnd.openxmlformats-officedocument.spreadsheetml.revisionLog+xml"/>
  <Override PartName="/xl/revisions/revisionLog67.xml" ContentType="application/vnd.openxmlformats-officedocument.spreadsheetml.revisionLog+xml"/>
  <Override PartName="/xl/revisions/revisionLog109.xml" ContentType="application/vnd.openxmlformats-officedocument.spreadsheetml.revisionLog+xml"/>
  <Override PartName="/xl/revisions/revisionLog314.xml" ContentType="application/vnd.openxmlformats-officedocument.spreadsheetml.revisionLog+xml"/>
  <Override PartName="/xl/revisions/revisionLog356.xml" ContentType="application/vnd.openxmlformats-officedocument.spreadsheetml.revisionLog+xml"/>
  <Override PartName="/xl/revisions/revisionLog11.xml" ContentType="application/vnd.openxmlformats-officedocument.spreadsheetml.revisionLog+xml"/>
  <Override PartName="/xl/revisions/revisionLog134.xml" ContentType="application/vnd.openxmlformats-officedocument.spreadsheetml.revisionLog+xml"/>
  <Override PartName="/xl/revisions/revisionLog412.xml" ContentType="application/vnd.openxmlformats-officedocument.spreadsheetml.revisionLog+xml"/>
  <Override PartName="/xl/revisions/revisionLog468.xml" ContentType="application/vnd.openxmlformats-officedocument.spreadsheetml.revisionLog+xml"/>
  <Override PartName="/xl/revisions/revisionLog216.xml" ContentType="application/vnd.openxmlformats-officedocument.spreadsheetml.revisionLog+xml"/>
  <Override PartName="/xl/revisions/revisionLog160.xml" ContentType="application/vnd.openxmlformats-officedocument.spreadsheetml.revisionLog+xml"/>
  <Override PartName="/xl/revisions/revisionLog36.xml" ContentType="application/vnd.openxmlformats-officedocument.spreadsheetml.revisionLog+xml"/>
  <Override PartName="/xl/revisions/revisionLog258.xml" ContentType="application/vnd.openxmlformats-officedocument.spreadsheetml.revisionLog+xml"/>
  <Override PartName="/xl/revisions/revisionLog78.xml" ContentType="application/vnd.openxmlformats-officedocument.spreadsheetml.revisionLog+xml"/>
  <Override PartName="/xl/revisions/revisionLog367.xml" ContentType="application/vnd.openxmlformats-officedocument.spreadsheetml.revisionLog+xml"/>
  <Override PartName="/xl/revisions/revisionLog325.xml" ContentType="application/vnd.openxmlformats-officedocument.spreadsheetml.revisionLog+xml"/>
  <Override PartName="/xl/revisions/revisionLog145.xml" ContentType="application/vnd.openxmlformats-officedocument.spreadsheetml.revisionLog+xml"/>
  <Override PartName="/xl/revisions/revisionLog423.xml" ContentType="application/vnd.openxmlformats-officedocument.spreadsheetml.revisionLog+xml"/>
  <Override PartName="/xl/revisions/revisionLog227.xml" ContentType="application/vnd.openxmlformats-officedocument.spreadsheetml.revisionLog+xml"/>
  <Override PartName="/xl/revisions/revisionLog171.xml" ContentType="application/vnd.openxmlformats-officedocument.spreadsheetml.revisionLog+xml"/>
  <Override PartName="/xl/revisions/revisionLog269.xml" ContentType="application/vnd.openxmlformats-officedocument.spreadsheetml.revisionLog+xml"/>
  <Override PartName="/xl/revisions/revisionLog47.xml" ContentType="application/vnd.openxmlformats-officedocument.spreadsheetml.revisionLog+xml"/>
  <Override PartName="/xl/revisions/revisionLog89.xml" ContentType="application/vnd.openxmlformats-officedocument.spreadsheetml.revisionLog+xml"/>
  <Override PartName="/xl/revisions/revisionLog280.xml" ContentType="application/vnd.openxmlformats-officedocument.spreadsheetml.revisionLog+xml"/>
  <Override PartName="/xl/revisions/revisionLog336.xml" ContentType="application/vnd.openxmlformats-officedocument.spreadsheetml.revisionLog+xml"/>
  <Override PartName="/xl/revisions/revisionLog114.xml" ContentType="application/vnd.openxmlformats-officedocument.spreadsheetml.revisionLog+xml"/>
  <Override PartName="/xl/revisions/revisionLog392.xml" ContentType="application/vnd.openxmlformats-officedocument.spreadsheetml.revisionLog+xml"/>
  <Override PartName="/xl/revisions/revisionLog378.xml" ContentType="application/vnd.openxmlformats-officedocument.spreadsheetml.revisionLog+xml"/>
  <Override PartName="/xl/revisions/revisionLog182.xml" ContentType="application/vnd.openxmlformats-officedocument.spreadsheetml.revisionLog+xml"/>
  <Override PartName="/xl/revisions/revisionLog16.xml" ContentType="application/vnd.openxmlformats-officedocument.spreadsheetml.revisionLog+xml"/>
  <Override PartName="/xl/revisions/revisionLog434.xml" ContentType="application/vnd.openxmlformats-officedocument.spreadsheetml.revisionLog+xml"/>
  <Override PartName="/xl/revisions/revisionLog238.xml" ContentType="application/vnd.openxmlformats-officedocument.spreadsheetml.revisionLog+xml"/>
  <Override PartName="/xl/revisions/revisionLog58.xml" ContentType="application/vnd.openxmlformats-officedocument.spreadsheetml.revisionLog+xml"/>
  <Override PartName="/xl/revisions/revisionLog100.xml" ContentType="application/vnd.openxmlformats-officedocument.spreadsheetml.revisionLog+xml"/>
  <Override PartName="/xl/revisions/revisionLog459.xml" ContentType="application/vnd.openxmlformats-officedocument.spreadsheetml.revisionLog+xml"/>
  <Override PartName="/xl/revisions/revisionLog305.xml" ContentType="application/vnd.openxmlformats-officedocument.spreadsheetml.revisionLog+xml"/>
  <Override PartName="/xl/revisions/revisionLog347.xml" ContentType="application/vnd.openxmlformats-officedocument.spreadsheetml.revisionLog+xml"/>
  <Override PartName="/xl/revisions/revisionLog291.xml" ContentType="application/vnd.openxmlformats-officedocument.spreadsheetml.revisionLog+xml"/>
  <Override PartName="/xl/revisions/revisionLog125.xml" ContentType="application/vnd.openxmlformats-officedocument.spreadsheetml.revisionLog+xml"/>
  <Override PartName="/xl/revisions/revisionLog2.xml" ContentType="application/vnd.openxmlformats-officedocument.spreadsheetml.revisionLog+xml"/>
  <Override PartName="/xl/revisions/revisionLog403.xml" ContentType="application/vnd.openxmlformats-officedocument.spreadsheetml.revisionLog+xml"/>
  <Override PartName="/xl/revisions/revisionLog44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00" tabRatio="522"/>
  </bookViews>
  <sheets>
    <sheet name="на 01.04.2021" sheetId="1" r:id="rId1"/>
    <sheet name="Лист1" sheetId="2" r:id="rId2"/>
  </sheets>
  <definedNames>
    <definedName name="_xlnm._FilterDatabase" localSheetId="0" hidden="1">'на 01.04.2021'!$A$7:$J$389</definedName>
    <definedName name="Z_0005951B_56A8_4F75_9731_3C8A24CD1AB5_.wvu.FilterData" localSheetId="0" hidden="1">'на 01.04.2021'!$A$7:$J$389</definedName>
    <definedName name="Z_0084E16F_DDA9_4699_9D5A_C5F7B89E6378_.wvu.FilterData" localSheetId="0" hidden="1">'на 01.04.2021'!$A$7:$J$389</definedName>
    <definedName name="Z_00EBC834_CC04_4600_ADF0_5EC4AEDA5595_.wvu.FilterData" localSheetId="0" hidden="1">'на 01.04.2021'!$A$7:$J$389</definedName>
    <definedName name="Z_01613E68_6B78_4CC0_9C3D_60683185C182_.wvu.FilterData" localSheetId="0" hidden="1">'на 01.04.2021'!$A$7:$J$389</definedName>
    <definedName name="Z_01D4DC8C_5FD8_4E22_9898_A6D2EE840F42_.wvu.FilterData" localSheetId="0" hidden="1">'на 01.04.2021'!$A$7:$J$389</definedName>
    <definedName name="Z_02102EEE_2287_4468_A4A7_52D50729EDDD_.wvu.FilterData" localSheetId="0" hidden="1">'на 01.04.2021'!$A$7:$J$389</definedName>
    <definedName name="Z_0217F586_7BE2_4803_B88F_1646729DF76E_.wvu.FilterData" localSheetId="0" hidden="1">'на 01.04.2021'!$A$7:$J$389</definedName>
    <definedName name="Z_021A415B_1955_40BC_AFAE_4CA0EAA943C8_.wvu.FilterData" localSheetId="0" hidden="1">'на 01.04.2021'!$A$7:$J$389</definedName>
    <definedName name="Z_021AD043_A592_41CC_8D70_4A5E3DED823A_.wvu.FilterData" localSheetId="0" hidden="1">'на 01.04.2021'!$A$7:$J$389</definedName>
    <definedName name="Z_02CA0CE5_3727_4238_BAB8_2EB1D6D88032_.wvu.FilterData" localSheetId="0" hidden="1">'на 01.04.2021'!$A$7:$J$389</definedName>
    <definedName name="Z_02D2F435_66DA_468E_987B_F2AECDDD4E3B_.wvu.FilterData" localSheetId="0" hidden="1">'на 01.04.2021'!$A$7:$J$389</definedName>
    <definedName name="Z_036F0B1A_A4C3_4ACE_90F0_C92FA4824CCC_.wvu.FilterData" localSheetId="0" hidden="1">'на 01.04.2021'!$A$7:$J$389</definedName>
    <definedName name="Z_03CE4E6D_AA11_4BB9_B07A_EF26A768B26B_.wvu.FilterData" localSheetId="0" hidden="1">'на 01.04.2021'!$A$7:$J$389</definedName>
    <definedName name="Z_040F7A53_882C_426B_A971_3BA4E7F819F6_.wvu.FilterData" localSheetId="0" hidden="1">'на 01.04.2021'!$A$7:$H$129</definedName>
    <definedName name="Z_041557F5_3257_416A_8401_99DEC5D0D1B5_.wvu.FilterData" localSheetId="0" hidden="1">'на 01.04.2021'!$A$7:$J$389</definedName>
    <definedName name="Z_05132324_2347_4886_ACC0_B2417CD7A8E0_.wvu.FilterData" localSheetId="0" hidden="1">'на 01.04.2021'!$A$7:$J$389</definedName>
    <definedName name="Z_056CFCF2_1D67_47C0_BE8C_D1F7ABB1120B_.wvu.FilterData" localSheetId="0" hidden="1">'на 01.04.2021'!$A$7:$J$389</definedName>
    <definedName name="Z_05716ABD_418C_4DA4_AC8A_C2D9BFCD057A_.wvu.FilterData" localSheetId="0" hidden="1">'на 01.04.2021'!$A$7:$J$389</definedName>
    <definedName name="Z_05917B93_2768_415F_AFD9_F6B5D0EF275E_.wvu.FilterData" localSheetId="0" hidden="1">'на 01.04.2021'!$A$7:$J$389</definedName>
    <definedName name="Z_05C1E2BB_B583_44DD_A8AC_FBF87A053735_.wvu.FilterData" localSheetId="0" hidden="1">'на 01.04.2021'!$A$7:$H$129</definedName>
    <definedName name="Z_05C9DD0B_EBEE_40E7_A642_8B2CDCC810BA_.wvu.FilterData" localSheetId="0" hidden="1">'на 01.04.2021'!$A$7:$H$129</definedName>
    <definedName name="Z_0623BA59_06E0_47C4_A9E0_EFF8949456C2_.wvu.FilterData" localSheetId="0" hidden="1">'на 01.04.2021'!$A$7:$H$129</definedName>
    <definedName name="Z_0644E522_2545_474C_824A_2ED6C2798897_.wvu.FilterData" localSheetId="0" hidden="1">'на 01.04.2021'!$A$7:$J$389</definedName>
    <definedName name="Z_064B5A1E_A42B_4485_93B8_B6DA090B161C_.wvu.FilterData" localSheetId="0" hidden="1">'на 01.04.2021'!$A$7:$J$389</definedName>
    <definedName name="Z_06CAE47A_6EDD_4FE2_8E3A_333266247E42_.wvu.FilterData" localSheetId="0" hidden="1">'на 01.04.2021'!$A$7:$J$389</definedName>
    <definedName name="Z_06E8A760_77DE_44B7_B51E_7A5411604938_.wvu.FilterData" localSheetId="0" hidden="1">'на 01.04.2021'!$A$7:$J$389</definedName>
    <definedName name="Z_06ECB70F_782C_4925_AAED_43BDE49D6216_.wvu.FilterData" localSheetId="0" hidden="1">'на 01.04.2021'!$A$7:$J$389</definedName>
    <definedName name="Z_071188D9_4773_41E2_8227_482316F94E22_.wvu.FilterData" localSheetId="0" hidden="1">'на 01.04.2021'!$A$7:$J$389</definedName>
    <definedName name="Z_076157D9_97A7_4D47_8780_D3B408E54324_.wvu.FilterData" localSheetId="0" hidden="1">'на 01.04.2021'!$A$7:$J$389</definedName>
    <definedName name="Z_079216EF_F396_45DE_93AA_DF26C49F532F_.wvu.FilterData" localSheetId="0" hidden="1">'на 01.04.2021'!$A$7:$H$129</definedName>
    <definedName name="Z_0796BB39_B763_4CFE_9C89_197614BDD8D2_.wvu.FilterData" localSheetId="0" hidden="1">'на 01.04.2021'!$A$7:$J$389</definedName>
    <definedName name="Z_081D092E_BCFD_434D_99DD_F262EBF81A7D_.wvu.FilterData" localSheetId="0" hidden="1">'на 01.04.2021'!$A$7:$H$129</definedName>
    <definedName name="Z_081D1E71_FAB1_490F_8347_4363E467A6B8_.wvu.FilterData" localSheetId="0" hidden="1">'на 01.04.2021'!$A$7:$J$389</definedName>
    <definedName name="Z_087A5F39_BB99_44E2_988C_BE702BB1218A_.wvu.FilterData" localSheetId="0" hidden="1">'на 01.04.2021'!$A$7:$J$389</definedName>
    <definedName name="Z_090A7C2D_CAE4_4C3E_951C_E39FB2B20255_.wvu.FilterData" localSheetId="0" hidden="1">'на 01.04.2021'!$A$7:$J$389</definedName>
    <definedName name="Z_090B52D0_64AD_49BA_9659_1C2B71248471_.wvu.FilterData" localSheetId="0" hidden="1">'на 01.04.2021'!$A$7:$J$389</definedName>
    <definedName name="Z_091FE98F_2A3F_496F_927E_914C3E410046_.wvu.FilterData" localSheetId="0" hidden="1">'на 01.04.2021'!$A$7:$J$389</definedName>
    <definedName name="Z_094B4134_1EAA_4AE3_8904_2CA55A37A0CD_.wvu.FilterData" localSheetId="0" hidden="1">'на 01.04.2021'!$A$7:$J$389</definedName>
    <definedName name="Z_0956497A_026E_4ED8_A2B8_BEBAC1B93CEA_.wvu.FilterData" localSheetId="0" hidden="1">'на 01.04.2021'!$A$7:$J$389</definedName>
    <definedName name="Z_09665491_2447_4ACE_847B_4452B60F2DF2_.wvu.FilterData" localSheetId="0" hidden="1">'на 01.04.2021'!$A$7:$J$389</definedName>
    <definedName name="Z_09EDEF91_2CA5_4F56_B67B_9D290C461670_.wvu.FilterData" localSheetId="0" hidden="1">'на 01.04.2021'!$A$7:$H$129</definedName>
    <definedName name="Z_09F9F792_37D5_476B_BEEE_67E9106F48F0_.wvu.FilterData" localSheetId="0" hidden="1">'на 01.04.2021'!$A$7:$J$389</definedName>
    <definedName name="Z_0A10B2C2_8811_4514_A02D_EDC7436B6D07_.wvu.FilterData" localSheetId="0" hidden="1">'на 01.04.2021'!$A$7:$J$389</definedName>
    <definedName name="Z_0AA70BDA_573F_4BEC_A548_CA5C4475BFE7_.wvu.FilterData" localSheetId="0" hidden="1">'на 01.04.2021'!$A$7:$J$389</definedName>
    <definedName name="Z_0AC3FA68_E0C8_4657_AD81_AF6345EA501C_.wvu.FilterData" localSheetId="0" hidden="1">'на 01.04.2021'!$A$7:$H$129</definedName>
    <definedName name="Z_0AEF6EAE_E674_439C_ACB4_993FFB7F3E0A_.wvu.FilterData" localSheetId="0" hidden="1">'на 01.04.2021'!$A$7:$J$389</definedName>
    <definedName name="Z_0B579593_C56D_4394_91C1_F024BBE56EB1_.wvu.FilterData" localSheetId="0" hidden="1">'на 01.04.2021'!$A$7:$H$129</definedName>
    <definedName name="Z_0B938491_213D_4D28_A387_A6AFD28F0D9C_.wvu.FilterData" localSheetId="0" hidden="1">'на 01.04.2021'!$A$7:$J$389</definedName>
    <definedName name="Z_0BC4F378_D6F5_4B5F_9DB6_20E9B46F136D_.wvu.FilterData" localSheetId="0" hidden="1">'на 01.04.2021'!$A$7:$J$389</definedName>
    <definedName name="Z_0BC55D76_817D_4871_ADFD_780685E85798_.wvu.FilterData" localSheetId="0" hidden="1">'на 01.04.2021'!$A$7:$J$389</definedName>
    <definedName name="Z_0C6B39CB_8BE2_4437_B7EF_2B863FB64A7A_.wvu.FilterData" localSheetId="0" hidden="1">'на 01.04.2021'!$A$7:$H$129</definedName>
    <definedName name="Z_0C80C604_218C_428E_8C68_64D1AFDB22E0_.wvu.FilterData" localSheetId="0" hidden="1">'на 01.04.2021'!$A$7:$J$389</definedName>
    <definedName name="Z_0C81132D_0EFB_424B_A2C0_D694846C9416_.wvu.FilterData" localSheetId="0" hidden="1">'на 01.04.2021'!$A$7:$J$389</definedName>
    <definedName name="Z_0C8C20D3_1DCE_4FE1_95B1_F35D8D398254_.wvu.FilterData" localSheetId="0" hidden="1">'на 01.04.2021'!$A$7:$H$129</definedName>
    <definedName name="Z_0CC48B05_D738_4589_9F69_B44D9887E2C7_.wvu.FilterData" localSheetId="0" hidden="1">'на 01.04.2021'!$A$7:$J$389</definedName>
    <definedName name="Z_0CC9441C_88E9_46D0_951D_A49C84EDA8CE_.wvu.FilterData" localSheetId="0" hidden="1">'на 01.04.2021'!$A$7:$J$389</definedName>
    <definedName name="Z_0CCCFAED_79CE_4449_BC23_D60C794B65C2_.wvu.FilterData" localSheetId="0" hidden="1">'на 01.04.2021'!$A$7:$J$389</definedName>
    <definedName name="Z_0CCCFAED_79CE_4449_BC23_D60C794B65C2_.wvu.PrintArea" localSheetId="0" hidden="1">'на 01.04.2021'!$A$1:$J$188</definedName>
    <definedName name="Z_0CCCFAED_79CE_4449_BC23_D60C794B65C2_.wvu.PrintTitles" localSheetId="0" hidden="1">'на 01.04.2021'!$5:$8</definedName>
    <definedName name="Z_0CF3E93E_60F6_45C8_AD33_C2CE08831546_.wvu.FilterData" localSheetId="0" hidden="1">'на 01.04.2021'!$A$7:$H$129</definedName>
    <definedName name="Z_0D69C398_7947_4D78_B1FE_A2A25AB79E10_.wvu.FilterData" localSheetId="0" hidden="1">'на 01.04.2021'!$A$7:$J$389</definedName>
    <definedName name="Z_0D7F5190_D20E_42FD_AD77_53CB309C7272_.wvu.FilterData" localSheetId="0" hidden="1">'на 01.04.2021'!$A$7:$H$129</definedName>
    <definedName name="Z_0DBB7EB7_A885_4D4A_A4F3_1AB3A0FE5EB1_.wvu.FilterData" localSheetId="0" hidden="1">'на 01.04.2021'!$A$7:$J$389</definedName>
    <definedName name="Z_0E1EE7C4_535F_48D8_9D3B_6BBF2B693A19_.wvu.FilterData" localSheetId="0" hidden="1">'на 01.04.2021'!$A$7:$J$389</definedName>
    <definedName name="Z_0E67843B_6B59_48DA_8F29_8BAD133298E1_.wvu.FilterData" localSheetId="0" hidden="1">'на 01.04.2021'!$A$7:$J$389</definedName>
    <definedName name="Z_0E6786D8_AC3A_48D5_9AD7_4E7485DB6D9C_.wvu.FilterData" localSheetId="0" hidden="1">'на 01.04.2021'!$A$7:$H$129</definedName>
    <definedName name="Z_0E6CC89F_3B93_4F1D_B2EC_717A1F1053E5_.wvu.FilterData" localSheetId="0" hidden="1">'на 01.04.2021'!$A$7:$J$389</definedName>
    <definedName name="Z_0EBA5D20_532C_4466_B173_EB77531A7F20_.wvu.FilterData" localSheetId="0" hidden="1">'на 01.04.2021'!$A$7:$J$389</definedName>
    <definedName name="Z_0EBE1707_975C_4649_91D3_2E9B46A60B44_.wvu.FilterData" localSheetId="0" hidden="1">'на 01.04.2021'!$A$7:$J$389</definedName>
    <definedName name="Z_0F28A21C_8BE4_46B7_AF17_DEFAA31BFC8A_.wvu.FilterData" localSheetId="0" hidden="1">'на 01.04.2021'!$A$7:$J$389</definedName>
    <definedName name="Z_101FC8DD_6A10_4029_AD34_21DB4CDC5FDB_.wvu.FilterData" localSheetId="0" hidden="1">'на 01.04.2021'!$A$7:$J$389</definedName>
    <definedName name="Z_10372EC3_3966_4BDA_9F48_B7D63EE0E174_.wvu.FilterData" localSheetId="0" hidden="1">'на 01.04.2021'!$A$7:$J$389</definedName>
    <definedName name="Z_105D23B5_3830_4B2C_A4D4_FBFBD3BEFB9C_.wvu.FilterData" localSheetId="0" hidden="1">'на 01.04.2021'!$A$7:$H$129</definedName>
    <definedName name="Z_10BB35C8_B108_4263_B85A_266021A6A7DD_.wvu.FilterData" localSheetId="0" hidden="1">'на 01.04.2021'!$A$7:$J$389</definedName>
    <definedName name="Z_110D7079_48E3_40C4_813B_26CCA4E794BF_.wvu.FilterData" localSheetId="0" hidden="1">'на 01.04.2021'!$A$7:$J$389</definedName>
    <definedName name="Z_113A0779_204C_451B_8401_73E507046130_.wvu.FilterData" localSheetId="0" hidden="1">'на 01.04.2021'!$A$7:$J$389</definedName>
    <definedName name="Z_119EECA6_2DA1_40F6_BD98_65D18CFC0359_.wvu.FilterData" localSheetId="0" hidden="1">'на 01.04.2021'!$A$7:$J$389</definedName>
    <definedName name="Z_11B0FA8E_E0BF_44A4_A141_D0892BF4BA78_.wvu.FilterData" localSheetId="0" hidden="1">'на 01.04.2021'!$A$7:$J$389</definedName>
    <definedName name="Z_11DB2F46_E41B_4E33_8BC5_70370AE2E289_.wvu.FilterData" localSheetId="0" hidden="1">'на 01.04.2021'!$A$7:$J$389</definedName>
    <definedName name="Z_11EBBD1F_0821_4763_A781_80F95B559C64_.wvu.FilterData" localSheetId="0" hidden="1">'на 01.04.2021'!$A$7:$J$389</definedName>
    <definedName name="Z_12397037_6208_4B36_BC95_11438284A9DE_.wvu.FilterData" localSheetId="0" hidden="1">'на 01.04.2021'!$A$7:$H$129</definedName>
    <definedName name="Z_12C2408D_275D_4295_8823_146036CCAF72_.wvu.FilterData" localSheetId="0" hidden="1">'на 01.04.2021'!$A$7:$J$389</definedName>
    <definedName name="Z_130C16AD_E930_4810_BDF0_A6DD3A87B8D5_.wvu.FilterData" localSheetId="0" hidden="1">'на 01.04.2021'!$A$7:$J$389</definedName>
    <definedName name="Z_1315266B_953C_4E7F_B538_74B6DF400647_.wvu.FilterData" localSheetId="0" hidden="1">'на 01.04.2021'!$A$7:$H$129</definedName>
    <definedName name="Z_132984D2_035C_4C6F_8087_28C1188A76E6_.wvu.FilterData" localSheetId="0" hidden="1">'на 01.04.2021'!$A$7:$J$389</definedName>
    <definedName name="Z_13A75724_7658_4A80_9239_F37E0BC75B64_.wvu.FilterData" localSheetId="0" hidden="1">'на 01.04.2021'!$A$7:$J$389</definedName>
    <definedName name="Z_13BE7114_35DF_4699_8779_61985C68F6C3_.wvu.FilterData" localSheetId="0" hidden="1">'на 01.04.2021'!$A$7:$J$389</definedName>
    <definedName name="Z_13BE7114_35DF_4699_8779_61985C68F6C3_.wvu.PrintArea" localSheetId="0" hidden="1">'на 01.04.2021'!$A$1:$J$189</definedName>
    <definedName name="Z_13BE7114_35DF_4699_8779_61985C68F6C3_.wvu.PrintTitles" localSheetId="0" hidden="1">'на 01.04.2021'!$5:$8</definedName>
    <definedName name="Z_13E7ADA2_058C_4412_9AEA_31547694DD5C_.wvu.FilterData" localSheetId="0" hidden="1">'на 01.04.2021'!$A$7:$H$129</definedName>
    <definedName name="Z_1413B890_05A7_4559_8996_4E4407E7504B_.wvu.FilterData" localSheetId="0" hidden="1">'на 01.04.2021'!$A$7:$J$389</definedName>
    <definedName name="Z_1474826F_81A7_45CE_9E32_539008BC6006_.wvu.FilterData" localSheetId="0" hidden="1">'на 01.04.2021'!$A$7:$J$389</definedName>
    <definedName name="Z_148D8FAA_3DC1_4430_9D42_1AFD9B8B331B_.wvu.FilterData" localSheetId="0" hidden="1">'на 01.04.2021'!$A$7:$J$389</definedName>
    <definedName name="Z_14901D06_6751_467D_A640_08BD51FC6A24_.wvu.FilterData" localSheetId="0" hidden="1">'на 01.04.2021'!$A$7:$J$389</definedName>
    <definedName name="Z_1539101F_31E9_4994_A34D_436B2BB1B73C_.wvu.FilterData" localSheetId="0" hidden="1">'на 01.04.2021'!$A$7:$J$389</definedName>
    <definedName name="Z_158130B9_9537_4E7D_AC4C_ED389C9B13A6_.wvu.FilterData" localSheetId="0" hidden="1">'на 01.04.2021'!$A$7:$J$389</definedName>
    <definedName name="Z_15AF9AFF_36E4_41C3_A9EA_A83C0A87FA00_.wvu.FilterData" localSheetId="0" hidden="1">'на 01.04.2021'!$A$7:$J$389</definedName>
    <definedName name="Z_1611C1BA_C4E2_40AE_8F45_3BEDE164E518_.wvu.FilterData" localSheetId="0" hidden="1">'на 01.04.2021'!$A$7:$J$389</definedName>
    <definedName name="Z_163906CF_EA2A_4440_9702_9CD7830C248A_.wvu.FilterData" localSheetId="0" hidden="1">'на 01.04.2021'!$A$7:$J$389</definedName>
    <definedName name="Z_16533C21_4A9A_450C_8A94_553B88C3A9CF_.wvu.FilterData" localSheetId="0" hidden="1">'на 01.04.2021'!$A$7:$H$129</definedName>
    <definedName name="Z_1682CF4C_6BE2_4E45_A613_382D117E51BF_.wvu.FilterData" localSheetId="0" hidden="1">'на 01.04.2021'!$A$7:$J$389</definedName>
    <definedName name="Z_168FD5D4_D13B_47B9_8E56_61C627E3620F_.wvu.FilterData" localSheetId="0" hidden="1">'на 01.04.2021'!$A$7:$H$129</definedName>
    <definedName name="Z_169B516E_654F_469D_A8A0_69AB59FA498D_.wvu.FilterData" localSheetId="0" hidden="1">'на 01.04.2021'!$A$7:$J$389</definedName>
    <definedName name="Z_176FBEC7_B2AF_4702_A894_382F81F9ECF6_.wvu.FilterData" localSheetId="0" hidden="1">'на 01.04.2021'!$A$7:$H$129</definedName>
    <definedName name="Z_17AC66D0_E8BD_44BA_92AB_131AEC3E5A62_.wvu.FilterData" localSheetId="0" hidden="1">'на 01.04.2021'!$A$7:$J$389</definedName>
    <definedName name="Z_17AEC02B_67B1_483A_97D2_C1C6DFD21518_.wvu.FilterData" localSheetId="0" hidden="1">'на 01.04.2021'!$A$7:$J$389</definedName>
    <definedName name="Z_17DB7260_EAFC_4D28_A183_E3FC0679E6B9_.wvu.FilterData" localSheetId="0" hidden="1">'на 01.04.2021'!$A$7:$J$389</definedName>
    <definedName name="Z_1902C2E4_C521_44EB_B934_0EBD6E871DD8_.wvu.FilterData" localSheetId="0" hidden="1">'на 01.04.2021'!$A$7:$J$389</definedName>
    <definedName name="Z_191D2631_8F19_4FC0_96A1_F397D331A068_.wvu.FilterData" localSheetId="0" hidden="1">'на 01.04.2021'!$A$7:$J$389</definedName>
    <definedName name="Z_1922598D_45C0_4DFB_A9E9_4D22AFD5603E_.wvu.FilterData" localSheetId="0" hidden="1">'на 01.04.2021'!$A$7:$J$389</definedName>
    <definedName name="Z_19497421_00C1_4657_A11B_18FB2BAAE62A_.wvu.FilterData" localSheetId="0" hidden="1">'на 01.04.2021'!$A$7:$J$389</definedName>
    <definedName name="Z_19510E6E_7565_4AC2_BCB4_A345501456B6_.wvu.FilterData" localSheetId="0" hidden="1">'на 01.04.2021'!$A$7:$H$129</definedName>
    <definedName name="Z_196632C6_99FC_4BC5_B189_10CF2045DEC3_.wvu.FilterData" localSheetId="0" hidden="1">'на 01.04.2021'!$A$7:$J$389</definedName>
    <definedName name="Z_197DC433_2311_4239_A28E_8D90CD4AEB73_.wvu.FilterData" localSheetId="0" hidden="1">'на 01.04.2021'!$A$7:$J$389</definedName>
    <definedName name="Z_19944AB6_3B70_4B1C_8696_B2E3AC2ED125_.wvu.FilterData" localSheetId="0" hidden="1">'на 01.04.2021'!$A$7:$J$389</definedName>
    <definedName name="Z_19A4AADC_FDEE_45BB_8FEE_0F5508EFB8E2_.wvu.FilterData" localSheetId="0" hidden="1">'на 01.04.2021'!$A$7:$J$389</definedName>
    <definedName name="Z_19B34FC3_E683_4280_90EE_7791220AE682_.wvu.FilterData" localSheetId="0" hidden="1">'на 01.04.2021'!$A$7:$J$389</definedName>
    <definedName name="Z_19DCCED4_CBF7_4FB7_81CC_89BDBD3B7059_.wvu.FilterData" localSheetId="0" hidden="1">'на 01.04.2021'!$A$7:$J$389</definedName>
    <definedName name="Z_19E5B318_3123_4687_A10B_72F3BDA9A599_.wvu.FilterData" localSheetId="0" hidden="1">'на 01.04.2021'!$A$7:$J$389</definedName>
    <definedName name="Z_1A049C7C_CD0A_4889_B39E_1914732262E3_.wvu.FilterData" localSheetId="0" hidden="1">'на 01.04.2021'!$A$7:$J$389</definedName>
    <definedName name="Z_1A308FD8_4F2E_4C59_AD5E_DF8ECA438CAC_.wvu.FilterData" localSheetId="0" hidden="1">'на 01.04.2021'!$A$7:$J$389</definedName>
    <definedName name="Z_1ADD4354_436F_41C7_AFD6_B73FA2D9BC20_.wvu.FilterData" localSheetId="0" hidden="1">'на 01.04.2021'!$A$7:$J$389</definedName>
    <definedName name="Z_1AEFB227_48D5_4A3C_9D86_179BA9D72048_.wvu.FilterData" localSheetId="0" hidden="1">'на 01.04.2021'!$A$7:$J$389</definedName>
    <definedName name="Z_1AFCAE36_6F52_4F92_B134_D70D6576DA9A_.wvu.FilterData" localSheetId="0" hidden="1">'на 01.04.2021'!$A$7:$J$389</definedName>
    <definedName name="Z_1B413C41_F5DB_4793_803B_D278F6A0BE2C_.wvu.FilterData" localSheetId="0" hidden="1">'на 01.04.2021'!$A$7:$J$389</definedName>
    <definedName name="Z_1B5E2235_6128_483E_AF3A_F84F0D82D8A0_.wvu.FilterData" localSheetId="0" hidden="1">'на 01.04.2021'!$A$7:$J$389</definedName>
    <definedName name="Z_1B943BCB_9609_428B_963E_E25F01748D7C_.wvu.FilterData" localSheetId="0" hidden="1">'на 01.04.2021'!$A$7:$J$389</definedName>
    <definedName name="Z_1BA0A829_1467_4894_A294_9BFD1EA8F94D_.wvu.FilterData" localSheetId="0" hidden="1">'на 01.04.2021'!$A$7:$J$389</definedName>
    <definedName name="Z_1C384A54_E3F0_4C1E_862E_6CD9154B364F_.wvu.FilterData" localSheetId="0" hidden="1">'на 01.04.2021'!$A$7:$J$389</definedName>
    <definedName name="Z_1C3DA4EF_3676_4683_84F0_1C41D26FFC16_.wvu.FilterData" localSheetId="0" hidden="1">'на 01.04.2021'!$A$7:$J$389</definedName>
    <definedName name="Z_1C3DF549_BEC3_47F7_8F0B_A96D42597ECF_.wvu.FilterData" localSheetId="0" hidden="1">'на 01.04.2021'!$A$7:$H$129</definedName>
    <definedName name="Z_1C681B2A_8932_44D9_BF50_EA5DBCC10436_.wvu.FilterData" localSheetId="0" hidden="1">'на 01.04.2021'!$A$7:$H$129</definedName>
    <definedName name="Z_1C77266E_9208_404B_B50C_CCD462042A77_.wvu.FilterData" localSheetId="0" hidden="1">'на 01.04.2021'!$A$7:$J$389</definedName>
    <definedName name="Z_1CB0764B_554D_4C09_98DC_8DED9FC27F03_.wvu.FilterData" localSheetId="0" hidden="1">'на 01.04.2021'!$A$7:$J$389</definedName>
    <definedName name="Z_1CB0CE3F_75F2_462B_8FE5_E94B0D7D6C1F_.wvu.FilterData" localSheetId="0" hidden="1">'на 01.04.2021'!$A$7:$J$389</definedName>
    <definedName name="Z_1CB5C523_AFA5_43A8_9C28_9F12CFE5BE65_.wvu.FilterData" localSheetId="0" hidden="1">'на 01.04.2021'!$A$7:$J$389</definedName>
    <definedName name="Z_1CEF9102_6C60_416B_8820_19DA6CA2FF8F_.wvu.FilterData" localSheetId="0" hidden="1">'на 01.04.2021'!$A$7:$J$389</definedName>
    <definedName name="Z_1D040B77_FB9E_4F43_8C00_A08539F57255_.wvu.FilterData" localSheetId="0" hidden="1">'на 01.04.2021'!$A$7:$J$389</definedName>
    <definedName name="Z_1D2C2901_70D8_494F_B885_AA5F7F9A1D2E_.wvu.FilterData" localSheetId="0" hidden="1">'на 01.04.2021'!$A$7:$J$389</definedName>
    <definedName name="Z_1D546444_6D70_47F2_86F2_EDA85896BE29_.wvu.FilterData" localSheetId="0" hidden="1">'на 01.04.2021'!$A$7:$J$389</definedName>
    <definedName name="Z_1D797472_1425_44E0_B821_543CF555289A_.wvu.FilterData" localSheetId="0" hidden="1">'на 01.04.2021'!$A$7:$J$389</definedName>
    <definedName name="Z_1E88DC95_DDEB_4EE8_8544_5724B1E6FA94_.wvu.FilterData" localSheetId="0" hidden="1">'на 01.04.2021'!$A$7:$J$389</definedName>
    <definedName name="Z_1F274A4D_4DCC_44CA_A1BD_90B7EE180486_.wvu.FilterData" localSheetId="0" hidden="1">'на 01.04.2021'!$A$7:$H$129</definedName>
    <definedName name="Z_1F6B5B08_FAE9_43CF_A27B_EE7ACD6D4DF6_.wvu.FilterData" localSheetId="0" hidden="1">'на 01.04.2021'!$A$7:$J$389</definedName>
    <definedName name="Z_1F6FF066_5CAF_4FE9_9ABD_85517853573D_.wvu.FilterData" localSheetId="0" hidden="1">'на 01.04.2021'!$A$7:$J$389</definedName>
    <definedName name="Z_1F885BC0_FA2D_45E9_BC66_C7BA68F6529B_.wvu.FilterData" localSheetId="0" hidden="1">'на 01.04.2021'!$A$7:$J$389</definedName>
    <definedName name="Z_1FD02FF0_4DBF_48AF_BE48_54893718170B_.wvu.FilterData" localSheetId="0" hidden="1">'на 01.04.2021'!$A$7:$J$389</definedName>
    <definedName name="Z_1FF678B1_7F2B_4362_81E7_D3C79ED64B95_.wvu.FilterData" localSheetId="0" hidden="1">'на 01.04.2021'!$A$7:$H$129</definedName>
    <definedName name="Z_202A973C_D681_42B4_9905_A37D128193B3_.wvu.FilterData" localSheetId="0" hidden="1">'на 01.04.2021'!$A$7:$J$389</definedName>
    <definedName name="Z_20461DED_BCEE_4284_A6DA_6F07C40C8239_.wvu.FilterData" localSheetId="0" hidden="1">'на 01.04.2021'!$A$7:$J$389</definedName>
    <definedName name="Z_20A3EB12_07C5_4317_9D11_7C0131FF1F02_.wvu.FilterData" localSheetId="0" hidden="1">'на 01.04.2021'!$A$7:$J$389</definedName>
    <definedName name="Z_215E0AF3_2FB9_4AD2_85EB_5BB3A76EA017_.wvu.FilterData" localSheetId="0" hidden="1">'на 01.04.2021'!$A$7:$J$389</definedName>
    <definedName name="Z_216AEA56_C079_4104_83C7_B22F3C2C4895_.wvu.FilterData" localSheetId="0" hidden="1">'на 01.04.2021'!$A$7:$H$129</definedName>
    <definedName name="Z_2181C7D4_AA52_40AC_A808_5D532F9A4DB9_.wvu.FilterData" localSheetId="0" hidden="1">'на 01.04.2021'!$A$7:$H$129</definedName>
    <definedName name="Z_218F942B_7171_436E_9FD2_B42E8B2BD7B1_.wvu.FilterData" localSheetId="0" hidden="1">'на 01.04.2021'!$A$7:$J$389</definedName>
    <definedName name="Z_222CB208_6EE7_4ACF_9056_A80606B8DEAE_.wvu.FilterData" localSheetId="0" hidden="1">'на 01.04.2021'!$A$7:$J$389</definedName>
    <definedName name="Z_226465B0_569A_4409_9E40_A0A83A783F15_.wvu.FilterData" localSheetId="0" hidden="1">'на 01.04.2021'!$A$7:$J$389</definedName>
    <definedName name="Z_22685337_E082_4D7C_A228_0D984F36404C_.wvu.FilterData" localSheetId="0" hidden="1">'на 01.04.2021'!$A$7:$J$389</definedName>
    <definedName name="Z_22A3361C_6866_4206_B8FA_E848438D95B8_.wvu.FilterData" localSheetId="0" hidden="1">'на 01.04.2021'!$A$7:$H$129</definedName>
    <definedName name="Z_23D71F5A_A534_4F07_942A_44ED3D76C570_.wvu.FilterData" localSheetId="0" hidden="1">'на 01.04.2021'!$A$7:$J$389</definedName>
    <definedName name="Z_23D8BDF0_F68C_428D_99C2_B4353262A495_.wvu.FilterData" localSheetId="0" hidden="1">'на 01.04.2021'!$A$7:$J$389</definedName>
    <definedName name="Z_24648CF3_B608_41C2_86D6_82A173782245_.wvu.FilterData" localSheetId="0" hidden="1">'на 01.04.2021'!$A$7:$J$389</definedName>
    <definedName name="Z_246D425F_E7DE_4F74_93E1_1CA6487BB7AF_.wvu.FilterData" localSheetId="0" hidden="1">'на 01.04.2021'!$A$7:$J$389</definedName>
    <definedName name="Z_24860D1B_9CB0_4DBB_9F9A_A7B23A9FBD9E_.wvu.FilterData" localSheetId="0" hidden="1">'на 01.04.2021'!$A$7:$J$389</definedName>
    <definedName name="Z_24D1D1DF_90B3_41D1_82E1_05DE887CC58D_.wvu.FilterData" localSheetId="0" hidden="1">'на 01.04.2021'!$A$7:$H$129</definedName>
    <definedName name="Z_24E5C1BC_322C_4FEF_B964_F0DCC04482C1_.wvu.Cols" localSheetId="0" hidden="1">'на 01.04.2021'!#REF!,'на 01.04.2021'!#REF!</definedName>
    <definedName name="Z_24E5C1BC_322C_4FEF_B964_F0DCC04482C1_.wvu.FilterData" localSheetId="0" hidden="1">'на 01.04.2021'!$A$7:$H$129</definedName>
    <definedName name="Z_24E5C1BC_322C_4FEF_B964_F0DCC04482C1_.wvu.Rows" localSheetId="0" hidden="1">'на 01.04.2021'!#REF!</definedName>
    <definedName name="Z_24F59C70_7693_4468_9C06_DF336332E251_.wvu.FilterData" localSheetId="0" hidden="1">'на 01.04.2021'!$A$7:$J$389</definedName>
    <definedName name="Z_2581E391_5642_415F_B769_4174F7791D0D_.wvu.FilterData" localSheetId="0" hidden="1">'на 01.04.2021'!$A$7:$J$389</definedName>
    <definedName name="Z_25997FFA_90F9_4B4A_8C73_3E119DFE9BDB_.wvu.FilterData" localSheetId="0" hidden="1">'на 01.04.2021'!$A$7:$J$389</definedName>
    <definedName name="Z_25DD804F_4FCB_49C0_B290_F226E6C8FC4D_.wvu.FilterData" localSheetId="0" hidden="1">'на 01.04.2021'!$A$7:$J$389</definedName>
    <definedName name="Z_25F305AA_6420_44FE_A658_6597DFDEDA7F_.wvu.FilterData" localSheetId="0" hidden="1">'на 01.04.2021'!$A$7:$J$389</definedName>
    <definedName name="Z_26390C63_E690_4CD6_B911_4F7F9CCE06AD_.wvu.FilterData" localSheetId="0" hidden="1">'на 01.04.2021'!$A$7:$J$389</definedName>
    <definedName name="Z_2647282E_5B25_4148_AAD9_72AB0A3F24C4_.wvu.FilterData" localSheetId="0" hidden="1">'на 01.04.2021'!$A$3:$K$173</definedName>
    <definedName name="Z_26E7CD7D_71FD_4075_B268_E6444384CE7D_.wvu.FilterData" localSheetId="0" hidden="1">'на 01.04.2021'!$A$7:$H$129</definedName>
    <definedName name="Z_26F9AA84_9112_4237_941D_8FD75C735073_.wvu.FilterData" localSheetId="0" hidden="1">'на 01.04.2021'!$A$7:$J$389</definedName>
    <definedName name="Z_271A6422_0558_45A4_90D0_4FBBFA0C466A_.wvu.FilterData" localSheetId="0" hidden="1">'на 01.04.2021'!$A$7:$J$389</definedName>
    <definedName name="Z_2751B79E_F60F_449F_9B1A_ED01F0EE4A3F_.wvu.FilterData" localSheetId="0" hidden="1">'на 01.04.2021'!$A$7:$J$389</definedName>
    <definedName name="Z_28008BE5_0693_468D_890E_2AE562EDDFCA_.wvu.FilterData" localSheetId="0" hidden="1">'на 01.04.2021'!$A$7:$H$129</definedName>
    <definedName name="Z_282F013D_E5B1_4C17_8727_7949891CEFC8_.wvu.FilterData" localSheetId="0" hidden="1">'на 01.04.2021'!$A$7:$J$389</definedName>
    <definedName name="Z_28E41E88_388C_4DFB_9AF5_1D40B3E9E104_.wvu.FilterData" localSheetId="0" hidden="1">'на 01.04.2021'!$A$7:$J$389</definedName>
    <definedName name="Z_28E4EEA1_2ECD_4F92_886B_4623628382D4_.wvu.FilterData" localSheetId="0" hidden="1">'на 01.04.2021'!$A$7:$J$389</definedName>
    <definedName name="Z_2932A736_9A81_4C2B_931E_457899534006_.wvu.FilterData" localSheetId="0" hidden="1">'на 01.04.2021'!$A$7:$J$389</definedName>
    <definedName name="Z_29A3856A_3C5E_4E34_952C_3D8CBF4944E0_.wvu.FilterData" localSheetId="0" hidden="1">'на 01.04.2021'!$A$7:$J$389</definedName>
    <definedName name="Z_29A3F31E_AA0E_4520_83F3_6EDE69E47FB4_.wvu.FilterData" localSheetId="0" hidden="1">'на 01.04.2021'!$A$7:$J$389</definedName>
    <definedName name="Z_29D1C55E_0AE0_4CA9_A4C9_F358DEE7E9AD_.wvu.FilterData" localSheetId="0" hidden="1">'на 01.04.2021'!$A$7:$J$389</definedName>
    <definedName name="Z_29D71C82_2577_4FF3_9305_7EF7756DC376_.wvu.FilterData" localSheetId="0" hidden="1">'на 01.04.2021'!$A$7:$J$389</definedName>
    <definedName name="Z_2A075779_EE89_4995_9517_DAD5135FF513_.wvu.FilterData" localSheetId="0" hidden="1">'на 01.04.2021'!$A$7:$J$389</definedName>
    <definedName name="Z_2A1C394E_EC37_4AB7_9E3A_0759931D8CFD_.wvu.FilterData" localSheetId="0" hidden="1">'на 01.04.2021'!$A$7:$J$389</definedName>
    <definedName name="Z_2A567982_7892_4F86_A16D_3A26E4C78607_.wvu.FilterData" localSheetId="0" hidden="1">'на 01.04.2021'!$A$7:$J$389</definedName>
    <definedName name="Z_2A6F2DEB_E43C_4851_BD61_C2D3E4DD465D_.wvu.FilterData" localSheetId="0" hidden="1">'на 01.04.2021'!$A$7:$J$389</definedName>
    <definedName name="Z_2A9D3288_FE38_46DD_A0BD_6FD4437B54BF_.wvu.FilterData" localSheetId="0" hidden="1">'на 01.04.2021'!$A$7:$J$389</definedName>
    <definedName name="Z_2ABFD162_2396_40CA_8AA1_6D6B8B2ADEFC_.wvu.FilterData" localSheetId="0" hidden="1">'на 01.04.2021'!$A$7:$J$389</definedName>
    <definedName name="Z_2B4EF399_1F78_4650_9196_70339D27DB54_.wvu.FilterData" localSheetId="0" hidden="1">'на 01.04.2021'!$A$7:$J$389</definedName>
    <definedName name="Z_2B67E997_66AF_4883_9EE5_9876648FDDE9_.wvu.FilterData" localSheetId="0" hidden="1">'на 01.04.2021'!$A$7:$J$389</definedName>
    <definedName name="Z_2B6BAC9D_8ECF_4B5C_AEA7_CCE1C0524E55_.wvu.FilterData" localSheetId="0" hidden="1">'на 01.04.2021'!$A$7:$J$389</definedName>
    <definedName name="Z_2C029299_5EEC_4151_A9E2_241D31E08692_.wvu.FilterData" localSheetId="0" hidden="1">'на 01.04.2021'!$A$7:$J$389</definedName>
    <definedName name="Z_2C43A648_766E_499E_95B2_EA6F7EA791D4_.wvu.FilterData" localSheetId="0" hidden="1">'на 01.04.2021'!$A$7:$J$389</definedName>
    <definedName name="Z_2C47EAD7_6B0B_40AB_9599_0BF3302E35F1_.wvu.FilterData" localSheetId="0" hidden="1">'на 01.04.2021'!$A$7:$H$129</definedName>
    <definedName name="Z_2C83C5CF_2113_4A26_AC8F_B29994F8C20B_.wvu.FilterData" localSheetId="0" hidden="1">'на 01.04.2021'!$A$7:$J$389</definedName>
    <definedName name="Z_2C9B35C8_0958_4329_B3BA_1B34E888FA9D_.wvu.FilterData" localSheetId="0" hidden="1">'на 01.04.2021'!$A$7:$J$389</definedName>
    <definedName name="Z_2CA13149_FCDD_4675_859E_83B5251A0804_.wvu.FilterData" localSheetId="0" hidden="1">'на 01.04.2021'!$A$7:$J$389</definedName>
    <definedName name="Z_2CD18B03_71F5_4B8A_8C6C_592F5A66335B_.wvu.FilterData" localSheetId="0" hidden="1">'на 01.04.2021'!$A$7:$J$389</definedName>
    <definedName name="Z_2D011736_53B8_48A8_8C2E_71DD995F6546_.wvu.FilterData" localSheetId="0" hidden="1">'на 01.04.2021'!$A$7:$J$389</definedName>
    <definedName name="Z_2D540280_F40F_4530_A32A_1FF2E78E7147_.wvu.FilterData" localSheetId="0" hidden="1">'на 01.04.2021'!$A$7:$J$389</definedName>
    <definedName name="Z_2D918A37_6905_4BEF_BC3A_DA45E968DAC3_.wvu.FilterData" localSheetId="0" hidden="1">'на 01.04.2021'!$A$7:$H$129</definedName>
    <definedName name="Z_2D97755C_B099_4001_9C5F_12A88788A461_.wvu.FilterData" localSheetId="0" hidden="1">'на 01.04.2021'!$A$7:$J$389</definedName>
    <definedName name="Z_2DCF6207_B24B_43F5_B844_6C1E92F9CADA_.wvu.FilterData" localSheetId="0" hidden="1">'на 01.04.2021'!$A$7:$J$389</definedName>
    <definedName name="Z_2DF88C31_E5A0_4DFE_877D_5A31D3992603_.wvu.Rows" localSheetId="0" hidden="1">'на 01.04.2021'!#REF!,'на 01.04.2021'!#REF!,'на 01.04.2021'!#REF!,'на 01.04.2021'!#REF!,'на 01.04.2021'!#REF!,'на 01.04.2021'!#REF!,'на 01.04.2021'!#REF!,'на 01.04.2021'!#REF!,'на 01.04.2021'!#REF!,'на 01.04.2021'!#REF!,'на 01.04.2021'!#REF!</definedName>
    <definedName name="Z_2EAB3EBF_78BA_4558_81F0_5F1DF77A14D3_.wvu.FilterData" localSheetId="0" hidden="1">'на 01.04.2021'!$A$7:$J$389</definedName>
    <definedName name="Z_2F3BAFC5_8792_4BC0_833F_5CB9ACB14A14_.wvu.FilterData" localSheetId="0" hidden="1">'на 01.04.2021'!$A$7:$H$129</definedName>
    <definedName name="Z_2F3DE7DB_1DEA_4A0C_88EC_B05C9EEC768F_.wvu.FilterData" localSheetId="0" hidden="1">'на 01.04.2021'!$A$7:$J$389</definedName>
    <definedName name="Z_2F6EDC09_23D3_4C07_9EAF_76DD4D3B3A18_.wvu.FilterData" localSheetId="0" hidden="1">'на 01.04.2021'!$A$7:$J$389</definedName>
    <definedName name="Z_2F72C4E3_E946_4870_A59B_C47D17A3E8B0_.wvu.FilterData" localSheetId="0" hidden="1">'на 01.04.2021'!$A$7:$J$389</definedName>
    <definedName name="Z_2F7AC811_CA37_46E3_866E_6E10DF43054A_.wvu.FilterData" localSheetId="0" hidden="1">'на 01.04.2021'!$A$7:$J$389</definedName>
    <definedName name="Z_2FAB8F10_5F5A_4B70_9158_E79B14A6565A_.wvu.FilterData" localSheetId="0" hidden="1">'на 01.04.2021'!$A$7:$J$389</definedName>
    <definedName name="Z_300D3722_BC5B_4EFC_A306_CB3461E96075_.wvu.FilterData" localSheetId="0" hidden="1">'на 01.04.2021'!$A$7:$J$389</definedName>
    <definedName name="Z_3023B4E6_3B5A_4EE2_B0CD_0EB8476E923A_.wvu.FilterData" localSheetId="0" hidden="1">'на 01.04.2021'!$A$7:$J$389</definedName>
    <definedName name="Z_30325303_BF31_42D5_AC1B_F6902B32CA33_.wvu.FilterData" localSheetId="0" hidden="1">'на 01.04.2021'!$A$7:$J$389</definedName>
    <definedName name="Z_308AF0B3_EE19_4841_BBC0_915C9A7203E9_.wvu.FilterData" localSheetId="0" hidden="1">'на 01.04.2021'!$A$7:$J$389</definedName>
    <definedName name="Z_30F94082_E7C8_4DE7_AE26_19B3A4317363_.wvu.FilterData" localSheetId="0" hidden="1">'на 01.04.2021'!$A$7:$J$389</definedName>
    <definedName name="Z_315B3829_E75D_48BB_A407_88A96C0D6A4B_.wvu.FilterData" localSheetId="0" hidden="1">'на 01.04.2021'!$A$7:$J$389</definedName>
    <definedName name="Z_3169E1B8_6971_4325_933B_3FDE2BEB6DA0_.wvu.FilterData" localSheetId="0" hidden="1">'на 01.04.2021'!$A$7:$J$389</definedName>
    <definedName name="Z_316B9C14_7546_49E5_A384_4190EC7682DE_.wvu.FilterData" localSheetId="0" hidden="1">'на 01.04.2021'!$A$7:$J$389</definedName>
    <definedName name="Z_31985263_3556_4B71_A26F_62706F49B320_.wvu.FilterData" localSheetId="0" hidden="1">'на 01.04.2021'!$A$7:$H$129</definedName>
    <definedName name="Z_31AA5726_A0DC_4045_94FA_9EFB6200CDD3_.wvu.FilterData" localSheetId="0" hidden="1">'на 01.04.2021'!$A$7:$J$389</definedName>
    <definedName name="Z_31C5283F_7633_4B8A_ADD5_7EB245AE899F_.wvu.FilterData" localSheetId="0" hidden="1">'на 01.04.2021'!$A$7:$J$389</definedName>
    <definedName name="Z_31E849A6_B4EF_45EE_ADBC_BDC56906C3E6_.wvu.FilterData" localSheetId="0" hidden="1">'на 01.04.2021'!$A$7:$J$389</definedName>
    <definedName name="Z_31EABA3C_DD8D_46BF_85B1_09527EF8E816_.wvu.FilterData" localSheetId="0" hidden="1">'на 01.04.2021'!$A$7:$H$129</definedName>
    <definedName name="Z_320B1B6B_1198_44A6_8D72_260589D02390_.wvu.FilterData" localSheetId="0" hidden="1">'на 01.04.2021'!$A$7:$J$389</definedName>
    <definedName name="Z_327D3863_28FE_46AD_A301_334172CA68F9_.wvu.FilterData" localSheetId="0" hidden="1">'на 01.04.2021'!$A$7:$J$389</definedName>
    <definedName name="Z_328B1FBD_B9E0_4F8C_AA1F_438ED0F19823_.wvu.FilterData" localSheetId="0" hidden="1">'на 01.04.2021'!$A$7:$J$389</definedName>
    <definedName name="Z_32F81156_0F3B_49A8_B56D_9A01AA7C97FE_.wvu.FilterData" localSheetId="0" hidden="1">'на 01.04.2021'!$A$7:$J$389</definedName>
    <definedName name="Z_33081AFE_875F_4448_8DBB_C2288E582829_.wvu.FilterData" localSheetId="0" hidden="1">'на 01.04.2021'!$A$7:$J$389</definedName>
    <definedName name="Z_33725023_9491_4856_AC32_391D3DCA1E13_.wvu.FilterData" localSheetId="0" hidden="1">'на 01.04.2021'!$A$7:$J$389</definedName>
    <definedName name="Z_33995DBE_E7D5_4BC5_96C4_CB599185238D_.wvu.FilterData" localSheetId="0" hidden="1">'на 01.04.2021'!$A$7:$J$389</definedName>
    <definedName name="Z_33F06620_89E2_4BA8_BAB0_6A7070FEBD8A_.wvu.FilterData" localSheetId="0" hidden="1">'на 01.04.2021'!$A$7:$J$389</definedName>
    <definedName name="Z_341157D5_6FE2_4CCE_98C5_3D5F2A4B115C_.wvu.FilterData" localSheetId="0" hidden="1">'на 01.04.2021'!$A$7:$J$389</definedName>
    <definedName name="Z_344509AE_957F_4C43_90DB_055457F491A3_.wvu.FilterData" localSheetId="0" hidden="1">'на 01.04.2021'!$A$7:$J$389</definedName>
    <definedName name="Z_34587A22_A707_48EC_A6D8_8CA0D443CB5A_.wvu.FilterData" localSheetId="0" hidden="1">'на 01.04.2021'!$A$7:$J$389</definedName>
    <definedName name="Z_349EEACA_C7A1_441E_BFE3_096E57329F7C_.wvu.FilterData" localSheetId="0" hidden="1">'на 01.04.2021'!$A$7:$J$389</definedName>
    <definedName name="Z_34E97F8E_B808_4C29_AFA8_24160BA8B576_.wvu.FilterData" localSheetId="0" hidden="1">'на 01.04.2021'!$A$7:$H$129</definedName>
    <definedName name="Z_354643EC_374D_4252_A3BA_624B9338CCF6_.wvu.FilterData" localSheetId="0" hidden="1">'на 01.04.2021'!$A$7:$J$389</definedName>
    <definedName name="Z_356902C5_CBA1_407E_849C_39B6CAAFCD34_.wvu.FilterData" localSheetId="0" hidden="1">'на 01.04.2021'!$A$7:$J$389</definedName>
    <definedName name="Z_356FBDD5_3775_4781_9E0A_901095CE6157_.wvu.FilterData" localSheetId="0" hidden="1">'на 01.04.2021'!$A$7:$J$389</definedName>
    <definedName name="Z_3590FAD8_1A2F_459F_8B35_A95652F8329D_.wvu.FilterData" localSheetId="0" hidden="1">'на 01.04.2021'!$A$7:$J$389</definedName>
    <definedName name="Z_3597F15D_13FB_47E4_B2D7_0713796F1B32_.wvu.FilterData" localSheetId="0" hidden="1">'на 01.04.2021'!$A$7:$H$129</definedName>
    <definedName name="Z_35A82584_BCCD_413D_BF58_739C849379E3_.wvu.FilterData" localSheetId="0" hidden="1">'на 01.04.2021'!$A$7:$J$389</definedName>
    <definedName name="Z_35ACC04C_1574_41FF_A750_E4D141D78D72_.wvu.FilterData" localSheetId="0" hidden="1">'на 01.04.2021'!$A$7:$J$389</definedName>
    <definedName name="Z_35E8C880_405D_4881_A9CF_938A555EC19A_.wvu.FilterData" localSheetId="0" hidden="1">'на 01.04.2021'!$A$7:$J$389</definedName>
    <definedName name="Z_3611D4B3_6578_4507_971B_09764C0B1D01_.wvu.FilterData" localSheetId="0" hidden="1">'на 01.04.2021'!$A$7:$J$389</definedName>
    <definedName name="Z_36279478_DEDD_46A7_8B6D_9500CB65A35C_.wvu.FilterData" localSheetId="0" hidden="1">'на 01.04.2021'!$A$7:$H$129</definedName>
    <definedName name="Z_36282042_958F_4D98_9515_9E9271F26AA2_.wvu.FilterData" localSheetId="0" hidden="1">'на 01.04.2021'!$A$7:$H$129</definedName>
    <definedName name="Z_36483E9A_03E9_431F_B24B_73C77EA6547E_.wvu.FilterData" localSheetId="0" hidden="1">'на 01.04.2021'!$A$7:$J$389</definedName>
    <definedName name="Z_368728BB_F981_4DE3_8F4E_C77C2580C6B3_.wvu.FilterData" localSheetId="0" hidden="1">'на 01.04.2021'!$A$7:$J$389</definedName>
    <definedName name="Z_36AEB3FF_FCBC_4E21_8EFE_F20781816ED3_.wvu.FilterData" localSheetId="0" hidden="1">'на 01.04.2021'!$A$7:$H$129</definedName>
    <definedName name="Z_371CA4AD_891B_4B1D_9403_45AB26546607_.wvu.FilterData" localSheetId="0" hidden="1">'на 01.04.2021'!$A$7:$J$389</definedName>
    <definedName name="Z_373EC55C_3C90_4A55_BE2A_2CFBF157C08C_.wvu.FilterData" localSheetId="0" hidden="1">'на 01.04.2021'!$A$7:$J$389</definedName>
    <definedName name="Z_375FD1ED_0F0C_4C78_AE3D_1D583BC74E47_.wvu.FilterData" localSheetId="0" hidden="1">'на 01.04.2021'!$A$7:$J$389</definedName>
    <definedName name="Z_3780FC5F_184E_406C_B40E_6BE29406408E_.wvu.FilterData" localSheetId="0" hidden="1">'на 01.04.2021'!$A$7:$J$389</definedName>
    <definedName name="Z_3789C719_2C4D_4FFB_B9EF_5AA095975824_.wvu.FilterData" localSheetId="0" hidden="1">'на 01.04.2021'!$A$7:$J$389</definedName>
    <definedName name="Z_37F8CE32_8CE8_4D95_9C0E_63112E6EFFE9_.wvu.Cols" localSheetId="0" hidden="1">'на 01.04.2021'!#REF!</definedName>
    <definedName name="Z_37F8CE32_8CE8_4D95_9C0E_63112E6EFFE9_.wvu.FilterData" localSheetId="0" hidden="1">'на 01.04.2021'!$A$7:$H$129</definedName>
    <definedName name="Z_37F8CE32_8CE8_4D95_9C0E_63112E6EFFE9_.wvu.PrintArea" localSheetId="0" hidden="1">'на 01.04.2021'!$A$1:$J$129</definedName>
    <definedName name="Z_37F8CE32_8CE8_4D95_9C0E_63112E6EFFE9_.wvu.PrintTitles" localSheetId="0" hidden="1">'на 01.04.2021'!$5:$8</definedName>
    <definedName name="Z_37F8CE32_8CE8_4D95_9C0E_63112E6EFFE9_.wvu.Rows" localSheetId="0" hidden="1">'на 01.04.2021'!#REF!,'на 01.04.2021'!#REF!,'на 01.04.2021'!#REF!,'на 01.04.2021'!#REF!,'на 01.04.2021'!#REF!,'на 01.04.2021'!#REF!,'на 01.04.2021'!#REF!,'на 01.04.2021'!#REF!,'на 01.04.2021'!#REF!,'на 01.04.2021'!#REF!,'на 01.04.2021'!#REF!,'на 01.04.2021'!#REF!,'на 01.04.2021'!#REF!,'на 01.04.2021'!#REF!,'на 01.04.2021'!#REF!,'на 01.04.2021'!#REF!,'на 01.04.2021'!#REF!</definedName>
    <definedName name="Z_383A3B24_205B_41E1_8B64_11A60EE728F3_.wvu.FilterData" localSheetId="0" hidden="1">'на 01.04.2021'!$A$7:$J$389</definedName>
    <definedName name="Z_386EE007_6994_4AA6_8824_D461BF01F1EA_.wvu.FilterData" localSheetId="0" hidden="1">'на 01.04.2021'!$A$7:$J$389</definedName>
    <definedName name="Z_39134081_BD7F_40A8_9CC5_F690B7A14ED5_.wvu.FilterData" localSheetId="0" hidden="1">'на 01.04.2021'!$A$7:$J$389</definedName>
    <definedName name="Z_39344C49_E45E_47F3_AF8F_5BE86F62CCD4_.wvu.FilterData" localSheetId="0" hidden="1">'на 01.04.2021'!$A$7:$J$389</definedName>
    <definedName name="Z_394FB935_0201_44F8_9182_26C511D48F51_.wvu.FilterData" localSheetId="0" hidden="1">'на 01.04.2021'!$A$7:$J$389</definedName>
    <definedName name="Z_39897EE2_53F6_432A_9A7F_7DBB2FBB08E4_.wvu.FilterData" localSheetId="0" hidden="1">'на 01.04.2021'!$A$7:$J$389</definedName>
    <definedName name="Z_39BDB0EB_9BA4_409E_B505_137EC009426F_.wvu.FilterData" localSheetId="0" hidden="1">'на 01.04.2021'!$A$7:$J$389</definedName>
    <definedName name="Z_39C96D4E_1C4D_4F18_8517_A4E3C24B1712_.wvu.FilterData" localSheetId="0" hidden="1">'на 01.04.2021'!$A$7:$J$389</definedName>
    <definedName name="Z_3A08D49D_7322_4FD5_90D4_F8436B9BCFE3_.wvu.FilterData" localSheetId="0" hidden="1">'на 01.04.2021'!$A$7:$J$389</definedName>
    <definedName name="Z_3A152827_EFCD_4FCD_A4F0_81C604FF3F88_.wvu.FilterData" localSheetId="0" hidden="1">'на 01.04.2021'!$A$7:$J$389</definedName>
    <definedName name="Z_3A3C36BB_10E7_4C1E_B0B9_7B6ED7A3EB3A_.wvu.FilterData" localSheetId="0" hidden="1">'на 01.04.2021'!$A$7:$J$389</definedName>
    <definedName name="Z_3A3DB971_386F_40FA_8DD4_4A74AFE3B4C9_.wvu.FilterData" localSheetId="0" hidden="1">'на 01.04.2021'!$A$7:$J$389</definedName>
    <definedName name="Z_3A5F0832_8C54_433C_B5D6_6C764EF17CEE_.wvu.FilterData" localSheetId="0" hidden="1">'на 01.04.2021'!$A$7:$J$389</definedName>
    <definedName name="Z_3AAEA08B_779A_471D_BFA0_0D98BF9A4FAD_.wvu.FilterData" localSheetId="0" hidden="1">'на 01.04.2021'!$A$7:$H$129</definedName>
    <definedName name="Z_3ABBA6B1_F69F_4AC7_8A6D_97A73D7030DF_.wvu.FilterData" localSheetId="0" hidden="1">'на 01.04.2021'!$A$7:$J$389</definedName>
    <definedName name="Z_3B9A8A09_51D3_4E7C_A285_7AC18DD1651A_.wvu.FilterData" localSheetId="0" hidden="1">'на 01.04.2021'!$A$7:$J$389</definedName>
    <definedName name="Z_3BA8851C_D45C_4CAD_BDD3_B93B3145A21A_.wvu.FilterData" localSheetId="0" hidden="1">'на 01.04.2021'!$A$7:$J$389</definedName>
    <definedName name="Z_3C004614_208B_4204_B653_20D136601D2F_.wvu.FilterData" localSheetId="0" hidden="1">'на 01.04.2021'!$A$7:$J$389</definedName>
    <definedName name="Z_3C62C2D0_C27D_4A54_8798_05FBD22117F1_.wvu.FilterData" localSheetId="0" hidden="1">'на 01.04.2021'!$A$7:$J$389</definedName>
    <definedName name="Z_3C664174_3E98_4762_A560_3810A313981F_.wvu.FilterData" localSheetId="0" hidden="1">'на 01.04.2021'!$A$7:$J$389</definedName>
    <definedName name="Z_3C9F72CF_10C2_48CF_BBB6_A2B9A1393F37_.wvu.FilterData" localSheetId="0" hidden="1">'на 01.04.2021'!$A$7:$H$129</definedName>
    <definedName name="Z_3CBCA6B7_5D7C_44A4_844A_26E2A61FDE86_.wvu.FilterData" localSheetId="0" hidden="1">'на 01.04.2021'!$A$7:$J$389</definedName>
    <definedName name="Z_3CF5067B_C0BF_4885_AAB9_F758BBB164A0_.wvu.FilterData" localSheetId="0" hidden="1">'на 01.04.2021'!$A$7:$J$389</definedName>
    <definedName name="Z_3D1280C8_646B_4BB2_862F_8A8207220C6A_.wvu.FilterData" localSheetId="0" hidden="1">'на 01.04.2021'!$A$7:$H$129</definedName>
    <definedName name="Z_3D12D47D_2661_467F_878A_C80F625F0D27_.wvu.FilterData" localSheetId="0" hidden="1">'на 01.04.2021'!$A$7:$J$389</definedName>
    <definedName name="Z_3D221415_9606_4173_A756_975B19400305_.wvu.FilterData" localSheetId="0" hidden="1">'на 01.04.2021'!$A$7:$J$389</definedName>
    <definedName name="Z_3D4245D9_9AB3_43FE_97D0_205A6EA7E6E4_.wvu.FilterData" localSheetId="0" hidden="1">'на 01.04.2021'!$A$7:$J$389</definedName>
    <definedName name="Z_3D5A28D4_CB7B_405C_9FFF_EB22C14AB77F_.wvu.FilterData" localSheetId="0" hidden="1">'на 01.04.2021'!$A$7:$J$389</definedName>
    <definedName name="Z_3D6E136A_63AE_4912_A965_BD438229D989_.wvu.FilterData" localSheetId="0" hidden="1">'на 01.04.2021'!$A$7:$J$389</definedName>
    <definedName name="Z_3D767291_F26D_442B_900B_2A17CA4A2D3C_.wvu.FilterData" localSheetId="0" hidden="1">'на 01.04.2021'!$A$7:$J$389</definedName>
    <definedName name="Z_3D7C94FC_EDDE_4058_8FD5_8212AF68182B_.wvu.FilterData" localSheetId="0" hidden="1">'на 01.04.2021'!$A$7:$J$389</definedName>
    <definedName name="Z_3DB4F6FC_CE58_4083_A6ED_88DCB901BB99_.wvu.FilterData" localSheetId="0" hidden="1">'на 01.04.2021'!$A$7:$H$129</definedName>
    <definedName name="Z_3E14FD86_95B1_4D0E_A8F6_A4FFDE0E3FF0_.wvu.FilterData" localSheetId="0" hidden="1">'на 01.04.2021'!$A$7:$J$389</definedName>
    <definedName name="Z_3E7BBA27_FCB5_4D66_864C_8656009B9E88_.wvu.FilterData" localSheetId="0" hidden="1">'на 01.04.2021'!$A$3:$K$173</definedName>
    <definedName name="Z_3EEA7E1A_5F2B_4408_A34C_1F0223B5B245_.wvu.FilterData" localSheetId="0" hidden="1">'на 01.04.2021'!$A$7:$J$389</definedName>
    <definedName name="Z_3F0F098D_D998_48FD_BB26_7A5537CB4DC9_.wvu.FilterData" localSheetId="0" hidden="1">'на 01.04.2021'!$A$7:$J$389</definedName>
    <definedName name="Z_3F4B50A3_77F4_4415_B0BF_C7AAD2F22592_.wvu.FilterData" localSheetId="0" hidden="1">'на 01.04.2021'!$A$7:$J$389</definedName>
    <definedName name="Z_3F4E18FA_E0CE_43C2_A7F4_5CAE036892ED_.wvu.FilterData" localSheetId="0" hidden="1">'на 01.04.2021'!$A$7:$J$389</definedName>
    <definedName name="Z_3F7954D6_04C1_4B23_AE36_0FF9609A2280_.wvu.FilterData" localSheetId="0" hidden="1">'на 01.04.2021'!$A$7:$J$389</definedName>
    <definedName name="Z_3F839701_87D5_496C_AD9C_2B5AE5742513_.wvu.FilterData" localSheetId="0" hidden="1">'на 01.04.2021'!$A$7:$J$389</definedName>
    <definedName name="Z_3FE8ACF3_2097_4BA9_8230_2DBD30F09632_.wvu.FilterData" localSheetId="0" hidden="1">'на 01.04.2021'!$A$7:$J$389</definedName>
    <definedName name="Z_3FEA0B99_83A0_4934_91F1_66BC8E596ABB_.wvu.FilterData" localSheetId="0" hidden="1">'на 01.04.2021'!$A$7:$J$389</definedName>
    <definedName name="Z_3FEDCFF8_5450_469D_9A9E_38AB8819A083_.wvu.FilterData" localSheetId="0" hidden="1">'на 01.04.2021'!$A$7:$J$389</definedName>
    <definedName name="Z_4010A466_8EF3_4DC9_9FBC_042519271959_.wvu.FilterData" localSheetId="0" hidden="1">'на 01.04.2021'!$A$7:$J$389</definedName>
    <definedName name="Z_402DFE3F_A5E1_41E8_BB4F_E3062FAE22D8_.wvu.FilterData" localSheetId="0" hidden="1">'на 01.04.2021'!$A$7:$J$389</definedName>
    <definedName name="Z_403313B7_B74E_4D03_8AB9_B2A52A5BA330_.wvu.FilterData" localSheetId="0" hidden="1">'на 01.04.2021'!$A$7:$H$129</definedName>
    <definedName name="Z_4055661A_C391_44E3_B71B_DF824D593415_.wvu.FilterData" localSheetId="0" hidden="1">'на 01.04.2021'!$A$7:$H$129</definedName>
    <definedName name="Z_40B8C048_862D_4DCB_9F91_8183ECD065E2_.wvu.FilterData" localSheetId="0" hidden="1">'на 01.04.2021'!$A$7:$J$389</definedName>
    <definedName name="Z_4102256A_B8EA_4260_93B3_E17EB54C607E_.wvu.FilterData" localSheetId="0" hidden="1">'на 01.04.2021'!$A$7:$J$389</definedName>
    <definedName name="Z_4130F198_7585_448E_AEB6_2D49F7E298D6_.wvu.FilterData" localSheetId="0" hidden="1">'на 01.04.2021'!$A$7:$J$389</definedName>
    <definedName name="Z_413E8ADC_60FE_4AEB_A365_51405ED7DAEF_.wvu.FilterData" localSheetId="0" hidden="1">'на 01.04.2021'!$A$7:$J$389</definedName>
    <definedName name="Z_415B8653_FE9C_472E_85AE_9CFA9B00FD5E_.wvu.FilterData" localSheetId="0" hidden="1">'на 01.04.2021'!$A$7:$H$129</definedName>
    <definedName name="Z_418F9F46_9018_4AFC_A504_8CA60A905B83_.wvu.FilterData" localSheetId="0" hidden="1">'на 01.04.2021'!$A$7:$J$389</definedName>
    <definedName name="Z_41A2847A_411A_4D8D_8669_7A8FD6A7F9E8_.wvu.FilterData" localSheetId="0" hidden="1">'на 01.04.2021'!$A$7:$J$389</definedName>
    <definedName name="Z_41C6EAF5_F389_4A73_A5DF_3E2ABACB9DC1_.wvu.FilterData" localSheetId="0" hidden="1">'на 01.04.2021'!$A$7:$J$389</definedName>
    <definedName name="Z_422AF1DB_ADD9_4056_90D1_EF57FA0619FA_.wvu.FilterData" localSheetId="0" hidden="1">'на 01.04.2021'!$A$7:$J$389</definedName>
    <definedName name="Z_423AE2BD_6FE7_4E39_8400_BD8A00496896_.wvu.FilterData" localSheetId="0" hidden="1">'на 01.04.2021'!$A$7:$J$389</definedName>
    <definedName name="Z_42BF13A9_20A4_4030_912B_F63923E11DBF_.wvu.FilterData" localSheetId="0" hidden="1">'на 01.04.2021'!$A$7:$J$389</definedName>
    <definedName name="Z_4388DD05_A74C_4C1C_A344_6EEDB2F4B1B0_.wvu.FilterData" localSheetId="0" hidden="1">'на 01.04.2021'!$A$7:$H$129</definedName>
    <definedName name="Z_43AA75B7_7B20_4F8F_84A9_CCA8EDA56931_.wvu.FilterData" localSheetId="0" hidden="1">'на 01.04.2021'!$A$7:$J$389</definedName>
    <definedName name="Z_43F7D742_5383_4CCE_A058_3A12F3676DF6_.wvu.FilterData" localSheetId="0" hidden="1">'на 01.04.2021'!$A$7:$J$389</definedName>
    <definedName name="Z_445590C0_7350_4A17_AB85_F8DCF9494ECC_.wvu.FilterData" localSheetId="0" hidden="1">'на 01.04.2021'!$A$7:$H$129</definedName>
    <definedName name="Z_446CFCBB_5B6F_49F1_AA1F_C15DDFF709FB_.wvu.FilterData" localSheetId="0" hidden="1">'на 01.04.2021'!$A$7:$J$389</definedName>
    <definedName name="Z_448249C8_AE56_4244_9A71_332B9BB563B1_.wvu.FilterData" localSheetId="0" hidden="1">'на 01.04.2021'!$A$7:$J$389</definedName>
    <definedName name="Z_4500807F_0E0F_40C0_A6A6_F5F607F7BCF2_.wvu.FilterData" localSheetId="0" hidden="1">'на 01.04.2021'!$A$7:$J$389</definedName>
    <definedName name="Z_4518508D_B738_485B_8F09_2B48028E59D4_.wvu.FilterData" localSheetId="0" hidden="1">'на 01.04.2021'!$A$7:$J$389</definedName>
    <definedName name="Z_45394FC2_181E_425F_9DFF_B16FB4463D36_.wvu.FilterData" localSheetId="0" hidden="1">'на 01.04.2021'!$A$7:$J$389</definedName>
    <definedName name="Z_45D27932_FD3D_46DE_B431_4E5606457D7F_.wvu.FilterData" localSheetId="0" hidden="1">'на 01.04.2021'!$A$7:$H$129</definedName>
    <definedName name="Z_45D7DC6D_F10E_4AED_AA57_74B50269F199_.wvu.FilterData" localSheetId="0" hidden="1">'на 01.04.2021'!$A$7:$J$389</definedName>
    <definedName name="Z_45DE1976_7F07_4EB4_8A9C_FB72D060BEFA_.wvu.FilterData" localSheetId="0" hidden="1">'на 01.04.2021'!$A$7:$J$389</definedName>
    <definedName name="Z_45DE1976_7F07_4EB4_8A9C_FB72D060BEFA_.wvu.PrintArea" localSheetId="0" hidden="1">'на 01.04.2021'!$A$1:$J$174</definedName>
    <definedName name="Z_45DE1976_7F07_4EB4_8A9C_FB72D060BEFA_.wvu.PrintTitles" localSheetId="0" hidden="1">'на 01.04.2021'!$5:$8</definedName>
    <definedName name="Z_46319EFC_E8F9_4AB4_B651_003555D87CD5_.wvu.FilterData" localSheetId="0" hidden="1">'на 01.04.2021'!$A$7:$J$389</definedName>
    <definedName name="Z_463A6E53_B01C_47C1_A90D_6BF2068600E6_.wvu.FilterData" localSheetId="0" hidden="1">'на 01.04.2021'!$A$7:$J$389</definedName>
    <definedName name="Z_463F3E4B_81D6_4261_A251_5FB4227E67B1_.wvu.FilterData" localSheetId="0" hidden="1">'на 01.04.2021'!$A$7:$J$389</definedName>
    <definedName name="Z_4646AC6A_1AED_414D_9F5A_8C20F4393FAC_.wvu.FilterData" localSheetId="0" hidden="1">'на 01.04.2021'!$A$7:$J$389</definedName>
    <definedName name="Z_464A6675_A54C_47A6_87B3_7B4DF2961434_.wvu.FilterData" localSheetId="0" hidden="1">'на 01.04.2021'!$A$7:$J$389</definedName>
    <definedName name="Z_46710F25_253B_4E24_937C_29641ECA4F50_.wvu.FilterData" localSheetId="0" hidden="1">'на 01.04.2021'!$A$7:$J$389</definedName>
    <definedName name="Z_46EDADFA_EC35_46D3_9137_2B694BF910BA_.wvu.FilterData" localSheetId="0" hidden="1">'на 01.04.2021'!$A$7:$J$389</definedName>
    <definedName name="Z_471D790A_FD21_4FA1_B912_154469415B33_.wvu.FilterData" localSheetId="0" hidden="1">'на 01.04.2021'!$A$7:$J$389</definedName>
    <definedName name="Z_474B57ED_4959_4C17_9ED5_42840CC1EF1F_.wvu.FilterData" localSheetId="0" hidden="1">'на 01.04.2021'!$A$7:$J$389</definedName>
    <definedName name="Z_4765959C_9F0B_44DF_B00A_10C6BB8CF204_.wvu.FilterData" localSheetId="0" hidden="1">'на 01.04.2021'!$A$7:$J$389</definedName>
    <definedName name="Z_476DBA6E_91D1_4913_8987_DE65424E41FC_.wvu.FilterData" localSheetId="0" hidden="1">'на 01.04.2021'!$A$7:$J$389</definedName>
    <definedName name="Z_477D6B5D_325A_45EE_9C5E_7F9C11D6E1EF_.wvu.FilterData" localSheetId="0" hidden="1">'на 01.04.2021'!$A$7:$J$389</definedName>
    <definedName name="Z_47A8A680_8C4D_4709_925D_1B1D9945DCD8_.wvu.FilterData" localSheetId="0" hidden="1">'на 01.04.2021'!$A$7:$J$389</definedName>
    <definedName name="Z_47BCB1EA_366A_4F56_B866_A7D2D6FB6413_.wvu.FilterData" localSheetId="0" hidden="1">'на 01.04.2021'!$A$7:$J$389</definedName>
    <definedName name="Z_47CE02E9_7BC4_47FC_9B44_1B5CC8466C98_.wvu.FilterData" localSheetId="0" hidden="1">'на 01.04.2021'!$A$7:$J$389</definedName>
    <definedName name="Z_47DE35B6_B347_4C65_8E49_C2008CA773EB_.wvu.FilterData" localSheetId="0" hidden="1">'на 01.04.2021'!$A$7:$H$129</definedName>
    <definedName name="Z_47E54F1A_929E_4350_846F_D427E0D466DD_.wvu.FilterData" localSheetId="0" hidden="1">'на 01.04.2021'!$A$7:$J$389</definedName>
    <definedName name="Z_485A205E_B278_4716_86C0_CC980D613050_.wvu.FilterData" localSheetId="0" hidden="1">'на 01.04.2021'!$A$7:$J$389</definedName>
    <definedName name="Z_486156AC_4370_4C02_BA8A_CB9B49D1A8EC_.wvu.FilterData" localSheetId="0" hidden="1">'на 01.04.2021'!$A$7:$J$389</definedName>
    <definedName name="Z_4861CA5D_AAF5_4F79_B1FC_28136A948C67_.wvu.FilterData" localSheetId="0" hidden="1">'на 01.04.2021'!$A$7:$J$389</definedName>
    <definedName name="Z_48C26F2B_4E28_4AC9_8343_04294D0560ED_.wvu.FilterData" localSheetId="0" hidden="1">'на 01.04.2021'!$A$7:$J$389</definedName>
    <definedName name="Z_48DA5D36_0C58_49EA_8441_4706633948A7_.wvu.FilterData" localSheetId="0" hidden="1">'на 01.04.2021'!$A$7:$J$389</definedName>
    <definedName name="Z_490A2F1C_31D3_46A4_90C2_4FE00A2A3110_.wvu.FilterData" localSheetId="0" hidden="1">'на 01.04.2021'!$A$7:$J$389</definedName>
    <definedName name="Z_491B9ECD_9A04_4974_988C_053596828378_.wvu.FilterData" localSheetId="0" hidden="1">'на 01.04.2021'!$A$7:$J$389</definedName>
    <definedName name="Z_494248FA_238D_478D_A4F9_307A931FFEE2_.wvu.FilterData" localSheetId="0" hidden="1">'на 01.04.2021'!$A$7:$J$389</definedName>
    <definedName name="Z_495CB41C_9D74_45FB_9A3C_30411D304A3A_.wvu.FilterData" localSheetId="0" hidden="1">'на 01.04.2021'!$A$7:$J$389</definedName>
    <definedName name="Z_49C7329D_3247_4713_BC9A_64F0EE2B0B3C_.wvu.FilterData" localSheetId="0" hidden="1">'на 01.04.2021'!$A$7:$J$389</definedName>
    <definedName name="Z_49E10B09_97E3_41C9_892E_7D9C5DFF5740_.wvu.FilterData" localSheetId="0" hidden="1">'на 01.04.2021'!$A$7:$J$389</definedName>
    <definedName name="Z_49F2D403_965E_4EAD_9917_761D5083F09E_.wvu.FilterData" localSheetId="0" hidden="1">'на 01.04.2021'!$A$7:$J$389</definedName>
    <definedName name="Z_4A659025_264B_4535_9CC0_B58EAC1CFB45_.wvu.FilterData" localSheetId="0" hidden="1">'на 01.04.2021'!$A$7:$J$389</definedName>
    <definedName name="Z_4A8D74AF_6B6C_4239_9EC3_301119213646_.wvu.FilterData" localSheetId="0" hidden="1">'на 01.04.2021'!$A$7:$J$389</definedName>
    <definedName name="Z_4ACD5078_5B81_4758_B0EF_CE5F66AB6D3F_.wvu.FilterData" localSheetId="0" hidden="1">'на 01.04.2021'!$A$7:$J$389</definedName>
    <definedName name="Z_4AE61192_90D6_4C2B_9424_00320246C826_.wvu.FilterData" localSheetId="0" hidden="1">'на 01.04.2021'!$A$7:$J$389</definedName>
    <definedName name="Z_4AF0FF7E_D940_4246_AB71_AC8FEDA2EF24_.wvu.FilterData" localSheetId="0" hidden="1">'на 01.04.2021'!$A$7:$J$389</definedName>
    <definedName name="Z_4B20F78A_DF0A_42A3_912F_886F8C470D6F_.wvu.FilterData" localSheetId="0" hidden="1">'на 01.04.2021'!$A$7:$J$389</definedName>
    <definedName name="Z_4B8100D5_9B41_4D1D_BD47_2CC7A425BCB9_.wvu.FilterData" localSheetId="0" hidden="1">'на 01.04.2021'!$A$7:$J$389</definedName>
    <definedName name="Z_4BB7905C_0E11_42F1_848D_90186131796A_.wvu.FilterData" localSheetId="0" hidden="1">'на 01.04.2021'!$A$7:$H$129</definedName>
    <definedName name="Z_4BE15B2D_077F_41A8_A21C_AB77D19D57D3_.wvu.FilterData" localSheetId="0" hidden="1">'на 01.04.2021'!$A$7:$J$389</definedName>
    <definedName name="Z_4C1FE39D_945F_4F14_94DF_F69B283DCD9F_.wvu.FilterData" localSheetId="0" hidden="1">'на 01.04.2021'!$A$7:$H$129</definedName>
    <definedName name="Z_4C8FE8DC_A013_4BDA_A182_49DE5A00ABD2_.wvu.FilterData" localSheetId="0" hidden="1">'на 01.04.2021'!$A$7:$J$389</definedName>
    <definedName name="Z_4C99A172_787E_4AA6_A4A2_6DD4177EA173_.wvu.FilterData" localSheetId="0" hidden="1">'на 01.04.2021'!$A$7:$J$389</definedName>
    <definedName name="Z_4CA010EE_9FB5_4C7E_A14E_34EFE4C7E4F1_.wvu.FilterData" localSheetId="0" hidden="1">'на 01.04.2021'!$A$7:$J$389</definedName>
    <definedName name="Z_4CEB490B_58FB_4CA0_AAF2_63178FECD849_.wvu.FilterData" localSheetId="0" hidden="1">'на 01.04.2021'!$A$7:$J$389</definedName>
    <definedName name="Z_4D26FCEB_1550_49EE_9AE5_F3BFD84C41FA_.wvu.FilterData" localSheetId="0" hidden="1">'на 01.04.2021'!$A$7:$J$389</definedName>
    <definedName name="Z_4DBA5214_E42E_4E7C_B43C_190A2BF79ACC_.wvu.FilterData" localSheetId="0" hidden="1">'на 01.04.2021'!$A$7:$J$389</definedName>
    <definedName name="Z_4DC355BB_27E7_48C3_8843_13682156D4CC_.wvu.FilterData" localSheetId="0" hidden="1">'на 01.04.2021'!$A$7:$J$389</definedName>
    <definedName name="Z_4DC9D79A_8761_4284_BFE5_DFE7738AB4F8_.wvu.FilterData" localSheetId="0" hidden="1">'на 01.04.2021'!$A$7:$J$389</definedName>
    <definedName name="Z_4DF21929_63B0_45D6_9063_EE3D75E46DF0_.wvu.FilterData" localSheetId="0" hidden="1">'на 01.04.2021'!$A$7:$J$389</definedName>
    <definedName name="Z_4E70B456_53A6_4A9B_B0D8_E54D21A50BAA_.wvu.FilterData" localSheetId="0" hidden="1">'на 01.04.2021'!$A$7:$J$389</definedName>
    <definedName name="Z_4EB9A2EB_6EC6_4AFE_AFFA_537868B4F130_.wvu.FilterData" localSheetId="0" hidden="1">'на 01.04.2021'!$A$7:$J$389</definedName>
    <definedName name="Z_4EF3C623_C372_46C1_AA60_4AC85C37C9F2_.wvu.FilterData" localSheetId="0" hidden="1">'на 01.04.2021'!$A$7:$J$389</definedName>
    <definedName name="Z_4F08029A_B8F0_4DA4_87B0_16FDC76C4FA3_.wvu.FilterData" localSheetId="0" hidden="1">'на 01.04.2021'!$A$7:$J$389</definedName>
    <definedName name="Z_4F4F3D49_5D0A_42E0_916A_69EDE30FA23F_.wvu.FilterData" localSheetId="0" hidden="1">'на 01.04.2021'!$A$7:$J$389</definedName>
    <definedName name="Z_4F722BF5_E65A_4740_B031_AC282DA34AF0_.wvu.FilterData" localSheetId="0" hidden="1">'на 01.04.2021'!$A$7:$J$389</definedName>
    <definedName name="Z_4FA4A69A_6589_44A8_8710_9041295BCBA3_.wvu.FilterData" localSheetId="0" hidden="1">'на 01.04.2021'!$A$7:$J$389</definedName>
    <definedName name="Z_4FE18469_4F1B_4C4F_94F8_2337C288BBDA_.wvu.FilterData" localSheetId="0" hidden="1">'на 01.04.2021'!$A$7:$J$389</definedName>
    <definedName name="Z_5039ACE2_215B_49F3_AC23_F5E171EB2E04_.wvu.FilterData" localSheetId="0" hidden="1">'на 01.04.2021'!$A$7:$J$389</definedName>
    <definedName name="Z_50C47821_D4D0_4482_B67B_271683C3EE7C_.wvu.FilterData" localSheetId="0" hidden="1">'на 01.04.2021'!$A$7:$J$389</definedName>
    <definedName name="Z_50C7EE06_D3E5_466A_B02E_784815AC69C9_.wvu.FilterData" localSheetId="0" hidden="1">'на 01.04.2021'!$A$7:$J$389</definedName>
    <definedName name="Z_50F270BE_8CE5_4CA8_ACB0_0FE221C0502F_.wvu.FilterData" localSheetId="0" hidden="1">'на 01.04.2021'!$A$7:$J$389</definedName>
    <definedName name="Z_5118907D_F812_419B_BA38_C5D1A4D7AA9B_.wvu.FilterData" localSheetId="0" hidden="1">'на 01.04.2021'!$A$7:$J$389</definedName>
    <definedName name="Z_512708F0_FC6D_4404_BE68_DA23201791B7_.wvu.FilterData" localSheetId="0" hidden="1">'на 01.04.2021'!$A$7:$J$389</definedName>
    <definedName name="Z_51637613_0EB8_43CA_A073_E9BDD29429FF_.wvu.FilterData" localSheetId="0" hidden="1">'на 01.04.2021'!$A$7:$J$389</definedName>
    <definedName name="Z_51BD5A76_12FD_4D74_BB88_134070337907_.wvu.FilterData" localSheetId="0" hidden="1">'на 01.04.2021'!$A$7:$J$389</definedName>
    <definedName name="Z_52051764_04EA_49FE_BED8_A5A087B594C8_.wvu.FilterData" localSheetId="0" hidden="1">'на 01.04.2021'!$A$7:$J$389</definedName>
    <definedName name="Z_5211D146_D07B_4B5D_8712_916865134037_.wvu.FilterData" localSheetId="0" hidden="1">'на 01.04.2021'!$A$7:$J$389</definedName>
    <definedName name="Z_52306391_FBA4_4117_8AD3_6946E8898C18_.wvu.FilterData" localSheetId="0" hidden="1">'на 01.04.2021'!$A$7:$J$389</definedName>
    <definedName name="Z_5253E1E1_F351_4BC1_B2DF_DE6F6B57B558_.wvu.FilterData" localSheetId="0" hidden="1">'на 01.04.2021'!$A$7:$J$389</definedName>
    <definedName name="Z_529A9D10_2BB0_46A7_944D_8ECDFA0395B8_.wvu.FilterData" localSheetId="0" hidden="1">'на 01.04.2021'!$A$7:$J$389</definedName>
    <definedName name="Z_52ACD1DE_5C8C_419B_897D_A938C2151D22_.wvu.FilterData" localSheetId="0" hidden="1">'на 01.04.2021'!$A$7:$J$389</definedName>
    <definedName name="Z_52C40832_4D48_45A4_B802_95C62DCB5A61_.wvu.FilterData" localSheetId="0" hidden="1">'на 01.04.2021'!$A$7:$H$129</definedName>
    <definedName name="Z_52F5BC9C_3CB5_4DD9_B732_2722A80051BB_.wvu.FilterData" localSheetId="0" hidden="1">'на 01.04.2021'!$A$7:$J$389</definedName>
    <definedName name="Z_53011515_95F3_4C88_88B6_C1D6475FC303_.wvu.FilterData" localSheetId="0" hidden="1">'на 01.04.2021'!$A$7:$J$389</definedName>
    <definedName name="Z_533612EA_605D_4AFD_803D_3C6F4E3E0B07_.wvu.FilterData" localSheetId="0" hidden="1">'на 01.04.2021'!$A$7:$J$389</definedName>
    <definedName name="Z_539CB3DF_9B66_4BE7_9074_8CE0405EB8A6_.wvu.Cols" localSheetId="0" hidden="1">'на 01.04.2021'!#REF!,'на 01.04.2021'!#REF!</definedName>
    <definedName name="Z_539CB3DF_9B66_4BE7_9074_8CE0405EB8A6_.wvu.FilterData" localSheetId="0" hidden="1">'на 01.04.2021'!$A$7:$J$389</definedName>
    <definedName name="Z_539CB3DF_9B66_4BE7_9074_8CE0405EB8A6_.wvu.PrintArea" localSheetId="0" hidden="1">'на 01.04.2021'!$A$1:$J$168</definedName>
    <definedName name="Z_539CB3DF_9B66_4BE7_9074_8CE0405EB8A6_.wvu.PrintTitles" localSheetId="0" hidden="1">'на 01.04.2021'!$5:$8</definedName>
    <definedName name="Z_543FDC9E_DC95_4C7A_84E4_76AA766A82EF_.wvu.FilterData" localSheetId="0" hidden="1">'на 01.04.2021'!$A$7:$J$389</definedName>
    <definedName name="Z_546EB4B2_C544_4B3E_891A_93D68659ED96_.wvu.FilterData" localSheetId="0" hidden="1">'на 01.04.2021'!$A$7:$J$389</definedName>
    <definedName name="Z_54703B32_BADE_4A70_9C97_888CD74744A0_.wvu.FilterData" localSheetId="0" hidden="1">'на 01.04.2021'!$A$7:$J$389</definedName>
    <definedName name="Z_54998E4E_243D_4810_826F_6D61E2FD7B80_.wvu.FilterData" localSheetId="0" hidden="1">'на 01.04.2021'!$A$7:$J$389</definedName>
    <definedName name="Z_54BA7F95_777A_45AD_95C4_BDBF7D83E6C8_.wvu.FilterData" localSheetId="0" hidden="1">'на 01.04.2021'!$A$7:$J$389</definedName>
    <definedName name="Z_55266A36_B6A9_42E1_8467_17D14F12BABD_.wvu.FilterData" localSheetId="0" hidden="1">'на 01.04.2021'!$A$7:$H$129</definedName>
    <definedName name="Z_552D5A2F_F398_4185_857D_A43E934E7BB7_.wvu.FilterData" localSheetId="0" hidden="1">'на 01.04.2021'!$A$7:$J$389</definedName>
    <definedName name="Z_55F24CBB_212F_42F4_BB98_92561BDA95C3_.wvu.FilterData" localSheetId="0" hidden="1">'на 01.04.2021'!$A$7:$J$389</definedName>
    <definedName name="Z_564F82E8_8306_4799_B1F9_06B1FD1FB16E_.wvu.FilterData" localSheetId="0" hidden="1">'на 01.04.2021'!$A$3:$K$173</definedName>
    <definedName name="Z_565A1A16_6A4F_4794_B3C1_1808DC7E86C0_.wvu.FilterData" localSheetId="0" hidden="1">'на 01.04.2021'!$A$7:$H$129</definedName>
    <definedName name="Z_568C3823_FEE7_49C8_B4CF_3D48541DA65C_.wvu.FilterData" localSheetId="0" hidden="1">'на 01.04.2021'!$A$7:$H$129</definedName>
    <definedName name="Z_5696C387_34DF_4BED_BB60_2D85436D9DA8_.wvu.FilterData" localSheetId="0" hidden="1">'на 01.04.2021'!$A$7:$J$389</definedName>
    <definedName name="Z_56C18D87_C587_43F7_9147_D7827AADF66D_.wvu.FilterData" localSheetId="0" hidden="1">'на 01.04.2021'!$A$7:$H$129</definedName>
    <definedName name="Z_5729DC83_8713_4B21_9D2C_8A74D021747E_.wvu.FilterData" localSheetId="0" hidden="1">'на 01.04.2021'!$A$7:$H$129</definedName>
    <definedName name="Z_5730431A_42FA_4886_8F76_DA9C1179F65B_.wvu.FilterData" localSheetId="0" hidden="1">'на 01.04.2021'!$A$7:$J$389</definedName>
    <definedName name="Z_58270B81_2C5A_44D4_84D8_B29B6BA03243_.wvu.FilterData" localSheetId="0" hidden="1">'на 01.04.2021'!$A$7:$H$129</definedName>
    <definedName name="Z_5834E280_FA37_4F43_B5D8_B8D5A97A4524_.wvu.FilterData" localSheetId="0" hidden="1">'на 01.04.2021'!$A$7:$J$389</definedName>
    <definedName name="Z_58A2BFA9_7803_4AA8_99E8_85AF5847A611_.wvu.FilterData" localSheetId="0" hidden="1">'на 01.04.2021'!$A$7:$J$389</definedName>
    <definedName name="Z_58BFA8D4_CF88_4C84_B35F_981C21093C49_.wvu.FilterData" localSheetId="0" hidden="1">'на 01.04.2021'!$A$7:$J$389</definedName>
    <definedName name="Z_58C74091_8FAD_4093_9E52_EDA54F81A62E_.wvu.FilterData" localSheetId="0" hidden="1">'на 01.04.2021'!$A$7:$J$389</definedName>
    <definedName name="Z_58EAD7A7_C312_4E53_9D90_6DB268F00AAE_.wvu.FilterData" localSheetId="0" hidden="1">'на 01.04.2021'!$A$7:$J$389</definedName>
    <definedName name="Z_58EFAC3E_6DAA_4E10_964A_6BC23ECA3B99_.wvu.FilterData" localSheetId="0" hidden="1">'на 01.04.2021'!$A$7:$J$389</definedName>
    <definedName name="Z_5903C2CD_4F35_483D_B91D_3C09DC402413_.wvu.FilterData" localSheetId="0" hidden="1">'на 01.04.2021'!$A$7:$J$389</definedName>
    <definedName name="Z_59074C03_1A19_4344_8FE1_916D5A98CD29_.wvu.FilterData" localSheetId="0" hidden="1">'на 01.04.2021'!$A$7:$J$389</definedName>
    <definedName name="Z_593FC661_D3C9_4D5B_9F7F_4FD8BB281A5E_.wvu.FilterData" localSheetId="0" hidden="1">'на 01.04.2021'!$A$7:$J$389</definedName>
    <definedName name="Z_594E41CA_61EE_4A2D_B628_8692F751FB80_.wvu.FilterData" localSheetId="0" hidden="1">'на 01.04.2021'!$A$7:$J$389</definedName>
    <definedName name="Z_5996ED13_8652_498D_8DEE_2CE867E1D6DA_.wvu.FilterData" localSheetId="0" hidden="1">'на 01.04.2021'!$A$7:$J$389</definedName>
    <definedName name="Z_59A15C04_4482_47BA_AAA2_857A77FCCD7B_.wvu.FilterData" localSheetId="0" hidden="1">'на 01.04.2021'!$A$7:$J$389</definedName>
    <definedName name="Z_59CCB0AC_39EE_4AC7_9307_7FE7718BECEC_.wvu.FilterData" localSheetId="0" hidden="1">'на 01.04.2021'!$A$7:$J$389</definedName>
    <definedName name="Z_59F91900_CAE9_4608_97BE_FBC0993C389F_.wvu.FilterData" localSheetId="0" hidden="1">'на 01.04.2021'!$A$7:$H$129</definedName>
    <definedName name="Z_5A0826D2_48E8_4049_87EB_8011A792B32A_.wvu.FilterData" localSheetId="0" hidden="1">'на 01.04.2021'!$A$7:$J$389</definedName>
    <definedName name="Z_5A5FF966_0E10_4BF8_B40F_C8478F0D995D_.wvu.FilterData" localSheetId="0" hidden="1">'на 01.04.2021'!$A$7:$J$389</definedName>
    <definedName name="Z_5AC843E8_BE7D_4B69_82E5_622B40389D76_.wvu.FilterData" localSheetId="0" hidden="1">'на 01.04.2021'!$A$7:$J$389</definedName>
    <definedName name="Z_5AED1EEB_F2BD_4EA8_B85A_ECC7CA9EB0BB_.wvu.FilterData" localSheetId="0" hidden="1">'на 01.04.2021'!$A$7:$J$389</definedName>
    <definedName name="Z_5B201F9D_0EC3_499C_A33C_1C4C3BFDAC63_.wvu.FilterData" localSheetId="0" hidden="1">'на 01.04.2021'!$A$7:$J$389</definedName>
    <definedName name="Z_5B530939_3820_4F41_B6AF_D342046937E2_.wvu.FilterData" localSheetId="0" hidden="1">'на 01.04.2021'!$A$7:$J$389</definedName>
    <definedName name="Z_5B6D98E6_8929_4747_9889_173EDC254AC0_.wvu.FilterData" localSheetId="0" hidden="1">'на 01.04.2021'!$A$7:$J$389</definedName>
    <definedName name="Z_5B8F35C7_BACE_46B7_A289_D37993E37EE6_.wvu.FilterData" localSheetId="0" hidden="1">'на 01.04.2021'!$A$7:$J$389</definedName>
    <definedName name="Z_5BB994C0_0A73_4A06_8B55_4EFD3E0DBF0D_.wvu.FilterData" localSheetId="0" hidden="1">'на 01.04.2021'!$A$7:$J$389</definedName>
    <definedName name="Z_5BD6B32C_AA9C_477B_9D18_4933499B50B8_.wvu.FilterData" localSheetId="0" hidden="1">'на 01.04.2021'!$A$7:$J$389</definedName>
    <definedName name="Z_5C13A1A0_C535_4639_90BE_9B5D72B8AEDB_.wvu.FilterData" localSheetId="0" hidden="1">'на 01.04.2021'!$A$7:$H$129</definedName>
    <definedName name="Z_5C253E80_F3BD_4FE4_AB93_2FEE92134E33_.wvu.FilterData" localSheetId="0" hidden="1">'на 01.04.2021'!$A$7:$J$389</definedName>
    <definedName name="Z_5C519772_2A20_4B5B_841B_37C4DE3DF25F_.wvu.FilterData" localSheetId="0" hidden="1">'на 01.04.2021'!$A$7:$J$389</definedName>
    <definedName name="Z_5CDE7466_9008_4EE8_8F19_E26D937B15F6_.wvu.FilterData" localSheetId="0" hidden="1">'на 01.04.2021'!$A$7:$H$129</definedName>
    <definedName name="Z_5CF8FCD5_D471_4326_AE16_46A73366B8A0_.wvu.FilterData" localSheetId="0" hidden="1">'на 01.04.2021'!$A$7:$J$389</definedName>
    <definedName name="Z_5D02AC07_9DDA_4DED_8BC0_7F56C2780A3D_.wvu.FilterData" localSheetId="0" hidden="1">'на 01.04.2021'!$A$7:$J$389</definedName>
    <definedName name="Z_5D0C536E_5C8E_491C_A9DB_A2B27E25CEE3_.wvu.FilterData" localSheetId="0" hidden="1">'на 01.04.2021'!$A$7:$J$389</definedName>
    <definedName name="Z_5D1A8E24_0858_4B4C_9A88_78819F5A1F0E_.wvu.FilterData" localSheetId="0" hidden="1">'на 01.04.2021'!$A$7:$J$389</definedName>
    <definedName name="Z_5D493D37_85DF_4A0D_9E57_094C52290F45_.wvu.FilterData" localSheetId="0" hidden="1">'на 01.04.2021'!$A$7:$J$389</definedName>
    <definedName name="Z_5DA1F30B_C28D_4542_91B8_59775937AB4F_.wvu.FilterData" localSheetId="0" hidden="1">'на 01.04.2021'!$A$7:$J$389</definedName>
    <definedName name="Z_5DFBF4F8_E8CB_45B8_AEBD_E22AE27F7511_.wvu.FilterData" localSheetId="0" hidden="1">'на 01.04.2021'!$A$7:$J$389</definedName>
    <definedName name="Z_5E8319AA_70BE_4A15_908D_5BB7BC61D3F7_.wvu.FilterData" localSheetId="0" hidden="1">'на 01.04.2021'!$A$7:$J$389</definedName>
    <definedName name="Z_5EB104F4_627D_44E7_960F_6C67063C7D09_.wvu.FilterData" localSheetId="0" hidden="1">'на 01.04.2021'!$A$7:$J$389</definedName>
    <definedName name="Z_5EB1B5BB_79BE_4318_9140_3FA31802D519_.wvu.FilterData" localSheetId="0" hidden="1">'на 01.04.2021'!$A$7:$J$389</definedName>
    <definedName name="Z_5EB1B5BB_79BE_4318_9140_3FA31802D519_.wvu.PrintArea" localSheetId="0" hidden="1">'на 01.04.2021'!$A$1:$J$168</definedName>
    <definedName name="Z_5EB1B5BB_79BE_4318_9140_3FA31802D519_.wvu.PrintTitles" localSheetId="0" hidden="1">'на 01.04.2021'!$5:$8</definedName>
    <definedName name="Z_5F7F93D2_80EF_4EEE_9C9D_12AB30DD80D3_.wvu.FilterData" localSheetId="0" hidden="1">'на 01.04.2021'!$A$7:$J$389</definedName>
    <definedName name="Z_5FB953A5_71FF_4056_AF98_C9D06FF0EDF3_.wvu.Cols" localSheetId="0" hidden="1">'на 01.04.2021'!#REF!,'на 01.04.2021'!#REF!</definedName>
    <definedName name="Z_5FB953A5_71FF_4056_AF98_C9D06FF0EDF3_.wvu.FilterData" localSheetId="0" hidden="1">'на 01.04.2021'!$A$7:$J$389</definedName>
    <definedName name="Z_5FB953A5_71FF_4056_AF98_C9D06FF0EDF3_.wvu.PrintArea" localSheetId="0" hidden="1">'на 01.04.2021'!$A$1:$J$168</definedName>
    <definedName name="Z_5FB953A5_71FF_4056_AF98_C9D06FF0EDF3_.wvu.PrintTitles" localSheetId="0" hidden="1">'на 01.04.2021'!$5:$8</definedName>
    <definedName name="Z_6011A554_E1A4_465F_9A01_E0469A86D44D_.wvu.FilterData" localSheetId="0" hidden="1">'на 01.04.2021'!$A$7:$J$389</definedName>
    <definedName name="Z_60155C64_695E_458C_BBFE_B89C53118803_.wvu.FilterData" localSheetId="0" hidden="1">'на 01.04.2021'!$A$7:$J$389</definedName>
    <definedName name="Z_60657231_C99E_4191_A90E_C546FB588843_.wvu.FilterData" localSheetId="0" hidden="1">'на 01.04.2021'!$A$7:$H$129</definedName>
    <definedName name="Z_6068C3FF_17AA_48A5_A88B_2523CBAC39AE_.wvu.FilterData" localSheetId="0" hidden="1">'на 01.04.2021'!$A$7:$J$389</definedName>
    <definedName name="Z_6068C3FF_17AA_48A5_A88B_2523CBAC39AE_.wvu.PrintArea" localSheetId="0" hidden="1">'на 01.04.2021'!$A$1:$J$188</definedName>
    <definedName name="Z_6068C3FF_17AA_48A5_A88B_2523CBAC39AE_.wvu.PrintTitles" localSheetId="0" hidden="1">'на 01.04.2021'!$5:$8</definedName>
    <definedName name="Z_6096DF59_5639_431F_ACAA_6E74367471D4_.wvu.FilterData" localSheetId="0" hidden="1">'на 01.04.2021'!$A$7:$J$389</definedName>
    <definedName name="Z_60B33E92_3815_4061_91AA_8E38B8895054_.wvu.FilterData" localSheetId="0" hidden="1">'на 01.04.2021'!$A$7:$H$129</definedName>
    <definedName name="Z_615C7B91_FF13_4408_A2AA_52DA69643ED1_.wvu.FilterData" localSheetId="0" hidden="1">'на 01.04.2021'!$A$7:$J$389</definedName>
    <definedName name="Z_61D3C2BE_E5C3_4670_8A8C_5EA015D7BE13_.wvu.FilterData" localSheetId="0" hidden="1">'на 01.04.2021'!$A$7:$J$389</definedName>
    <definedName name="Z_61FEE2C2_8D13_4755_8517_9B75B80FA4B1_.wvu.FilterData" localSheetId="0" hidden="1">'на 01.04.2021'!$A$7:$J$389</definedName>
    <definedName name="Z_6246324E_D224_4FAC_8C67_F9370E7D77EB_.wvu.FilterData" localSheetId="0" hidden="1">'на 01.04.2021'!$A$7:$J$389</definedName>
    <definedName name="Z_624EA417_1537_4932_82E6_067428E23D73_.wvu.FilterData" localSheetId="0" hidden="1">'на 01.04.2021'!$A$7:$J$389</definedName>
    <definedName name="Z_62534477_13C5_437C_87A9_3525FC60CE4D_.wvu.FilterData" localSheetId="0" hidden="1">'на 01.04.2021'!$A$7:$J$389</definedName>
    <definedName name="Z_62691467_BD46_47AE_A6DF_52CBD0D9817B_.wvu.FilterData" localSheetId="0" hidden="1">'на 01.04.2021'!$A$7:$H$129</definedName>
    <definedName name="Z_62AE6103_E87D_480F_B5E4_8DBCD8F5A21D_.wvu.FilterData" localSheetId="0" hidden="1">'на 01.04.2021'!$A$7:$J$389</definedName>
    <definedName name="Z_62BB10A5_EF28_4942_80EF_BF25E16F79EB_.wvu.FilterData" localSheetId="0" hidden="1">'на 01.04.2021'!$A$7:$J$389</definedName>
    <definedName name="Z_62C4D5B7_88F6_4885_99F7_CBFA0AACC2D9_.wvu.FilterData" localSheetId="0" hidden="1">'на 01.04.2021'!$A$7:$J$389</definedName>
    <definedName name="Z_62E7809F_D5DF_4BC1_AEFF_718779E2F7F6_.wvu.FilterData" localSheetId="0" hidden="1">'на 01.04.2021'!$A$7:$J$389</definedName>
    <definedName name="Z_62F28655_B8A8_45AE_A142_E93FF8C032BD_.wvu.FilterData" localSheetId="0" hidden="1">'на 01.04.2021'!$A$7:$J$389</definedName>
    <definedName name="Z_62F2B5AA_C3D1_4669_A4A0_184285923B8F_.wvu.FilterData" localSheetId="0" hidden="1">'на 01.04.2021'!$A$7:$J$389</definedName>
    <definedName name="Z_63162BBE_DEA3_4E9D_88C6_50A1C19A4306_.wvu.FilterData" localSheetId="0" hidden="1">'на 01.04.2021'!$A$7:$J$389</definedName>
    <definedName name="Z_63436FDB_9A91_4157_840D_70107C085942_.wvu.FilterData" localSheetId="0" hidden="1">'на 01.04.2021'!$A$7:$J$389</definedName>
    <definedName name="Z_636DA917_E508_45C7_B31A_50C91F940D46_.wvu.FilterData" localSheetId="0" hidden="1">'на 01.04.2021'!$A$7:$J$389</definedName>
    <definedName name="Z_63720CAA_47FE_4977_B082_29E1534276C7_.wvu.FilterData" localSheetId="0" hidden="1">'на 01.04.2021'!$A$7:$J$389</definedName>
    <definedName name="Z_638AAAE8_8FF2_44D0_A160_BB2A9AEB5B72_.wvu.FilterData" localSheetId="0" hidden="1">'на 01.04.2021'!$A$7:$H$129</definedName>
    <definedName name="Z_63D45DC6_0D62_438A_9069_0A4378090381_.wvu.FilterData" localSheetId="0" hidden="1">'на 01.04.2021'!$A$7:$H$129</definedName>
    <definedName name="Z_647EE6A0_6C8D_4FBF_BCF1_907D60975A5A_.wvu.FilterData" localSheetId="0" hidden="1">'на 01.04.2021'!$A$7:$J$389</definedName>
    <definedName name="Z_648AB040_BD0E_49A1_BA40_87D3D9C0BA55_.wvu.FilterData" localSheetId="0" hidden="1">'на 01.04.2021'!$A$7:$J$389</definedName>
    <definedName name="Z_649E5CE3_4976_49D9_83DA_4E57FFC714BF_.wvu.Cols" localSheetId="0" hidden="1">'на 01.04.2021'!#REF!</definedName>
    <definedName name="Z_649E5CE3_4976_49D9_83DA_4E57FFC714BF_.wvu.FilterData" localSheetId="0" hidden="1">'на 01.04.2021'!$A$7:$J$389</definedName>
    <definedName name="Z_649E5CE3_4976_49D9_83DA_4E57FFC714BF_.wvu.PrintArea" localSheetId="0" hidden="1">'на 01.04.2021'!$A$1:$J$172</definedName>
    <definedName name="Z_649E5CE3_4976_49D9_83DA_4E57FFC714BF_.wvu.PrintTitles" localSheetId="0" hidden="1">'на 01.04.2021'!$5:$8</definedName>
    <definedName name="Z_64C01F03_E840_4B6E_960F_5E13E0981676_.wvu.FilterData" localSheetId="0" hidden="1">'на 01.04.2021'!$A$7:$J$389</definedName>
    <definedName name="Z_657583BD_474B_4EFE_A5D6_97F78CABE532_.wvu.FilterData" localSheetId="0" hidden="1">'на 01.04.2021'!$A$7:$J$389</definedName>
    <definedName name="Z_65B946BB_865B_45DA_A19D_A1AC6082DF5C_.wvu.FilterData" localSheetId="0" hidden="1">'на 01.04.2021'!$A$7:$J$389</definedName>
    <definedName name="Z_65D3F071_3287_4A77_B6B1_5DF1F6C04BB3_.wvu.FilterData" localSheetId="0" hidden="1">'на 01.04.2021'!$A$7:$J$389</definedName>
    <definedName name="Z_65F8B16B_220F_4FC8_86A4_6BDB56CB5C59_.wvu.FilterData" localSheetId="0" hidden="1">'на 01.04.2021'!$A$3:$K$173</definedName>
    <definedName name="Z_6654CD2E_14AE_4299_8801_306919BA9D32_.wvu.FilterData" localSheetId="0" hidden="1">'на 01.04.2021'!$A$7:$J$389</definedName>
    <definedName name="Z_66550ABE_0FE4_4071_B1FA_6163FA599414_.wvu.FilterData" localSheetId="0" hidden="1">'на 01.04.2021'!$A$7:$J$389</definedName>
    <definedName name="Z_6656F77C_55F8_4E1C_A222_2E884838D2F2_.wvu.FilterData" localSheetId="0" hidden="1">'на 01.04.2021'!$A$7:$J$389</definedName>
    <definedName name="Z_667B535C_31EB_4690_B9D0_A1691F287780_.wvu.FilterData" localSheetId="0" hidden="1">'на 01.04.2021'!$A$7:$J$389</definedName>
    <definedName name="Z_6685478C_9BCA_4591_AD70_C668CD426557_.wvu.FilterData" localSheetId="0" hidden="1">'на 01.04.2021'!$A$7:$J$389</definedName>
    <definedName name="Z_66EE8E68_84F1_44B5_B60B_7ED67214A421_.wvu.FilterData" localSheetId="0" hidden="1">'на 01.04.2021'!$A$7:$J$389</definedName>
    <definedName name="Z_67A1158E_8E10_4053_B044_B8AB7C784C01_.wvu.FilterData" localSheetId="0" hidden="1">'на 01.04.2021'!$A$7:$J$389</definedName>
    <definedName name="Z_67ADFAE6_A9AF_44D7_8539_93CD0F6B7849_.wvu.FilterData" localSheetId="0" hidden="1">'на 01.04.2021'!$A$7:$J$389</definedName>
    <definedName name="Z_67ADFAE6_A9AF_44D7_8539_93CD0F6B7849_.wvu.PrintArea" localSheetId="0" hidden="1">'на 01.04.2021'!$A$1:$J$188</definedName>
    <definedName name="Z_67ADFAE6_A9AF_44D7_8539_93CD0F6B7849_.wvu.PrintTitles" localSheetId="0" hidden="1">'на 01.04.2021'!$5:$8</definedName>
    <definedName name="Z_67CEEC89_8901_4825_883E_9C288CEBA3F4_.wvu.FilterData" localSheetId="0" hidden="1">'на 01.04.2021'!$A$7:$J$389</definedName>
    <definedName name="Z_68543727_5837_47F3_A17E_A06AE03143F0_.wvu.FilterData" localSheetId="0" hidden="1">'на 01.04.2021'!$A$7:$J$389</definedName>
    <definedName name="Z_68683A58_471B_4FCB_952E_C9B39BF5837F_.wvu.FilterData" localSheetId="0" hidden="1">'на 01.04.2021'!$A$7:$J$389</definedName>
    <definedName name="Z_6901CD30_42B7_4EC1_AF54_8AB710BFE495_.wvu.FilterData" localSheetId="0" hidden="1">'на 01.04.2021'!$A$7:$J$389</definedName>
    <definedName name="Z_69321B6F_CF2A_4DAB_82CF_8CAAD629F257_.wvu.FilterData" localSheetId="0" hidden="1">'на 01.04.2021'!$A$7:$J$389</definedName>
    <definedName name="Z_6960C5FC_23BB_416E_91A4_54843C57A92C_.wvu.FilterData" localSheetId="0" hidden="1">'на 01.04.2021'!$A$7:$J$389</definedName>
    <definedName name="Z_6A19F32A_B160_4483_91DD_03217B777DF3_.wvu.FilterData" localSheetId="0" hidden="1">'на 01.04.2021'!$A$7:$J$389</definedName>
    <definedName name="Z_6A3BD144_0140_4ADD_AD88_B274AA069B37_.wvu.FilterData" localSheetId="0" hidden="1">'на 01.04.2021'!$A$7:$J$389</definedName>
    <definedName name="Z_6A402979_51E9_4CAD_9C33_EBFCF826C549_.wvu.FilterData" localSheetId="0" hidden="1">'на 01.04.2021'!$A$7:$J$389</definedName>
    <definedName name="Z_6AE09898_DB20_4B56_B25D_C756C4A5A0A2_.wvu.FilterData" localSheetId="0" hidden="1">'на 01.04.2021'!$A$7:$J$389</definedName>
    <definedName name="Z_6B30174D_06F6_400C_8FE4_A489A229C982_.wvu.FilterData" localSheetId="0" hidden="1">'на 01.04.2021'!$A$7:$J$389</definedName>
    <definedName name="Z_6B9F1A4E_485B_421D_A44C_0AAE5901E28D_.wvu.FilterData" localSheetId="0" hidden="1">'на 01.04.2021'!$A$7:$J$389</definedName>
    <definedName name="Z_6BE4E62B_4F97_4F96_9638_8ADCE8F932B1_.wvu.FilterData" localSheetId="0" hidden="1">'на 01.04.2021'!$A$7:$H$129</definedName>
    <definedName name="Z_6BE735CC_AF2E_4F67_B22D_A8AB001D3353_.wvu.FilterData" localSheetId="0" hidden="1">'на 01.04.2021'!$A$7:$H$129</definedName>
    <definedName name="Z_6C574B3A_CBDC_4063_B039_06E2BE768645_.wvu.FilterData" localSheetId="0" hidden="1">'на 01.04.2021'!$A$7:$J$389</definedName>
    <definedName name="Z_6CF84B0C_144A_4CF4_A34E_B9147B738037_.wvu.FilterData" localSheetId="0" hidden="1">'на 01.04.2021'!$A$7:$H$129</definedName>
    <definedName name="Z_6D091BF8_3118_4C66_BFCF_A396B92963B0_.wvu.FilterData" localSheetId="0" hidden="1">'на 01.04.2021'!$A$7:$J$389</definedName>
    <definedName name="Z_6D692D1F_2186_4B62_878B_AABF13F25116_.wvu.FilterData" localSheetId="0" hidden="1">'на 01.04.2021'!$A$7:$J$389</definedName>
    <definedName name="Z_6D7CFBF1_75D3_41F3_8694_AE4E45FE6F72_.wvu.FilterData" localSheetId="0" hidden="1">'на 01.04.2021'!$A$7:$J$389</definedName>
    <definedName name="Z_6DC5357A_CB08_43BF_90C5_44CA067A2BB4_.wvu.FilterData" localSheetId="0" hidden="1">'на 01.04.2021'!$A$7:$J$389</definedName>
    <definedName name="Z_6E1926CF_4906_4A55_811C_617ED8BB98BA_.wvu.FilterData" localSheetId="0" hidden="1">'на 01.04.2021'!$A$7:$J$389</definedName>
    <definedName name="Z_6E2D6686_B9FD_4BBA_8CD4_95C6386F5509_.wvu.FilterData" localSheetId="0" hidden="1">'на 01.04.2021'!$A$7:$H$129</definedName>
    <definedName name="Z_6E4A7295_8CE0_4D28_ABEF_D38EBAE7C204_.wvu.FilterData" localSheetId="0" hidden="1">'на 01.04.2021'!$A$7:$J$389</definedName>
    <definedName name="Z_6E4A7295_8CE0_4D28_ABEF_D38EBAE7C204_.wvu.PrintArea" localSheetId="0" hidden="1">'на 01.04.2021'!$A$1:$J$188</definedName>
    <definedName name="Z_6E4A7295_8CE0_4D28_ABEF_D38EBAE7C204_.wvu.PrintTitles" localSheetId="0" hidden="1">'на 01.04.2021'!$5:$8</definedName>
    <definedName name="Z_6E825DA6_B9DB_42A8_A522_056892337545_.wvu.FilterData" localSheetId="0" hidden="1">'на 01.04.2021'!$A$7:$J$389</definedName>
    <definedName name="Z_6ECBF068_1C02_4E6C_B4E6_EB2B6EC464BD_.wvu.FilterData" localSheetId="0" hidden="1">'на 01.04.2021'!$A$7:$J$389</definedName>
    <definedName name="Z_6F1223ED_6D7E_4BDC_97BD_57C6B16DF50B_.wvu.FilterData" localSheetId="0" hidden="1">'на 01.04.2021'!$A$7:$J$389</definedName>
    <definedName name="Z_6F188E27_E72B_48C9_888E_3A4AAF082D5A_.wvu.FilterData" localSheetId="0" hidden="1">'на 01.04.2021'!$A$7:$J$389</definedName>
    <definedName name="Z_6F5A12C8_A074_4C40_BB8E_7EC26830E12E_.wvu.FilterData" localSheetId="0" hidden="1">'на 01.04.2021'!$A$7:$J$389</definedName>
    <definedName name="Z_6F60BF81_D1A9_4E04_93E7_3EE7124B8D23_.wvu.FilterData" localSheetId="0" hidden="1">'на 01.04.2021'!$A$7:$H$129</definedName>
    <definedName name="Z_6FA95ECB_A72C_44B0_B29D_BED71D2AC5FA_.wvu.FilterData" localSheetId="0" hidden="1">'на 01.04.2021'!$A$7:$J$389</definedName>
    <definedName name="Z_6FC51FBE_9907_47C6_90D2_77583F097BE8_.wvu.FilterData" localSheetId="0" hidden="1">'на 01.04.2021'!$A$7:$J$389</definedName>
    <definedName name="Z_701E5EC3_E633_4389_A70E_4DD82E713CE4_.wvu.FilterData" localSheetId="0" hidden="1">'на 01.04.2021'!$A$7:$J$389</definedName>
    <definedName name="Z_7020B498_0752_4EA3_AECF_0DCB82870F8A_.wvu.FilterData" localSheetId="0" hidden="1">'на 01.04.2021'!$A$7:$J$389</definedName>
    <definedName name="Z_70563E19_BB5A_4FAB_8E42_6308F4D97788_.wvu.FilterData" localSheetId="0" hidden="1">'на 01.04.2021'!$A$7:$J$389</definedName>
    <definedName name="Z_70567FCD_AD22_4F19_9380_E5332B152F74_.wvu.FilterData" localSheetId="0" hidden="1">'на 01.04.2021'!$A$7:$J$389</definedName>
    <definedName name="Z_705B9265_FB16_46D2_8816_8AF84D72C023_.wvu.FilterData" localSheetId="0" hidden="1">'на 01.04.2021'!$A$7:$J$389</definedName>
    <definedName name="Z_706D67E7_3361_40B2_829D_8844AB8060E2_.wvu.FilterData" localSheetId="0" hidden="1">'на 01.04.2021'!$A$7:$H$129</definedName>
    <definedName name="Z_70E4543C_ADDB_4019_BDB2_F36D27861FA5_.wvu.FilterData" localSheetId="0" hidden="1">'на 01.04.2021'!$A$7:$J$389</definedName>
    <definedName name="Z_70F1B7E8_7988_4C81_9922_ABE1AE06A197_.wvu.FilterData" localSheetId="0" hidden="1">'на 01.04.2021'!$A$7:$J$389</definedName>
    <definedName name="Z_71392A7E_0652_42FB_9A5C_35A0D8CFF7F9_.wvu.FilterData" localSheetId="0" hidden="1">'на 01.04.2021'!$A$7:$J$389</definedName>
    <definedName name="Z_7246383F_5A7C_4469_ABE5_F3DE99D7B98C_.wvu.FilterData" localSheetId="0" hidden="1">'на 01.04.2021'!$A$7:$H$129</definedName>
    <definedName name="Z_727CF329_C3C3_4900_8882_0105D9B87052_.wvu.FilterData" localSheetId="0" hidden="1">'на 01.04.2021'!$A$7:$J$389</definedName>
    <definedName name="Z_728B417D_5E48_46CF_86FE_9C0FFD136F19_.wvu.FilterData" localSheetId="0" hidden="1">'на 01.04.2021'!$A$7:$J$389</definedName>
    <definedName name="Z_72971C39_5C91_4008_BD77_2DC24FDFDCB6_.wvu.FilterData" localSheetId="0" hidden="1">'на 01.04.2021'!$A$7:$J$389</definedName>
    <definedName name="Z_72BCCF18_7B1D_4731_977C_FF5C187A4C82_.wvu.FilterData" localSheetId="0" hidden="1">'на 01.04.2021'!$A$7:$J$389</definedName>
    <definedName name="Z_72C0943B_A5D5_4B80_AD54_166C5CDC74DE_.wvu.FilterData" localSheetId="0" hidden="1">'на 01.04.2021'!$A$3:$K$173</definedName>
    <definedName name="Z_72C0943B_A5D5_4B80_AD54_166C5CDC74DE_.wvu.PrintArea" localSheetId="0" hidden="1">'на 01.04.2021'!$A$1:$J$188</definedName>
    <definedName name="Z_72C0943B_A5D5_4B80_AD54_166C5CDC74DE_.wvu.PrintTitles" localSheetId="0" hidden="1">'на 01.04.2021'!$5:$8</definedName>
    <definedName name="Z_72CB31D4_C50A_4612_82B9_0E11FB5FE8EC_.wvu.FilterData" localSheetId="0" hidden="1">'на 01.04.2021'!$A$7:$J$389</definedName>
    <definedName name="Z_731D7D17_2CAD_4E49_B21B_35284930A024_.wvu.FilterData" localSheetId="0" hidden="1">'на 01.04.2021'!$A$7:$J$389</definedName>
    <definedName name="Z_7323520E_A194_436C_87C5_C72FEEBCF56F_.wvu.FilterData" localSheetId="0" hidden="1">'на 01.04.2021'!$A$7:$J$389</definedName>
    <definedName name="Z_73398870_7DE2_47AF_9E16_000A1BECF575_.wvu.FilterData" localSheetId="0" hidden="1">'на 01.04.2021'!$A$7:$J$389</definedName>
    <definedName name="Z_7351B774_7780_442A_903E_647131A150ED_.wvu.FilterData" localSheetId="0" hidden="1">'на 01.04.2021'!$A$7:$J$389</definedName>
    <definedName name="Z_7376FA42_13A1_4710_BABC_A35C9B40426F_.wvu.FilterData" localSheetId="0" hidden="1">'на 01.04.2021'!$A$7:$J$389</definedName>
    <definedName name="Z_738B00F3_F508_40C5_8ED8_17DDADA23817_.wvu.FilterData" localSheetId="0" hidden="1">'на 01.04.2021'!$A$7:$J$389</definedName>
    <definedName name="Z_73CDEAEF_F5D2_4C7D_B3AC_27D3687E8E82_.wvu.FilterData" localSheetId="0" hidden="1">'на 01.04.2021'!$A$7:$J$389</definedName>
    <definedName name="Z_73DD0BF4_420B_48CB_9B9B_8A8636EFB6F5_.wvu.FilterData" localSheetId="0" hidden="1">'на 01.04.2021'!$A$7:$J$389</definedName>
    <definedName name="Z_73E6F369_0D34_44B9_8013_93F273F9FA95_.wvu.FilterData" localSheetId="0" hidden="1">'на 01.04.2021'!$A$7:$J$389</definedName>
    <definedName name="Z_741C3AAD_37E5_4231_B8F1_6F6ABAB5BA70_.wvu.FilterData" localSheetId="0" hidden="1">'на 01.04.2021'!$A$3:$K$173</definedName>
    <definedName name="Z_742C8CE1_B323_4B6C_901C_E2B713ADDB04_.wvu.FilterData" localSheetId="0" hidden="1">'на 01.04.2021'!$A$7:$H$129</definedName>
    <definedName name="Z_74382D64_11E6_474B_9C9A_9483422A29B4_.wvu.FilterData" localSheetId="0" hidden="1">'на 01.04.2021'!$A$7:$J$389</definedName>
    <definedName name="Z_747D690A_945F_42A8_9E10_CD07610AAC61_.wvu.FilterData" localSheetId="0" hidden="1">'на 01.04.2021'!$A$7:$J$389</definedName>
    <definedName name="Z_748F9DE0_4D4D_45B7_B0A6_8E38A8FAC9E9_.wvu.FilterData" localSheetId="0" hidden="1">'на 01.04.2021'!$A$7:$J$389</definedName>
    <definedName name="Z_74C2EF73_3DEA_44E7_9843_F28C5BABE517_.wvu.FilterData" localSheetId="0" hidden="1">'на 01.04.2021'!$A$7:$J$389</definedName>
    <definedName name="Z_74C40A01_5AB3_47F6_9386_8391501B6E85_.wvu.FilterData" localSheetId="0" hidden="1">'на 01.04.2021'!$A$7:$J$389</definedName>
    <definedName name="Z_74E76C1B_437A_4F95_A676_022F5E1C8D67_.wvu.FilterData" localSheetId="0" hidden="1">'на 01.04.2021'!$A$7:$J$389</definedName>
    <definedName name="Z_74F25527_9FBE_45D8_B38D_2B215FE8DD1E_.wvu.FilterData" localSheetId="0" hidden="1">'на 01.04.2021'!$A$7:$J$389</definedName>
    <definedName name="Z_75043654_F444_4A16_B62E_39173149E589_.wvu.FilterData" localSheetId="0" hidden="1">'на 01.04.2021'!$A$7:$J$389</definedName>
    <definedName name="Z_762066AC_D656_4392_845D_8C6157B76764_.wvu.FilterData" localSheetId="0" hidden="1">'на 01.04.2021'!$A$7:$H$129</definedName>
    <definedName name="Z_7654DBDC_86A8_4903_B5DC_30516E94F2C0_.wvu.FilterData" localSheetId="0" hidden="1">'на 01.04.2021'!$A$7:$J$389</definedName>
    <definedName name="Z_76FF979B_02AF_41B5_8997_14E73E4CFCD1_.wvu.FilterData" localSheetId="0" hidden="1">'на 01.04.2021'!$A$7:$J$389</definedName>
    <definedName name="Z_77081AB2_288F_4D22_9FAD_2429DAF1E510_.wvu.FilterData" localSheetId="0" hidden="1">'на 01.04.2021'!$A$7:$J$389</definedName>
    <definedName name="Z_7732915B_3E66_4107_A49B_68BF378A577A_.wvu.FilterData" localSheetId="0" hidden="1">'на 01.04.2021'!$A$7:$J$389</definedName>
    <definedName name="Z_773BA840_2C40_4655_A85B_36BB113E2671_.wvu.FilterData" localSheetId="0" hidden="1">'на 01.04.2021'!$A$7:$J$389</definedName>
    <definedName name="Z_777611BF_FE54_48A9_A8A8_0C82A3AE3A94_.wvu.FilterData" localSheetId="0" hidden="1">'на 01.04.2021'!$A$7:$J$389</definedName>
    <definedName name="Z_784E79C4_44EE_4A5F_B5EE_E1C5DC2A73F5_.wvu.FilterData" localSheetId="0" hidden="1">'на 01.04.2021'!$A$7:$J$389</definedName>
    <definedName name="Z_78A64231_D3EC_469E_ACF6_EC92F17797B6_.wvu.FilterData" localSheetId="0" hidden="1">'на 01.04.2021'!$A$7:$J$389</definedName>
    <definedName name="Z_793C7B2D_7F2B_48EC_8A47_D2709381137D_.wvu.FilterData" localSheetId="0" hidden="1">'на 01.04.2021'!$A$7:$J$389</definedName>
    <definedName name="Z_799DB00F_141C_483B_A462_359C05A36D93_.wvu.FilterData" localSheetId="0" hidden="1">'на 01.04.2021'!$A$7:$H$129</definedName>
    <definedName name="Z_79E1EFBF_E68B_429F_938B_71E87E8D08B0_.wvu.FilterData" localSheetId="0" hidden="1">'на 01.04.2021'!$A$7:$J$389</definedName>
    <definedName name="Z_79E4D554_5B2C_41A7_B934_B430838AA03E_.wvu.FilterData" localSheetId="0" hidden="1">'на 01.04.2021'!$A$7:$J$389</definedName>
    <definedName name="Z_7A01CF94_90AE_4821_93EE_D3FE8D12D8D5_.wvu.FilterData" localSheetId="0" hidden="1">'на 01.04.2021'!$A$7:$J$389</definedName>
    <definedName name="Z_7A09065A_45D5_4C53_B9DD_121DF6719D64_.wvu.FilterData" localSheetId="0" hidden="1">'на 01.04.2021'!$A$7:$H$129</definedName>
    <definedName name="Z_7A1923BB_1353_4D11_A1E6_A6997E46258F_.wvu.FilterData" localSheetId="0" hidden="1">'на 01.04.2021'!$A$7:$J$389</definedName>
    <definedName name="Z_7A581F71_E82E_4B42_ADFE_CBB110352CF0_.wvu.FilterData" localSheetId="0" hidden="1">'на 01.04.2021'!$A$7:$J$389</definedName>
    <definedName name="Z_7A71A7FF_8800_4D00_AEC1_1B599D526CDE_.wvu.FilterData" localSheetId="0" hidden="1">'на 01.04.2021'!$A$7:$J$389</definedName>
    <definedName name="Z_7AE14342_BF53_4FA2_8C85_1038D8BA9596_.wvu.FilterData" localSheetId="0" hidden="1">'на 01.04.2021'!$A$7:$H$129</definedName>
    <definedName name="Z_7B245AB0_C2AF_4822_BFC4_2399F85856C1_.wvu.Cols" localSheetId="0" hidden="1">'на 01.04.2021'!#REF!,'на 01.04.2021'!#REF!</definedName>
    <definedName name="Z_7B245AB0_C2AF_4822_BFC4_2399F85856C1_.wvu.FilterData" localSheetId="0" hidden="1">'на 01.04.2021'!$A$7:$J$389</definedName>
    <definedName name="Z_7B245AB0_C2AF_4822_BFC4_2399F85856C1_.wvu.PrintArea" localSheetId="0" hidden="1">'на 01.04.2021'!$A$1:$J$168</definedName>
    <definedName name="Z_7B245AB0_C2AF_4822_BFC4_2399F85856C1_.wvu.PrintTitles" localSheetId="0" hidden="1">'на 01.04.2021'!$5:$8</definedName>
    <definedName name="Z_7B77AEA7_9EB0_430F_94C7_6393A69B0369_.wvu.FilterData" localSheetId="0" hidden="1">'на 01.04.2021'!$A$7:$J$389</definedName>
    <definedName name="Z_7BA445E6_50A0_4F67_81F2_B2945A5BFD3F_.wvu.FilterData" localSheetId="0" hidden="1">'на 01.04.2021'!$A$7:$J$389</definedName>
    <definedName name="Z_7BC27702_AD83_4B6E_860E_D694439F877D_.wvu.FilterData" localSheetId="0" hidden="1">'на 01.04.2021'!$A$7:$H$129</definedName>
    <definedName name="Z_7C23B52F_243B_4908_ACCE_2C6A732F4CE2_.wvu.FilterData" localSheetId="0" hidden="1">'на 01.04.2021'!$A$7:$J$389</definedName>
    <definedName name="Z_7C5735B6_B983_4E14_B7E4_71C183F79239_.wvu.FilterData" localSheetId="0" hidden="1">'на 01.04.2021'!$A$7:$J$389</definedName>
    <definedName name="Z_7CB2D520_A8A5_4D6C_BE39_64C505DBAE2C_.wvu.FilterData" localSheetId="0" hidden="1">'на 01.04.2021'!$A$7:$J$389</definedName>
    <definedName name="Z_7CB9D1CB_80BA_40B4_9A94_7ED38A1B10BF_.wvu.FilterData" localSheetId="0" hidden="1">'на 01.04.2021'!$A$7:$J$389</definedName>
    <definedName name="Z_7CDE2F56_3345_434D_8F5F_94498BC5B07B_.wvu.FilterData" localSheetId="0" hidden="1">'на 01.04.2021'!$A$7:$J$389</definedName>
    <definedName name="Z_7D3CF40D_731A_458F_92D4_5239AC179A47_.wvu.FilterData" localSheetId="0" hidden="1">'на 01.04.2021'!$A$7:$J$389</definedName>
    <definedName name="Z_7D6D3F29_170C_4CEB_BDC6_C81A37A07D8F_.wvu.FilterData" localSheetId="0" hidden="1">'на 01.04.2021'!$A$7:$J$389</definedName>
    <definedName name="Z_7D748AFA_A668_4029_AD67_E233DAE0B748_.wvu.FilterData" localSheetId="0" hidden="1">'на 01.04.2021'!$A$7:$J$389</definedName>
    <definedName name="Z_7DB24378_D193_4D04_9739_831C8625EEAE_.wvu.FilterData" localSheetId="0" hidden="1">'на 01.04.2021'!$A$7:$J$61</definedName>
    <definedName name="Z_7DE2C6BB_5F23_4345_9D0D_B5B4BA992A74_.wvu.FilterData" localSheetId="0" hidden="1">'на 01.04.2021'!$A$7:$J$389</definedName>
    <definedName name="Z_7E10B4A2_86C5_49FE_B735_A2A4A6EBA352_.wvu.FilterData" localSheetId="0" hidden="1">'на 01.04.2021'!$A$7:$J$389</definedName>
    <definedName name="Z_7E77AE50_A8E9_48E1_BD6F_0651484E1DB4_.wvu.FilterData" localSheetId="0" hidden="1">'на 01.04.2021'!$A$7:$J$389</definedName>
    <definedName name="Z_7EA33A1B_0947_4DD9_ACB5_FE84B029B96C_.wvu.FilterData" localSheetId="0" hidden="1">'на 01.04.2021'!$A$7:$J$389</definedName>
    <definedName name="Z_7EB0C89C_BD1D_4369_9CCB_D9B1515F02AC_.wvu.FilterData" localSheetId="0" hidden="1">'на 01.04.2021'!$A$7:$J$389</definedName>
    <definedName name="Z_7F79FC75_D934_40C5_84FF_BE0E9C0151D8_.wvu.FilterData" localSheetId="0" hidden="1">'на 01.04.2021'!$A$7:$J$389</definedName>
    <definedName name="Z_7F9808CD_1A55_4443_A3C7_BBA47A3832FB_.wvu.FilterData" localSheetId="0" hidden="1">'на 01.04.2021'!$A$7:$J$389</definedName>
    <definedName name="Z_8007FFF7_F225_4D07_B648_0021B9FE9E8A_.wvu.FilterData" localSheetId="0" hidden="1">'на 01.04.2021'!$A$7:$J$389</definedName>
    <definedName name="Z_80140D8B_E635_4A57_8CFB_A0D49EB42D6A_.wvu.FilterData" localSheetId="0" hidden="1">'на 01.04.2021'!$A$7:$J$389</definedName>
    <definedName name="Z_8031C64D_1C21_4159_B071_D2328195B6C4_.wvu.FilterData" localSheetId="0" hidden="1">'на 01.04.2021'!$A$7:$J$389</definedName>
    <definedName name="Z_807C45F3_0915_4303_8AB6_6E0CA1A5B954_.wvu.FilterData" localSheetId="0" hidden="1">'на 01.04.2021'!$A$7:$J$389</definedName>
    <definedName name="Z_809CBE63_EFA1_40BC_B984_D28BD2C7F7DA_.wvu.FilterData" localSheetId="0" hidden="1">'на 01.04.2021'!$A$7:$J$389</definedName>
    <definedName name="Z_80D84490_9B2F_4196_9FDE_6B9221814592_.wvu.FilterData" localSheetId="0" hidden="1">'на 01.04.2021'!$A$7:$J$389</definedName>
    <definedName name="Z_81403331_C5EB_4760_B273_D3D9C8D43951_.wvu.FilterData" localSheetId="0" hidden="1">'на 01.04.2021'!$A$7:$H$129</definedName>
    <definedName name="Z_81649847_CB5B_4966_A3DA_C8770A46509B_.wvu.FilterData" localSheetId="0" hidden="1">'на 01.04.2021'!$A$7:$J$389</definedName>
    <definedName name="Z_81BE03B7_DE2F_4E82_8496_CAF917D1CC3F_.wvu.FilterData" localSheetId="0" hidden="1">'на 01.04.2021'!$A$7:$J$389</definedName>
    <definedName name="Z_8220CA38_66F1_4F9F_A7AE_CF3DF89B0B66_.wvu.FilterData" localSheetId="0" hidden="1">'на 01.04.2021'!$A$7:$J$389</definedName>
    <definedName name="Z_82583E5A_4D2C_4789_8593_8F88E30F22AC_.wvu.FilterData" localSheetId="0" hidden="1">'на 01.04.2021'!$A$7:$J$389</definedName>
    <definedName name="Z_8280D1E0_5055_49CD_A383_D6B2F2EBD512_.wvu.FilterData" localSheetId="0" hidden="1">'на 01.04.2021'!$A$7:$H$129</definedName>
    <definedName name="Z_82826E6C_8680_42C1_B9B0_00129694C4D7_.wvu.FilterData" localSheetId="0" hidden="1">'на 01.04.2021'!$A$7:$J$389</definedName>
    <definedName name="Z_829F5F3F_AACC_4AF4_A7EF_0FD75747C358_.wvu.FilterData" localSheetId="0" hidden="1">'на 01.04.2021'!$A$7:$J$389</definedName>
    <definedName name="Z_82EF6439_1F2C_48B0_83F0_00AD9D43623A_.wvu.FilterData" localSheetId="0" hidden="1">'на 01.04.2021'!$A$7:$J$389</definedName>
    <definedName name="Z_837CB072_6E08_4E25_BA42_E40F22681EBE_.wvu.FilterData" localSheetId="0" hidden="1">'на 01.04.2021'!$A$7:$J$389</definedName>
    <definedName name="Z_837CFD4A_C906_4267_9AF6_CD5874FBB89E_.wvu.FilterData" localSheetId="0" hidden="1">'на 01.04.2021'!$A$7:$J$389</definedName>
    <definedName name="Z_83894FAF_831A_4268_8B2F_EACBEA69E5F1_.wvu.FilterData" localSheetId="0" hidden="1">'на 01.04.2021'!$A$7:$J$389</definedName>
    <definedName name="Z_840133FA_9546_4ED0_AA3E_E87F8F80931F_.wvu.FilterData" localSheetId="0" hidden="1">'на 01.04.2021'!$A$7:$J$389</definedName>
    <definedName name="Z_8407F1E6_9EC7_461D_8D1B_94A2C00F9BA6_.wvu.FilterData" localSheetId="0" hidden="1">'на 01.04.2021'!$A$7:$J$389</definedName>
    <definedName name="Z_8462E4B7_FF49_4401_9CB1_027D70C3D86B_.wvu.FilterData" localSheetId="0" hidden="1">'на 01.04.2021'!$A$7:$H$129</definedName>
    <definedName name="Z_8510A75A_1B7B_4213_9385_C347600B51A5_.wvu.FilterData" localSheetId="0" hidden="1">'на 01.04.2021'!$A$7:$J$389</definedName>
    <definedName name="Z_8518C130_335F_4917_99A5_712FA6AC79A6_.wvu.FilterData" localSheetId="0" hidden="1">'на 01.04.2021'!$A$7:$J$389</definedName>
    <definedName name="Z_8518EF96_21CF_4CEA_B17C_8AA8E48B82CF_.wvu.FilterData" localSheetId="0" hidden="1">'на 01.04.2021'!$A$7:$J$389</definedName>
    <definedName name="Z_85336449_1C25_4AF7_89BA_281D7385CDF9_.wvu.FilterData" localSheetId="0" hidden="1">'на 01.04.2021'!$A$7:$J$389</definedName>
    <definedName name="Z_854869E6_403B_4AAF_97C4_1B9DF9CBBAC5_.wvu.FilterData" localSheetId="0" hidden="1">'на 01.04.2021'!$A$7:$J$389</definedName>
    <definedName name="Z_85610BEE_6BD4_4AC9_9284_0AD9E6A15466_.wvu.FilterData" localSheetId="0" hidden="1">'на 01.04.2021'!$A$7:$J$389</definedName>
    <definedName name="Z_85621B9F_ABEF_4928_B406_5F6003CD3FC1_.wvu.FilterData" localSheetId="0" hidden="1">'на 01.04.2021'!$A$7:$J$389</definedName>
    <definedName name="Z_856E1644_43B0_4A35_AD05_C3FB0553F633_.wvu.FilterData" localSheetId="0" hidden="1">'на 01.04.2021'!$A$7:$J$389</definedName>
    <definedName name="Z_85941411_C589_4588_ABE6_705DAC8DCC3D_.wvu.FilterData" localSheetId="0" hidden="1">'на 01.04.2021'!$A$7:$J$389</definedName>
    <definedName name="Z_85EC44C9_3155_42D3_A129_8E0E8C37A7B0_.wvu.FilterData" localSheetId="0" hidden="1">'на 01.04.2021'!$A$7:$J$389</definedName>
    <definedName name="Z_8608FEAB_BF57_4E40_9AFB_AA087E242421_.wvu.FilterData" localSheetId="0" hidden="1">'на 01.04.2021'!$A$7:$J$389</definedName>
    <definedName name="Z_8649CC96_F63A_4F83_8C89_AA8F47AC05F3_.wvu.FilterData" localSheetId="0" hidden="1">'на 01.04.2021'!$A$7:$H$129</definedName>
    <definedName name="Z_865E39A3_4E09_45FF_A763_447E1E4F2C56_.wvu.FilterData" localSheetId="0" hidden="1">'на 01.04.2021'!$A$7:$J$389</definedName>
    <definedName name="Z_866666B3_A778_4059_8EF6_136684A0F698_.wvu.FilterData" localSheetId="0" hidden="1">'на 01.04.2021'!$A$7:$J$389</definedName>
    <definedName name="Z_868403B4_F60C_4700_B312_EDA79B4B2FC0_.wvu.FilterData" localSheetId="0" hidden="1">'на 01.04.2021'!$A$7:$J$389</definedName>
    <definedName name="Z_86B1DA6D_5F87_43CC_BA9C_CBCD8D78E2B9_.wvu.FilterData" localSheetId="0" hidden="1">'на 01.04.2021'!$A$7:$J$389</definedName>
    <definedName name="Z_870396E2_E941_41E9_B45F_A64A4C8701AA_.wvu.FilterData" localSheetId="0" hidden="1">'на 01.04.2021'!$A$7:$J$389</definedName>
    <definedName name="Z_871DCBA4_4473_4C58_85F8_F17781E7BAB8_.wvu.FilterData" localSheetId="0" hidden="1">'на 01.04.2021'!$A$7:$J$389</definedName>
    <definedName name="Z_8751552B_87B3_495B_8801_0AAD8C553C17_.wvu.FilterData" localSheetId="0" hidden="1">'на 01.04.2021'!$A$7:$J$389</definedName>
    <definedName name="Z_87649189_6B2A_4AEA_B73C_432C7D94B9DF_.wvu.FilterData" localSheetId="0" hidden="1">'на 01.04.2021'!$A$7:$J$389</definedName>
    <definedName name="Z_8789C1A0_51C5_46EF_B1F1_B319BE008AC1_.wvu.FilterData" localSheetId="0" hidden="1">'на 01.04.2021'!$A$7:$J$389</definedName>
    <definedName name="Z_87AE545F_036F_4E8B_9D04_AE59AB8BAC14_.wvu.FilterData" localSheetId="0" hidden="1">'на 01.04.2021'!$A$7:$H$129</definedName>
    <definedName name="Z_87D86486_B5EF_4463_9350_9D1E042A42DF_.wvu.FilterData" localSheetId="0" hidden="1">'на 01.04.2021'!$A$7:$J$389</definedName>
    <definedName name="Z_882AE0C6_2439_44EF_9DFE_625D71A6FEB9_.wvu.FilterData" localSheetId="0" hidden="1">'на 01.04.2021'!$A$7:$J$389</definedName>
    <definedName name="Z_883D51B0_0A2B_40BD_A4BD_D3780EBDA8D9_.wvu.FilterData" localSheetId="0" hidden="1">'на 01.04.2021'!$A$7:$J$389</definedName>
    <definedName name="Z_8878B53B_0E8A_4A11_8A26_C2AC9BB8A4A9_.wvu.FilterData" localSheetId="0" hidden="1">'на 01.04.2021'!$A$7:$H$129</definedName>
    <definedName name="Z_888B8943_9277_42CB_A862_699801009D7B_.wvu.FilterData" localSheetId="0" hidden="1">'на 01.04.2021'!$A$7:$J$389</definedName>
    <definedName name="Z_88A0F5C8_F1C4_4816_99C8_59CB44BCE491_.wvu.FilterData" localSheetId="0" hidden="1">'на 01.04.2021'!$A$7:$J$389</definedName>
    <definedName name="Z_893C2773_315C_4E37_8B64_9EE805C92E03_.wvu.FilterData" localSheetId="0" hidden="1">'на 01.04.2021'!$A$7:$J$389</definedName>
    <definedName name="Z_893FA4D1_A90D_4C00_9051_4D40650C669D_.wvu.FilterData" localSheetId="0" hidden="1">'на 01.04.2021'!$A$7:$J$389</definedName>
    <definedName name="Z_895608B2_F053_445E_BD6A_E885E9D4FE51_.wvu.FilterData" localSheetId="0" hidden="1">'на 01.04.2021'!$A$7:$J$389</definedName>
    <definedName name="Z_898FFEFC_C4FC_44BB_BE63_00FC13DD2042_.wvu.FilterData" localSheetId="0" hidden="1">'на 01.04.2021'!$A$7:$J$389</definedName>
    <definedName name="Z_89C6A5BF_E8A5_4A6F_A481_15B2F7A6D4E2_.wvu.FilterData" localSheetId="0" hidden="1">'на 01.04.2021'!$A$7:$J$389</definedName>
    <definedName name="Z_89F2DB1B_0F19_4230_A501_8A6666788E86_.wvu.FilterData" localSheetId="0" hidden="1">'на 01.04.2021'!$A$7:$J$389</definedName>
    <definedName name="Z_8A41FBA1_BA6E_427F_A553_A9C3E8212455_.wvu.FilterData" localSheetId="0" hidden="1">'на 01.04.2021'!$A$7:$J$389</definedName>
    <definedName name="Z_8A4ABF0A_262D_4454_86FE_CA0ADCDF3E94_.wvu.FilterData" localSheetId="0" hidden="1">'на 01.04.2021'!$A$7:$J$389</definedName>
    <definedName name="Z_8AEDF337_2CA8_4768_B777_87BA785EB7CF_.wvu.FilterData" localSheetId="0" hidden="1">'на 01.04.2021'!$A$7:$J$389</definedName>
    <definedName name="Z_8B038B35_C81C_4F87_B7FE_FC546863AAA3_.wvu.FilterData" localSheetId="0" hidden="1">'на 01.04.2021'!$A$7:$J$389</definedName>
    <definedName name="Z_8BA7C340_DD6D_4BDE_939B_41C98A02B423_.wvu.FilterData" localSheetId="0" hidden="1">'на 01.04.2021'!$A$7:$J$389</definedName>
    <definedName name="Z_8BB118EA_41BC_4E46_8EA1_4268AA5B6DB1_.wvu.FilterData" localSheetId="0" hidden="1">'на 01.04.2021'!$A$7:$J$389</definedName>
    <definedName name="Z_8C04CD6E_A1CC_4EF8_8DD5_B859F52073A0_.wvu.FilterData" localSheetId="0" hidden="1">'на 01.04.2021'!$A$7:$J$389</definedName>
    <definedName name="Z_8C654415_86D2_479D_A511_8A4B3774E375_.wvu.FilterData" localSheetId="0" hidden="1">'на 01.04.2021'!$A$7:$H$129</definedName>
    <definedName name="Z_8CAD663B_CD5E_4846_B4FD_69BCB6D1EB12_.wvu.FilterData" localSheetId="0" hidden="1">'на 01.04.2021'!$A$7:$H$129</definedName>
    <definedName name="Z_8CB267BE_E783_4914_8FFF_50D79F1D75CF_.wvu.FilterData" localSheetId="0" hidden="1">'на 01.04.2021'!$A$7:$H$129</definedName>
    <definedName name="Z_8D0153EB_A3EC_4213_A12B_74D6D827770F_.wvu.FilterData" localSheetId="0" hidden="1">'на 01.04.2021'!$A$7:$J$389</definedName>
    <definedName name="Z_8D165CA5_5C34_4274_A8CC_4FBD8A8EE6D4_.wvu.FilterData" localSheetId="0" hidden="1">'на 01.04.2021'!$A$7:$J$389</definedName>
    <definedName name="Z_8D7BE686_9FAF_4C26_8FD5_5395E55E0797_.wvu.FilterData" localSheetId="0" hidden="1">'на 01.04.2021'!$A$7:$H$129</definedName>
    <definedName name="Z_8D7C2311_E9FE_48F6_9665_BB17829B147C_.wvu.FilterData" localSheetId="0" hidden="1">'на 01.04.2021'!$A$7:$J$389</definedName>
    <definedName name="Z_8D8D2F4C_3B7E_4C1F_A367_4BA418733E1A_.wvu.FilterData" localSheetId="0" hidden="1">'на 01.04.2021'!$A$7:$H$129</definedName>
    <definedName name="Z_8DDC8341_BA1A_40C0_A52A_76C24F0B5E7E_.wvu.FilterData" localSheetId="0" hidden="1">'на 01.04.2021'!$A$7:$J$389</definedName>
    <definedName name="Z_8DFDD887_4859_4275_91A7_634544543F21_.wvu.FilterData" localSheetId="0" hidden="1">'на 01.04.2021'!$A$7:$J$389</definedName>
    <definedName name="Z_8E24E498_16C5_4763_BA45_4106C3DB8EF3_.wvu.FilterData" localSheetId="0" hidden="1">'на 01.04.2021'!$A$7:$J$389</definedName>
    <definedName name="Z_8E62A2BE_7CE7_496E_AC79_F133ABDC98BF_.wvu.FilterData" localSheetId="0" hidden="1">'на 01.04.2021'!$A$7:$H$129</definedName>
    <definedName name="Z_8E9F6F00_AE74_405E_A586_56EFCF2E0935_.wvu.FilterData" localSheetId="0" hidden="1">'на 01.04.2021'!$A$7:$J$389</definedName>
    <definedName name="Z_8EEA3962_BA4C_439A_A251_8CA09A99457C_.wvu.FilterData" localSheetId="0" hidden="1">'на 01.04.2021'!$A$7:$J$389</definedName>
    <definedName name="Z_8EEB3EFB_2D0D_474D_A904_853356F13984_.wvu.FilterData" localSheetId="0" hidden="1">'на 01.04.2021'!$A$7:$J$389</definedName>
    <definedName name="Z_8F2A8A22_72A2_4B00_8248_255CA52D5828_.wvu.FilterData" localSheetId="0" hidden="1">'на 01.04.2021'!$A$7:$J$389</definedName>
    <definedName name="Z_8F2C6946_96AE_437C_B49F_554BFA809A0E_.wvu.FilterData" localSheetId="0" hidden="1">'на 01.04.2021'!$A$7:$J$389</definedName>
    <definedName name="Z_8F77D1FA_0A19_42EE_8A6C_A8B882128C49_.wvu.FilterData" localSheetId="0" hidden="1">'на 01.04.2021'!$A$7:$J$389</definedName>
    <definedName name="Z_8FF9DCA5_6AD6_43DC_B4C2_6F2C2BD54E25_.wvu.FilterData" localSheetId="0" hidden="1">'на 01.04.2021'!$A$7:$J$389</definedName>
    <definedName name="Z_90067115_7038_486C_B585_B48F5820801A_.wvu.FilterData" localSheetId="0" hidden="1">'на 01.04.2021'!$A$7:$J$389</definedName>
    <definedName name="Z_9044C5A5_1D21_4DB7_B551_B82CFEBFBFBE_.wvu.FilterData" localSheetId="0" hidden="1">'на 01.04.2021'!$A$7:$J$389</definedName>
    <definedName name="Z_9089CAE7_C9D5_4B44_BF40_622C1D4BEC1A_.wvu.FilterData" localSheetId="0" hidden="1">'на 01.04.2021'!$A$7:$J$389</definedName>
    <definedName name="Z_90B62036_E8E2_47F2_BA67_9490969E5E89_.wvu.FilterData" localSheetId="0" hidden="1">'на 01.04.2021'!$A$7:$J$389</definedName>
    <definedName name="Z_91103F08_EE62_4F95_B47C_65D13A7070C8_.wvu.FilterData" localSheetId="0" hidden="1">'на 01.04.2021'!$A$7:$J$389</definedName>
    <definedName name="Z_91482E4A_EB85_41D6_AA9F_21521D0F577E_.wvu.FilterData" localSheetId="0" hidden="1">'на 01.04.2021'!$A$7:$J$389</definedName>
    <definedName name="Z_91A44DD7_EFA1_45BC_BF8A_C6EBAED142C3_.wvu.FilterData" localSheetId="0" hidden="1">'на 01.04.2021'!$A$7:$J$389</definedName>
    <definedName name="Z_91E3A4F6_DD5F_4801_8A73_43FA173EA59A_.wvu.FilterData" localSheetId="0" hidden="1">'на 01.04.2021'!$A$7:$J$389</definedName>
    <definedName name="Z_91E66982_B953_4C54_8AD4_16330160AA89_.wvu.FilterData" localSheetId="0" hidden="1">'на 01.04.2021'!$A$7:$J$389</definedName>
    <definedName name="Z_920A2071_C71B_4F9A_9162_3A507E3571B7_.wvu.FilterData" localSheetId="0" hidden="1">'на 01.04.2021'!$A$7:$J$389</definedName>
    <definedName name="Z_920FBB9C_08EB_4E34_86D0_F557F6CFABB8_.wvu.FilterData" localSheetId="0" hidden="1">'на 01.04.2021'!$A$7:$J$389</definedName>
    <definedName name="Z_926731AA_9A88_47C5_8058_DA6BC91B3B99_.wvu.FilterData" localSheetId="0" hidden="1">'на 01.04.2021'!$A$7:$J$389</definedName>
    <definedName name="Z_92A69ACC_08E1_4049_9A4E_909BE09E8D3F_.wvu.FilterData" localSheetId="0" hidden="1">'на 01.04.2021'!$A$7:$J$389</definedName>
    <definedName name="Z_92A7494D_B642_4D2E_8A98_FA3ADD190BCE_.wvu.FilterData" localSheetId="0" hidden="1">'на 01.04.2021'!$A$7:$J$389</definedName>
    <definedName name="Z_92A89EF4_8A4E_4790_B0CC_01892B6039EB_.wvu.FilterData" localSheetId="0" hidden="1">'на 01.04.2021'!$A$7:$J$389</definedName>
    <definedName name="Z_92B14807_1A18_49A7_BCF6_3D45DEFE0E47_.wvu.FilterData" localSheetId="0" hidden="1">'на 01.04.2021'!$A$7:$J$389</definedName>
    <definedName name="Z_92E38377_38CC_496E_BBD8_5394F7550FE3_.wvu.FilterData" localSheetId="0" hidden="1">'на 01.04.2021'!$A$7:$J$389</definedName>
    <definedName name="Z_93030161_EBD2_4C55_BB01_67290B2149A7_.wvu.FilterData" localSheetId="0" hidden="1">'на 01.04.2021'!$A$7:$J$389</definedName>
    <definedName name="Z_935DFEC4_8817_4BB5_A846_9674D5A05EE9_.wvu.FilterData" localSheetId="0" hidden="1">'на 01.04.2021'!$A$7:$H$129</definedName>
    <definedName name="Z_938F43B0_CEED_4632_948B_C835F76DFE4A_.wvu.FilterData" localSheetId="0" hidden="1">'на 01.04.2021'!$A$7:$J$389</definedName>
    <definedName name="Z_93997AAE_3E78_48E8_AE0E_38B78085663A_.wvu.FilterData" localSheetId="0" hidden="1">'на 01.04.2021'!$A$7:$J$389</definedName>
    <definedName name="Z_93BF033D_2036_4742_AB68_242DB5BA821E_.wvu.FilterData" localSheetId="0" hidden="1">'на 01.04.2021'!$A$7:$J$389</definedName>
    <definedName name="Z_944D1186_FA84_48E6_9A44_19022D55084A_.wvu.FilterData" localSheetId="0" hidden="1">'на 01.04.2021'!$A$7:$J$389</definedName>
    <definedName name="Z_94851B80_49A7_4207_A790_443843F85060_.wvu.FilterData" localSheetId="0" hidden="1">'на 01.04.2021'!$A$7:$J$389</definedName>
    <definedName name="Z_949A7D0E_EBB0_4939_AB12_3F79A0A0ED4F_.wvu.FilterData" localSheetId="0" hidden="1">'на 01.04.2021'!$A$7:$J$389</definedName>
    <definedName name="Z_94B7C2B3_DC8A_4452_BC25_88DB8E474127_.wvu.FilterData" localSheetId="0" hidden="1">'на 01.04.2021'!$A$7:$J$389</definedName>
    <definedName name="Z_94E3B816_367C_44F4_94FC_13D42F694C13_.wvu.FilterData" localSheetId="0" hidden="1">'на 01.04.2021'!$A$7:$J$389</definedName>
    <definedName name="Z_94EA4FF3_9C66_4E05_B605_F34B86071F69_.wvu.FilterData" localSheetId="0" hidden="1">'на 01.04.2021'!$A$7:$J$389</definedName>
    <definedName name="Z_950C870F_3AF0_4B80_9D18_1687A05DE5A8_.wvu.FilterData" localSheetId="0" hidden="1">'на 01.04.2021'!$A$7:$J$389</definedName>
    <definedName name="Z_9567BAA3_C404_4ADC_8B8B_933A1A5CE7B8_.wvu.FilterData" localSheetId="0" hidden="1">'на 01.04.2021'!$A$7:$J$389</definedName>
    <definedName name="Z_95B26847_5719_44C4_809A_1AA433F7B4DC_.wvu.FilterData" localSheetId="0" hidden="1">'на 01.04.2021'!$A$7:$J$389</definedName>
    <definedName name="Z_95B5A563_A81C_425C_AC80_18232E0FA0F2_.wvu.FilterData" localSheetId="0" hidden="1">'на 01.04.2021'!$A$7:$H$129</definedName>
    <definedName name="Z_95DCDA71_E71C_4701_B168_34A55CC7547D_.wvu.FilterData" localSheetId="0" hidden="1">'на 01.04.2021'!$A$7:$J$389</definedName>
    <definedName name="Z_95E04D27_058D_4765_8CB6_B789CC5A15B9_.wvu.FilterData" localSheetId="0" hidden="1">'на 01.04.2021'!$A$7:$J$389</definedName>
    <definedName name="Z_96167660_EA8B_4F7D_87A1_785E97B459B3_.wvu.FilterData" localSheetId="0" hidden="1">'на 01.04.2021'!$A$7:$H$129</definedName>
    <definedName name="Z_96879477_4713_4ABC_982A_7EB1C07B4DED_.wvu.FilterData" localSheetId="0" hidden="1">'на 01.04.2021'!$A$7:$H$129</definedName>
    <definedName name="Z_969E164A_AA47_4A3D_AECC_F3C5A8BBA40A_.wvu.FilterData" localSheetId="0" hidden="1">'на 01.04.2021'!$A$7:$J$389</definedName>
    <definedName name="Z_96C46F49_6CFA_47C5_9713_424D77847057_.wvu.FilterData" localSheetId="0" hidden="1">'на 01.04.2021'!$A$7:$J$389</definedName>
    <definedName name="Z_9780079B_2369_4362_9878_DE63286783A8_.wvu.FilterData" localSheetId="0" hidden="1">'на 01.04.2021'!$A$7:$J$389</definedName>
    <definedName name="Z_9789C022_BEB5_4A51_89C2_B2D27533BB96_.wvu.FilterData" localSheetId="0" hidden="1">'на 01.04.2021'!$A$7:$J$389</definedName>
    <definedName name="Z_97AF5CDA_9057_4A36_BC76_223B85F59585_.wvu.FilterData" localSheetId="0" hidden="1">'на 01.04.2021'!$A$7:$J$389</definedName>
    <definedName name="Z_97B55429_A18E_43B5_9AF8_FE73FCDE4BBB_.wvu.FilterData" localSheetId="0" hidden="1">'на 01.04.2021'!$A$7:$J$389</definedName>
    <definedName name="Z_97D68CA5_AD8F_44B6_A9B3_0D8C837D550D_.wvu.FilterData" localSheetId="0" hidden="1">'на 01.04.2021'!$A$7:$J$389</definedName>
    <definedName name="Z_97E2C09C_6040_4BDA_B6A0_AF60F993AC48_.wvu.FilterData" localSheetId="0" hidden="1">'на 01.04.2021'!$A$7:$J$389</definedName>
    <definedName name="Z_97F74FDF_2C27_4D85_A3A7_1EF51A8A2DFF_.wvu.FilterData" localSheetId="0" hidden="1">'на 01.04.2021'!$A$7:$H$129</definedName>
    <definedName name="Z_98620FAB_A12D_44CF_95E4_17A962FCE777_.wvu.FilterData" localSheetId="0" hidden="1">'на 01.04.2021'!$A$7:$J$389</definedName>
    <definedName name="Z_987C1B6D_28A7_49CB_BBF0_6C3FFB9FC1C5_.wvu.FilterData" localSheetId="0" hidden="1">'на 01.04.2021'!$A$7:$J$389</definedName>
    <definedName name="Z_98AE7DDA_90CE_4E15_AD8D_6630EEDB042C_.wvu.FilterData" localSheetId="0" hidden="1">'на 01.04.2021'!$A$7:$J$389</definedName>
    <definedName name="Z_98BF881C_EB9C_4397_B787_F3FB50ED2890_.wvu.FilterData" localSheetId="0" hidden="1">'на 01.04.2021'!$A$7:$J$389</definedName>
    <definedName name="Z_98E168F2_55D9_4CA5_BFC7_4762AF11FD48_.wvu.FilterData" localSheetId="0" hidden="1">'на 01.04.2021'!$A$7:$J$389</definedName>
    <definedName name="Z_998B8119_4FF3_4A16_838D_539C6AE34D55_.wvu.Cols" localSheetId="0" hidden="1">'на 01.04.2021'!#REF!,'на 01.04.2021'!#REF!</definedName>
    <definedName name="Z_998B8119_4FF3_4A16_838D_539C6AE34D55_.wvu.FilterData" localSheetId="0" hidden="1">'на 01.04.2021'!$A$7:$J$389</definedName>
    <definedName name="Z_998B8119_4FF3_4A16_838D_539C6AE34D55_.wvu.PrintArea" localSheetId="0" hidden="1">'на 01.04.2021'!$A$1:$J$168</definedName>
    <definedName name="Z_998B8119_4FF3_4A16_838D_539C6AE34D55_.wvu.PrintTitles" localSheetId="0" hidden="1">'на 01.04.2021'!$5:$8</definedName>
    <definedName name="Z_998B8119_4FF3_4A16_838D_539C6AE34D55_.wvu.Rows" localSheetId="0" hidden="1">'на 01.04.2021'!#REF!</definedName>
    <definedName name="Z_99950613_28E7_4EC2_B918_559A2757B0A9_.wvu.FilterData" localSheetId="0" hidden="1">'на 01.04.2021'!$A$7:$J$389</definedName>
    <definedName name="Z_99950613_28E7_4EC2_B918_559A2757B0A9_.wvu.PrintArea" localSheetId="0" hidden="1">'на 01.04.2021'!$A$1:$J$174</definedName>
    <definedName name="Z_99950613_28E7_4EC2_B918_559A2757B0A9_.wvu.PrintTitles" localSheetId="0" hidden="1">'на 01.04.2021'!$5:$8</definedName>
    <definedName name="Z_99A00621_53DB_4FBF_8383_336AC7B2FEE0_.wvu.FilterData" localSheetId="0" hidden="1">'на 01.04.2021'!$A$7:$J$389</definedName>
    <definedName name="Z_9A28E7E9_55CD_40D9_9E29_E07B8DD3C238_.wvu.FilterData" localSheetId="0" hidden="1">'на 01.04.2021'!$A$7:$J$389</definedName>
    <definedName name="Z_9A6418C5_C15B_4481_8C01_E36546203821_.wvu.FilterData" localSheetId="0" hidden="1">'на 01.04.2021'!$A$7:$J$389</definedName>
    <definedName name="Z_9A769443_7DFA_43D5_AB26_6F2EEF53DAF1_.wvu.FilterData" localSheetId="0" hidden="1">'на 01.04.2021'!$A$7:$H$129</definedName>
    <definedName name="Z_9A867A2D_A50A_44FA_836D_C92580FE5490_.wvu.FilterData" localSheetId="0" hidden="1">'на 01.04.2021'!$A$7:$J$389</definedName>
    <definedName name="Z_9A8805C9_3F9C_4C37_94BC_61EEF8D2C885_.wvu.FilterData" localSheetId="0" hidden="1">'на 01.04.2021'!$A$7:$J$389</definedName>
    <definedName name="Z_9A8CADCF_85D0_4D32_80F2_6CE3DE83CA66_.wvu.FilterData" localSheetId="0" hidden="1">'на 01.04.2021'!$A$7:$J$389</definedName>
    <definedName name="Z_9B640DD4_FBFD_444A_B4D5_4A34ED79B9BC_.wvu.FilterData" localSheetId="0" hidden="1">'на 01.04.2021'!$A$7:$J$389</definedName>
    <definedName name="Z_9B77C18C_32C0_4A8F_8326_B1F3EFEE1CFC_.wvu.FilterData" localSheetId="0" hidden="1">'на 01.04.2021'!$A$7:$J$389</definedName>
    <definedName name="Z_9C310551_EC8B_4B87_B5AF_39FC532C6FE3_.wvu.FilterData" localSheetId="0" hidden="1">'на 01.04.2021'!$A$7:$H$129</definedName>
    <definedName name="Z_9C38FBC7_6E93_40A5_BD30_7720FC92D0D4_.wvu.FilterData" localSheetId="0" hidden="1">'на 01.04.2021'!$A$7:$J$389</definedName>
    <definedName name="Z_9C9C6403_3B1D_44F0_9126_C822E2C48F50_.wvu.FilterData" localSheetId="0" hidden="1">'на 01.04.2021'!$A$7:$J$389</definedName>
    <definedName name="Z_9CB26755_9CF3_42C9_A567_6FF9CCE0F397_.wvu.FilterData" localSheetId="0" hidden="1">'на 01.04.2021'!$A$7:$J$389</definedName>
    <definedName name="Z_9CE1F91A_5326_41A6_9CA7_C24ACCBE2F48_.wvu.FilterData" localSheetId="0" hidden="1">'на 01.04.2021'!$A$7:$J$389</definedName>
    <definedName name="Z_9D24C81C_5B18_4B40_BF88_7236C9CAE366_.wvu.FilterData" localSheetId="0" hidden="1">'на 01.04.2021'!$A$7:$H$129</definedName>
    <definedName name="Z_9DB67999_45BF_4538_9CF8_C9958A6A7967_.wvu.FilterData" localSheetId="0" hidden="1">'на 01.04.2021'!$A$7:$J$389</definedName>
    <definedName name="Z_9DE7839B_6B77_48C9_B008_4D6E417DD85D_.wvu.FilterData" localSheetId="0" hidden="1">'на 01.04.2021'!$A$7:$J$389</definedName>
    <definedName name="Z_9E1D944D_E62F_4660_B928_F956F86CCB3D_.wvu.FilterData" localSheetId="0" hidden="1">'на 01.04.2021'!$A$7:$J$389</definedName>
    <definedName name="Z_9E500623_C422_42E9_B57D_FB9A70C3BF5A_.wvu.FilterData" localSheetId="0" hidden="1">'на 01.04.2021'!$A$7:$J$389</definedName>
    <definedName name="Z_9E720D93_31F0_4636_BA00_6CE6F83F3651_.wvu.FilterData" localSheetId="0" hidden="1">'на 01.04.2021'!$A$7:$J$389</definedName>
    <definedName name="Z_9E7BD09E_D434_4E3C_9FAA_2900F6037295_.wvu.FilterData" localSheetId="0" hidden="1">'на 01.04.2021'!$A$7:$J$389</definedName>
    <definedName name="Z_9E943B7D_D4C7_443F_BC4C_8AB90546D8A5_.wvu.Cols" localSheetId="0" hidden="1">'на 01.04.2021'!#REF!,'на 01.04.2021'!#REF!</definedName>
    <definedName name="Z_9E943B7D_D4C7_443F_BC4C_8AB90546D8A5_.wvu.FilterData" localSheetId="0" hidden="1">'на 01.04.2021'!$A$3:$J$61</definedName>
    <definedName name="Z_9E943B7D_D4C7_443F_BC4C_8AB90546D8A5_.wvu.PrintTitles" localSheetId="0" hidden="1">'на 01.04.2021'!$5:$8</definedName>
    <definedName name="Z_9E943B7D_D4C7_443F_BC4C_8AB90546D8A5_.wvu.Rows" localSheetId="0" hidden="1">'на 01.04.2021'!#REF!,'на 01.04.2021'!#REF!,'на 01.04.2021'!#REF!,'на 01.04.2021'!#REF!,'на 01.04.2021'!#REF!,'на 01.04.2021'!#REF!,'на 01.04.2021'!#REF!,'на 01.04.2021'!#REF!,'на 01.04.2021'!#REF!,'на 01.04.2021'!#REF!,'на 01.04.2021'!#REF!,'на 01.04.2021'!#REF!,'на 01.04.2021'!#REF!,'на 01.04.2021'!#REF!,'на 01.04.2021'!#REF!,'на 01.04.2021'!#REF!,'на 01.04.2021'!#REF!,'на 01.04.2021'!#REF!,'на 01.04.2021'!#REF!,'на 01.04.2021'!#REF!</definedName>
    <definedName name="Z_9EC99D85_9CBB_4D41_A0AC_5A782960B43C_.wvu.FilterData" localSheetId="0" hidden="1">'на 01.04.2021'!$A$7:$H$129</definedName>
    <definedName name="Z_9EE9225B_6C4B_479E_B8A3_AD0EB35235F9_.wvu.FilterData" localSheetId="0" hidden="1">'на 01.04.2021'!$A$7:$J$389</definedName>
    <definedName name="Z_9F469FEB_94D1_4BA9_BDF6_0A94C53541EA_.wvu.FilterData" localSheetId="0" hidden="1">'на 01.04.2021'!$A$7:$J$389</definedName>
    <definedName name="Z_9FA29541_62F4_4CED_BF33_19F6BA57578F_.wvu.Cols" localSheetId="0" hidden="1">'на 01.04.2021'!#REF!,'на 01.04.2021'!#REF!</definedName>
    <definedName name="Z_9FA29541_62F4_4CED_BF33_19F6BA57578F_.wvu.FilterData" localSheetId="0" hidden="1">'на 01.04.2021'!$A$7:$J$389</definedName>
    <definedName name="Z_9FA29541_62F4_4CED_BF33_19F6BA57578F_.wvu.PrintArea" localSheetId="0" hidden="1">'на 01.04.2021'!$A$1:$J$168</definedName>
    <definedName name="Z_9FA29541_62F4_4CED_BF33_19F6BA57578F_.wvu.PrintTitles" localSheetId="0" hidden="1">'на 01.04.2021'!$5:$8</definedName>
    <definedName name="Z_9FDAEEB9_7434_4701_B9D3_AEFADA35D37B_.wvu.FilterData" localSheetId="0" hidden="1">'на 01.04.2021'!$A$7:$J$389</definedName>
    <definedName name="Z_A03C4C06_B945_48DE_83E2_706D18377BFA_.wvu.FilterData" localSheetId="0" hidden="1">'на 01.04.2021'!$A$7:$J$389</definedName>
    <definedName name="Z_A0441A70_4C93_4AA0_AF04_3A7C9239CEF3_.wvu.FilterData" localSheetId="0" hidden="1">'на 01.04.2021'!$A$7:$J$389</definedName>
    <definedName name="Z_A0705A92_5C48_4D34_8BC4_2ECE0700F6B7_.wvu.FilterData" localSheetId="0" hidden="1">'на 01.04.2021'!$A$7:$J$389</definedName>
    <definedName name="Z_A076AA26_B89C_401B_BFC1_DBB6CC9D6D95_.wvu.FilterData" localSheetId="0" hidden="1">'на 01.04.2021'!$A$7:$J$389</definedName>
    <definedName name="Z_A08B7B60_BE09_484D_B75E_15D9DE206B17_.wvu.FilterData" localSheetId="0" hidden="1">'на 01.04.2021'!$A$7:$J$389</definedName>
    <definedName name="Z_A0963EEC_5578_46DF_B7B0_2B9F8CADC5B9_.wvu.FilterData" localSheetId="0" hidden="1">'на 01.04.2021'!$A$7:$J$389</definedName>
    <definedName name="Z_A0A3CD9B_2436_40D7_91DB_589A95FBBF00_.wvu.FilterData" localSheetId="0" hidden="1">'на 01.04.2021'!$A$7:$J$389</definedName>
    <definedName name="Z_A0A3CD9B_2436_40D7_91DB_589A95FBBF00_.wvu.PrintArea" localSheetId="0" hidden="1">'на 01.04.2021'!$A$1:$J$188</definedName>
    <definedName name="Z_A0A3CD9B_2436_40D7_91DB_589A95FBBF00_.wvu.PrintTitles" localSheetId="0" hidden="1">'на 01.04.2021'!$5:$8</definedName>
    <definedName name="Z_A0B88556_74B6_47DD_919E_F05FE459C0D2_.wvu.FilterData" localSheetId="0" hidden="1">'на 01.04.2021'!$A$7:$J$389</definedName>
    <definedName name="Z_A0EB0A04_1124_498B_8C4B_C1E25B53C1A8_.wvu.FilterData" localSheetId="0" hidden="1">'на 01.04.2021'!$A$7:$H$129</definedName>
    <definedName name="Z_A0F76A4B_6862_4C98_8A93_2EBAEE1B6BB0_.wvu.FilterData" localSheetId="0" hidden="1">'на 01.04.2021'!$A$7:$J$389</definedName>
    <definedName name="Z_A113B19A_DB2C_4585_AED7_B7EF9F05E57E_.wvu.FilterData" localSheetId="0" hidden="1">'на 01.04.2021'!$A$7:$J$389</definedName>
    <definedName name="Z_A1252AD3_62A9_4B5D_B0FA_98A0DCCDEFC0_.wvu.FilterData" localSheetId="0" hidden="1">'на 01.04.2021'!$A$7:$J$389</definedName>
    <definedName name="Z_A16EB437_3CC8_4E6F_BBBC_69B23743E827_.wvu.FilterData" localSheetId="0" hidden="1">'на 01.04.2021'!$A$7:$J$389</definedName>
    <definedName name="Z_A1D433E9_C75F_4412_BF40_B52D987155DD_.wvu.FilterData" localSheetId="0" hidden="1">'на 01.04.2021'!$A$7:$J$389</definedName>
    <definedName name="Z_A1F73EBC_FDF3_4E2E_ACF3_35A0CE17D52C_.wvu.FilterData" localSheetId="0" hidden="1">'на 01.04.2021'!$A$7:$J$389</definedName>
    <definedName name="Z_A21CB1BD_5236_485F_8FCB_D43C0EB079B8_.wvu.FilterData" localSheetId="0" hidden="1">'на 01.04.2021'!$A$7:$J$389</definedName>
    <definedName name="Z_A248318D_C9F8_4612_8459_D14731DC6963_.wvu.FilterData" localSheetId="0" hidden="1">'на 01.04.2021'!$A$7:$J$389</definedName>
    <definedName name="Z_A2611F3A_C06C_4662_B39E_6F08BA7C9B14_.wvu.FilterData" localSheetId="0" hidden="1">'на 01.04.2021'!$A$7:$H$129</definedName>
    <definedName name="Z_A28DA500_33FC_4913_B21A_3E2D7ED7A130_.wvu.FilterData" localSheetId="0" hidden="1">'на 01.04.2021'!$A$7:$H$129</definedName>
    <definedName name="Z_A37CB508_4B3B_4626_B2D4_41A961FED620_.wvu.FilterData" localSheetId="0" hidden="1">'на 01.04.2021'!$A$7:$J$389</definedName>
    <definedName name="Z_A38250FB_559C_49CE_918A_6673F9586B86_.wvu.FilterData" localSheetId="0" hidden="1">'на 01.04.2021'!$A$7:$J$389</definedName>
    <definedName name="Z_A3A455A0_D439_4DB6_9552_34013CFCFF6F_.wvu.FilterData" localSheetId="0" hidden="1">'на 01.04.2021'!$A$7:$J$389</definedName>
    <definedName name="Z_A417CB3E_529C_4BEC_A3E1_79EB9F85AD3C_.wvu.FilterData" localSheetId="0" hidden="1">'на 01.04.2021'!$A$7:$J$389</definedName>
    <definedName name="Z_A43F854D_D5F8_4D22_A3A2_377329C9E300_.wvu.FilterData" localSheetId="0" hidden="1">'на 01.04.2021'!$A$7:$J$389</definedName>
    <definedName name="Z_A493CE42_CB3C_4296_B6F9_DECBE584245E_.wvu.FilterData" localSheetId="0" hidden="1">'на 01.04.2021'!$A$7:$J$389</definedName>
    <definedName name="Z_A5169FE8_9D26_44E6_A6EA_F78B40E1DE01_.wvu.FilterData" localSheetId="0" hidden="1">'на 01.04.2021'!$A$7:$J$389</definedName>
    <definedName name="Z_A545B35E_D99D_4094_9EF0_1F003BB186C8_.wvu.FilterData" localSheetId="0" hidden="1">'на 01.04.2021'!$A$7:$J$389</definedName>
    <definedName name="Z_A57C42F9_18B1_4AA0_97AE_4F8F0C3D5B4A_.wvu.FilterData" localSheetId="0" hidden="1">'на 01.04.2021'!$A$7:$J$389</definedName>
    <definedName name="Z_A58EC50F_4C51_4CEE_AAEE_87B66F6A25CE_.wvu.FilterData" localSheetId="0" hidden="1">'на 01.04.2021'!$A$7:$J$389</definedName>
    <definedName name="Z_A62258B9_7768_4C4F_AFFC_537782E81CFF_.wvu.FilterData" localSheetId="0" hidden="1">'на 01.04.2021'!$A$7:$H$129</definedName>
    <definedName name="Z_A65D4FF6_26A1_47FE_AF98_41E05002FB1E_.wvu.FilterData" localSheetId="0" hidden="1">'на 01.04.2021'!$A$7:$H$129</definedName>
    <definedName name="Z_A6816A2A_A381_4629_A196_A2D2CBED046E_.wvu.FilterData" localSheetId="0" hidden="1">'на 01.04.2021'!$A$7:$J$389</definedName>
    <definedName name="Z_A6B98527_7CBF_4E4D_BDEA_9334A3EB779F_.wvu.Cols" localSheetId="0" hidden="1">'на 01.04.2021'!#REF!,'на 01.04.2021'!#REF!,'на 01.04.2021'!$K:$BM</definedName>
    <definedName name="Z_A6B98527_7CBF_4E4D_BDEA_9334A3EB779F_.wvu.FilterData" localSheetId="0" hidden="1">'на 01.04.2021'!$A$7:$J$389</definedName>
    <definedName name="Z_A6B98527_7CBF_4E4D_BDEA_9334A3EB779F_.wvu.PrintArea" localSheetId="0" hidden="1">'на 01.04.2021'!$A$1:$BM$168</definedName>
    <definedName name="Z_A6B98527_7CBF_4E4D_BDEA_9334A3EB779F_.wvu.PrintTitles" localSheetId="0" hidden="1">'на 01.04.2021'!$5:$7</definedName>
    <definedName name="Z_A80309A3_DC3C_4005_B42B_D4917A972961_.wvu.FilterData" localSheetId="0" hidden="1">'на 01.04.2021'!$A$7:$J$389</definedName>
    <definedName name="Z_A8612BC9_FCBF_471D_AC5E_53EED994AF30_.wvu.FilterData" localSheetId="0" hidden="1">'на 01.04.2021'!$A$7:$J$389</definedName>
    <definedName name="Z_A8EFE8CB_4B40_4A53_8B7A_29439E2B50D7_.wvu.FilterData" localSheetId="0" hidden="1">'на 01.04.2021'!$A$7:$J$389</definedName>
    <definedName name="Z_A98C96B5_CE3A_4FF9_B3E5_0DBB66ADC5BB_.wvu.FilterData" localSheetId="0" hidden="1">'на 01.04.2021'!$A$7:$H$129</definedName>
    <definedName name="Z_A9BB2943_E4B1_4809_A926_69F8C50E1CF2_.wvu.FilterData" localSheetId="0" hidden="1">'на 01.04.2021'!$A$7:$J$389</definedName>
    <definedName name="Z_AA2D48D6_A520_472C_A13E_9C86E59954B7_.wvu.FilterData" localSheetId="0" hidden="1">'на 01.04.2021'!$A$7:$J$389</definedName>
    <definedName name="Z_AA4C7BF5_07E0_4095_B165_D2AF600190FA_.wvu.FilterData" localSheetId="0" hidden="1">'на 01.04.2021'!$A$7:$H$129</definedName>
    <definedName name="Z_AAC4B5AB_1913_4D9C_A1FF_BD9345E009EB_.wvu.FilterData" localSheetId="0" hidden="1">'на 01.04.2021'!$A$7:$H$129</definedName>
    <definedName name="Z_AB20AEF7_931C_411F_91E6_F461408B5AE6_.wvu.FilterData" localSheetId="0" hidden="1">'на 01.04.2021'!$A$7:$J$389</definedName>
    <definedName name="Z_AB6F92E9_DF9D_4C91_986B_A24ACE20A074_.wvu.FilterData" localSheetId="0" hidden="1">'на 01.04.2021'!$A$7:$J$389</definedName>
    <definedName name="Z_ABA75302_0F6D_4886_9D81_1818E8870CAA_.wvu.FilterData" localSheetId="0" hidden="1">'на 01.04.2021'!$A$3:$K$173</definedName>
    <definedName name="Z_ABAF42E6_6CD6_46B1_A0C6_0099C207BC1C_.wvu.FilterData" localSheetId="0" hidden="1">'на 01.04.2021'!$A$7:$J$389</definedName>
    <definedName name="Z_ABF07E15_3FB5_46FA_8B18_72FA32E3F1DA_.wvu.FilterData" localSheetId="0" hidden="1">'на 01.04.2021'!$A$7:$J$389</definedName>
    <definedName name="Z_ACFE2E5A_B4BC_4793_B103_05F97C227772_.wvu.FilterData" localSheetId="0" hidden="1">'на 01.04.2021'!$A$7:$J$389</definedName>
    <definedName name="Z_AD079EA2_4E18_46EE_8E20_0C7923C917D2_.wvu.FilterData" localSheetId="0" hidden="1">'на 01.04.2021'!$A$7:$J$389</definedName>
    <definedName name="Z_AD5FD28B_B163_4E28_9CF1_4D777A9C7F23_.wvu.FilterData" localSheetId="0" hidden="1">'на 01.04.2021'!$A$7:$J$389</definedName>
    <definedName name="Z_ADA9DB4F_5BB1_4224_8DA9_14C27A67B61C_.wvu.FilterData" localSheetId="0" hidden="1">'на 01.04.2021'!$A$7:$J$389</definedName>
    <definedName name="Z_ADC07B81_DE66_492B_BBA5_997218302AD2_.wvu.FilterData" localSheetId="0" hidden="1">'на 01.04.2021'!$A$7:$J$389</definedName>
    <definedName name="Z_ADE318A0_9CB5_431A_AF2B_D561B19631D9_.wvu.FilterData" localSheetId="0" hidden="1">'на 01.04.2021'!$A$7:$J$389</definedName>
    <definedName name="Z_ADEB3242_7660_4E37_BB66_F38B3721740A_.wvu.FilterData" localSheetId="0" hidden="1">'на 01.04.2021'!$A$7:$J$389</definedName>
    <definedName name="Z_ADF53E9B_9172_4E3F_AC45_4FF59160C1DB_.wvu.FilterData" localSheetId="0" hidden="1">'на 01.04.2021'!$A$7:$J$389</definedName>
    <definedName name="Z_AEB68FDB_733B_4E71_B527_DB78F63BA639_.wvu.FilterData" localSheetId="0" hidden="1">'на 01.04.2021'!$A$7:$J$389</definedName>
    <definedName name="Z_AED2ABF5_9707_4CFB_B8F8_DA241FA03270_.wvu.FilterData" localSheetId="0" hidden="1">'на 01.04.2021'!$A$7:$J$389</definedName>
    <definedName name="Z_AF01D870_77CB_46A2_A95B_3A27FF42EAA8_.wvu.FilterData" localSheetId="0" hidden="1">'на 01.04.2021'!$A$7:$H$129</definedName>
    <definedName name="Z_AF1AEFF5_9892_4FCB_BD3E_6CF1CEE1B71B_.wvu.FilterData" localSheetId="0" hidden="1">'на 01.04.2021'!$A$7:$J$389</definedName>
    <definedName name="Z_AF4D94A7_871B_4DAF_A524_EFBD1A653B6B_.wvu.FilterData" localSheetId="0" hidden="1">'на 01.04.2021'!$A$7:$J$389</definedName>
    <definedName name="Z_AF52B61E_FDEA_47EA_AEB5_644F9593AA6A_.wvu.FilterData" localSheetId="0" hidden="1">'на 01.04.2021'!$A$7:$J$389</definedName>
    <definedName name="Z_AF578863_5150_4761_94CC_531A4DF22DCE_.wvu.FilterData" localSheetId="0" hidden="1">'на 01.04.2021'!$A$7:$J$389</definedName>
    <definedName name="Z_AF5A4C14_51B2_4FAB_A1D5_7A115E23761D_.wvu.FilterData" localSheetId="0" hidden="1">'на 01.04.2021'!$A$7:$J$389</definedName>
    <definedName name="Z_AFA81EB9_2671_4E2A_8E75_7C4A62B9444A_.wvu.FilterData" localSheetId="0" hidden="1">'на 01.04.2021'!$A$7:$J$389</definedName>
    <definedName name="Z_AFABF6AA_2F6E_48B0_98F8_213EA30990B1_.wvu.FilterData" localSheetId="0" hidden="1">'на 01.04.2021'!$A$7:$J$389</definedName>
    <definedName name="Z_AFC26506_1EE1_430F_B247_3257CE41958A_.wvu.FilterData" localSheetId="0" hidden="1">'на 01.04.2021'!$A$7:$J$389</definedName>
    <definedName name="Z_B00B4D71_156E_4DD9_93CC_1F392CBA035F_.wvu.FilterData" localSheetId="0" hidden="1">'на 01.04.2021'!$A$7:$J$389</definedName>
    <definedName name="Z_B0B61858_D248_4F0B_95EB_A53482FBF19B_.wvu.FilterData" localSheetId="0" hidden="1">'на 01.04.2021'!$A$7:$J$389</definedName>
    <definedName name="Z_B0BB7BD4_E507_4D19_A9BF_6595068A89B5_.wvu.FilterData" localSheetId="0" hidden="1">'на 01.04.2021'!$A$7:$J$389</definedName>
    <definedName name="Z_B0E0BA3C_DE22_4F32_91F8_7EFC47C05F3D_.wvu.FilterData" localSheetId="0" hidden="1">'на 01.04.2021'!$A$7:$J$389</definedName>
    <definedName name="Z_B1092B1A_E83D_4B5A_8305_1FA97EA37480_.wvu.FilterData" localSheetId="0" hidden="1">'на 01.04.2021'!$A$7:$J$389</definedName>
    <definedName name="Z_B116361E_7ED4_4599_8694_C495BD23B202_.wvu.FilterData" localSheetId="0" hidden="1">'на 01.04.2021'!$A$7:$J$389</definedName>
    <definedName name="Z_B1378FA2_C7F2_4FA5_BEB6_CCDDC18D3830_.wvu.FilterData" localSheetId="0" hidden="1">'на 01.04.2021'!$A$7:$J$389</definedName>
    <definedName name="Z_B180D137_9F25_4AD4_9057_37928F1867A8_.wvu.FilterData" localSheetId="0" hidden="1">'на 01.04.2021'!$A$7:$H$129</definedName>
    <definedName name="Z_B1FA2CF0_321B_4787_93E8_EB6D5C78D6B5_.wvu.FilterData" localSheetId="0" hidden="1">'на 01.04.2021'!$A$7:$J$389</definedName>
    <definedName name="Z_B246A3A0_6AE0_4610_AE7A_F7490C26DBCA_.wvu.FilterData" localSheetId="0" hidden="1">'на 01.04.2021'!$A$7:$J$389</definedName>
    <definedName name="Z_B29CC05F_A051_4D5E_AA04_7123811DC381_.wvu.FilterData" localSheetId="0" hidden="1">'на 01.04.2021'!$A$7:$J$389</definedName>
    <definedName name="Z_B2C2530A_B98E_4F24_AE19_86FE9357633B_.wvu.FilterData" localSheetId="0" hidden="1">'на 01.04.2021'!$A$7:$J$389</definedName>
    <definedName name="Z_B2D38EAC_E767_43A7_B7A2_621639FE347D_.wvu.FilterData" localSheetId="0" hidden="1">'на 01.04.2021'!$A$7:$H$129</definedName>
    <definedName name="Z_B2E9D1B9_C3FE_4F75_89F4_46F3E34C24E4_.wvu.FilterData" localSheetId="0" hidden="1">'на 01.04.2021'!$A$7:$J$389</definedName>
    <definedName name="Z_B30FEF93_CDBE_4AC5_9298_7B65E13C3F79_.wvu.FilterData" localSheetId="0" hidden="1">'на 01.04.2021'!$A$7:$J$389</definedName>
    <definedName name="Z_B3114865_FFF9_40B7_B9E6_C3642102DCF9_.wvu.FilterData" localSheetId="0" hidden="1">'на 01.04.2021'!$A$7:$J$389</definedName>
    <definedName name="Z_B3339176_D3D0_4D7A_8AAB_C0B71F942A93_.wvu.FilterData" localSheetId="0" hidden="1">'на 01.04.2021'!$A$7:$H$129</definedName>
    <definedName name="Z_B350A9CC_C225_45B2_AEE1_E6A61C6949F5_.wvu.FilterData" localSheetId="0" hidden="1">'на 01.04.2021'!$A$7:$J$389</definedName>
    <definedName name="Z_B3600A72_2219_4522_9D71_3438906DADEB_.wvu.FilterData" localSheetId="0" hidden="1">'на 01.04.2021'!$A$7:$J$389</definedName>
    <definedName name="Z_B3655F0F_A78B_43E5_BFD5_814C66A7690F_.wvu.FilterData" localSheetId="0" hidden="1">'на 01.04.2021'!$A$7:$J$389</definedName>
    <definedName name="Z_B45FAC42_679D_43AB_B511_9E5492CAC2DB_.wvu.FilterData" localSheetId="0" hidden="1">'на 01.04.2021'!$A$7:$H$129</definedName>
    <definedName name="Z_B47A0A9E_665F_4B62_A9A6_650B391D5D49_.wvu.FilterData" localSheetId="0" hidden="1">'на 01.04.2021'!$A$7:$J$389</definedName>
    <definedName name="Z_B499C08D_A2E7_417F_A9B7_BFCE2B66534F_.wvu.FilterData" localSheetId="0" hidden="1">'на 01.04.2021'!$A$7:$J$389</definedName>
    <definedName name="Z_B4E448FF_1059_48E0_93CC_976057024FF4_.wvu.FilterData" localSheetId="0" hidden="1">'на 01.04.2021'!$A$7:$J$389</definedName>
    <definedName name="Z_B509A51A_98E0_4D86_A1E4_A5AB9AE9E52F_.wvu.FilterData" localSheetId="0" hidden="1">'на 01.04.2021'!$A$7:$J$389</definedName>
    <definedName name="Z_B537FA65_2A89_48F5_A855_62E73EDF1095_.wvu.FilterData" localSheetId="0" hidden="1">'на 01.04.2021'!$A$7:$J$389</definedName>
    <definedName name="Z_B543C7D0_E350_4DA4_A835_ADCB64A4D66D_.wvu.FilterData" localSheetId="0" hidden="1">'на 01.04.2021'!$A$7:$J$389</definedName>
    <definedName name="Z_B5533D56_E1AE_4DE7_8436_EF9CA55A4943_.wvu.FilterData" localSheetId="0" hidden="1">'на 01.04.2021'!$A$7:$J$389</definedName>
    <definedName name="Z_B56BEF44_39DC_4F5B_A5E5_157C237832AF_.wvu.FilterData" localSheetId="0" hidden="1">'на 01.04.2021'!$A$7:$H$129</definedName>
    <definedName name="Z_B575149D_1AE3_4570_9C6E_DBCC60810C82_.wvu.FilterData" localSheetId="0" hidden="1">'на 01.04.2021'!$A$7:$J$389</definedName>
    <definedName name="Z_B5A6FE62_B66C_45B1_AF17_B7686B0B3A3F_.wvu.FilterData" localSheetId="0" hidden="1">'на 01.04.2021'!$A$7:$J$389</definedName>
    <definedName name="Z_B603D180_E09A_4B9C_810F_9423EBA4A0EA_.wvu.FilterData" localSheetId="0" hidden="1">'на 01.04.2021'!$A$7:$J$389</definedName>
    <definedName name="Z_B666AFF1_6658_457A_A768_4BF1349F009A_.wvu.FilterData" localSheetId="0" hidden="1">'на 01.04.2021'!$A$7:$J$389</definedName>
    <definedName name="Z_B698776A_6A96_445D_9813_F5440DD90495_.wvu.FilterData" localSheetId="0" hidden="1">'на 01.04.2021'!$A$7:$J$389</definedName>
    <definedName name="Z_B6D72401_10F2_4D08_9A2D_EC1E2043D946_.wvu.FilterData" localSheetId="0" hidden="1">'на 01.04.2021'!$A$7:$J$389</definedName>
    <definedName name="Z_B6F11AB1_40C8_4880_BE42_1C35664CF325_.wvu.FilterData" localSheetId="0" hidden="1">'на 01.04.2021'!$A$7:$J$389</definedName>
    <definedName name="Z_B736B334_F8CF_4A1D_A747_B2B8CF3F3731_.wvu.FilterData" localSheetId="0" hidden="1">'на 01.04.2021'!$A$7:$J$389</definedName>
    <definedName name="Z_B7A22467_168B_475A_AC6B_F744F4990F6A_.wvu.FilterData" localSheetId="0" hidden="1">'на 01.04.2021'!$A$7:$J$389</definedName>
    <definedName name="Z_B7A4DC29_6CA3_48BD_BD2B_5EA61D250392_.wvu.FilterData" localSheetId="0" hidden="1">'на 01.04.2021'!$A$7:$H$129</definedName>
    <definedName name="Z_B7AA87B6_FA60_4A3A_B9B3_E470B82E05DB_.wvu.FilterData" localSheetId="0" hidden="1">'на 01.04.2021'!$A$7:$J$389</definedName>
    <definedName name="Z_B7D9DE91_6329_4AB9_BB45_131E306E53B9_.wvu.FilterData" localSheetId="0" hidden="1">'на 01.04.2021'!$A$7:$J$389</definedName>
    <definedName name="Z_B7F67755_3086_43A6_86E7_370F80E61BD0_.wvu.FilterData" localSheetId="0" hidden="1">'на 01.04.2021'!$A$7:$H$129</definedName>
    <definedName name="Z_B8283716_285A_45D5_8283_DCA7A3C9CFC7_.wvu.FilterData" localSheetId="0" hidden="1">'на 01.04.2021'!$A$7:$J$389</definedName>
    <definedName name="Z_B858041A_E0C9_4C5A_A736_A0DA4684B712_.wvu.FilterData" localSheetId="0" hidden="1">'на 01.04.2021'!$A$7:$J$389</definedName>
    <definedName name="Z_B88DEA47_DC50_452B_A428_57311C34DA8D_.wvu.FilterData" localSheetId="0" hidden="1">'на 01.04.2021'!$A$7:$J$389</definedName>
    <definedName name="Z_B898A439_2A40_408A_B02D_FB1508A09127_.wvu.FilterData" localSheetId="0" hidden="1">'на 01.04.2021'!$A$7:$J$389</definedName>
    <definedName name="Z_B8A45854_EBFF_49DF_A473_1D4385A7C5CE_.wvu.FilterData" localSheetId="0" hidden="1">'на 01.04.2021'!$A$7:$J$389</definedName>
    <definedName name="Z_B8EDA240_D337_4165_927F_4408D011F4B1_.wvu.FilterData" localSheetId="0" hidden="1">'на 01.04.2021'!$A$7:$J$389</definedName>
    <definedName name="Z_B908EE8E_4AFB_4152_A270_8C591D48DDA3_.wvu.FilterData" localSheetId="0" hidden="1">'на 01.04.2021'!$A$7:$J$389</definedName>
    <definedName name="Z_B94999B0_3597_431C_9F36_97A338C842BB_.wvu.FilterData" localSheetId="0" hidden="1">'на 01.04.2021'!$A$7:$J$389</definedName>
    <definedName name="Z_B9A29D57_1D84_4BB4_A72C_EF14D2D8DD4E_.wvu.FilterData" localSheetId="0" hidden="1">'на 01.04.2021'!$A$7:$J$389</definedName>
    <definedName name="Z_B9E4A290_7C7B_4FC4_B3B5_77FC903959FC_.wvu.FilterData" localSheetId="0" hidden="1">'на 01.04.2021'!$A$7:$J$389</definedName>
    <definedName name="Z_B9FDB936_DEDC_405B_AC55_3262523808BE_.wvu.FilterData" localSheetId="0" hidden="1">'на 01.04.2021'!$A$7:$J$389</definedName>
    <definedName name="Z_BA3AFA30_F6D5_4493_984A_74229D7E647F_.wvu.FilterData" localSheetId="0" hidden="1">'на 01.04.2021'!$A$7:$J$389</definedName>
    <definedName name="Z_BAB4825B_2E54_4A6C_A72D_1F8E7B4FEFFB_.wvu.FilterData" localSheetId="0" hidden="1">'на 01.04.2021'!$A$7:$J$389</definedName>
    <definedName name="Z_BAFB3A8F_5ACD_4C4A_A33C_831C754D88C0_.wvu.FilterData" localSheetId="0" hidden="1">'на 01.04.2021'!$A$7:$J$389</definedName>
    <definedName name="Z_BB12E75B_C0CD_4F27_B16D_E901B605B487_.wvu.FilterData" localSheetId="0" hidden="1">'на 01.04.2021'!$A$7:$J$389</definedName>
    <definedName name="Z_BB313732_48CA_4CE5_BCEB_2B8FBF05A4EA_.wvu.FilterData" localSheetId="0" hidden="1">'на 01.04.2021'!$A$7:$J$389</definedName>
    <definedName name="Z_BB8AF508_3D02_4D84_A6EB_5A5E5B195A63_.wvu.FilterData" localSheetId="0" hidden="1">'на 01.04.2021'!$A$7:$J$389</definedName>
    <definedName name="Z_BBED0997_5705_4C3C_95F1_5444E893BE19_.wvu.FilterData" localSheetId="0" hidden="1">'на 01.04.2021'!$A$7:$J$389</definedName>
    <definedName name="Z_BC09D690_D177_4FC8_AE1F_8F0F0D5C6ECD_.wvu.FilterData" localSheetId="0" hidden="1">'на 01.04.2021'!$A$7:$J$389</definedName>
    <definedName name="Z_BC202F3F_4E55_462F_AFE4_24E3BB6517B3_.wvu.FilterData" localSheetId="0" hidden="1">'на 01.04.2021'!$A$7:$J$389</definedName>
    <definedName name="Z_BC6910FC_42F8_457B_8F8D_9BC0111CE283_.wvu.FilterData" localSheetId="0" hidden="1">'на 01.04.2021'!$A$7:$J$389</definedName>
    <definedName name="Z_BC6F809F_AC47_40B9_89F0_DED73C273CA2_.wvu.FilterData" localSheetId="0" hidden="1">'на 01.04.2021'!$A$7:$J$389</definedName>
    <definedName name="Z_BCCA418B_2550_49EF_B18C_E7FF7FD4F70E_.wvu.FilterData" localSheetId="0" hidden="1">'на 01.04.2021'!$A$7:$J$389</definedName>
    <definedName name="Z_BCD07E9A_8689_4B9C_BA91_8604AE8338A3_.wvu.FilterData" localSheetId="0" hidden="1">'на 01.04.2021'!$A$7:$J$389</definedName>
    <definedName name="Z_BCF65237_BF57_4D05_AF7D_B308B711FA15_.wvu.FilterData" localSheetId="0" hidden="1">'на 01.04.2021'!$A$7:$J$389</definedName>
    <definedName name="Z_BD08DE99_B722_4C7F_897B_080446202D0F_.wvu.FilterData" localSheetId="0" hidden="1">'на 01.04.2021'!$A$7:$J$389</definedName>
    <definedName name="Z_BD1EB88E_B1FC_4A13_8F57_33CB71A9430D_.wvu.FilterData" localSheetId="0" hidden="1">'на 01.04.2021'!$A$7:$J$389</definedName>
    <definedName name="Z_BD43FB27_5C5A_40CF_A333_A059BA765D4E_.wvu.FilterData" localSheetId="0" hidden="1">'на 01.04.2021'!$A$7:$J$389</definedName>
    <definedName name="Z_BD690439_1CC5_4E37_A0E9_1B65A930CD21_.wvu.FilterData" localSheetId="0" hidden="1">'на 01.04.2021'!$A$7:$J$389</definedName>
    <definedName name="Z_BD707806_8F10_492F_81AE_A7900A187828_.wvu.FilterData" localSheetId="0" hidden="1">'на 01.04.2021'!$A$3:$K$173</definedName>
    <definedName name="Z_BD822A95_4AA3_4CF6_94E8_04D2B9283308_.wvu.FilterData" localSheetId="0" hidden="1">'на 01.04.2021'!$A$7:$J$389</definedName>
    <definedName name="Z_BDD573CF_BFE0_4002_B5F7_E438A5DAD635_.wvu.FilterData" localSheetId="0" hidden="1">'на 01.04.2021'!$A$7:$J$389</definedName>
    <definedName name="Z_BE34DAD4_4A0A_4E88_B75B_FC1355A3DB9B_.wvu.FilterData" localSheetId="0" hidden="1">'на 01.04.2021'!$A$7:$J$389</definedName>
    <definedName name="Z_BE3F7214_4B0C_40FA_B4F7_B0F38416BCEF_.wvu.FilterData" localSheetId="0" hidden="1">'на 01.04.2021'!$A$7:$J$389</definedName>
    <definedName name="Z_BE41C01B_5C79_4BA0_8F6F_0E99B8B69C13_.wvu.FilterData" localSheetId="0" hidden="1">'на 01.04.2021'!$A$7:$J$389</definedName>
    <definedName name="Z_BE442298_736F_47F5_9592_76FFCCDA59DB_.wvu.FilterData" localSheetId="0" hidden="1">'на 01.04.2021'!$A$7:$H$129</definedName>
    <definedName name="Z_BE493141_BDA3_49D9_A030_4FFD7C06A521_.wvu.FilterData" localSheetId="0" hidden="1">'на 01.04.2021'!$A$7:$J$389</definedName>
    <definedName name="Z_BE6B1708_951F_4834_B0E1_EB03AAA7B777_.wvu.FilterData" localSheetId="0" hidden="1">'на 01.04.2021'!$A$7:$J$389</definedName>
    <definedName name="Z_BE842559_6B14_41AC_A92A_4E50A6CE8B79_.wvu.FilterData" localSheetId="0" hidden="1">'на 01.04.2021'!$A$7:$J$389</definedName>
    <definedName name="Z_BE97AC31_BFEB_4520_BC44_68B0C987C70A_.wvu.FilterData" localSheetId="0" hidden="1">'на 01.04.2021'!$A$7:$J$389</definedName>
    <definedName name="Z_BEA0FDBA_BB07_4C19_8BBD_5E57EE395C09_.wvu.Cols" localSheetId="0" hidden="1">'на 01.04.2021'!$K:$K</definedName>
    <definedName name="Z_BEA0FDBA_BB07_4C19_8BBD_5E57EE395C09_.wvu.FilterData" localSheetId="0" hidden="1">'на 01.04.2021'!$A$7:$J$389</definedName>
    <definedName name="Z_BEA0FDBA_BB07_4C19_8BBD_5E57EE395C09_.wvu.PrintArea" localSheetId="0" hidden="1">'на 01.04.2021'!$A$1:$J$188</definedName>
    <definedName name="Z_BEA0FDBA_BB07_4C19_8BBD_5E57EE395C09_.wvu.PrintTitles" localSheetId="0" hidden="1">'на 01.04.2021'!$5:$8</definedName>
    <definedName name="Z_BF22223F_B516_45E8_9C4B_DD4CB4CE2C48_.wvu.FilterData" localSheetId="0" hidden="1">'на 01.04.2021'!$A$7:$J$389</definedName>
    <definedName name="Z_BF637C80_8201_4090_9CCD_1BDD42F55943_.wvu.FilterData" localSheetId="0" hidden="1">'на 01.04.2021'!$A$7:$J$389</definedName>
    <definedName name="Z_BF65F093_304D_44F0_BF26_E5F8F9093CF5_.wvu.FilterData" localSheetId="0" hidden="1">'на 01.04.2021'!$A$7:$J$61</definedName>
    <definedName name="Z_C02D2AC3_00AB_4B4C_8299_349FC338B994_.wvu.FilterData" localSheetId="0" hidden="1">'на 01.04.2021'!$A$7:$J$389</definedName>
    <definedName name="Z_C06B54EB_7783_4454_98A9_667EC52BEC0B_.wvu.FilterData" localSheetId="0" hidden="1">'на 01.04.2021'!$A$7:$J$389</definedName>
    <definedName name="Z_C0E14968_138D_48A2_9D67_80D62DD131B4_.wvu.FilterData" localSheetId="0" hidden="1">'на 01.04.2021'!$A$7:$J$389</definedName>
    <definedName name="Z_C0ED18A2_48B4_4C82_979B_4B80DB79BC08_.wvu.FilterData" localSheetId="0" hidden="1">'на 01.04.2021'!$A$7:$J$389</definedName>
    <definedName name="Z_C106F923_AD55_472E_86A3_2C4C13F084E8_.wvu.FilterData" localSheetId="0" hidden="1">'на 01.04.2021'!$A$7:$J$389</definedName>
    <definedName name="Z_C140C6EF_B272_4886_8555_3A3DB8A6C4A0_.wvu.FilterData" localSheetId="0" hidden="1">'на 01.04.2021'!$A$7:$J$389</definedName>
    <definedName name="Z_C14C28B9_3A8B_4F55_AC1E_B6D3DA6398D5_.wvu.FilterData" localSheetId="0" hidden="1">'на 01.04.2021'!$A$7:$J$389</definedName>
    <definedName name="Z_C276A679_E43E_444B_B0E9_B307A301A03A_.wvu.FilterData" localSheetId="0" hidden="1">'на 01.04.2021'!$A$7:$J$389</definedName>
    <definedName name="Z_C27BA0A8_746D_45AD_B889_823A6BAE07E3_.wvu.FilterData" localSheetId="0" hidden="1">'на 01.04.2021'!$A$7:$J$389</definedName>
    <definedName name="Z_C2CB459F_7FD6_4B1B_96BE_4FB4C3354701_.wvu.FilterData" localSheetId="0" hidden="1">'на 01.04.2021'!$A$7:$J$389</definedName>
    <definedName name="Z_C2E7FF11_4F7B_4EA9_AD45_A8385AC4BC24_.wvu.FilterData" localSheetId="0" hidden="1">'на 01.04.2021'!$A$7:$H$129</definedName>
    <definedName name="Z_C2EFA1FD_449D_47F2_B7E9_2EBC23C15369_.wvu.FilterData" localSheetId="0" hidden="1">'на 01.04.2021'!$A$7:$J$389</definedName>
    <definedName name="Z_C35C56D1_B129_4866_84BA_2C2957BC8254_.wvu.FilterData" localSheetId="0" hidden="1">'на 01.04.2021'!$A$7:$J$389</definedName>
    <definedName name="Z_C3E7B974_7E68_49C9_8A66_DEBBC3D71CB8_.wvu.FilterData" localSheetId="0" hidden="1">'на 01.04.2021'!$A$7:$H$129</definedName>
    <definedName name="Z_C3E97E4D_03A9_422E_8E65_116E90E7DE0A_.wvu.FilterData" localSheetId="0" hidden="1">'на 01.04.2021'!$A$7:$J$389</definedName>
    <definedName name="Z_C4456EF4_CF59_4991_B229_6153353D7E80_.wvu.FilterData" localSheetId="0" hidden="1">'на 01.04.2021'!$A$7:$J$389</definedName>
    <definedName name="Z_C47D5376_4107_461D_B353_0F0CCA5A27B8_.wvu.FilterData" localSheetId="0" hidden="1">'на 01.04.2021'!$A$7:$H$129</definedName>
    <definedName name="Z_C4A81194_E272_4927_9E06_D47C43E50753_.wvu.FilterData" localSheetId="0" hidden="1">'на 01.04.2021'!$A$7:$J$389</definedName>
    <definedName name="Z_C4E388F3_F33E_45AF_8E75_3BD450853C20_.wvu.FilterData" localSheetId="0" hidden="1">'на 01.04.2021'!$A$7:$J$389</definedName>
    <definedName name="Z_C55D9313_9108_41CA_AD0E_FE2F7292C638_.wvu.FilterData" localSheetId="0" hidden="1">'на 01.04.2021'!$A$7:$H$129</definedName>
    <definedName name="Z_C5A38A18_427F_40C3_A14B_55DA8E81FB09_.wvu.FilterData" localSheetId="0" hidden="1">'на 01.04.2021'!$A$7:$J$389</definedName>
    <definedName name="Z_C5D84F85_3611_4C2A_903D_ECFF3A3DA3D9_.wvu.FilterData" localSheetId="0" hidden="1">'на 01.04.2021'!$A$7:$H$129</definedName>
    <definedName name="Z_C636DE0B_BC5D_45AA_89BD_B628CA1FE119_.wvu.FilterData" localSheetId="0" hidden="1">'на 01.04.2021'!$A$7:$J$389</definedName>
    <definedName name="Z_C64B304D_8D18_4BBF_B3F7_BCB025A35D1F_.wvu.FilterData" localSheetId="0" hidden="1">'на 01.04.2021'!$A$7:$J$389</definedName>
    <definedName name="Z_C70C85CF_5ADB_4631_87C7_BA23E9BE3196_.wvu.FilterData" localSheetId="0" hidden="1">'на 01.04.2021'!$A$7:$J$389</definedName>
    <definedName name="Z_C724E918_D9E1_49FD_BF22_DDB90B7F8E3F_.wvu.FilterData" localSheetId="0" hidden="1">'на 01.04.2021'!$A$7:$J$389</definedName>
    <definedName name="Z_C74598AC_1D4B_466D_8455_294C1A2E69BB_.wvu.FilterData" localSheetId="0" hidden="1">'на 01.04.2021'!$A$7:$H$129</definedName>
    <definedName name="Z_C745CD1F_9AA3_43D8_A7DA_ABDAF8508B62_.wvu.FilterData" localSheetId="0" hidden="1">'на 01.04.2021'!$A$7:$J$389</definedName>
    <definedName name="Z_C77795A2_6414_4CC8_AA0C_59805D660811_.wvu.FilterData" localSheetId="0" hidden="1">'на 01.04.2021'!$A$7:$J$389</definedName>
    <definedName name="Z_C7B45388_19BF_40B6_BABC_45E74244A2D0_.wvu.FilterData" localSheetId="0" hidden="1">'на 01.04.2021'!$A$7:$J$389</definedName>
    <definedName name="Z_C7C64E17_05B7_45D2_8C2E_DC9F64D44430_.wvu.FilterData" localSheetId="0" hidden="1">'на 01.04.2021'!$A$7:$J$389</definedName>
    <definedName name="Z_C7DB809B_EB90_4CA8_929B_8A5AA3E83B84_.wvu.FilterData" localSheetId="0" hidden="1">'на 01.04.2021'!$A$7:$J$389</definedName>
    <definedName name="Z_C7E20E3E_9EFC_468B_B8E7_8CC7B0A619FB_.wvu.FilterData" localSheetId="0" hidden="1">'на 01.04.2021'!$A$7:$J$389</definedName>
    <definedName name="Z_C84F2BDE_C59B_4946_9050_3D804EB14464_.wvu.FilterData" localSheetId="0" hidden="1">'на 01.04.2021'!$A$7:$J$389</definedName>
    <definedName name="Z_C8544891_FA2D_4348_8F5A_3864908C96CE_.wvu.FilterData" localSheetId="0" hidden="1">'на 01.04.2021'!$A$7:$J$389</definedName>
    <definedName name="Z_C8579552_11B1_4140_9659_E1DA02EF9DD1_.wvu.FilterData" localSheetId="0" hidden="1">'на 01.04.2021'!$A$7:$J$389</definedName>
    <definedName name="Z_C8C7D91A_0101_429D_A7C4_25C2A366909A_.wvu.Cols" localSheetId="0" hidden="1">'на 01.04.2021'!#REF!,'на 01.04.2021'!#REF!</definedName>
    <definedName name="Z_C8C7D91A_0101_429D_A7C4_25C2A366909A_.wvu.FilterData" localSheetId="0" hidden="1">'на 01.04.2021'!$A$7:$J$61</definedName>
    <definedName name="Z_C8C7D91A_0101_429D_A7C4_25C2A366909A_.wvu.Rows" localSheetId="0" hidden="1">'на 01.04.2021'!#REF!,'на 01.04.2021'!#REF!,'на 01.04.2021'!#REF!,'на 01.04.2021'!#REF!,'на 01.04.2021'!#REF!,'на 01.04.2021'!#REF!,'на 01.04.2021'!#REF!,'на 01.04.2021'!#REF!,'на 01.04.2021'!#REF!,'на 01.04.2021'!#REF!</definedName>
    <definedName name="Z_C9081176_529C_43E8_8E20_8AC24E7C2D35_.wvu.FilterData" localSheetId="0" hidden="1">'на 01.04.2021'!$A$7:$J$389</definedName>
    <definedName name="Z_C92DFED3_0457_4ADD_A0DC_DCDA692FFBED_.wvu.FilterData" localSheetId="0" hidden="1">'на 01.04.2021'!$A$7:$J$389</definedName>
    <definedName name="Z_C9339390_6849_4952_8898_4133E1235E89_.wvu.FilterData" localSheetId="0" hidden="1">'на 01.04.2021'!$A$7:$J$389</definedName>
    <definedName name="Z_C94FB5D5_E515_4327_B4DC_AC3D7C1A6363_.wvu.FilterData" localSheetId="0" hidden="1">'на 01.04.2021'!$A$7:$J$389</definedName>
    <definedName name="Z_C97ACF3E_ACD3_4C9D_94FA_EA6F3D46505E_.wvu.FilterData" localSheetId="0" hidden="1">'на 01.04.2021'!$A$7:$J$389</definedName>
    <definedName name="Z_C98B4A4E_FC1F_45B3_ABB0_7DC9BD4B8057_.wvu.FilterData" localSheetId="0" hidden="1">'на 01.04.2021'!$A$7:$H$129</definedName>
    <definedName name="Z_C9A5AE8B_0A38_4D54_B36F_AFD2A577F3EF_.wvu.FilterData" localSheetId="0" hidden="1">'на 01.04.2021'!$A$7:$J$389</definedName>
    <definedName name="Z_CA384592_0CFD_4322_A4EB_34EC04693944_.wvu.Cols" localSheetId="0" hidden="1">'на 01.04.2021'!$K:$M</definedName>
    <definedName name="Z_CA384592_0CFD_4322_A4EB_34EC04693944_.wvu.FilterData" localSheetId="0" hidden="1">'на 01.04.2021'!$A$7:$J$389</definedName>
    <definedName name="Z_CA384592_0CFD_4322_A4EB_34EC04693944_.wvu.PrintArea" localSheetId="0" hidden="1">'на 01.04.2021'!$A$1:$J$188</definedName>
    <definedName name="Z_CA384592_0CFD_4322_A4EB_34EC04693944_.wvu.PrintTitles" localSheetId="0" hidden="1">'на 01.04.2021'!$5:$8</definedName>
    <definedName name="Z_CAABA8F8_73A9_4D5F_A949_7D5636830179_.wvu.FilterData" localSheetId="0" hidden="1">'на 01.04.2021'!$A$7:$J$389</definedName>
    <definedName name="Z_CAAD7F8A_A328_4C0A_9ECF_2AD83A08D699_.wvu.FilterData" localSheetId="0" hidden="1">'на 01.04.2021'!$A$7:$H$129</definedName>
    <definedName name="Z_CB1A56DC_A135_41E6_8A02_AE4E518C879F_.wvu.FilterData" localSheetId="0" hidden="1">'на 01.04.2021'!$A$7:$J$389</definedName>
    <definedName name="Z_CB226949_BC9D_4E15_A3B1_A4219F35EADA_.wvu.FilterData" localSheetId="0" hidden="1">'на 01.04.2021'!$A$7:$J$389</definedName>
    <definedName name="Z_CB37E750_1F35_4C0A_B3BA_F688CA9C8186_.wvu.FilterData" localSheetId="0" hidden="1">'на 01.04.2021'!$A$7:$J$389</definedName>
    <definedName name="Z_CB4880DD_CE83_4DFC_BBA7_70687256D5A4_.wvu.FilterData" localSheetId="0" hidden="1">'на 01.04.2021'!$A$7:$H$129</definedName>
    <definedName name="Z_CBAD3A37_9B6D_4168_874F_D4718FB51A47_.wvu.FilterData" localSheetId="0" hidden="1">'на 01.04.2021'!$A$7:$J$389</definedName>
    <definedName name="Z_CBDBA949_FA00_4560_8001_BD00E63FCCA4_.wvu.FilterData" localSheetId="0" hidden="1">'на 01.04.2021'!$A$7:$J$389</definedName>
    <definedName name="Z_CBE0F0AD_DD6D_4940_A07E_F4A48D085109_.wvu.FilterData" localSheetId="0" hidden="1">'на 01.04.2021'!$A$7:$J$389</definedName>
    <definedName name="Z_CBF12BD1_A071_4448_8003_32E74F40E3E3_.wvu.FilterData" localSheetId="0" hidden="1">'на 01.04.2021'!$A$7:$H$129</definedName>
    <definedName name="Z_CBF9D894_3FD2_4B68_BAC8_643DB23851C0_.wvu.FilterData" localSheetId="0" hidden="1">'на 01.04.2021'!$A$7:$H$129</definedName>
    <definedName name="Z_CBF9D894_3FD2_4B68_BAC8_643DB23851C0_.wvu.Rows" localSheetId="0" hidden="1">'на 01.04.2021'!#REF!,'на 01.04.2021'!#REF!,'на 01.04.2021'!#REF!,'на 01.04.2021'!#REF!</definedName>
    <definedName name="Z_CC9C1A2B_D964_43D1_BBEF_3567C7A91A18_.wvu.FilterData" localSheetId="0" hidden="1">'на 01.04.2021'!$A$7:$J$389</definedName>
    <definedName name="Z_CCC17219_B1A3_4C6B_B903_0E4550432FD0_.wvu.FilterData" localSheetId="0" hidden="1">'на 01.04.2021'!$A$7:$H$129</definedName>
    <definedName name="Z_CCF533A2_322B_40E2_88B2_065E6D1D35B4_.wvu.FilterData" localSheetId="0" hidden="1">'на 01.04.2021'!$A$7:$J$389</definedName>
    <definedName name="Z_CCF533A2_322B_40E2_88B2_065E6D1D35B4_.wvu.PrintArea" localSheetId="0" hidden="1">'на 01.04.2021'!$A$1:$J$197</definedName>
    <definedName name="Z_CCF533A2_322B_40E2_88B2_065E6D1D35B4_.wvu.PrintTitles" localSheetId="0" hidden="1">'на 01.04.2021'!$5:$8</definedName>
    <definedName name="Z_CD10AFE5_EACD_43E3_B0AD_1FCFF7EEADC3_.wvu.FilterData" localSheetId="0" hidden="1">'на 01.04.2021'!$A$7:$J$389</definedName>
    <definedName name="Z_CD353AFF_30DB_4B1F_902B_14469CDE256D_.wvu.FilterData" localSheetId="0" hidden="1">'на 01.04.2021'!$A$7:$J$389</definedName>
    <definedName name="Z_CDA81109_B9FA_4C44_9EAE_FFD9110E5B0F_.wvu.FilterData" localSheetId="0" hidden="1">'на 01.04.2021'!$A$7:$J$389</definedName>
    <definedName name="Z_CDABDA6A_CEAA_4779_9390_A07E787E5F1B_.wvu.FilterData" localSheetId="0" hidden="1">'на 01.04.2021'!$A$7:$J$389</definedName>
    <definedName name="Z_CDBBEB40_4DC8_4F8A_B0B0_EE0E987A2098_.wvu.FilterData" localSheetId="0" hidden="1">'на 01.04.2021'!$A$7:$J$389</definedName>
    <definedName name="Z_CDFBC319_A453_4828_B4DA_A1FF8333C207_.wvu.FilterData" localSheetId="0" hidden="1">'на 01.04.2021'!$A$7:$J$389</definedName>
    <definedName name="Z_CEC4EA1B_6EE5_46AB_8BC9_D519CD29FCE7_.wvu.FilterData" localSheetId="0" hidden="1">'на 01.04.2021'!$A$7:$J$389</definedName>
    <definedName name="Z_CEF22FD3_C3E9_4C31_B864_568CAC74A486_.wvu.FilterData" localSheetId="0" hidden="1">'на 01.04.2021'!$A$7:$J$389</definedName>
    <definedName name="Z_CF48F23D_BCBE_4761_98DC_307CD6AE082C_.wvu.FilterData" localSheetId="0" hidden="1">'на 01.04.2021'!$A$7:$J$389</definedName>
    <definedName name="Z_CF5548A0_D31B_45AF_A34B_8CF892F36DC9_.wvu.FilterData" localSheetId="0" hidden="1">'на 01.04.2021'!$A$7:$J$389</definedName>
    <definedName name="Z_CFA268BD_7CEF_488F_ADF6_EE6E6545D4E9_.wvu.FilterData" localSheetId="0" hidden="1">'на 01.04.2021'!$A$7:$J$389</definedName>
    <definedName name="Z_CFD4738E_B083_4FAC_854E_5AD6FDFF75E3_.wvu.FilterData" localSheetId="0" hidden="1">'на 01.04.2021'!$A$7:$J$389</definedName>
    <definedName name="Z_CFEB7053_3C1D_451D_9A86_5940DFCF964A_.wvu.FilterData" localSheetId="0" hidden="1">'на 01.04.2021'!$A$7:$J$389</definedName>
    <definedName name="Z_CFFE4FD5_C502_46E6_9242_DE2A2DE0F752_.wvu.FilterData" localSheetId="0" hidden="1">'на 01.04.2021'!$A$7:$J$389</definedName>
    <definedName name="Z_D088BB09_739C_4156_9E2D_A5F262C808E3_.wvu.FilterData" localSheetId="0" hidden="1">'на 01.04.2021'!$A$7:$J$389</definedName>
    <definedName name="Z_D165341F_496A_48CE_829A_555B16787041_.wvu.FilterData" localSheetId="0" hidden="1">'на 01.04.2021'!$A$7:$J$389</definedName>
    <definedName name="Z_D20DFCFE_63F9_4265_B37B_4F36C46DF159_.wvu.Cols" localSheetId="0" hidden="1">'на 01.04.2021'!#REF!,'на 01.04.2021'!#REF!</definedName>
    <definedName name="Z_D20DFCFE_63F9_4265_B37B_4F36C46DF159_.wvu.FilterData" localSheetId="0" hidden="1">'на 01.04.2021'!$A$7:$J$389</definedName>
    <definedName name="Z_D20DFCFE_63F9_4265_B37B_4F36C46DF159_.wvu.PrintArea" localSheetId="0" hidden="1">'на 01.04.2021'!$A$1:$J$168</definedName>
    <definedName name="Z_D20DFCFE_63F9_4265_B37B_4F36C46DF159_.wvu.PrintTitles" localSheetId="0" hidden="1">'на 01.04.2021'!$5:$8</definedName>
    <definedName name="Z_D20DFCFE_63F9_4265_B37B_4F36C46DF159_.wvu.Rows" localSheetId="0" hidden="1">'на 01.04.2021'!#REF!,'на 01.04.2021'!#REF!,'на 01.04.2021'!#REF!,'на 01.04.2021'!#REF!,'на 01.04.2021'!#REF!</definedName>
    <definedName name="Z_D2343C8A_EC5E_420B_BF4C_045E4BD1EEF2_.wvu.FilterData" localSheetId="0" hidden="1">'на 01.04.2021'!$A$7:$J$389</definedName>
    <definedName name="Z_D2422493_0DF6_4923_AFF9_1CE532FC9E0E_.wvu.FilterData" localSheetId="0" hidden="1">'на 01.04.2021'!$A$7:$J$389</definedName>
    <definedName name="Z_D26EAC32_42CC_46AF_8D27_8094727B2B8E_.wvu.FilterData" localSheetId="0" hidden="1">'на 01.04.2021'!$A$7:$J$389</definedName>
    <definedName name="Z_D286DC47_88D4_4B88_8422_D4AFC7D084CA_.wvu.FilterData" localSheetId="0" hidden="1">'на 01.04.2021'!$A$7:$J$389</definedName>
    <definedName name="Z_D298563F_7459_410D_A6E1_6B1CDFA6DAA7_.wvu.FilterData" localSheetId="0" hidden="1">'на 01.04.2021'!$A$7:$J$389</definedName>
    <definedName name="Z_D2CDC970_AFE4_4856_AE2C_2B5F33E42B72_.wvu.FilterData" localSheetId="0" hidden="1">'на 01.04.2021'!$A$7:$J$389</definedName>
    <definedName name="Z_D2D627FD_8F1D_4B0C_A4A1_1A515A2831A8_.wvu.FilterData" localSheetId="0" hidden="1">'на 01.04.2021'!$A$7:$J$389</definedName>
    <definedName name="Z_D343F548_3DE6_4716_9B8B_0FF1DF1B1DE3_.wvu.FilterData" localSheetId="0" hidden="1">'на 01.04.2021'!$A$7:$H$129</definedName>
    <definedName name="Z_D34B1B8D_3252_443A_801D_32105359DB02_.wvu.FilterData" localSheetId="0" hidden="1">'на 01.04.2021'!$A$7:$J$389</definedName>
    <definedName name="Z_D3607008_88A4_4735_BF9B_0D60A732D98C_.wvu.FilterData" localSheetId="0" hidden="1">'на 01.04.2021'!$A$7:$J$389</definedName>
    <definedName name="Z_D37028C2_D478_4FDC_B9A5_A1B5FA072303_.wvu.FilterData" localSheetId="0" hidden="1">'на 01.04.2021'!$A$7:$J$389</definedName>
    <definedName name="Z_D3C3EFC2_493C_4B9B_BC16_8147B08F8F65_.wvu.FilterData" localSheetId="0" hidden="1">'на 01.04.2021'!$A$7:$H$129</definedName>
    <definedName name="Z_D3D848E7_EB88_4E73_985E_C45B9AE68145_.wvu.FilterData" localSheetId="0" hidden="1">'на 01.04.2021'!$A$7:$J$389</definedName>
    <definedName name="Z_D3E86F4B_12A8_47CC_AEBE_74534991E315_.wvu.FilterData" localSheetId="0" hidden="1">'на 01.04.2021'!$A$7:$J$389</definedName>
    <definedName name="Z_D3F31BC4_4CDA_431B_BA5F_ADE76A923760_.wvu.FilterData" localSheetId="0" hidden="1">'на 01.04.2021'!$A$7:$H$129</definedName>
    <definedName name="Z_D41FF341_5913_4A9E_9CE5_B058CA00C0C7_.wvu.FilterData" localSheetId="0" hidden="1">'на 01.04.2021'!$A$7:$J$389</definedName>
    <definedName name="Z_D45ABB34_16CC_462D_8459_2034D47F465D_.wvu.FilterData" localSheetId="0" hidden="1">'на 01.04.2021'!$A$7:$H$129</definedName>
    <definedName name="Z_D479007E_A9E8_4307_A3E8_18A2BB5C55F2_.wvu.FilterData" localSheetId="0" hidden="1">'на 01.04.2021'!$A$7:$J$389</definedName>
    <definedName name="Z_D489BEDD_3BCD_49DF_9648_48FD6162F1E7_.wvu.FilterData" localSheetId="0" hidden="1">'на 01.04.2021'!$A$7:$J$389</definedName>
    <definedName name="Z_D48CEF89_B01B_4E1D_92B4_235EA4A40F11_.wvu.FilterData" localSheetId="0" hidden="1">'на 01.04.2021'!$A$7:$J$389</definedName>
    <definedName name="Z_D4970A81_9F63_471F_9226_DA2E8C61A4F3_.wvu.FilterData" localSheetId="0" hidden="1">'на 01.04.2021'!$A$7:$J$389</definedName>
    <definedName name="Z_D4B24D18_8D1D_47A1_AE9B_21E3F9EF98EE_.wvu.FilterData" localSheetId="0" hidden="1">'на 01.04.2021'!$A$7:$J$389</definedName>
    <definedName name="Z_D4C26987_0F4D_4A17_91A3_C1C154DC81B2_.wvu.FilterData" localSheetId="0" hidden="1">'на 01.04.2021'!$A$7:$J$389</definedName>
    <definedName name="Z_D4D3E883_F6A4_4364_94CA_00BA6BEEBB0B_.wvu.FilterData" localSheetId="0" hidden="1">'на 01.04.2021'!$A$7:$J$389</definedName>
    <definedName name="Z_D4E20E73_FD07_4BE4_B8FA_FE6B214643C4_.wvu.FilterData" localSheetId="0" hidden="1">'на 01.04.2021'!$A$7:$J$389</definedName>
    <definedName name="Z_D4F3FACF_5393_45D0_B074_953541E8F448_.wvu.FilterData" localSheetId="0" hidden="1">'на 01.04.2021'!$A$7:$J$389</definedName>
    <definedName name="Z_D50A6792_49FE_4C67_B11B_814FAEB0FCE7_.wvu.FilterData" localSheetId="0" hidden="1">'на 01.04.2021'!$A$65:$M$188</definedName>
    <definedName name="Z_D5317C3A_3EDA_404B_818D_EAF558810951_.wvu.FilterData" localSheetId="0" hidden="1">'на 01.04.2021'!$A$7:$H$129</definedName>
    <definedName name="Z_D537FB3B_712D_486A_BA32_4F73BEB2AA19_.wvu.FilterData" localSheetId="0" hidden="1">'на 01.04.2021'!$A$7:$H$129</definedName>
    <definedName name="Z_D595C49D_97EF_4321_8A15_252EDBF162F5_.wvu.FilterData" localSheetId="0" hidden="1">'на 01.04.2021'!$A$7:$J$389</definedName>
    <definedName name="Z_D6730C21_0555_4F4D_B589_9DE5CFF9C442_.wvu.FilterData" localSheetId="0" hidden="1">'на 01.04.2021'!$A$7:$H$129</definedName>
    <definedName name="Z_D692A203_B3F4_405F_AE1A_37385B86A714_.wvu.FilterData" localSheetId="0" hidden="1">'на 01.04.2021'!$A$7:$J$389</definedName>
    <definedName name="Z_D6951B8D_C924_42BE_94FD_4448E3ECC0B8_.wvu.FilterData" localSheetId="0" hidden="1">'на 01.04.2021'!$A$7:$J$389</definedName>
    <definedName name="Z_D6D7FE80_F340_4943_9CA8_381604446690_.wvu.FilterData" localSheetId="0" hidden="1">'на 01.04.2021'!$A$7:$J$389</definedName>
    <definedName name="Z_D6DCCFB1_AECE_4B01_8CD5_826305DF0368_.wvu.FilterData" localSheetId="0" hidden="1">'на 01.04.2021'!$A$7:$J$389</definedName>
    <definedName name="Z_D7104B72_13BA_47A2_BD7D_6C7C814EB74F_.wvu.FilterData" localSheetId="0" hidden="1">'на 01.04.2021'!$A$7:$J$389</definedName>
    <definedName name="Z_D74587C8_09B2_428F_ACC0_4DEF87F264B1_.wvu.FilterData" localSheetId="0" hidden="1">'на 01.04.2021'!$A$7:$J$389</definedName>
    <definedName name="Z_D7BC8E82_4392_4806_9DAE_D94253790B9C_.wvu.Cols" localSheetId="0" hidden="1">'на 01.04.2021'!#REF!,'на 01.04.2021'!#REF!,'на 01.04.2021'!$K:$BM</definedName>
    <definedName name="Z_D7BC8E82_4392_4806_9DAE_D94253790B9C_.wvu.FilterData" localSheetId="0" hidden="1">'на 01.04.2021'!$A$7:$J$389</definedName>
    <definedName name="Z_D7BC8E82_4392_4806_9DAE_D94253790B9C_.wvu.PrintArea" localSheetId="0" hidden="1">'на 01.04.2021'!$A$1:$BM$168</definedName>
    <definedName name="Z_D7BC8E82_4392_4806_9DAE_D94253790B9C_.wvu.PrintTitles" localSheetId="0" hidden="1">'на 01.04.2021'!$5:$7</definedName>
    <definedName name="Z_D7DA24ED_ABB7_4D6E_ACD6_4B88F5184AF8_.wvu.FilterData" localSheetId="0" hidden="1">'на 01.04.2021'!$A$7:$J$389</definedName>
    <definedName name="Z_D833D7AB_47E6_40D8_9470_377894FAA832_.wvu.FilterData" localSheetId="0" hidden="1">'на 01.04.2021'!$A$7:$J$389</definedName>
    <definedName name="Z_D8418465_ECB6_40A4_8538_9D6D02B4E5CE_.wvu.FilterData" localSheetId="0" hidden="1">'на 01.04.2021'!$A$7:$H$129</definedName>
    <definedName name="Z_D84FBB24_1F53_4A51_B9A3_672EE24CBBBB_.wvu.FilterData" localSheetId="0" hidden="1">'на 01.04.2021'!$A$7:$J$389</definedName>
    <definedName name="Z_D8836A46_4276_4875_86A1_BB0E2B53006C_.wvu.FilterData" localSheetId="0" hidden="1">'на 01.04.2021'!$A$7:$H$129</definedName>
    <definedName name="Z_D8EBE17E_7A1A_4392_901C_A4C8DD4BAF28_.wvu.FilterData" localSheetId="0" hidden="1">'на 01.04.2021'!$A$7:$H$129</definedName>
    <definedName name="Z_D917D9C8_DA24_43F6_B702_2D065DC4F3EA_.wvu.FilterData" localSheetId="0" hidden="1">'на 01.04.2021'!$A$7:$J$389</definedName>
    <definedName name="Z_D921BCFE_106A_48C3_8051_F877509D5A90_.wvu.FilterData" localSheetId="0" hidden="1">'на 01.04.2021'!$A$7:$J$389</definedName>
    <definedName name="Z_D930048B_C8C6_498D_B7FD_C4CFAF447C25_.wvu.FilterData" localSheetId="0" hidden="1">'на 01.04.2021'!$A$7:$J$389</definedName>
    <definedName name="Z_D93C7415_B321_4E66_84AD_0490D011FDE7_.wvu.FilterData" localSheetId="0" hidden="1">'на 01.04.2021'!$A$7:$J$389</definedName>
    <definedName name="Z_D952F92C_16FA_49C0_ACE1_EEFE2012130A_.wvu.FilterData" localSheetId="0" hidden="1">'на 01.04.2021'!$A$7:$J$389</definedName>
    <definedName name="Z_D954D534_B88D_4A21_85D6_C0757B597D1E_.wvu.FilterData" localSheetId="0" hidden="1">'на 01.04.2021'!$A$7:$J$389</definedName>
    <definedName name="Z_D95852A1_B0FC_4AC5_B62B_5CCBE05B0D15_.wvu.FilterData" localSheetId="0" hidden="1">'на 01.04.2021'!$A$7:$J$389</definedName>
    <definedName name="Z_D959BDE9_080D_4FE3_8F84_52318978F935_.wvu.FilterData" localSheetId="0" hidden="1">'на 01.04.2021'!$A$7:$J$389</definedName>
    <definedName name="Z_D96C5F28_8F2E_4023_A4FB_71338C504BAF_.wvu.FilterData" localSheetId="0" hidden="1">'на 01.04.2021'!$A$7:$J$389</definedName>
    <definedName name="Z_D97BC9A1_860C_45CB_8FAD_B69CEE39193C_.wvu.FilterData" localSheetId="0" hidden="1">'на 01.04.2021'!$A$7:$H$129</definedName>
    <definedName name="Z_D97CD673_38FB_48B6_8FB8_0FF7F5746325_.wvu.FilterData" localSheetId="0" hidden="1">'на 01.04.2021'!$A$7:$J$389</definedName>
    <definedName name="Z_D981844C_3450_4227_997A_DB8016618FC0_.wvu.FilterData" localSheetId="0" hidden="1">'на 01.04.2021'!$A$7:$J$389</definedName>
    <definedName name="Z_D9AF22AD_2CFF_429C_97B7_A1AC24238F0C_.wvu.FilterData" localSheetId="0" hidden="1">'на 01.04.2021'!$A$7:$J$389</definedName>
    <definedName name="Z_D9BE1914_12CD_46B6_A06D_482DCEB4B94D_.wvu.FilterData" localSheetId="0" hidden="1">'на 01.04.2021'!$A$7:$J$389</definedName>
    <definedName name="Z_D9CDE186_872E_4C54_B635_3E59E4427F7B_.wvu.FilterData" localSheetId="0" hidden="1">'на 01.04.2021'!$A$7:$J$389</definedName>
    <definedName name="Z_D9E7CF58_1888_4559_99D1_C71D21E76828_.wvu.FilterData" localSheetId="0" hidden="1">'на 01.04.2021'!$A$7:$J$389</definedName>
    <definedName name="Z_DA244080_1388_426A_A939_BCE866427DCE_.wvu.FilterData" localSheetId="0" hidden="1">'на 01.04.2021'!$A$7:$J$389</definedName>
    <definedName name="Z_DA3033F1_502F_4BCA_B468_CBA3E20E7254_.wvu.FilterData" localSheetId="0" hidden="1">'на 01.04.2021'!$A$7:$J$389</definedName>
    <definedName name="Z_DA5DFA2D_C1AA_42F5_8828_D1905F1C9BD0_.wvu.FilterData" localSheetId="0" hidden="1">'на 01.04.2021'!$A$7:$J$389</definedName>
    <definedName name="Z_DAB9487C_F291_4A20_8CE8_A04CF6419B39_.wvu.FilterData" localSheetId="0" hidden="1">'на 01.04.2021'!$A$7:$J$389</definedName>
    <definedName name="Z_DAC9AAEB_9A63_4C22_9074_CCD144369BE1_.wvu.FilterData" localSheetId="0" hidden="1">'на 01.04.2021'!$A$7:$J$389</definedName>
    <definedName name="Z_DB4CD970_DAC7_4460_9807_E3F3942A23F7_.wvu.FilterData" localSheetId="0" hidden="1">'на 01.04.2021'!$A$7:$J$389</definedName>
    <definedName name="Z_DB55315D_56C8_4F2C_9317_AA25AA5EAC9E_.wvu.FilterData" localSheetId="0" hidden="1">'на 01.04.2021'!$A$7:$J$389</definedName>
    <definedName name="Z_DBB88EE7_5C30_443C_A427_07BA2C7C58DA_.wvu.FilterData" localSheetId="0" hidden="1">'на 01.04.2021'!$A$7:$J$389</definedName>
    <definedName name="Z_DBF40914_927D_466F_8B6B_F333D1AFC9B0_.wvu.FilterData" localSheetId="0" hidden="1">'на 01.04.2021'!$A$7:$J$389</definedName>
    <definedName name="Z_DC127C2E_BBD3_4DEE_A744_92CF395FAD9E_.wvu.FilterData" localSheetId="0" hidden="1">'на 01.04.2021'!$A$7:$J$389</definedName>
    <definedName name="Z_DC263B7F_7E05_4E66_AE9F_05D6DDE635B1_.wvu.FilterData" localSheetId="0" hidden="1">'на 01.04.2021'!$A$7:$H$129</definedName>
    <definedName name="Z_DC796824_ECED_4590_A3E8_8D5A3534C637_.wvu.FilterData" localSheetId="0" hidden="1">'на 01.04.2021'!$A$7:$H$129</definedName>
    <definedName name="Z_DCC1B134_1BA2_418E_B1D0_0938D8743370_.wvu.FilterData" localSheetId="0" hidden="1">'на 01.04.2021'!$A$7:$H$129</definedName>
    <definedName name="Z_DCC98630_5CE8_4EB8_B53F_29063CBFDB7B_.wvu.FilterData" localSheetId="0" hidden="1">'на 01.04.2021'!$A$7:$J$389</definedName>
    <definedName name="Z_DCD43F69_17CB_4C08_94B1_4237BF1E81A1_.wvu.FilterData" localSheetId="0" hidden="1">'на 01.04.2021'!$A$7:$J$389</definedName>
    <definedName name="Z_DCF0AAEF_DCCD_45D0_96BB_43A3455DEADB_.wvu.FilterData" localSheetId="0" hidden="1">'на 01.04.2021'!$A$7:$J$389</definedName>
    <definedName name="Z_DD479BCC_48E3_497E_81BC_9A58CD7AC8EF_.wvu.FilterData" localSheetId="0" hidden="1">'на 01.04.2021'!$A$7:$J$389</definedName>
    <definedName name="Z_DDA68DE5_EF86_4A52_97CD_589088C5FE7A_.wvu.FilterData" localSheetId="0" hidden="1">'на 01.04.2021'!$A$7:$H$129</definedName>
    <definedName name="Z_DDD629B0_D970_428C_8173_198FE4EAFFBB_.wvu.FilterData" localSheetId="0" hidden="1">'на 01.04.2021'!$A$7:$J$389</definedName>
    <definedName name="Z_DE210091_3D77_4964_B6B2_443A728CBE9E_.wvu.FilterData" localSheetId="0" hidden="1">'на 01.04.2021'!$A$7:$J$389</definedName>
    <definedName name="Z_DE2C3999_6F3E_4D24_86CF_8803BF5FAA48_.wvu.FilterData" localSheetId="0" hidden="1">'на 01.04.2021'!$A$7:$J$61</definedName>
    <definedName name="Z_DE2E2642_EA3C_4580_B74F_14EA76039C78_.wvu.FilterData" localSheetId="0" hidden="1">'на 01.04.2021'!$A$7:$J$389</definedName>
    <definedName name="Z_DEA6EDB2_F27D_4C8F_B061_FD80BEC5543F_.wvu.FilterData" localSheetId="0" hidden="1">'на 01.04.2021'!$A$7:$H$129</definedName>
    <definedName name="Z_DEC0916C_F395_445D_ABBE_41FCE4F7A20B_.wvu.FilterData" localSheetId="0" hidden="1">'на 01.04.2021'!$A$7:$J$389</definedName>
    <definedName name="Z_DECE3245_1BE4_4A3F_B644_E8DE80612C1E_.wvu.FilterData" localSheetId="0" hidden="1">'на 01.04.2021'!$A$7:$J$389</definedName>
    <definedName name="Z_DF05D3F1_839D_4ABD_B109_8DDDEA6E4554_.wvu.FilterData" localSheetId="0" hidden="1">'на 01.04.2021'!$A$7:$J$389</definedName>
    <definedName name="Z_DF6B7D46_D8DB_447A_83A4_53EE18358CF2_.wvu.FilterData" localSheetId="0" hidden="1">'на 01.04.2021'!$A$7:$J$389</definedName>
    <definedName name="Z_DFB08918_D5A4_4224_AEA5_63620C0D53DD_.wvu.FilterData" localSheetId="0" hidden="1">'на 01.04.2021'!$A$7:$J$389</definedName>
    <definedName name="Z_DFFC57A9_AC13_44A1_9304_B04C6A69A49C_.wvu.FilterData" localSheetId="0" hidden="1">'на 01.04.2021'!$A$7:$J$389</definedName>
    <definedName name="Z_E0178566_B0D6_4A04_941F_723DE4642B4A_.wvu.FilterData" localSheetId="0" hidden="1">'на 01.04.2021'!$A$7:$J$389</definedName>
    <definedName name="Z_E0259160_9D69_4D25_AF0F_0EC01BAB2D6E_.wvu.FilterData" localSheetId="0" hidden="1">'на 01.04.2021'!$A$7:$J$389</definedName>
    <definedName name="Z_E0415026_A3A4_4408_93D6_8180A1256A98_.wvu.FilterData" localSheetId="0" hidden="1">'на 01.04.2021'!$A$7:$J$389</definedName>
    <definedName name="Z_E06FEE19_D4C1_4288_ADA7_5CB65BBBB4B6_.wvu.FilterData" localSheetId="0" hidden="1">'на 01.04.2021'!$A$7:$J$389</definedName>
    <definedName name="Z_E08AFE05_9FC9_4440_8CA6_890648C8FE48_.wvu.FilterData" localSheetId="0" hidden="1">'на 01.04.2021'!$A$7:$J$389</definedName>
    <definedName name="Z_E0B34E03_0754_4713_9A98_5ACEE69C9E71_.wvu.FilterData" localSheetId="0" hidden="1">'на 01.04.2021'!$A$7:$H$129</definedName>
    <definedName name="Z_E1581052_A723_4DE8_9979_FA35E981F8B3_.wvu.FilterData" localSheetId="0" hidden="1">'на 01.04.2021'!$A$7:$J$389</definedName>
    <definedName name="Z_E189E240_5BD5_4C39_9F82_FF5A433FDB2D_.wvu.FilterData" localSheetId="0" hidden="1">'на 01.04.2021'!$A$7:$J$389</definedName>
    <definedName name="Z_E1BA3DBF_A98B_478A_B5DD_05754C89A32D_.wvu.FilterData" localSheetId="0" hidden="1">'на 01.04.2021'!$A$7:$J$389</definedName>
    <definedName name="Z_E1E7843B_3EC3_4FFF_9B1C_53E7DE6A4004_.wvu.FilterData" localSheetId="0" hidden="1">'на 01.04.2021'!$A$7:$H$129</definedName>
    <definedName name="Z_E25FE844_1AD8_4E16_B2DB_9033A702F13A_.wvu.FilterData" localSheetId="0" hidden="1">'на 01.04.2021'!$A$7:$H$129</definedName>
    <definedName name="Z_E2861A4E_263A_4BE6_9223_2DA352B0AD2D_.wvu.FilterData" localSheetId="0" hidden="1">'на 01.04.2021'!$A$7:$H$129</definedName>
    <definedName name="Z_E2FB76DF_1C94_4620_8087_FEE12FDAA3D2_.wvu.FilterData" localSheetId="0" hidden="1">'на 01.04.2021'!$A$7:$H$129</definedName>
    <definedName name="Z_E32A8700_E851_4315_A889_932E30063272_.wvu.FilterData" localSheetId="0" hidden="1">'на 01.04.2021'!$A$7:$J$389</definedName>
    <definedName name="Z_E3725577_5F2B_4F48_8481_8EAB51FE2F30_.wvu.FilterData" localSheetId="0" hidden="1">'на 01.04.2021'!$A$7:$J$389</definedName>
    <definedName name="Z_E3C6ECC1_0F12_435D_9B36_B23F6133337F_.wvu.FilterData" localSheetId="0" hidden="1">'на 01.04.2021'!$A$7:$H$129</definedName>
    <definedName name="Z_E3FB0B12_0C6E_4BBD_B35C_2F8B1D76B1EB_.wvu.FilterData" localSheetId="0" hidden="1">'на 01.04.2021'!$A$7:$J$389</definedName>
    <definedName name="Z_E41459EA_F056_44F0_B971_CA485B38C4A7_.wvu.FilterData" localSheetId="0" hidden="1">'на 01.04.2021'!$A$7:$J$389</definedName>
    <definedName name="Z_E437F2F2_3B79_49F0_9901_D31498A163D7_.wvu.FilterData" localSheetId="0" hidden="1">'на 01.04.2021'!$A$7:$J$389</definedName>
    <definedName name="Z_E43D4848_1A7E_4044_9203_B68E2E9AAE7C_.wvu.FilterData" localSheetId="0" hidden="1">'на 01.04.2021'!$A$7:$J$389</definedName>
    <definedName name="Z_E531BAEE_E556_4AEF_B35B_C675BD99939C_.wvu.FilterData" localSheetId="0" hidden="1">'на 01.04.2021'!$A$7:$J$389</definedName>
    <definedName name="Z_E563A17B_3B3B_4B28_89D6_A5FC82DB33C2_.wvu.FilterData" localSheetId="0" hidden="1">'на 01.04.2021'!$A$7:$J$389</definedName>
    <definedName name="Z_E5DA1B9B_62F2_4CE6_9A2F_0A446D4275B1_.wvu.FilterData" localSheetId="0" hidden="1">'на 01.04.2021'!$A$7:$J$389</definedName>
    <definedName name="Z_E5EC7523_F88D_4AD4_9A8D_84C16AB7BFC1_.wvu.FilterData" localSheetId="0" hidden="1">'на 01.04.2021'!$A$7:$J$389</definedName>
    <definedName name="Z_E62E0FFE_7555_4927_BA87_96C72751599B_.wvu.FilterData" localSheetId="0" hidden="1">'на 01.04.2021'!$A$7:$J$389</definedName>
    <definedName name="Z_E64668E0_9086_4748_A397_C9C52293A8D6_.wvu.FilterData" localSheetId="0" hidden="1">'на 01.04.2021'!$A$7:$J$389</definedName>
    <definedName name="Z_E6B0F607_AC37_4539_B427_EA5DBDA71490_.wvu.FilterData" localSheetId="0" hidden="1">'на 01.04.2021'!$A$7:$J$389</definedName>
    <definedName name="Z_E6BEB68E_1813_43FA_83CB_AD563380E01C_.wvu.FilterData" localSheetId="0" hidden="1">'на 01.04.2021'!$A$7:$J$389</definedName>
    <definedName name="Z_E6F2229B_648C_45EB_AFDD_48E1933E9057_.wvu.FilterData" localSheetId="0" hidden="1">'на 01.04.2021'!$A$7:$J$389</definedName>
    <definedName name="Z_E7901072_44B2_4803_8DC7_3679CCBA4C9B_.wvu.FilterData" localSheetId="0" hidden="1">'на 01.04.2021'!$A$7:$J$389</definedName>
    <definedName name="Z_E79ABD49_719F_4887_A43D_3DE66BF8AD95_.wvu.FilterData" localSheetId="0" hidden="1">'на 01.04.2021'!$A$7:$J$389</definedName>
    <definedName name="Z_E7E34260_E3FF_494E_BB4E_1D372EA1276B_.wvu.FilterData" localSheetId="0" hidden="1">'на 01.04.2021'!$A$7:$J$389</definedName>
    <definedName name="Z_E818C85D_F563_4BCC_9747_0856B0207D9A_.wvu.FilterData" localSheetId="0" hidden="1">'на 01.04.2021'!$A$7:$J$389</definedName>
    <definedName name="Z_E83E9BD8_85E8_4A58_A0B6_0F6FAEE0DDFB_.wvu.FilterData" localSheetId="0" hidden="1">'на 01.04.2021'!$A$7:$J$389</definedName>
    <definedName name="Z_E85A9955_A3DD_46D7_A4A3_9B67A0E2B00C_.wvu.FilterData" localSheetId="0" hidden="1">'на 01.04.2021'!$A$7:$J$389</definedName>
    <definedName name="Z_E85CF805_B7EC_4B8E_BF6B_2D35F453C813_.wvu.FilterData" localSheetId="0" hidden="1">'на 01.04.2021'!$A$7:$J$389</definedName>
    <definedName name="Z_E8619C4F_9D0C_40CF_8636_CF30BDB53D78_.wvu.FilterData" localSheetId="0" hidden="1">'на 01.04.2021'!$A$7:$J$389</definedName>
    <definedName name="Z_E86B59AB_8419_4B63_BADC_4C4DB9795CAA_.wvu.FilterData" localSheetId="0" hidden="1">'на 01.04.2021'!$A$7:$J$389</definedName>
    <definedName name="Z_E87F17F9_955F_4F0C_8155_B5A522DA71CF_.wvu.FilterData" localSheetId="0" hidden="1">'на 01.04.2021'!$A$7:$J$389</definedName>
    <definedName name="Z_E88E1D11_18C0_4724_9D4F_2C85DDF57564_.wvu.FilterData" localSheetId="0" hidden="1">'на 01.04.2021'!$A$7:$H$129</definedName>
    <definedName name="Z_E8E447B7_386A_4449_A267_EA8A8ED2E9DF_.wvu.FilterData" localSheetId="0" hidden="1">'на 01.04.2021'!$A$7:$J$389</definedName>
    <definedName name="Z_E952215A_EF2B_4724_A091_1F77A330F7A6_.wvu.FilterData" localSheetId="0" hidden="1">'на 01.04.2021'!$A$7:$J$389</definedName>
    <definedName name="Z_E9A4F66F_BB40_4C19_8750_6E61AF1D74A1_.wvu.FilterData" localSheetId="0" hidden="1">'на 01.04.2021'!$A$7:$J$389</definedName>
    <definedName name="Z_EA16B1A6_A575_4BB9_B51E_98E088646246_.wvu.FilterData" localSheetId="0" hidden="1">'на 01.04.2021'!$A$7:$J$389</definedName>
    <definedName name="Z_EA234825_5817_4C50_AC45_83D70F061045_.wvu.FilterData" localSheetId="0" hidden="1">'на 01.04.2021'!$A$7:$J$389</definedName>
    <definedName name="Z_EA23A076_D755_4015_9B84_BEFD1DB876FC_.wvu.FilterData" localSheetId="0" hidden="1">'на 01.04.2021'!$A$7:$J$389</definedName>
    <definedName name="Z_EA26BD39_D295_43F0_9554_645E38E73803_.wvu.FilterData" localSheetId="0" hidden="1">'на 01.04.2021'!$A$7:$J$389</definedName>
    <definedName name="Z_EA769D6D_3269_481D_9974_BC10C6C55FF6_.wvu.FilterData" localSheetId="0" hidden="1">'на 01.04.2021'!$A$7:$H$129</definedName>
    <definedName name="Z_EA7BB06C_40E6_4375_9BE4_353C118D0D8A_.wvu.FilterData" localSheetId="0" hidden="1">'на 01.04.2021'!$A$7:$J$389</definedName>
    <definedName name="Z_EAEC0497_D454_492F_A78A_948CBC8B7349_.wvu.FilterData" localSheetId="0" hidden="1">'на 01.04.2021'!$A$7:$J$389</definedName>
    <definedName name="Z_EB2D8BE6_72BC_4D23_BEC7_DBF109493B0C_.wvu.FilterData" localSheetId="0" hidden="1">'на 01.04.2021'!$A$7:$J$389</definedName>
    <definedName name="Z_EBCDBD63_50FE_4D52_B280_2A723FA77236_.wvu.FilterData" localSheetId="0" hidden="1">'на 01.04.2021'!$A$7:$H$129</definedName>
    <definedName name="Z_EBE6EB5A_28BA_42FD_8E13_84A84E5CEFFA_.wvu.FilterData" localSheetId="0" hidden="1">'на 01.04.2021'!$A$7:$J$389</definedName>
    <definedName name="Z_EC6B58CC_C695_4EAF_B026_DA7CE6279D7A_.wvu.FilterData" localSheetId="0" hidden="1">'на 01.04.2021'!$A$7:$J$389</definedName>
    <definedName name="Z_EC741CE0_C720_481D_9CFE_596247B0CF36_.wvu.FilterData" localSheetId="0" hidden="1">'на 01.04.2021'!$A$7:$J$389</definedName>
    <definedName name="Z_EC7DFC56_670B_4634_9C36_1A0E9779A8AB_.wvu.FilterData" localSheetId="0" hidden="1">'на 01.04.2021'!$A$7:$J$389</definedName>
    <definedName name="Z_EC7EDFF4_8717_443E_A482_A625A9C4247F_.wvu.FilterData" localSheetId="0" hidden="1">'на 01.04.2021'!$A$7:$J$389</definedName>
    <definedName name="Z_EC900011_F272_4D76_BA18_A39600700B39_.wvu.FilterData" localSheetId="0" hidden="1">'на 01.04.2021'!$A$7:$J$389</definedName>
    <definedName name="Z_EC9C440E_29D9_4209_81C9_08FA39A99B70_.wvu.FilterData" localSheetId="0" hidden="1">'на 01.04.2021'!$A$7:$J$389</definedName>
    <definedName name="Z_ECDB9DF1_6EBE_4872_A4EA_C132DB4F17D1_.wvu.FilterData" localSheetId="0" hidden="1">'на 01.04.2021'!$A$7:$J$389</definedName>
    <definedName name="Z_ED3CA1AD_27FA_49EB_91E7_60AB4F0D9C59_.wvu.FilterData" localSheetId="0" hidden="1">'на 01.04.2021'!$A$7:$J$389</definedName>
    <definedName name="Z_ED5F05CF_0821_469C_A3FE_35B2692E3A2E_.wvu.FilterData" localSheetId="0" hidden="1">'на 01.04.2021'!$A$7:$J$389</definedName>
    <definedName name="Z_ED74FBD3_DF35_4798_8C2A_7ADA46D140AA_.wvu.FilterData" localSheetId="0" hidden="1">'на 01.04.2021'!$A$7:$H$129</definedName>
    <definedName name="Z_EEA670F4_FD70_410C_B154_2B68A58088BB_.wvu.FilterData" localSheetId="0" hidden="1">'на 01.04.2021'!$A$7:$J$389</definedName>
    <definedName name="Z_EED7532F_3F8E_4159_866F_A5A51397E489_.wvu.FilterData" localSheetId="0" hidden="1">'на 01.04.2021'!$A$7:$J$389</definedName>
    <definedName name="Z_EEDEE6DA_8279_4F84_B5A2_4D9FC4BBFC9B_.wvu.FilterData" localSheetId="0" hidden="1">'на 01.04.2021'!$A$7:$J$389</definedName>
    <definedName name="Z_EF1610FE_843B_4864_9DAD_05F697DD47DC_.wvu.FilterData" localSheetId="0" hidden="1">'на 01.04.2021'!$A$7:$J$389</definedName>
    <definedName name="Z_EFFADE78_6F23_4B5D_AE74_3E82BA29B398_.wvu.FilterData" localSheetId="0" hidden="1">'на 01.04.2021'!$A$7:$H$129</definedName>
    <definedName name="Z_F05EFB87_3BE7_41AF_8465_1EA73F5E8818_.wvu.FilterData" localSheetId="0" hidden="1">'на 01.04.2021'!$A$7:$J$389</definedName>
    <definedName name="Z_F0EB967D_F079_4FD4_AD5F_5BA84E405B49_.wvu.FilterData" localSheetId="0" hidden="1">'на 01.04.2021'!$A$7:$J$389</definedName>
    <definedName name="Z_F140A98E_30AA_4FD0_8B93_08F8951EDE5E_.wvu.FilterData" localSheetId="0" hidden="1">'на 01.04.2021'!$A$7:$H$129</definedName>
    <definedName name="Z_F1D58EA3_233E_4B2C_907F_20FB7B32BCEB_.wvu.FilterData" localSheetId="0" hidden="1">'на 01.04.2021'!$A$7:$J$389</definedName>
    <definedName name="Z_F2110B0B_AAE7_42F0_B553_C360E9249AD4_.wvu.Cols" localSheetId="0" hidden="1">'на 01.04.2021'!#REF!,'на 01.04.2021'!#REF!,'на 01.04.2021'!$K:$BM</definedName>
    <definedName name="Z_F2110B0B_AAE7_42F0_B553_C360E9249AD4_.wvu.FilterData" localSheetId="0" hidden="1">'на 01.04.2021'!$A$7:$J$389</definedName>
    <definedName name="Z_F2110B0B_AAE7_42F0_B553_C360E9249AD4_.wvu.PrintArea" localSheetId="0" hidden="1">'на 01.04.2021'!$A$1:$BM$168</definedName>
    <definedName name="Z_F2110B0B_AAE7_42F0_B553_C360E9249AD4_.wvu.PrintTitles" localSheetId="0" hidden="1">'на 01.04.2021'!$5:$7</definedName>
    <definedName name="Z_F2297F69_EEB2_47F1_B378_3E0399CA26A1_.wvu.FilterData" localSheetId="0" hidden="1">'на 01.04.2021'!$A$7:$J$389</definedName>
    <definedName name="Z_F24FF7CE_BEE9_4D69_9CC9_1D573409219A_.wvu.FilterData" localSheetId="0" hidden="1">'на 01.04.2021'!$A$7:$J$389</definedName>
    <definedName name="Z_F2B210B3_A608_46A5_94E1_E525F8F6A2C4_.wvu.FilterData" localSheetId="0" hidden="1">'на 01.04.2021'!$A$7:$J$389</definedName>
    <definedName name="Z_F304AA00_B14E_4276_98BB_A5E040C2BE83_.wvu.FilterData" localSheetId="0" hidden="1">'на 01.04.2021'!$A$7:$J$389</definedName>
    <definedName name="Z_F30FADD4_07E9_4B4F_B53A_86E542EF0570_.wvu.FilterData" localSheetId="0" hidden="1">'на 01.04.2021'!$A$7:$J$389</definedName>
    <definedName name="Z_F31E06D7_BB46_4306_AC80_7D867336978C_.wvu.FilterData" localSheetId="0" hidden="1">'на 01.04.2021'!$A$7:$J$389</definedName>
    <definedName name="Z_F338BCFF_FE37_4512_82DE_8C10862CD583_.wvu.FilterData" localSheetId="0" hidden="1">'на 01.04.2021'!$A$7:$J$389</definedName>
    <definedName name="Z_F33B77A9_71E4_4F9B_8072_7CFC39B3FC50_.wvu.FilterData" localSheetId="0" hidden="1">'на 01.04.2021'!$A$7:$J$389</definedName>
    <definedName name="Z_F34EC6B1_390D_4B75_852C_F8775ACC3B29_.wvu.FilterData" localSheetId="0" hidden="1">'на 01.04.2021'!$A$7:$J$389</definedName>
    <definedName name="Z_F3E148B1_ED1B_4330_84E7_EFC4722C807A_.wvu.FilterData" localSheetId="0" hidden="1">'на 01.04.2021'!$A$7:$J$389</definedName>
    <definedName name="Z_F3EB4276_07ED_4C3D_8305_EFD9881E26ED_.wvu.FilterData" localSheetId="0" hidden="1">'на 01.04.2021'!$A$7:$J$389</definedName>
    <definedName name="Z_F3F1BB49_52AF_48BB_95BC_060170851629_.wvu.FilterData" localSheetId="0" hidden="1">'на 01.04.2021'!$A$7:$J$389</definedName>
    <definedName name="Z_F413BB5D_EA53_42FB_84EF_A630DFA6E3CE_.wvu.FilterData" localSheetId="0" hidden="1">'на 01.04.2021'!$A$7:$J$389</definedName>
    <definedName name="Z_F424C8EB_1FD1_4B7C_BB16_C87F07FB1A66_.wvu.FilterData" localSheetId="0" hidden="1">'на 01.04.2021'!$A$7:$J$389</definedName>
    <definedName name="Z_F48552A9_1F3B_415E_B25A_3A35D2E6EB46_.wvu.FilterData" localSheetId="0" hidden="1">'на 01.04.2021'!$A$7:$J$389</definedName>
    <definedName name="Z_F4B370BE_A7CE_4BF8_A9D2_E5262584ECE2_.wvu.FilterData" localSheetId="0" hidden="1">'на 01.04.2021'!$A$7:$J$389</definedName>
    <definedName name="Z_F4D51502_0CCD_4E1C_8387_D94D30666E39_.wvu.FilterData" localSheetId="0" hidden="1">'на 01.04.2021'!$A$7:$J$389</definedName>
    <definedName name="Z_F52002B9_A233_461F_9C02_2195A969869E_.wvu.FilterData" localSheetId="0" hidden="1">'на 01.04.2021'!$A$7:$J$389</definedName>
    <definedName name="Z_F5904F57_BE1E_4C1A_B9F2_3334C6090028_.wvu.FilterData" localSheetId="0" hidden="1">'на 01.04.2021'!$A$7:$J$389</definedName>
    <definedName name="Z_F5A92536_7ADF_4574_9094_4E9E2907828D_.wvu.FilterData" localSheetId="0" hidden="1">'на 01.04.2021'!$A$7:$J$389</definedName>
    <definedName name="Z_F5E5B384_11B7_4F24_ADF6_08A6C35ADF77_.wvu.FilterData" localSheetId="0" hidden="1">'на 01.04.2021'!$A$7:$J$389</definedName>
    <definedName name="Z_F5F50589_1DF0_4A91_A5AE_A081904AF6B0_.wvu.FilterData" localSheetId="0" hidden="1">'на 01.04.2021'!$A$7:$J$389</definedName>
    <definedName name="Z_F66AFAC6_2D91_47B3_B144_43AE4E90F02F_.wvu.FilterData" localSheetId="0" hidden="1">'на 01.04.2021'!$A$7:$J$389</definedName>
    <definedName name="Z_F675BEC0_5D51_42CD_8359_31DF2F226166_.wvu.FilterData" localSheetId="0" hidden="1">'на 01.04.2021'!$A$7:$J$389</definedName>
    <definedName name="Z_F6921BC4_E0E6_4AEF_829D_3CF79503065A_.wvu.FilterData" localSheetId="0" hidden="1">'на 01.04.2021'!$A$7:$J$389</definedName>
    <definedName name="Z_F6F4D1CA_4991_462D_A51D_FD0D91822706_.wvu.FilterData" localSheetId="0" hidden="1">'на 01.04.2021'!$A$7:$J$389</definedName>
    <definedName name="Z_F731E429_1EEA_443F_A17D_E6EB986E228C_.wvu.FilterData" localSheetId="0" hidden="1">'на 01.04.2021'!$A$7:$J$389</definedName>
    <definedName name="Z_F7E84A2A_268F_49A2_9175_3ADFDAD9A1AF_.wvu.FilterData" localSheetId="0" hidden="1">'на 01.04.2021'!$A$7:$J$389</definedName>
    <definedName name="Z_F7FC106B_79FE_40D3_AA43_206A7284AC4B_.wvu.FilterData" localSheetId="0" hidden="1">'на 01.04.2021'!$A$7:$J$389</definedName>
    <definedName name="Z_F800C951_7E3C_42D6_B362_3CDF78E7F025_.wvu.FilterData" localSheetId="0" hidden="1">'на 01.04.2021'!$A$7:$J$389</definedName>
    <definedName name="Z_F8B0DEDC_32C7_4D2C_9923_D4A5441ED454_.wvu.FilterData" localSheetId="0" hidden="1">'на 01.04.2021'!$A$7:$J$389</definedName>
    <definedName name="Z_F8CD48ED_A67F_492E_A417_09D352E93E12_.wvu.FilterData" localSheetId="0" hidden="1">'на 01.04.2021'!$A$7:$H$129</definedName>
    <definedName name="Z_F8E02295_4C4F_4DE1_ACF5_8151BB17EB6E_.wvu.FilterData" localSheetId="0" hidden="1">'на 01.04.2021'!$A$7:$J$389</definedName>
    <definedName name="Z_F8E4304E_2CC4_4F73_A08A_BA6FE8EB77EF_.wvu.FilterData" localSheetId="0" hidden="1">'на 01.04.2021'!$A$7:$J$389</definedName>
    <definedName name="Z_F9AF50D2_05C8_4D13_9F15_43FAA7F1CB7A_.wvu.FilterData" localSheetId="0" hidden="1">'на 01.04.2021'!$A$7:$J$389</definedName>
    <definedName name="Z_F9F96D65_7E5D_4EDB_B47B_CD800EE8793F_.wvu.FilterData" localSheetId="0" hidden="1">'на 01.04.2021'!$A$7:$H$129</definedName>
    <definedName name="Z_FA263ADC_F7F9_4F21_8D0A_B162CFE58321_.wvu.FilterData" localSheetId="0" hidden="1">'на 01.04.2021'!$A$7:$J$389</definedName>
    <definedName name="Z_FA270880_5E39_4EAA_BE02_BDB906770A67_.wvu.FilterData" localSheetId="0" hidden="1">'на 01.04.2021'!$A$7:$J$389</definedName>
    <definedName name="Z_FA47CA05_CCF1_4EDC_AAF6_26967695B1D8_.wvu.FilterData" localSheetId="0" hidden="1">'на 01.04.2021'!$A$7:$J$389</definedName>
    <definedName name="Z_FA687933_7694_4C0F_8982_34C11239740C_.wvu.FilterData" localSheetId="0" hidden="1">'на 01.04.2021'!$A$7:$J$389</definedName>
    <definedName name="Z_FA9FECB8_BA16_47CC_97A5_FF0276B7BA2A_.wvu.FilterData" localSheetId="0" hidden="1">'на 01.04.2021'!$A$7:$J$389</definedName>
    <definedName name="Z_FADBBBF4_A5FD_47EA_87AF_F3DC2DF00CA8_.wvu.FilterData" localSheetId="0" hidden="1">'на 01.04.2021'!$A$7:$J$389</definedName>
    <definedName name="Z_FAEA1540_FB92_4A7F_8E18_381E2C6FAF74_.wvu.FilterData" localSheetId="0" hidden="1">'на 01.04.2021'!$A$7:$H$129</definedName>
    <definedName name="Z_FB229BDB_3A6C_4BB8_B8E6_A67636835C83_.wvu.FilterData" localSheetId="0" hidden="1">'на 01.04.2021'!$A$7:$J$389</definedName>
    <definedName name="Z_FB2B2898_07E8_4F64_9660_A5CFE0C3B2A1_.wvu.FilterData" localSheetId="0" hidden="1">'на 01.04.2021'!$A$7:$J$389</definedName>
    <definedName name="Z_FB35B37B_2F7F_4D23_B40F_380D683C704C_.wvu.FilterData" localSheetId="0" hidden="1">'на 01.04.2021'!$A$7:$J$389</definedName>
    <definedName name="Z_FB4C9D56_2EDB_4CD4_9DFE_7C214EA770EC_.wvu.FilterData" localSheetId="0" hidden="1">'на 01.04.2021'!$A$7:$J$389</definedName>
    <definedName name="Z_FBE2EB42_7C8D_40DA_8BFA_706BF49FCFDE_.wvu.FilterData" localSheetId="0" hidden="1">'на 01.04.2021'!$A$7:$J$389</definedName>
    <definedName name="Z_FBEEEF36_B47B_4551_8D8A_904E9E1222D4_.wvu.FilterData" localSheetId="0" hidden="1">'на 01.04.2021'!$A$7:$H$129</definedName>
    <definedName name="Z_FBFEC7B7_C5D0_44F3_87E7_66C52A67E842_.wvu.FilterData" localSheetId="0" hidden="1">'на 01.04.2021'!$A$7:$J$389</definedName>
    <definedName name="Z_FC3CE0E0_62AD_4DFE_9E6D_61D173C71E73_.wvu.FilterData" localSheetId="0" hidden="1">'на 01.04.2021'!$A$7:$J$389</definedName>
    <definedName name="Z_FC4C3009_E36C_43FD_8BFB_98FFC232780E_.wvu.FilterData" localSheetId="0" hidden="1">'на 01.04.2021'!$A$7:$J$389</definedName>
    <definedName name="Z_FC5D3D29_E6B6_4724_B01C_EFC5C58D36F7_.wvu.FilterData" localSheetId="0" hidden="1">'на 01.04.2021'!$A$7:$J$389</definedName>
    <definedName name="Z_FC8DF947_D902_4089_91EA_22D68229174F_.wvu.FilterData" localSheetId="0" hidden="1">'на 01.04.2021'!$A$7:$J$389</definedName>
    <definedName name="Z_FC921717_EFFF_4C5F_AE15_5DB48A6B2DDC_.wvu.FilterData" localSheetId="0" hidden="1">'на 01.04.2021'!$A$7:$J$389</definedName>
    <definedName name="Z_FCC3AE73_E537_4FEF_8316_D2033D529D47_.wvu.FilterData" localSheetId="0" hidden="1">'на 01.04.2021'!$A$7:$J$389</definedName>
    <definedName name="Z_FCFEE462_86B3_4D22_A291_C53135F468F2_.wvu.FilterData" localSheetId="0" hidden="1">'на 01.04.2021'!$A$7:$J$389</definedName>
    <definedName name="Z_FD01F790_1BBF_4238_916B_FA56833C331E_.wvu.FilterData" localSheetId="0" hidden="1">'на 01.04.2021'!$A$7:$J$389</definedName>
    <definedName name="Z_FD0E1B66_1ED2_4768_AEAA_4813773FCD1B_.wvu.FilterData" localSheetId="0" hidden="1">'на 01.04.2021'!$A$7:$H$129</definedName>
    <definedName name="Z_FD3BE8C9_37F8_4B3C_B2C7_E77CF8E04BFB_.wvu.FilterData" localSheetId="0" hidden="1">'на 01.04.2021'!$A$7:$J$389</definedName>
    <definedName name="Z_FD3D5015_A741_475F_84D8_C8E06D2029C4_.wvu.FilterData" localSheetId="0" hidden="1">'на 01.04.2021'!$A$7:$J$389</definedName>
    <definedName name="Z_FD4802F9_333E_4B85_AA53_8A6A2CF89072_.wvu.FilterData" localSheetId="0" hidden="1">'на 01.04.2021'!$A$7:$J$389</definedName>
    <definedName name="Z_FD5CEF9A_4499_4018_A32D_B5C5AF11D935_.wvu.FilterData" localSheetId="0" hidden="1">'на 01.04.2021'!$A$7:$J$389</definedName>
    <definedName name="Z_FD5EDEE5_A3CE_4C43_835A_373611C65308_.wvu.FilterData" localSheetId="0" hidden="1">'на 01.04.2021'!$A$7:$J$389</definedName>
    <definedName name="Z_FD66CF31_1A62_4649_ABF8_67009C9EEFA8_.wvu.FilterData" localSheetId="0" hidden="1">'на 01.04.2021'!$A$7:$J$389</definedName>
    <definedName name="Z_FDDB310B_7AE0_49CB_BE16_F49E6EF78E5F_.wvu.FilterData" localSheetId="0" hidden="1">'на 01.04.2021'!$A$7:$J$389</definedName>
    <definedName name="Z_FDE37E7A_0D62_48F6_B80B_D6356ECC791B_.wvu.FilterData" localSheetId="0" hidden="1">'на 01.04.2021'!$A$7:$J$389</definedName>
    <definedName name="Z_FDE6536E_3A56_4D69_A159_5DB77FF6A4B2_.wvu.FilterData" localSheetId="0" hidden="1">'на 01.04.2021'!$A$7:$J$389</definedName>
    <definedName name="Z_FDFA00AD_EA6D_4937_80B9_640D5FB985EF_.wvu.FilterData" localSheetId="0" hidden="1">'на 01.04.2021'!$A$7:$J$389</definedName>
    <definedName name="Z_FE9D531A_F987_4486_AC6F_37568587E0CC_.wvu.FilterData" localSheetId="0" hidden="1">'на 01.04.2021'!$A$7:$J$389</definedName>
    <definedName name="Z_FEE18FC2_E5D2_4C59_B7D0_FDF82F2008D4_.wvu.FilterData" localSheetId="0" hidden="1">'на 01.04.2021'!$A$7:$J$389</definedName>
    <definedName name="Z_FEF0FD9C_0AF1_4157_A391_071CD507BEBA_.wvu.FilterData" localSheetId="0" hidden="1">'на 01.04.2021'!$A$7:$J$389</definedName>
    <definedName name="Z_FEFFCD5F_F237_4316_B50A_6C71D0FF3363_.wvu.FilterData" localSheetId="0" hidden="1">'на 01.04.2021'!$A$7:$J$389</definedName>
    <definedName name="Z_FF2B641B_674B_4DA5_A6F8_82831EC9F946_.wvu.FilterData" localSheetId="0" hidden="1">'на 01.04.2021'!$A$7:$J$389</definedName>
    <definedName name="Z_FF7CC20D_CA9E_46D2_A113_9EB09E8A7DF6_.wvu.FilterData" localSheetId="0" hidden="1">'на 01.04.2021'!$A$7:$H$129</definedName>
    <definedName name="Z_FF7F531F_28CE_4C28_BA81_DE242DB82E03_.wvu.FilterData" localSheetId="0" hidden="1">'на 01.04.2021'!$A$7:$J$389</definedName>
    <definedName name="Z_FF9EFDBE_F5FD_432E_96BA_C22D4E9B91D4_.wvu.FilterData" localSheetId="0" hidden="1">'на 01.04.2021'!$A$7:$J$389</definedName>
    <definedName name="Z_FFBF84C0_8EC1_41E5_A130_1EB26E22D86E_.wvu.FilterData" localSheetId="0" hidden="1">'на 01.04.2021'!$A$7:$J$389</definedName>
    <definedName name="Z_FFE6C3F9_C13E_4E13_8F64_B3AD0BCC69D2_.wvu.FilterData" localSheetId="0" hidden="1">'на 01.04.2021'!$A$7:$J$389</definedName>
    <definedName name="Z_FFFC89F4_6CC5_4464_8EC3_BC7659708B14_.wvu.FilterData" localSheetId="0" hidden="1">'на 01.04.2021'!$A$7:$J$389</definedName>
    <definedName name="_xlnm.Print_Titles" localSheetId="0">'на 01.04.2021'!$5:$8</definedName>
    <definedName name="_xlnm.Print_Area" localSheetId="0">'на 01.04.2021'!$A$1:$J$188</definedName>
  </definedNames>
  <calcPr calcId="144525" fullPrecision="0"/>
  <customWorkbookViews>
    <customWorkbookView name="Вершинина Мария Игоревна - Личное представление" guid="{A0A3CD9B-2436-40D7-91DB-589A95FBBF00}" mergeInterval="0" personalView="1" maximized="1" windowWidth="1916" windowHeight="835" tabRatio="522" activeSheetId="1"/>
    <customWorkbookView name="Залецкая Ольга Генадьевна - Личное представление" guid="{6E4A7295-8CE0-4D28-ABEF-D38EBAE7C204}" mergeInterval="0" personalView="1" maximized="1" xWindow="-8" yWindow="-8" windowWidth="1936" windowHeight="1056" tabRatio="518" activeSheetId="1"/>
    <customWorkbookView name="Маганёва Екатерина Николаевна - Личное представление" guid="{CA384592-0CFD-4322-A4EB-34EC04693944}" mergeInterval="0" personalView="1" maximized="1" xWindow="-8" yWindow="-8" windowWidth="1936" windowHeight="1056" tabRatio="522" activeSheetId="1"/>
    <customWorkbookView name="Перевощикова Анна Васильевна - Личное представление" guid="{CCF533A2-322B-40E2-88B2-065E6D1D35B4}" mergeInterval="0" personalView="1" maximized="1" xWindow="-8" yWindow="-8" windowWidth="1936" windowHeight="1056" tabRatio="518" activeSheetId="1"/>
    <customWorkbookView name="Фесик Светлана Викторовна - Личное представление" guid="{6068C3FF-17AA-48A5-A88B-2523CBAC39AE}" mergeInterval="0" personalView="1" maximized="1" xWindow="-8" yWindow="-8" windowWidth="1296" windowHeight="1000" tabRatio="518" activeSheetId="1"/>
    <customWorkbookView name="Астахова Анна Владимировна - Личное представление" guid="{13BE7114-35DF-4699-8779-61985C68F6C3}" mergeInterval="0" personalView="1" maximized="1" xWindow="-8" yWindow="-8" windowWidth="1936" windowHeight="1056" tabRatio="440" activeSheetId="1" showComments="commIndAndComment"/>
    <customWorkbookView name="kaa - Личное представление" guid="{7B245AB0-C2AF-4822-BFC4-2399F85856C1}" mergeInterval="0" personalView="1" maximized="1" xWindow="1" yWindow="1" windowWidth="1280" windowHeight="803"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4"/>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pav - Личное представление" guid="{539CB3DF-9B66-4BE7-9074-8CE0405EB8A6}" mergeInterval="0" personalView="1" maximized="1" xWindow="1" yWindow="1" windowWidth="1276" windowHeight="794" tabRatio="518" activeSheetId="1"/>
    <customWorkbookView name="kou - Личное представление" guid="{998B8119-4FF3-4A16-838D-539C6AE34D55}" mergeInterval="0" personalView="1" maximized="1" windowWidth="1148" windowHeight="645"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Козлова Анастасия Сергеевна - Личное представление" guid="{0CCCFAED-79CE-4449-BC23-D60C794B65C2}" mergeInterval="0" personalView="1" maximized="1" windowWidth="1276" windowHeight="779" tabRatio="518" activeSheetId="1"/>
    <customWorkbookView name="Минакова Оксана Сергеевна - Личное представление" guid="{45DE1976-7F07-4EB4-8A9C-FB72D060BEFA}" mergeInterval="0" personalView="1" maximized="1" xWindow="-8" yWindow="-8" windowWidth="1936" windowHeight="1056"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Рогожина Ольга Сергеевна - Личное представление" guid="{BEA0FDBA-BB07-4C19-8BBD-5E57EE395C09}" mergeInterval="0" personalView="1" xWindow="10" yWindow="32" windowWidth="1276" windowHeight="778" tabRatio="518" activeSheetId="1"/>
  </customWorkbookViews>
  <fileRecoveryPr autoRecover="0"/>
</workbook>
</file>

<file path=xl/calcChain.xml><?xml version="1.0" encoding="utf-8"?>
<calcChain xmlns="http://schemas.openxmlformats.org/spreadsheetml/2006/main">
  <c r="I110" i="1" l="1"/>
  <c r="G108" i="1"/>
  <c r="G109" i="1"/>
  <c r="G110" i="1"/>
  <c r="G107" i="1"/>
  <c r="E108" i="1"/>
  <c r="E109" i="1"/>
  <c r="E110" i="1"/>
  <c r="E107" i="1"/>
  <c r="D108" i="1"/>
  <c r="D109" i="1"/>
  <c r="D110" i="1"/>
  <c r="C108" i="1"/>
  <c r="C109" i="1"/>
  <c r="C110" i="1"/>
  <c r="I28" i="1" l="1"/>
  <c r="I27" i="1"/>
  <c r="I26" i="1"/>
  <c r="C125" i="1" l="1"/>
  <c r="C107" i="1" s="1"/>
  <c r="I159" i="1" l="1"/>
  <c r="I160" i="1"/>
  <c r="I58" i="1" l="1"/>
  <c r="G180" i="1" l="1"/>
  <c r="I38" i="1" l="1"/>
  <c r="I34" i="1" l="1"/>
  <c r="I136" i="1" l="1"/>
  <c r="G111" i="1"/>
  <c r="D111" i="1"/>
  <c r="E111" i="1"/>
  <c r="C111" i="1"/>
  <c r="C106" i="1" s="1"/>
  <c r="E28" i="1"/>
  <c r="F132" i="1"/>
  <c r="I132" i="1"/>
  <c r="I131" i="1"/>
  <c r="G130" i="1"/>
  <c r="E130" i="1"/>
  <c r="C130" i="1"/>
  <c r="I104" i="1"/>
  <c r="I105" i="1"/>
  <c r="I101" i="1"/>
  <c r="G90" i="1"/>
  <c r="G91" i="1"/>
  <c r="G92" i="1"/>
  <c r="G93" i="1"/>
  <c r="G89" i="1"/>
  <c r="E90" i="1"/>
  <c r="E91" i="1"/>
  <c r="E92" i="1"/>
  <c r="E93" i="1"/>
  <c r="E89" i="1"/>
  <c r="D90" i="1"/>
  <c r="D91" i="1"/>
  <c r="D92" i="1"/>
  <c r="D93" i="1"/>
  <c r="D89" i="1"/>
  <c r="C90" i="1"/>
  <c r="C91" i="1"/>
  <c r="C92" i="1"/>
  <c r="C93" i="1"/>
  <c r="C89" i="1"/>
  <c r="I80" i="1"/>
  <c r="I81" i="1"/>
  <c r="I77" i="1"/>
  <c r="G78" i="1"/>
  <c r="G79" i="1"/>
  <c r="G80" i="1"/>
  <c r="G81" i="1"/>
  <c r="G77" i="1"/>
  <c r="E78" i="1"/>
  <c r="E79" i="1"/>
  <c r="E80" i="1"/>
  <c r="E81" i="1"/>
  <c r="E77" i="1"/>
  <c r="D78" i="1"/>
  <c r="D79" i="1"/>
  <c r="D80" i="1"/>
  <c r="D81" i="1"/>
  <c r="D77" i="1"/>
  <c r="C79" i="1"/>
  <c r="C80" i="1"/>
  <c r="C81" i="1"/>
  <c r="C77" i="1"/>
  <c r="C84" i="1"/>
  <c r="C78" i="1" s="1"/>
  <c r="D103" i="1"/>
  <c r="C103" i="1"/>
  <c r="D102" i="1"/>
  <c r="C102" i="1"/>
  <c r="I103" i="1" l="1"/>
  <c r="I102" i="1"/>
  <c r="I111" i="1"/>
  <c r="G106" i="1"/>
  <c r="I130" i="1"/>
  <c r="D130" i="1"/>
  <c r="I180" i="1"/>
  <c r="I179" i="1"/>
  <c r="F130" i="1" l="1"/>
  <c r="H130" i="1"/>
  <c r="I178" i="1" l="1"/>
  <c r="I170" i="1"/>
  <c r="I169" i="1"/>
  <c r="I154" i="1"/>
  <c r="I153" i="1"/>
  <c r="I152" i="1"/>
  <c r="D125" i="1"/>
  <c r="D107" i="1" s="1"/>
  <c r="I120" i="1"/>
  <c r="I115" i="1"/>
  <c r="I109" i="1" s="1"/>
  <c r="I113" i="1"/>
  <c r="I114" i="1"/>
  <c r="F125" i="1" l="1"/>
  <c r="I125" i="1"/>
  <c r="I107" i="1" s="1"/>
  <c r="D137" i="1"/>
  <c r="I29" i="1" l="1"/>
  <c r="I21" i="1" l="1"/>
  <c r="I181" i="1"/>
  <c r="I182" i="1"/>
  <c r="I171" i="1"/>
  <c r="I144" i="1" l="1"/>
  <c r="I143" i="1"/>
  <c r="I141" i="1"/>
  <c r="I140" i="1"/>
  <c r="I17" i="1"/>
  <c r="G118" i="1" l="1"/>
  <c r="I97" i="1"/>
  <c r="I96" i="1"/>
  <c r="I85" i="1"/>
  <c r="I84" i="1"/>
  <c r="I79" i="1" l="1"/>
  <c r="I91" i="1"/>
  <c r="I90" i="1"/>
  <c r="I78" i="1"/>
  <c r="E44" i="1"/>
  <c r="F17" i="1" l="1"/>
  <c r="E72" i="1" l="1"/>
  <c r="C71" i="1"/>
  <c r="D73" i="1"/>
  <c r="E73" i="1"/>
  <c r="E71" i="1"/>
  <c r="D71" i="1"/>
  <c r="E161" i="1" l="1"/>
  <c r="I145" i="1" l="1"/>
  <c r="C73" i="1" l="1"/>
  <c r="H144" i="1" l="1"/>
  <c r="F144" i="1"/>
  <c r="H96" i="1" l="1"/>
  <c r="H97" i="1"/>
  <c r="F96" i="1"/>
  <c r="F97" i="1"/>
  <c r="C72" i="1" l="1"/>
  <c r="F115" i="1" l="1"/>
  <c r="D72" i="1" l="1"/>
  <c r="H26" i="1" l="1"/>
  <c r="E142" i="1" l="1"/>
  <c r="D21" i="1" l="1"/>
  <c r="F71" i="1" l="1"/>
  <c r="H71" i="1"/>
  <c r="F74" i="1"/>
  <c r="H74" i="1"/>
  <c r="F75" i="1"/>
  <c r="H75" i="1"/>
  <c r="H91" i="1" l="1"/>
  <c r="F90" i="1"/>
  <c r="H90" i="1"/>
  <c r="F91" i="1"/>
  <c r="I150" i="1" l="1"/>
  <c r="I149" i="1"/>
  <c r="I148" i="1"/>
  <c r="I146" i="1"/>
  <c r="I95" i="1" l="1"/>
  <c r="I98" i="1"/>
  <c r="I99" i="1"/>
  <c r="G94" i="1"/>
  <c r="D94" i="1"/>
  <c r="E94" i="1"/>
  <c r="C94" i="1"/>
  <c r="I93" i="1" l="1"/>
  <c r="I92" i="1"/>
  <c r="I89" i="1"/>
  <c r="F94" i="1"/>
  <c r="H94" i="1"/>
  <c r="I94" i="1"/>
  <c r="C88" i="1"/>
  <c r="G72" i="1"/>
  <c r="G73" i="1"/>
  <c r="G74" i="1"/>
  <c r="G75" i="1"/>
  <c r="E74" i="1"/>
  <c r="E75" i="1"/>
  <c r="C74" i="1"/>
  <c r="C75" i="1"/>
  <c r="G71" i="1"/>
  <c r="D75" i="1" l="1"/>
  <c r="D74" i="1"/>
  <c r="E76" i="1"/>
  <c r="I71" i="1"/>
  <c r="I74" i="1"/>
  <c r="I75" i="1"/>
  <c r="G70" i="1" l="1"/>
  <c r="E70" i="1"/>
  <c r="I126" i="1" l="1"/>
  <c r="I108" i="1" s="1"/>
  <c r="C65" i="1" l="1"/>
  <c r="C10" i="1" s="1"/>
  <c r="H125" i="1"/>
  <c r="I118" i="1"/>
  <c r="I112" i="1"/>
  <c r="I42" i="1" l="1"/>
  <c r="I43" i="1"/>
  <c r="E88" i="1" l="1"/>
  <c r="I73" i="1" l="1"/>
  <c r="I72" i="1"/>
  <c r="I88" i="1"/>
  <c r="C137" i="1" l="1"/>
  <c r="I15" i="1" l="1"/>
  <c r="H45" i="1" l="1"/>
  <c r="F45" i="1"/>
  <c r="H39" i="1" l="1"/>
  <c r="H40" i="1"/>
  <c r="E38" i="1"/>
  <c r="I31" i="1" l="1"/>
  <c r="I82" i="1" l="1"/>
  <c r="C76" i="1"/>
  <c r="I70" i="1" l="1"/>
  <c r="H28" i="1"/>
  <c r="H159" i="1" l="1"/>
  <c r="F159" i="1"/>
  <c r="D88" i="1" l="1"/>
  <c r="F88" i="1" l="1"/>
  <c r="E118" i="1"/>
  <c r="D118" i="1"/>
  <c r="F118" i="1" l="1"/>
  <c r="G31" i="1"/>
  <c r="H179" i="1" l="1"/>
  <c r="F179" i="1"/>
  <c r="F178" i="1" l="1"/>
  <c r="F26" i="1" l="1"/>
  <c r="I158" i="1" l="1"/>
  <c r="E137" i="1" l="1"/>
  <c r="G88" i="1" l="1"/>
  <c r="I76" i="1" l="1"/>
  <c r="G76" i="1"/>
  <c r="H88" i="1"/>
  <c r="I124" i="1" l="1"/>
  <c r="D124" i="1" l="1"/>
  <c r="G14" i="1" l="1"/>
  <c r="G13" i="1"/>
  <c r="I155" i="1" l="1"/>
  <c r="I187" i="1"/>
  <c r="H186" i="1"/>
  <c r="H185" i="1"/>
  <c r="F185" i="1"/>
  <c r="G183" i="1"/>
  <c r="D183" i="1"/>
  <c r="C183" i="1"/>
  <c r="I175" i="1" l="1"/>
  <c r="I151" i="1"/>
  <c r="F186" i="1"/>
  <c r="E183" i="1"/>
  <c r="I183" i="1"/>
  <c r="H183" i="1"/>
  <c r="F183" i="1" l="1"/>
  <c r="H160" i="1" l="1"/>
  <c r="G137" i="1" l="1"/>
  <c r="G158" i="1"/>
  <c r="F160" i="1"/>
  <c r="C158" i="1"/>
  <c r="G56" i="1"/>
  <c r="D56" i="1"/>
  <c r="C56" i="1"/>
  <c r="I56" i="1"/>
  <c r="D158" i="1" l="1"/>
  <c r="H161" i="1"/>
  <c r="H56" i="1"/>
  <c r="H137" i="1"/>
  <c r="F161" i="1"/>
  <c r="E158" i="1"/>
  <c r="N158" i="1" l="1"/>
  <c r="H158" i="1"/>
  <c r="F158" i="1"/>
  <c r="C31" i="1"/>
  <c r="I48" i="1" l="1"/>
  <c r="I44" i="1" l="1"/>
  <c r="I106" i="1" l="1"/>
  <c r="F28" i="1" l="1"/>
  <c r="E155" i="1"/>
  <c r="E181" i="1" l="1"/>
  <c r="H142" i="1" l="1"/>
  <c r="G21" i="1" l="1"/>
  <c r="F120" i="1" l="1"/>
  <c r="D67" i="1" l="1"/>
  <c r="H147" i="1"/>
  <c r="D12" i="1" l="1"/>
  <c r="C50" i="1"/>
  <c r="E171" i="1"/>
  <c r="H85" i="1" l="1"/>
  <c r="F85" i="1"/>
  <c r="F79" i="1" s="1"/>
  <c r="H84" i="1"/>
  <c r="F84" i="1"/>
  <c r="G82" i="1"/>
  <c r="E82" i="1"/>
  <c r="D82" i="1"/>
  <c r="C82" i="1"/>
  <c r="F78" i="1" l="1"/>
  <c r="F72" i="1" s="1"/>
  <c r="F82" i="1"/>
  <c r="H82" i="1"/>
  <c r="H154" i="1" l="1"/>
  <c r="H178" i="1" l="1"/>
  <c r="E168" i="1" l="1"/>
  <c r="C168" i="1" l="1"/>
  <c r="D168" i="1" l="1"/>
  <c r="H34" i="1" l="1"/>
  <c r="F41" i="1" l="1"/>
  <c r="C21" i="1" l="1"/>
  <c r="I65" i="1" l="1"/>
  <c r="G65" i="1"/>
  <c r="G10" i="1" s="1"/>
  <c r="H41" i="1"/>
  <c r="I10" i="1" l="1"/>
  <c r="G38" i="1"/>
  <c r="F39" i="1" l="1"/>
  <c r="D76" i="1" l="1"/>
  <c r="F76" i="1" l="1"/>
  <c r="H76" i="1"/>
  <c r="F140" i="1" l="1"/>
  <c r="E35" i="1" l="1"/>
  <c r="F114" i="1" l="1"/>
  <c r="F113" i="1"/>
  <c r="H114" i="1"/>
  <c r="H113" i="1"/>
  <c r="F147" i="1" l="1"/>
  <c r="H140" i="1" l="1"/>
  <c r="H141" i="1"/>
  <c r="C38" i="1" l="1"/>
  <c r="F142" i="1" l="1"/>
  <c r="D38" i="1"/>
  <c r="F137" i="1" l="1"/>
  <c r="I137" i="1"/>
  <c r="C44" i="1"/>
  <c r="H170" i="1" l="1"/>
  <c r="H169" i="1"/>
  <c r="F169" i="1"/>
  <c r="F46" i="1" l="1"/>
  <c r="I66" i="1" l="1"/>
  <c r="I11" i="1" l="1"/>
  <c r="D151" i="1"/>
  <c r="I168" i="1" l="1"/>
  <c r="G168" i="1"/>
  <c r="F170" i="1"/>
  <c r="H168" i="1" l="1"/>
  <c r="F168" i="1"/>
  <c r="H115" i="1" l="1"/>
  <c r="H46" i="1" l="1"/>
  <c r="H47" i="1"/>
  <c r="E36" i="1" l="1"/>
  <c r="E31" i="1" s="1"/>
  <c r="D145" i="1"/>
  <c r="E145" i="1"/>
  <c r="G145" i="1"/>
  <c r="C145" i="1"/>
  <c r="H145" i="1" l="1"/>
  <c r="F145" i="1"/>
  <c r="D44" i="1" l="1"/>
  <c r="G124" i="1"/>
  <c r="C124" i="1"/>
  <c r="F73" i="1" l="1"/>
  <c r="E66" i="1"/>
  <c r="E11" i="1" s="1"/>
  <c r="I69" i="1"/>
  <c r="I14" i="1" l="1"/>
  <c r="C66" i="1"/>
  <c r="C11" i="1" s="1"/>
  <c r="I100" i="1"/>
  <c r="D100" i="1"/>
  <c r="E100" i="1"/>
  <c r="C100" i="1"/>
  <c r="H73" i="1"/>
  <c r="G66" i="1" l="1"/>
  <c r="G11" i="1" s="1"/>
  <c r="C70" i="1"/>
  <c r="E67" i="1"/>
  <c r="I68" i="1"/>
  <c r="D70" i="1"/>
  <c r="F100" i="1"/>
  <c r="H72" i="1"/>
  <c r="G100" i="1"/>
  <c r="H100" i="1" s="1"/>
  <c r="I13" i="1" l="1"/>
  <c r="F70" i="1"/>
  <c r="H70" i="1"/>
  <c r="F34" i="1" l="1"/>
  <c r="G112" i="1" l="1"/>
  <c r="H153" i="1" l="1"/>
  <c r="F153" i="1"/>
  <c r="H21" i="1" l="1"/>
  <c r="F154" i="1" l="1"/>
  <c r="C175" i="1" l="1"/>
  <c r="G44" i="1" l="1"/>
  <c r="F47" i="1"/>
  <c r="E59" i="1" l="1"/>
  <c r="E12" i="1" l="1"/>
  <c r="F12" i="1" s="1"/>
  <c r="E56" i="1"/>
  <c r="E21" i="1"/>
  <c r="F21" i="1" s="1"/>
  <c r="F56" i="1" l="1"/>
  <c r="I50" i="1"/>
  <c r="G151" i="1" l="1"/>
  <c r="I67" i="1" l="1"/>
  <c r="I62" i="1" l="1"/>
  <c r="I12" i="1"/>
  <c r="I9" i="1" l="1"/>
  <c r="F40" i="1"/>
  <c r="H52" i="1"/>
  <c r="G50" i="1"/>
  <c r="D50" i="1"/>
  <c r="F52" i="1"/>
  <c r="E50" i="1" l="1"/>
  <c r="F38" i="1"/>
  <c r="H38" i="1"/>
  <c r="H50" i="1"/>
  <c r="F50" i="1" l="1"/>
  <c r="F44" i="1"/>
  <c r="H44" i="1"/>
  <c r="H27" i="1"/>
  <c r="F180" i="1"/>
  <c r="H180" i="1"/>
  <c r="G175" i="1"/>
  <c r="E175" i="1"/>
  <c r="D175" i="1"/>
  <c r="F27" i="1"/>
  <c r="H175" i="1" l="1"/>
  <c r="F175" i="1"/>
  <c r="D31" i="1"/>
  <c r="F31" i="1" l="1"/>
  <c r="H31" i="1"/>
  <c r="E151" i="1" l="1"/>
  <c r="C151" i="1"/>
  <c r="H151" i="1" l="1"/>
  <c r="F151" i="1"/>
  <c r="F141" i="1" l="1"/>
  <c r="E124" i="1"/>
  <c r="H120" i="1"/>
  <c r="C118" i="1"/>
  <c r="E112" i="1"/>
  <c r="D112" i="1"/>
  <c r="C112" i="1"/>
  <c r="C69" i="1"/>
  <c r="C14" i="1" s="1"/>
  <c r="C68" i="1"/>
  <c r="C13" i="1" s="1"/>
  <c r="G67" i="1"/>
  <c r="C67" i="1"/>
  <c r="C12" i="1" s="1"/>
  <c r="G12" i="1" l="1"/>
  <c r="C9" i="1"/>
  <c r="D66" i="1"/>
  <c r="D65" i="1"/>
  <c r="E69" i="1"/>
  <c r="E68" i="1"/>
  <c r="F107" i="1"/>
  <c r="D69" i="1"/>
  <c r="D68" i="1"/>
  <c r="C62" i="1"/>
  <c r="F112" i="1"/>
  <c r="F124" i="1"/>
  <c r="H109" i="1"/>
  <c r="D106" i="1"/>
  <c r="H108" i="1"/>
  <c r="F109" i="1"/>
  <c r="H112" i="1"/>
  <c r="H107" i="1"/>
  <c r="H118" i="1"/>
  <c r="H124" i="1"/>
  <c r="D13" i="1" l="1"/>
  <c r="D11" i="1"/>
  <c r="D10" i="1"/>
  <c r="H12" i="1"/>
  <c r="E14" i="1"/>
  <c r="E13" i="1"/>
  <c r="D14" i="1"/>
  <c r="D62" i="1"/>
  <c r="E106" i="1"/>
  <c r="E65" i="1"/>
  <c r="E10" i="1" s="1"/>
  <c r="F108" i="1"/>
  <c r="H106" i="1"/>
  <c r="F10" i="1" l="1"/>
  <c r="H10" i="1"/>
  <c r="F11" i="1"/>
  <c r="H11" i="1"/>
  <c r="F106" i="1"/>
  <c r="H14" i="1"/>
  <c r="F14" i="1"/>
  <c r="D9" i="1"/>
  <c r="E62" i="1"/>
  <c r="F66" i="1"/>
  <c r="F65" i="1"/>
  <c r="H65" i="1"/>
  <c r="G62" i="1"/>
  <c r="H62" i="1" s="1"/>
  <c r="H66" i="1"/>
  <c r="G9" i="1"/>
  <c r="H67" i="1"/>
  <c r="F67" i="1"/>
  <c r="F62" i="1" l="1"/>
  <c r="H9" i="1"/>
  <c r="E9" i="1"/>
  <c r="F9" i="1" s="1"/>
  <c r="H58" i="1" l="1"/>
  <c r="F58" i="1"/>
  <c r="H17" i="1"/>
  <c r="G15" i="1"/>
  <c r="D15" i="1"/>
  <c r="E15" i="1"/>
  <c r="C15" i="1"/>
  <c r="H15" i="1" l="1"/>
  <c r="F15" i="1"/>
</calcChain>
</file>

<file path=xl/sharedStrings.xml><?xml version="1.0" encoding="utf-8"?>
<sst xmlns="http://schemas.openxmlformats.org/spreadsheetml/2006/main" count="248" uniqueCount="117">
  <si>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</si>
  <si>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</si>
  <si>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</si>
  <si>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</si>
  <si>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</si>
  <si>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</si>
  <si>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</si>
  <si>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</si>
  <si>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</si>
  <si>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</si>
  <si>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 xml:space="preserve">бюджет МО </t>
  </si>
  <si>
    <t>% к уточненному плану</t>
  </si>
  <si>
    <t>бюджет МО сверх соглашения</t>
  </si>
  <si>
    <t>2.</t>
  </si>
  <si>
    <t>3.</t>
  </si>
  <si>
    <t>бюджет ХМАО-Югры</t>
  </si>
  <si>
    <t>8.</t>
  </si>
  <si>
    <t>10.</t>
  </si>
  <si>
    <t>11.</t>
  </si>
  <si>
    <t>12.</t>
  </si>
  <si>
    <t>14.</t>
  </si>
  <si>
    <t>15.</t>
  </si>
  <si>
    <t>16.</t>
  </si>
  <si>
    <t>17.</t>
  </si>
  <si>
    <t>18.</t>
  </si>
  <si>
    <t>19.</t>
  </si>
  <si>
    <t>22.</t>
  </si>
  <si>
    <t>21.</t>
  </si>
  <si>
    <t>20.</t>
  </si>
  <si>
    <t>Всего по программам 
Ханты-Мансийского автономного округа - Югры</t>
  </si>
  <si>
    <t>(тыс. руб.)</t>
  </si>
  <si>
    <t>1.</t>
  </si>
  <si>
    <t>4.</t>
  </si>
  <si>
    <t>Реализация мероприятий не запланирована</t>
  </si>
  <si>
    <t>бюджет ХМАО - Югры</t>
  </si>
  <si>
    <t>бюджет МО</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</si>
  <si>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</si>
  <si>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</si>
  <si>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</si>
  <si>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</si>
  <si>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</si>
  <si>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 xml:space="preserve"> </t>
  </si>
  <si>
    <t>Государственная программа "Цифровое развитие Ханты-Мансийского автономного округа – Югры"</t>
  </si>
  <si>
    <t xml:space="preserve">Государственная программа «Управление государственными финансами» </t>
  </si>
  <si>
    <t>Государственная программа "Развитие гражданского общества"</t>
  </si>
  <si>
    <t>Государственная программа "Управление государственным имуществом"</t>
  </si>
  <si>
    <t>Государственная программа "Воспроизводство и использование природных ресурсов"</t>
  </si>
  <si>
    <t>Государственная программа "Развитие промышленности и туризма"</t>
  </si>
  <si>
    <t>Приобретение жилых помещений для обеспечения граждан жильем, а также для формирования маневренного жилищного фонда (ДАиГ)</t>
  </si>
  <si>
    <t>Комплексные кадастровые работы на территории муниципального образования городской округ город Сургут (ДАиГ)</t>
  </si>
  <si>
    <t>Региональный проект "Обеспечение устойчивого сокращения непригодного для проживания жилищного фонда"</t>
  </si>
  <si>
    <t>Государственная программа "Создание условий для эффективного управления муниципальными финансами"</t>
  </si>
  <si>
    <t xml:space="preserve">Утвержденный план 
на 2021 год </t>
  </si>
  <si>
    <t xml:space="preserve">Уточненный план 
на 2021 год </t>
  </si>
  <si>
    <r>
      <t xml:space="preserve">Финансовые затраты на реализацию программы в </t>
    </r>
    <r>
      <rPr>
        <u/>
        <sz val="18"/>
        <rFont val="Times New Roman"/>
        <family val="2"/>
        <charset val="204"/>
      </rPr>
      <t>2021</t>
    </r>
    <r>
      <rPr>
        <sz val="18"/>
        <rFont val="Times New Roman"/>
        <family val="2"/>
        <charset val="204"/>
      </rPr>
      <t xml:space="preserve"> году  </t>
    </r>
  </si>
  <si>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</si>
  <si>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</si>
  <si>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</si>
  <si>
    <t xml:space="preserve">В 2021 году из средств окружного бюджета предусмотрены расходы на приобретение конвертов и бумаги. </t>
  </si>
  <si>
    <t>Подпрограмма "Комплексное развитие территорий"</t>
  </si>
  <si>
    <t>Предоставление субсидий из бюджета Ханты-Мансийского автономного округа - Югры бюджетам муниципальных образований Ханты-Мансийского автономного округа для реализации полномочий в области градостроительной деятельности, строительства и жилищных отношений (ДАиГ)</t>
  </si>
  <si>
    <t xml:space="preserve">Градостроительная деятельность </t>
  </si>
  <si>
    <r>
      <t xml:space="preserve">Государственная программа "Современное здравоохранение"
</t>
    </r>
    <r>
      <rPr>
        <sz val="16"/>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</si>
  <si>
    <r>
      <t>Государственная программа "Развитие агропромышленного комплекса"
(</t>
    </r>
    <r>
      <rPr>
        <sz val="16"/>
        <rFont val="Times New Roman"/>
        <family val="2"/>
        <charset val="204"/>
      </rPr>
      <t>1. Субвенции на развитие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и развитие животноводства;
4. Субвенции на поддержку и развитие малых форм хозяйствования)</t>
    </r>
  </si>
  <si>
    <r>
      <t xml:space="preserve">Государственная программа "Экологическая безопасность"
</t>
    </r>
    <r>
      <rPr>
        <sz val="16"/>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</si>
  <si>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t xml:space="preserve">Государственная программа "Современная транспортная система"
</t>
    </r>
    <r>
      <rPr>
        <sz val="16"/>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</si>
  <si>
    <r>
      <t>Государственная программа "Социальное и демографическое развитие"
(</t>
    </r>
    <r>
      <rPr>
        <sz val="16"/>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Субвенция на осуществление деятельности по опеке и попечительству). 
</t>
    </r>
  </si>
  <si>
    <r>
      <rPr>
        <b/>
        <sz val="16"/>
        <rFont val="Times New Roman"/>
        <family val="1"/>
        <charset val="204"/>
      </rPr>
      <t>Государственная программа "Культурное пространство"</t>
    </r>
    <r>
      <rPr>
        <sz val="16"/>
        <rFont val="Times New Roman"/>
        <family val="2"/>
        <charset val="204"/>
      </rPr>
      <t xml:space="preserve">
</t>
    </r>
    <r>
      <rPr>
        <sz val="16"/>
        <rFont val="Times New Roman"/>
        <family val="1"/>
        <charset val="204"/>
      </rPr>
      <t>1. Субсидии на развитие сферы культуры в муниципальных образованиях Ханты-Мансийского автономного округа - Югры;</t>
    </r>
    <r>
      <rPr>
        <sz val="16"/>
        <rFont val="Times New Roman"/>
        <family val="2"/>
        <charset val="204"/>
      </rPr>
      <t xml:space="preserve">
</t>
    </r>
    <r>
      <rPr>
        <sz val="16"/>
        <rFont val="Times New Roman"/>
        <family val="1"/>
        <charset val="204"/>
      </rPr>
      <t xml:space="preserve">2. Субсидии на поддержку творческой деятельности и техническое оснащение детских и кукольных театров.
</t>
    </r>
  </si>
  <si>
    <r>
      <t>Государственная программа "Развитие экономического потенциала"
(1</t>
    </r>
    <r>
      <rPr>
        <sz val="16"/>
        <rFont val="Times New Roman"/>
        <family val="2"/>
        <charset val="204"/>
      </rPr>
      <t>. Субсидии на поддержку малого и среднего предпринимательства;
2. Проведение Всероссийской переписи населения 2020 года).</t>
    </r>
  </si>
  <si>
    <r>
      <rPr>
        <b/>
        <sz val="16"/>
        <rFont val="Times New Roman"/>
        <family val="1"/>
        <charset val="204"/>
      </rPr>
      <t>Государственная программа "Развитие физической культуры и спорта"</t>
    </r>
    <r>
      <rPr>
        <sz val="16"/>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3. Субсидии на софинансирование расходов муниципальных образований по развитию сети спортивных объектов шаговой доступности</t>
    </r>
  </si>
  <si>
    <r>
      <t xml:space="preserve">Государственная программа "Развитие государственной гражданской и муниципальной службы"
</t>
    </r>
    <r>
      <rPr>
        <sz val="16"/>
        <rFont val="Times New Roman"/>
        <family val="2"/>
        <charset val="204"/>
      </rPr>
      <t>(1. Осуществление переданных полномочий Российской Федерации на государственную регистрацию актов гражданского состояния;
2. 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</si>
  <si>
    <r>
      <t xml:space="preserve">Государственная программа "Поддержка занятости населения"
</t>
    </r>
    <r>
      <rPr>
        <sz val="16"/>
        <rFont val="Times New Roman"/>
        <family val="2"/>
        <charset val="204"/>
      </rPr>
      <t>1.</t>
    </r>
    <r>
      <rPr>
        <b/>
        <sz val="16"/>
        <rFont val="Times New Roman"/>
        <family val="2"/>
        <charset val="204"/>
      </rPr>
      <t xml:space="preserve"> </t>
    </r>
    <r>
      <rPr>
        <sz val="16"/>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</si>
  <si>
    <r>
      <t>Государственная программа "Реализация государственной национальной политики и профилактика экстремизма"</t>
    </r>
    <r>
      <rPr>
        <b/>
        <sz val="16"/>
        <rFont val="Times New Roman"/>
        <family val="2"/>
        <charset val="204"/>
      </rPr>
      <t xml:space="preserve">
</t>
    </r>
    <r>
      <rPr>
        <sz val="16"/>
        <rFont val="Times New Roman"/>
        <family val="1"/>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r>
      <rPr>
        <sz val="16"/>
        <rFont val="Times New Roman"/>
        <family val="2"/>
        <charset val="204"/>
      </rPr>
      <t xml:space="preserve">
</t>
    </r>
    <r>
      <rPr>
        <sz val="16"/>
        <color rgb="FFFF0000"/>
        <rFont val="Times New Roman"/>
        <family val="1"/>
        <charset val="204"/>
      </rPr>
      <t/>
    </r>
  </si>
  <si>
    <r>
      <t>Государственная программа "Развитие жилищной сферы"
(</t>
    </r>
    <r>
      <rPr>
        <sz val="16"/>
        <rFont val="Times New Roman"/>
        <family val="2"/>
        <charset val="204"/>
      </rPr>
      <t xml:space="preserve">1.Осуществление полномочий по обеспечению жильем отдельных категорий граждан, установленных Федеральным законом от 12 января 1995 года № 5-ФЗ "О ветеранах"
2. Субвенции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4.Субсидии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
5. Субсидии на реализацию мероприятий по обеспечению жильем молодых семей
6.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7.Осуществление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8.Осуществление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9. Субсидии на обеспечение устойчивого сокращения непригодного для проживания жилищного фонда за счет средств бюджета Ханты-Мансийского автономного округа-Югры
</t>
    </r>
  </si>
  <si>
    <t>на 31.03.2021</t>
  </si>
  <si>
    <t>Ожидаемое исполнение на 31.12.2021</t>
  </si>
  <si>
    <t>Подпрограмма "Создание условий для обеспечения жилыми помещениями граждан"</t>
  </si>
  <si>
    <t>Размещены закупки на приобретение 62 жилых помещений для участников программы. Подведение итогов аукциона состоится в апреле 2021 года</t>
  </si>
  <si>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01.04.2021 заключены договоры:
1) с ООО "Догма Групп" на оказание услуг по акарицидной (трехкратной) обработке территории города Сургута на сумму 1 174,4 тыс. рублей, срок выполнения работ с 26.04.2021 по 30.09.2021, площадь, подлежащая обработке 419,75 га.;
2) с ИП Конев Виктор Алексеевич на оказание услуг по ларвицидной (двухкратной) обработке открытых водоемов города Сургута на сумму 285,1 тыс.руб., срок выполнения работ с 24.05.2021 по 31.08.2021, площадь, подлежащая обработке 326,17 га.;
3) с ИП Конев Виктор Алексеевич на оказание услуг по проведению дератизации (двухкратной) селитебной зоны территории города Сургута на сумму 384,2 тыс.руб., срок выполнения работ с 03.05.2021 по 03.10.2021, площадь, подлежащая обработке 232,30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
</t>
  </si>
  <si>
    <r>
      <rPr>
        <sz val="16"/>
        <rFont val="Times New Roman"/>
        <family val="1"/>
        <charset val="204"/>
      </rPr>
      <t>ДАиГ: размещены закупки на приобретение 31 жилого помещения для участников программы. Подведение итогов аукциона состоится в апреле 2021 года.</t>
    </r>
    <r>
      <rPr>
        <sz val="16"/>
        <color rgb="FFFF0000"/>
        <rFont val="Times New Roman"/>
        <family val="2"/>
        <charset val="204"/>
      </rPr>
      <t xml:space="preserve">
</t>
    </r>
    <r>
      <rPr>
        <sz val="16"/>
        <rFont val="Times New Roman"/>
        <family val="1"/>
        <charset val="204"/>
      </rPr>
      <t>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На 01.04.2021 заключены 2 соглашения об изъятии недвижимости для муниципальных нужд на сумму 8 649,00 тыс.руб. Расходы запланированы на 2 квартал 2021 года.</t>
    </r>
  </si>
  <si>
    <t xml:space="preserve">   На 01.04.2021 участниками мероприятия числится 33 молодые семьи.  Соглашение между Департаментом строительства ХМАО - Югры и Администрацией города о предоставлении в 2021 году субсидии на софинансирование расходных обязательств муниципального образования город Сургут на предоставление социальных выплат молодым семьям заключено 19.02.2021. Согласно выписке из Приказа Департамента строительства ХМАО-Югры от 02.12.2020 № 332-п в 2021 году планируется предоставить социальные выплаты 13 молодым семьям. 
    По состоянию на 01.04.2021 года 11 молодым семья выданы свидетельства о праве на получение социальной выплаты. По 2 молодым семья 26.03.2021 направлено письмо в Департамент строительства ХМАО - Югры о внесении изменений в численный состав семьи.
    </t>
  </si>
  <si>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22 025,7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t>
    </r>
    <r>
      <rPr>
        <sz val="16"/>
        <rFont val="Times New Roman"/>
        <family val="1"/>
        <charset val="204"/>
      </rPr>
      <t>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2"/>
        <charset val="204"/>
      </rPr>
      <t xml:space="preserve">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</si>
  <si>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01.04.2021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</si>
  <si>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13. Субсидии на создание детских технопарков "Кванториум".</t>
    </r>
  </si>
  <si>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t>
    </r>
    <r>
      <rPr>
        <sz val="16"/>
        <color rgb="FFFF0000"/>
        <rFont val="Times New Roman"/>
        <family val="2"/>
        <charset val="204"/>
      </rPr>
      <t xml:space="preserve">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</si>
  <si>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 АГ)</t>
  </si>
  <si>
    <t>Информация о реализации государственных программ Ханты-Мансийского автономного округа - Югры
на территории города Сургута на 31.03.2021</t>
  </si>
  <si>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(на придомовых территориях и территориях физкультурно-спортивных организаций).  Расходы запланированы на 2-4 кварталы 2021 года.                                                                                                         
</t>
    </r>
  </si>
  <si>
    <r>
      <t xml:space="preserve">
</t>
    </r>
    <r>
      <rPr>
        <sz val="16"/>
        <rFont val="Times New Roman"/>
        <family val="1"/>
        <charset val="204"/>
      </rPr>
      <t>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01.04.2021 за счет средств окружного бюджета  оплачены работы на сумму 1 317, 4 тыс.руб., фактически отловлено 37 голов.</t>
    </r>
    <r>
      <rPr>
        <sz val="16"/>
        <color rgb="FFFF0000"/>
        <rFont val="Times New Roman"/>
        <family val="2"/>
        <charset val="204"/>
      </rPr>
      <t xml:space="preserve">
</t>
    </r>
    <r>
      <rPr>
        <sz val="16"/>
        <rFont val="Times New Roman"/>
        <family val="1"/>
        <charset val="204"/>
      </rPr>
      <t xml:space="preserve">
УБУиО: На 01.04.2021 произведена оплата труда муниципального служащего органов местного самоуправления в размере 18,5 тыс.рублей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(с учетом страховых взносов на оплату труда в государственные внебюджетные фонды).</t>
    </r>
    <r>
      <rPr>
        <sz val="16"/>
        <color rgb="FFFF0000"/>
        <rFont val="Times New Roman"/>
        <family val="2"/>
        <charset val="204"/>
      </rPr>
      <t xml:space="preserve">
</t>
    </r>
  </si>
  <si>
    <t>Муниципальный контракт на выполнение кадастровых работ №1 от 21.02.2020 №1 с ООО "Геоземстрой" расторгнут по причине нарушения подрядчиком срока выполнения работ. Подрядчиком направлен иск о признании недействительным решение об одностороннем отказе. Судебное заседание назначено на 05.04.2021 года, по итогам которого будет принято решение о дальнейшем использовании бюджетных ассигнований</t>
  </si>
  <si>
    <t xml:space="preserve">6. </t>
  </si>
  <si>
    <t>7.</t>
  </si>
  <si>
    <t>8.1.</t>
  </si>
  <si>
    <t>8.1.1.</t>
  </si>
  <si>
    <t>8.1.1.1</t>
  </si>
  <si>
    <t>8.1.2</t>
  </si>
  <si>
    <t>8.1.2.1</t>
  </si>
  <si>
    <t>8.1.3.</t>
  </si>
  <si>
    <t>8.2.</t>
  </si>
  <si>
    <t>8.2.1.</t>
  </si>
  <si>
    <t>8.2.2.</t>
  </si>
  <si>
    <t>8.2.3.</t>
  </si>
  <si>
    <t>8.2.4.</t>
  </si>
  <si>
    <t>9.</t>
  </si>
  <si>
    <t>13.</t>
  </si>
  <si>
    <r>
      <t xml:space="preserve">Государственная программа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</si>
  <si>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городской округ Сургут ХМАО-Югры. Расходы запланированы на 2 квартал 2021 года.                   </t>
    </r>
    <r>
      <rPr>
        <sz val="16"/>
        <color rgb="FFFF0000"/>
        <rFont val="Times New Roman"/>
        <family val="2"/>
        <charset val="204"/>
      </rPr>
      <t xml:space="preserve">                                                                                                                                                                                                                                                                                                                                                                                                                                                                                    
</t>
    </r>
    <r>
      <rPr>
        <u/>
        <sz val="16"/>
        <rFont val="Times New Roman"/>
        <family val="1"/>
        <charset val="204"/>
      </rPr>
      <t/>
    </r>
  </si>
  <si>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Исполнение осуществляется планомерно в течение финансового года. 
</t>
  </si>
  <si>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и первую половину марта 2021 года.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Исполнение осуществляется планомерно в течение финансового года. 
</t>
    </r>
  </si>
  <si>
    <r>
      <rPr>
        <u/>
        <sz val="16"/>
        <rFont val="Times New Roman"/>
        <family val="1"/>
        <charset val="204"/>
      </rPr>
      <t>АГ(ДК):</t>
    </r>
    <r>
      <rPr>
        <sz val="16"/>
        <rFont val="Times New Roman"/>
        <family val="1"/>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Исполнение планируестся осуществить во 2 квартале 2021 года.                                                                                                  
</t>
    </r>
    <r>
      <rPr>
        <sz val="16"/>
        <color rgb="FFFF0000"/>
        <rFont val="Times New Roman"/>
        <family val="2"/>
        <charset val="204"/>
      </rPr>
      <t xml:space="preserve">
                                                                                    </t>
    </r>
  </si>
  <si>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в рамках регионального проекта "Современная школа" национального проекта "Образование" планируется создание на базе общеобразовательного учреждения детского технопарка "Кванториум".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</si>
  <si>
    <t>Средства предусмотрены на выплату субсидии ветерану ВОВ. Оплата будет произведена по факту издания Постановления Администрации города во 2 квартале 2021 года</t>
  </si>
  <si>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                                                             
- 1 гражданин отказался от получения субсидии в текущем году.                                                                       
                             </t>
    </r>
  </si>
  <si>
    <r>
      <rPr>
        <u/>
        <sz val="16"/>
        <rFont val="Times New Roman"/>
        <family val="2"/>
        <charset val="204"/>
      </rPr>
      <t>АГ:</t>
    </r>
    <r>
      <rPr>
        <sz val="16"/>
        <rFont val="Times New Roman"/>
        <family val="2"/>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в 4 квартале 2021 года. </t>
    </r>
  </si>
  <si>
    <r>
      <rPr>
        <u/>
        <sz val="16"/>
        <rFont val="Times New Roman"/>
        <family val="2"/>
        <charset val="204"/>
      </rPr>
      <t>АГ:</t>
    </r>
    <r>
      <rPr>
        <sz val="16"/>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Исполнение осуществляется планомерно в течение финансового года.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Закупки планируется осуществить в соответствии с планом -графиком закупок во 2-3 кварталах 2021 года.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</si>
  <si>
    <r>
      <t>Государственная программа «Жилищно-коммунальный комплекс и городская среда» 
(</t>
    </r>
    <r>
      <rPr>
        <sz val="16"/>
        <rFont val="Times New Roman"/>
        <family val="2"/>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2.Субсидии на возмещение расходов организации за доставку населению сжиженного газа для бытовых нужд)
3.Субсидии на реализацию полномочий в сфере жилищно-коммунального комплекса;
4.Субсидии на реализацию программ формирования современной городской среды;
</t>
    </r>
  </si>
  <si>
    <r>
      <rPr>
        <sz val="16"/>
        <rFont val="Times New Roman"/>
        <family val="1"/>
        <charset val="204"/>
      </rPr>
      <t xml:space="preserve">ДГХ: В рамках подпрограммы:
"Обеспечение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3.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</si>
</sst>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
    <numFmt numFmtId="166" formatCode="&quot;$&quot;#,##0_);\(&quot;$&quot;#,##0\)"/>
    <numFmt numFmtId="167" formatCode="&quot;р.&quot;#,##0_);\(&quot;р.&quot;#,##0\)"/>
  </numFmts>
  <fonts count="52"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b/>
      <sz val="20"/>
      <color rgb="FFFF0000"/>
      <name val="Times New Roman"/>
      <family val="2"/>
      <charset val="204"/>
    </font>
    <font>
      <sz val="20"/>
      <color rgb="FFFF0000"/>
      <name val="Times New Roman"/>
      <family val="2"/>
      <charset val="204"/>
    </font>
    <font>
      <sz val="24"/>
      <color rgb="FFFF0000"/>
      <name val="Times New Roman"/>
      <family val="2"/>
      <charset val="204"/>
    </font>
    <font>
      <u/>
      <sz val="16"/>
      <color rgb="FFFF0000"/>
      <name val="Times New Roman"/>
      <family val="2"/>
      <charset val="204"/>
    </font>
    <font>
      <i/>
      <sz val="20"/>
      <color rgb="FFFF0000"/>
      <name val="Times New Roman"/>
      <family val="2"/>
      <charset val="204"/>
    </font>
    <font>
      <i/>
      <sz val="18"/>
      <color rgb="FFFF0000"/>
      <name val="Times New Roman"/>
      <family val="2"/>
      <charset val="204"/>
    </font>
    <font>
      <sz val="18"/>
      <color rgb="FFFF0000"/>
      <name val="Times New Roman"/>
      <family val="2"/>
      <charset val="204"/>
    </font>
    <font>
      <b/>
      <sz val="18"/>
      <color rgb="FFFF0000"/>
      <name val="Times New Roman"/>
      <family val="2"/>
      <charset val="204"/>
    </font>
    <font>
      <sz val="16"/>
      <color rgb="FFFF0000"/>
      <name val="Times New Roman"/>
      <family val="1"/>
      <charset val="204"/>
    </font>
    <font>
      <sz val="24"/>
      <name val="Times New Roman"/>
      <family val="2"/>
      <charset val="204"/>
    </font>
    <font>
      <sz val="20"/>
      <name val="Times New Roman"/>
      <family val="2"/>
      <charset val="204"/>
    </font>
    <font>
      <i/>
      <sz val="20"/>
      <name val="Times New Roman"/>
      <family val="2"/>
      <charset val="204"/>
    </font>
    <font>
      <sz val="18"/>
      <name val="Times New Roman"/>
      <family val="2"/>
      <charset val="204"/>
    </font>
    <font>
      <i/>
      <sz val="16"/>
      <name val="Times New Roman"/>
      <family val="2"/>
      <charset val="204"/>
    </font>
    <font>
      <u/>
      <sz val="18"/>
      <name val="Times New Roman"/>
      <family val="2"/>
      <charset val="204"/>
    </font>
    <font>
      <b/>
      <sz val="16"/>
      <color rgb="FFFF0000"/>
      <name val="Times New Roman"/>
      <family val="2"/>
      <charset val="204"/>
    </font>
    <font>
      <sz val="16"/>
      <color rgb="FFFF0000"/>
      <name val="Times New Roman"/>
      <family val="2"/>
      <charset val="204"/>
    </font>
    <font>
      <u/>
      <sz val="16"/>
      <name val="Times New Roman"/>
      <family val="1"/>
      <charset val="204"/>
    </font>
    <font>
      <b/>
      <i/>
      <sz val="20"/>
      <color rgb="FFFF0000"/>
      <name val="Times New Roman"/>
      <family val="2"/>
      <charset val="204"/>
    </font>
    <font>
      <b/>
      <sz val="16"/>
      <color rgb="FFFF0000"/>
      <name val="Times New Roman"/>
      <family val="1"/>
      <charset val="204"/>
    </font>
    <font>
      <b/>
      <i/>
      <sz val="16"/>
      <color rgb="FFFF0000"/>
      <name val="Times New Roman"/>
      <family val="2"/>
      <charset val="204"/>
    </font>
    <font>
      <sz val="16"/>
      <name val="Times New Roman"/>
      <family val="1"/>
      <charset val="204"/>
    </font>
    <font>
      <b/>
      <sz val="20"/>
      <name val="Times New Roman"/>
      <family val="2"/>
      <charset val="204"/>
    </font>
    <font>
      <b/>
      <sz val="16"/>
      <name val="Times New Roman"/>
      <family val="2"/>
      <charset val="204"/>
    </font>
    <font>
      <sz val="16"/>
      <name val="Times New Roman"/>
      <family val="2"/>
      <charset val="204"/>
    </font>
    <font>
      <sz val="20"/>
      <name val="Times New Roman"/>
      <family val="1"/>
      <charset val="204"/>
    </font>
    <font>
      <b/>
      <sz val="16"/>
      <name val="Times New Roman"/>
      <family val="1"/>
      <charset val="204"/>
    </font>
    <font>
      <b/>
      <i/>
      <sz val="20"/>
      <name val="Times New Roman"/>
      <family val="2"/>
      <charset val="204"/>
    </font>
    <font>
      <i/>
      <sz val="18"/>
      <name val="Times New Roman"/>
      <family val="2"/>
      <charset val="204"/>
    </font>
    <font>
      <b/>
      <i/>
      <sz val="16"/>
      <name val="Times New Roman"/>
      <family val="2"/>
      <charset val="204"/>
    </font>
    <font>
      <b/>
      <i/>
      <sz val="18"/>
      <name val="Times New Roman"/>
      <family val="2"/>
      <charset val="204"/>
    </font>
    <font>
      <sz val="11"/>
      <color rgb="FFFF0000"/>
      <name val="Calibri"/>
      <family val="2"/>
      <charset val="204"/>
      <scheme val="minor"/>
    </font>
    <font>
      <sz val="12"/>
      <color rgb="FFFF0000"/>
      <name val="Times New Roman"/>
      <family val="2"/>
      <charset val="204"/>
    </font>
    <font>
      <sz val="18"/>
      <name val="Times New Roman"/>
      <family val="1"/>
      <charset val="204"/>
    </font>
    <font>
      <u/>
      <sz val="16"/>
      <name val="Times New Roman"/>
      <family val="2"/>
      <charset val="204"/>
    </font>
    <font>
      <b/>
      <sz val="20"/>
      <color theme="1"/>
      <name val="Times New Roman"/>
      <family val="2"/>
      <charset val="204"/>
    </font>
    <font>
      <sz val="20"/>
      <color theme="1"/>
      <name val="Times New Roman"/>
      <family val="2"/>
      <charset val="204"/>
    </font>
    <font>
      <b/>
      <i/>
      <sz val="20"/>
      <color theme="1"/>
      <name val="Times New Roman"/>
      <family val="2"/>
      <charset val="204"/>
    </font>
    <font>
      <sz val="16"/>
      <color theme="1"/>
      <name val="Times New Roman"/>
      <family val="2"/>
      <charset val="204"/>
    </font>
    <font>
      <i/>
      <sz val="20"/>
      <color theme="1"/>
      <name val="Times New Roman"/>
      <family val="2"/>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9">
    <xf numFmtId="0" fontId="0" fillId="0" borderId="0" xfId="0"/>
    <xf numFmtId="4" fontId="12" fillId="0" borderId="0" xfId="0" applyNumberFormat="1" applyFont="1" applyFill="1" applyAlignment="1">
      <alignment horizontal="left" vertical="top" wrapText="1"/>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8" fillId="0" borderId="0" xfId="0" applyFont="1" applyFill="1" applyAlignment="1">
      <alignment horizontal="left" vertical="top"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justify" vertical="top" wrapText="1"/>
    </xf>
    <xf numFmtId="4" fontId="13" fillId="0" borderId="0" xfId="0" applyNumberFormat="1" applyFont="1" applyFill="1" applyBorder="1" applyAlignment="1">
      <alignment vertical="top" wrapText="1"/>
    </xf>
    <xf numFmtId="2" fontId="13" fillId="0" borderId="0" xfId="0" applyNumberFormat="1" applyFont="1" applyFill="1" applyBorder="1" applyAlignment="1">
      <alignment vertical="top" wrapText="1"/>
    </xf>
    <xf numFmtId="9" fontId="13" fillId="0" borderId="0" xfId="0" applyNumberFormat="1" applyFont="1" applyFill="1" applyBorder="1" applyAlignment="1">
      <alignment vertical="top" wrapText="1"/>
    </xf>
    <xf numFmtId="0" fontId="14" fillId="0" borderId="0" xfId="0" applyFont="1" applyFill="1" applyAlignment="1">
      <alignment horizontal="justify" vertical="top" wrapText="1"/>
    </xf>
    <xf numFmtId="0" fontId="13" fillId="0" borderId="0" xfId="0" applyFont="1" applyFill="1" applyAlignment="1">
      <alignment vertical="top" wrapText="1"/>
    </xf>
    <xf numFmtId="0" fontId="16" fillId="0" borderId="0" xfId="0" applyFont="1" applyFill="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center" vertical="top" wrapText="1"/>
    </xf>
    <xf numFmtId="0" fontId="13" fillId="0" borderId="0" xfId="0" applyFont="1" applyFill="1" applyAlignment="1">
      <alignment horizontal="justify" vertical="top" wrapText="1"/>
    </xf>
    <xf numFmtId="4" fontId="13" fillId="0" borderId="0" xfId="0" applyNumberFormat="1" applyFont="1" applyFill="1" applyAlignment="1">
      <alignment vertical="top" wrapText="1"/>
    </xf>
    <xf numFmtId="2" fontId="13" fillId="0" borderId="0" xfId="0" applyNumberFormat="1" applyFont="1" applyFill="1" applyAlignment="1">
      <alignment vertical="top" wrapText="1"/>
    </xf>
    <xf numFmtId="9" fontId="13" fillId="0" borderId="0" xfId="0" applyNumberFormat="1" applyFont="1" applyFill="1" applyAlignment="1">
      <alignment vertical="top" wrapText="1"/>
    </xf>
    <xf numFmtId="4" fontId="22" fillId="0" borderId="0" xfId="0" applyNumberFormat="1" applyFont="1" applyFill="1" applyBorder="1" applyAlignment="1" applyProtection="1">
      <alignment horizontal="right" vertical="top" wrapText="1"/>
      <protection locked="0"/>
    </xf>
    <xf numFmtId="9" fontId="24" fillId="0" borderId="1" xfId="0" applyNumberFormat="1" applyFont="1" applyFill="1" applyBorder="1" applyAlignment="1" applyProtection="1">
      <alignment horizontal="center" vertical="top" wrapText="1"/>
      <protection locked="0"/>
    </xf>
    <xf numFmtId="0" fontId="23" fillId="0" borderId="1" xfId="0" applyFont="1" applyFill="1" applyBorder="1" applyAlignment="1" applyProtection="1">
      <alignment horizontal="center" vertical="top" wrapText="1"/>
      <protection locked="0"/>
    </xf>
    <xf numFmtId="0" fontId="25" fillId="0" borderId="1" xfId="0" applyFont="1" applyFill="1" applyBorder="1" applyAlignment="1" applyProtection="1">
      <alignment horizontal="center" vertical="top" wrapText="1"/>
      <protection locked="0"/>
    </xf>
    <xf numFmtId="3" fontId="23" fillId="0" borderId="1" xfId="0" applyNumberFormat="1" applyFont="1" applyFill="1" applyBorder="1" applyAlignment="1" applyProtection="1">
      <alignment horizontal="center" vertical="top" wrapText="1"/>
      <protection locked="0"/>
    </xf>
    <xf numFmtId="1" fontId="23" fillId="0" borderId="1" xfId="0" applyNumberFormat="1"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center" vertical="top" wrapText="1"/>
      <protection locked="0"/>
    </xf>
    <xf numFmtId="10" fontId="13" fillId="0" borderId="1" xfId="0" applyNumberFormat="1" applyFont="1" applyFill="1" applyBorder="1" applyAlignment="1" applyProtection="1">
      <alignment horizontal="center" vertical="top" wrapText="1"/>
      <protection locked="0"/>
    </xf>
    <xf numFmtId="4" fontId="16" fillId="0" borderId="1" xfId="0" applyNumberFormat="1"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left" vertical="top" wrapText="1"/>
      <protection locked="0"/>
    </xf>
    <xf numFmtId="10" fontId="13" fillId="0" borderId="1" xfId="0" applyNumberFormat="1" applyFont="1" applyFill="1" applyBorder="1" applyAlignment="1" applyProtection="1">
      <alignment horizontal="left" vertical="top" wrapText="1"/>
      <protection locked="0"/>
    </xf>
    <xf numFmtId="0" fontId="19" fillId="0" borderId="0" xfId="0" applyFont="1" applyFill="1" applyAlignment="1">
      <alignment horizontal="left" vertical="top" wrapText="1"/>
    </xf>
    <xf numFmtId="4" fontId="16" fillId="0" borderId="1" xfId="0" applyNumberFormat="1" applyFont="1" applyFill="1" applyBorder="1" applyAlignment="1" applyProtection="1">
      <alignment horizontal="left" vertical="top" wrapText="1"/>
      <protection locked="0"/>
    </xf>
    <xf numFmtId="0" fontId="30" fillId="0" borderId="0" xfId="0" applyFont="1" applyFill="1" applyAlignment="1">
      <alignment horizontal="left" vertical="top" wrapText="1"/>
    </xf>
    <xf numFmtId="4" fontId="23" fillId="0" borderId="0" xfId="0" applyNumberFormat="1" applyFont="1" applyFill="1" applyAlignment="1">
      <alignment horizontal="left" vertical="top" wrapText="1"/>
    </xf>
    <xf numFmtId="0" fontId="23" fillId="0" borderId="0" xfId="0" applyFont="1" applyFill="1" applyAlignment="1">
      <alignment horizontal="left" vertical="top" wrapText="1"/>
    </xf>
    <xf numFmtId="0" fontId="13" fillId="0" borderId="1" xfId="0" applyFont="1" applyFill="1" applyBorder="1" applyAlignment="1">
      <alignment horizontal="left" vertical="top" wrapText="1"/>
    </xf>
    <xf numFmtId="0" fontId="22" fillId="0" borderId="0" xfId="0" applyFont="1" applyFill="1" applyAlignment="1">
      <alignment horizontal="left" vertical="top" wrapText="1"/>
    </xf>
    <xf numFmtId="4" fontId="24" fillId="0" borderId="1" xfId="0" applyNumberFormat="1" applyFont="1" applyFill="1" applyBorder="1" applyAlignment="1" applyProtection="1">
      <alignment horizontal="center" vertical="top" wrapText="1"/>
      <protection locked="0"/>
    </xf>
    <xf numFmtId="2" fontId="24" fillId="0" borderId="1" xfId="0" applyNumberFormat="1" applyFont="1" applyFill="1" applyBorder="1" applyAlignment="1" applyProtection="1">
      <alignment horizontal="center" vertical="top" wrapText="1"/>
      <protection locked="0"/>
    </xf>
    <xf numFmtId="4" fontId="16" fillId="0" borderId="0" xfId="0" applyNumberFormat="1" applyFont="1" applyFill="1" applyAlignment="1">
      <alignment horizontal="left" vertical="top" wrapText="1"/>
    </xf>
    <xf numFmtId="10" fontId="30" fillId="0" borderId="1" xfId="0" applyNumberFormat="1"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top" wrapText="1"/>
      <protection locked="0"/>
    </xf>
    <xf numFmtId="4" fontId="22" fillId="0" borderId="0" xfId="0" applyNumberFormat="1" applyFont="1" applyFill="1" applyBorder="1" applyAlignment="1" applyProtection="1">
      <alignment horizontal="justify" vertical="top" wrapText="1"/>
      <protection locked="0"/>
    </xf>
    <xf numFmtId="4" fontId="22" fillId="0" borderId="0" xfId="0" applyNumberFormat="1" applyFont="1" applyFill="1" applyBorder="1" applyAlignment="1" applyProtection="1">
      <alignment horizontal="center" vertical="top" wrapText="1"/>
      <protection locked="0"/>
    </xf>
    <xf numFmtId="9" fontId="22" fillId="0" borderId="0" xfId="0" applyNumberFormat="1" applyFont="1" applyFill="1" applyBorder="1" applyAlignment="1" applyProtection="1">
      <alignment horizontal="right" vertical="top" wrapText="1"/>
      <protection locked="0"/>
    </xf>
    <xf numFmtId="1" fontId="22" fillId="0" borderId="0" xfId="0" applyNumberFormat="1" applyFont="1" applyFill="1" applyBorder="1" applyAlignment="1" applyProtection="1">
      <alignment horizontal="right" vertical="top" wrapText="1"/>
      <protection locked="0"/>
    </xf>
    <xf numFmtId="0" fontId="22" fillId="0" borderId="0" xfId="0" applyFont="1" applyFill="1" applyBorder="1" applyAlignment="1">
      <alignment horizontal="left" vertical="top" wrapText="1"/>
    </xf>
    <xf numFmtId="0" fontId="22" fillId="0" borderId="0" xfId="0" applyFont="1" applyFill="1" applyBorder="1" applyAlignment="1">
      <alignment vertical="top" wrapText="1"/>
    </xf>
    <xf numFmtId="0" fontId="12" fillId="0" borderId="0" xfId="0" applyFont="1" applyFill="1" applyBorder="1" applyAlignment="1" applyProtection="1">
      <alignment horizontal="justify" vertical="top" wrapText="1"/>
      <protection locked="0"/>
    </xf>
    <xf numFmtId="0" fontId="13" fillId="0" borderId="1" xfId="0" applyFont="1" applyFill="1" applyBorder="1" applyAlignment="1" applyProtection="1">
      <alignment horizontal="justify" vertical="top" wrapText="1"/>
      <protection locked="0"/>
    </xf>
    <xf numFmtId="4" fontId="12" fillId="0" borderId="1" xfId="0" applyNumberFormat="1" applyFont="1" applyFill="1" applyBorder="1" applyAlignment="1" applyProtection="1">
      <alignment horizontal="center" vertical="top" wrapText="1"/>
      <protection locked="0"/>
    </xf>
    <xf numFmtId="10" fontId="12" fillId="0" borderId="1" xfId="0" applyNumberFormat="1" applyFont="1" applyFill="1" applyBorder="1" applyAlignment="1" applyProtection="1">
      <alignment horizontal="center" vertical="top" wrapText="1"/>
      <protection locked="0"/>
    </xf>
    <xf numFmtId="4" fontId="12" fillId="0" borderId="2" xfId="0" applyNumberFormat="1" applyFont="1" applyFill="1" applyBorder="1" applyAlignment="1" applyProtection="1">
      <alignment horizontal="center" vertical="top" wrapText="1"/>
      <protection locked="0"/>
    </xf>
    <xf numFmtId="4" fontId="12" fillId="0" borderId="3" xfId="0" applyNumberFormat="1" applyFont="1" applyFill="1" applyBorder="1" applyAlignment="1" applyProtection="1">
      <alignment horizontal="center" vertical="top" wrapText="1"/>
      <protection locked="0"/>
    </xf>
    <xf numFmtId="4" fontId="13" fillId="0" borderId="4" xfId="0" applyNumberFormat="1" applyFont="1" applyFill="1" applyBorder="1" applyAlignment="1" applyProtection="1">
      <alignment horizontal="center" vertical="top" wrapText="1"/>
      <protection locked="0"/>
    </xf>
    <xf numFmtId="10" fontId="13" fillId="0" borderId="4"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justify" vertical="top" wrapText="1"/>
      <protection locked="0"/>
    </xf>
    <xf numFmtId="0" fontId="34" fillId="0" borderId="1" xfId="0" applyFont="1" applyFill="1" applyBorder="1" applyAlignment="1" applyProtection="1">
      <alignment horizontal="justify" vertical="top" wrapText="1"/>
      <protection locked="0"/>
    </xf>
    <xf numFmtId="4" fontId="35" fillId="0" borderId="0" xfId="0" applyNumberFormat="1" applyFont="1" applyFill="1" applyAlignment="1">
      <alignment horizontal="left" vertical="top" wrapText="1"/>
    </xf>
    <xf numFmtId="0" fontId="34" fillId="0" borderId="1" xfId="0" applyFont="1" applyFill="1" applyBorder="1" applyAlignment="1" applyProtection="1">
      <alignment horizontal="left" vertical="top" wrapText="1"/>
      <protection locked="0"/>
    </xf>
    <xf numFmtId="0" fontId="35" fillId="0" borderId="1" xfId="0" applyFont="1" applyFill="1" applyBorder="1" applyAlignment="1">
      <alignment horizontal="left" vertical="top" wrapText="1"/>
    </xf>
    <xf numFmtId="4" fontId="34" fillId="0" borderId="0" xfId="0" applyNumberFormat="1" applyFont="1" applyFill="1" applyAlignment="1">
      <alignment horizontal="left" vertical="top" wrapText="1"/>
    </xf>
    <xf numFmtId="0" fontId="35" fillId="0" borderId="4" xfId="0" applyFont="1" applyFill="1" applyBorder="1" applyAlignment="1" applyProtection="1">
      <alignment horizontal="justify" vertical="top" wrapText="1"/>
      <protection locked="0"/>
    </xf>
    <xf numFmtId="0" fontId="39" fillId="0" borderId="0" xfId="0" applyFont="1" applyFill="1" applyAlignment="1">
      <alignment horizontal="left" vertical="top" wrapText="1"/>
    </xf>
    <xf numFmtId="0" fontId="35" fillId="0" borderId="1" xfId="0" applyFont="1" applyFill="1" applyBorder="1" applyAlignment="1">
      <alignment vertical="top" wrapText="1"/>
    </xf>
    <xf numFmtId="0" fontId="34" fillId="0" borderId="0" xfId="0" applyFont="1" applyFill="1" applyAlignment="1">
      <alignment horizontal="left" vertical="top" wrapText="1"/>
    </xf>
    <xf numFmtId="0" fontId="22" fillId="0" borderId="0" xfId="0" applyFont="1" applyFill="1" applyAlignment="1">
      <alignment vertical="top" wrapText="1"/>
    </xf>
    <xf numFmtId="0" fontId="36" fillId="0" borderId="1" xfId="0" applyFont="1" applyFill="1" applyBorder="1" applyAlignment="1" applyProtection="1">
      <alignment horizontal="justify" vertical="top" wrapText="1"/>
      <protection locked="0"/>
    </xf>
    <xf numFmtId="0" fontId="35"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4" fontId="12" fillId="0" borderId="4" xfId="0" applyNumberFormat="1" applyFont="1" applyFill="1" applyBorder="1" applyAlignment="1" applyProtection="1">
      <alignment horizontal="center" vertical="top" wrapText="1"/>
      <protection locked="0"/>
    </xf>
    <xf numFmtId="4" fontId="12" fillId="0" borderId="2" xfId="0" applyNumberFormat="1" applyFont="1" applyFill="1" applyBorder="1" applyAlignment="1" applyProtection="1">
      <alignment horizontal="center" vertical="top" wrapText="1"/>
      <protection locked="0"/>
    </xf>
    <xf numFmtId="4" fontId="12" fillId="0" borderId="3" xfId="0" applyNumberFormat="1" applyFont="1" applyFill="1" applyBorder="1" applyAlignment="1" applyProtection="1">
      <alignment horizontal="center" vertical="top" wrapText="1"/>
      <protection locked="0"/>
    </xf>
    <xf numFmtId="10" fontId="12" fillId="0" borderId="4" xfId="0" applyNumberFormat="1" applyFont="1" applyFill="1" applyBorder="1" applyAlignment="1" applyProtection="1">
      <alignment horizontal="center" vertical="top" wrapText="1"/>
      <protection locked="0"/>
    </xf>
    <xf numFmtId="9" fontId="32" fillId="0" borderId="1" xfId="0" applyNumberFormat="1"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4" fontId="43" fillId="0" borderId="1" xfId="0" applyNumberFormat="1" applyFont="1" applyFill="1" applyBorder="1" applyAlignment="1" applyProtection="1">
      <alignment horizontal="center" vertical="top" wrapText="1"/>
      <protection locked="0"/>
    </xf>
    <xf numFmtId="2" fontId="12" fillId="0" borderId="1" xfId="0" applyNumberFormat="1" applyFont="1" applyFill="1" applyBorder="1" applyAlignment="1" applyProtection="1">
      <alignment horizontal="center" vertical="top" wrapText="1"/>
      <protection locked="0"/>
    </xf>
    <xf numFmtId="9" fontId="12" fillId="0" borderId="1" xfId="0" applyNumberFormat="1" applyFont="1" applyFill="1" applyBorder="1" applyAlignment="1" applyProtection="1">
      <alignment horizontal="center" vertical="top" wrapText="1"/>
      <protection locked="0"/>
    </xf>
    <xf numFmtId="9" fontId="13" fillId="0" borderId="1" xfId="0" applyNumberFormat="1" applyFont="1" applyFill="1" applyBorder="1" applyAlignment="1" applyProtection="1">
      <alignment horizontal="center" vertical="top" wrapText="1"/>
      <protection locked="0"/>
    </xf>
    <xf numFmtId="9" fontId="13" fillId="0" borderId="5" xfId="0" applyNumberFormat="1" applyFont="1" applyFill="1" applyBorder="1" applyAlignment="1" applyProtection="1">
      <alignment horizontal="center" vertical="top" wrapText="1"/>
      <protection locked="0"/>
    </xf>
    <xf numFmtId="2" fontId="13" fillId="0" borderId="1" xfId="0" applyNumberFormat="1" applyFont="1" applyFill="1" applyBorder="1" applyAlignment="1" applyProtection="1">
      <alignment horizontal="left" vertical="top" wrapText="1"/>
      <protection locked="0"/>
    </xf>
    <xf numFmtId="9" fontId="13" fillId="0" borderId="1" xfId="0" applyNumberFormat="1" applyFont="1" applyFill="1" applyBorder="1" applyAlignment="1" applyProtection="1">
      <alignment horizontal="left" vertical="top" wrapText="1"/>
      <protection locked="0"/>
    </xf>
    <xf numFmtId="2" fontId="12" fillId="0" borderId="4" xfId="0" applyNumberFormat="1" applyFont="1" applyFill="1" applyBorder="1" applyAlignment="1" applyProtection="1">
      <alignment horizontal="center" vertical="top" wrapText="1"/>
      <protection locked="0"/>
    </xf>
    <xf numFmtId="9" fontId="12" fillId="0" borderId="4"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left" vertical="top" wrapText="1"/>
      <protection locked="0"/>
    </xf>
    <xf numFmtId="10" fontId="12" fillId="0" borderId="1" xfId="0" applyNumberFormat="1" applyFont="1" applyFill="1" applyBorder="1" applyAlignment="1" applyProtection="1">
      <alignment horizontal="left" vertical="top" wrapText="1"/>
      <protection locked="0"/>
    </xf>
    <xf numFmtId="9" fontId="12" fillId="0" borderId="1" xfId="0" applyNumberFormat="1" applyFont="1" applyFill="1" applyBorder="1" applyAlignment="1" applyProtection="1">
      <alignment horizontal="left" vertical="top" wrapText="1"/>
      <protection locked="0"/>
    </xf>
    <xf numFmtId="0" fontId="35" fillId="0" borderId="1" xfId="0" applyFont="1" applyFill="1" applyBorder="1" applyAlignment="1" applyProtection="1">
      <alignment horizontal="justify" vertical="top" wrapText="1"/>
      <protection locked="0"/>
    </xf>
    <xf numFmtId="0" fontId="28" fillId="0" borderId="4" xfId="0" applyFont="1" applyFill="1" applyBorder="1" applyAlignment="1" applyProtection="1">
      <alignment horizontal="justify" vertical="top" wrapText="1"/>
      <protection locked="0"/>
    </xf>
    <xf numFmtId="4" fontId="23" fillId="0" borderId="1" xfId="0" applyNumberFormat="1" applyFont="1" applyFill="1" applyBorder="1" applyAlignment="1" applyProtection="1">
      <alignment horizontal="center" vertical="top" wrapText="1"/>
      <protection locked="0"/>
    </xf>
    <xf numFmtId="10" fontId="23" fillId="0" borderId="1" xfId="0" applyNumberFormat="1" applyFont="1" applyFill="1" applyBorder="1" applyAlignment="1" applyProtection="1">
      <alignment horizontal="center" vertical="top" wrapText="1"/>
      <protection locked="0"/>
    </xf>
    <xf numFmtId="4" fontId="22" fillId="0" borderId="1" xfId="0" applyNumberFormat="1" applyFont="1" applyFill="1" applyBorder="1" applyAlignment="1" applyProtection="1">
      <alignment horizontal="center" vertical="top" wrapText="1"/>
      <protection locked="0"/>
    </xf>
    <xf numFmtId="4" fontId="34" fillId="0" borderId="1" xfId="0" applyNumberFormat="1" applyFont="1" applyFill="1" applyBorder="1" applyAlignment="1" applyProtection="1">
      <alignment horizontal="center" vertical="top" wrapText="1"/>
      <protection locked="0"/>
    </xf>
    <xf numFmtId="10" fontId="22" fillId="0" borderId="1" xfId="0" applyNumberFormat="1" applyFont="1" applyFill="1" applyBorder="1" applyAlignment="1" applyProtection="1">
      <alignment horizontal="center" vertical="top" wrapText="1"/>
      <protection locked="0"/>
    </xf>
    <xf numFmtId="4" fontId="39" fillId="0" borderId="1" xfId="0" applyNumberFormat="1" applyFont="1" applyFill="1" applyBorder="1" applyAlignment="1" applyProtection="1">
      <alignment horizontal="center" vertical="top" wrapText="1"/>
      <protection locked="0"/>
    </xf>
    <xf numFmtId="10" fontId="39" fillId="0" borderId="1" xfId="0" applyNumberFormat="1" applyFont="1" applyFill="1" applyBorder="1" applyAlignment="1" applyProtection="1">
      <alignment horizontal="center" vertical="top" wrapText="1"/>
      <protection locked="0"/>
    </xf>
    <xf numFmtId="0" fontId="25" fillId="0" borderId="1" xfId="0" applyFont="1" applyFill="1" applyBorder="1" applyAlignment="1">
      <alignment horizontal="justify" vertical="top" wrapText="1"/>
    </xf>
    <xf numFmtId="9" fontId="41" fillId="0" borderId="1" xfId="0" applyNumberFormat="1" applyFont="1" applyFill="1" applyBorder="1" applyAlignment="1" applyProtection="1">
      <alignment horizontal="justify" vertical="top" wrapText="1"/>
      <protection locked="0"/>
    </xf>
    <xf numFmtId="4" fontId="22" fillId="0" borderId="5" xfId="0" applyNumberFormat="1" applyFont="1" applyFill="1" applyBorder="1" applyAlignment="1" applyProtection="1">
      <alignment horizontal="center" vertical="top" wrapText="1"/>
      <protection locked="0"/>
    </xf>
    <xf numFmtId="9" fontId="22" fillId="0" borderId="1" xfId="0" applyNumberFormat="1" applyFont="1" applyFill="1" applyBorder="1" applyAlignment="1" applyProtection="1">
      <alignment horizontal="center" vertical="top" wrapText="1"/>
      <protection locked="0"/>
    </xf>
    <xf numFmtId="10" fontId="34" fillId="0" borderId="1" xfId="0" applyNumberFormat="1" applyFont="1" applyFill="1" applyBorder="1" applyAlignment="1" applyProtection="1">
      <alignment horizontal="center" vertical="top" wrapText="1"/>
      <protection locked="0"/>
    </xf>
    <xf numFmtId="4" fontId="37" fillId="0" borderId="0" xfId="0" quotePrefix="1" applyNumberFormat="1" applyFont="1" applyFill="1" applyAlignment="1">
      <alignment horizontal="left" vertical="top" wrapText="1"/>
    </xf>
    <xf numFmtId="4" fontId="45" fillId="0" borderId="0" xfId="0" applyNumberFormat="1" applyFont="1" applyFill="1" applyAlignment="1">
      <alignment horizontal="left" vertical="top" wrapText="1"/>
    </xf>
    <xf numFmtId="2" fontId="22" fillId="0" borderId="5" xfId="0" applyNumberFormat="1" applyFont="1" applyFill="1" applyBorder="1" applyAlignment="1" applyProtection="1">
      <alignment horizontal="center" vertical="top" wrapText="1"/>
      <protection locked="0"/>
    </xf>
    <xf numFmtId="9" fontId="22" fillId="0" borderId="5" xfId="0" applyNumberFormat="1" applyFont="1" applyFill="1" applyBorder="1" applyAlignment="1" applyProtection="1">
      <alignment horizontal="center" vertical="top" wrapText="1"/>
      <protection locked="0"/>
    </xf>
    <xf numFmtId="2" fontId="34" fillId="0" borderId="1" xfId="0" applyNumberFormat="1" applyFont="1" applyFill="1" applyBorder="1" applyAlignment="1" applyProtection="1">
      <alignment horizontal="center" vertical="top" wrapText="1"/>
      <protection locked="0"/>
    </xf>
    <xf numFmtId="9" fontId="34" fillId="0" borderId="1" xfId="0" applyNumberFormat="1" applyFont="1" applyFill="1" applyBorder="1" applyAlignment="1" applyProtection="1">
      <alignment horizontal="center" vertical="top" wrapText="1"/>
      <protection locked="0"/>
    </xf>
    <xf numFmtId="0" fontId="34" fillId="0" borderId="1" xfId="0" applyNumberFormat="1"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4" fontId="22" fillId="0" borderId="1" xfId="0" applyNumberFormat="1" applyFont="1" applyFill="1" applyBorder="1" applyAlignment="1" applyProtection="1">
      <alignment horizontal="left" vertical="top" wrapText="1"/>
      <protection locked="0"/>
    </xf>
    <xf numFmtId="4" fontId="22" fillId="0" borderId="3" xfId="0" applyNumberFormat="1" applyFont="1" applyFill="1" applyBorder="1" applyAlignment="1" applyProtection="1">
      <alignment horizontal="center" vertical="top" wrapText="1"/>
      <protection locked="0"/>
    </xf>
    <xf numFmtId="4" fontId="34" fillId="0" borderId="1" xfId="0" applyNumberFormat="1" applyFont="1" applyFill="1" applyBorder="1" applyAlignment="1" applyProtection="1">
      <alignment horizontal="center" vertical="top" wrapText="1"/>
      <protection locked="0"/>
    </xf>
    <xf numFmtId="10" fontId="34" fillId="0" borderId="1" xfId="0" applyNumberFormat="1" applyFont="1" applyFill="1" applyBorder="1" applyAlignment="1" applyProtection="1">
      <alignment horizontal="center" vertical="top" wrapText="1"/>
      <protection locked="0"/>
    </xf>
    <xf numFmtId="4" fontId="48" fillId="0" borderId="1" xfId="0" applyNumberFormat="1" applyFont="1" applyFill="1" applyBorder="1" applyAlignment="1" applyProtection="1">
      <alignment horizontal="center" vertical="top" wrapText="1"/>
      <protection locked="0"/>
    </xf>
    <xf numFmtId="10" fontId="48" fillId="0" borderId="1" xfId="0" applyNumberFormat="1" applyFont="1" applyFill="1" applyBorder="1" applyAlignment="1" applyProtection="1">
      <alignment horizontal="center" vertical="top" wrapText="1"/>
      <protection locked="0"/>
    </xf>
    <xf numFmtId="4" fontId="49" fillId="0" borderId="1" xfId="0" applyNumberFormat="1" applyFont="1" applyFill="1" applyBorder="1" applyAlignment="1" applyProtection="1">
      <alignment horizontal="center" vertical="top" wrapText="1"/>
      <protection locked="0"/>
    </xf>
    <xf numFmtId="10" fontId="49" fillId="0" borderId="1" xfId="0" applyNumberFormat="1" applyFont="1" applyFill="1" applyBorder="1" applyAlignment="1" applyProtection="1">
      <alignment horizontal="center" vertical="top" wrapText="1"/>
      <protection locked="0"/>
    </xf>
    <xf numFmtId="4" fontId="34" fillId="0" borderId="1" xfId="0" applyNumberFormat="1" applyFont="1" applyFill="1" applyBorder="1" applyAlignment="1" applyProtection="1">
      <alignment horizontal="center" vertical="top" wrapText="1"/>
      <protection locked="0"/>
    </xf>
    <xf numFmtId="0" fontId="36" fillId="0" borderId="4" xfId="0" applyFont="1" applyFill="1" applyBorder="1" applyAlignment="1" applyProtection="1">
      <alignment horizontal="justify" vertical="top" wrapText="1"/>
      <protection locked="0"/>
    </xf>
    <xf numFmtId="4" fontId="47" fillId="0" borderId="1" xfId="0" applyNumberFormat="1" applyFont="1" applyFill="1" applyBorder="1" applyAlignment="1" applyProtection="1">
      <alignment horizontal="center" vertical="top" wrapText="1"/>
      <protection locked="0"/>
    </xf>
    <xf numFmtId="0" fontId="50" fillId="0" borderId="1" xfId="0" applyFont="1" applyFill="1" applyBorder="1" applyAlignment="1" applyProtection="1">
      <alignment horizontal="justify" vertical="top" wrapText="1"/>
      <protection locked="0"/>
    </xf>
    <xf numFmtId="0" fontId="50" fillId="0" borderId="1" xfId="0" applyFont="1" applyFill="1" applyBorder="1" applyAlignment="1" applyProtection="1">
      <alignment horizontal="left" vertical="top" wrapText="1"/>
      <protection locked="0"/>
    </xf>
    <xf numFmtId="4" fontId="22" fillId="2" borderId="1" xfId="0" applyNumberFormat="1" applyFont="1" applyFill="1" applyBorder="1" applyAlignment="1" applyProtection="1">
      <alignment horizontal="center" vertical="top" wrapText="1"/>
      <protection locked="0"/>
    </xf>
    <xf numFmtId="3" fontId="51" fillId="0" borderId="1" xfId="0" applyNumberFormat="1" applyFont="1" applyFill="1" applyBorder="1" applyAlignment="1" applyProtection="1">
      <alignment horizontal="center" vertical="top" wrapText="1"/>
      <protection locked="0"/>
    </xf>
    <xf numFmtId="0" fontId="34" fillId="0" borderId="4" xfId="0" applyFont="1" applyFill="1" applyBorder="1" applyAlignment="1" applyProtection="1">
      <alignment horizontal="justify" vertical="top" wrapText="1"/>
      <protection locked="0"/>
    </xf>
    <xf numFmtId="0" fontId="34" fillId="0" borderId="2" xfId="0" applyFont="1" applyFill="1" applyBorder="1" applyAlignment="1" applyProtection="1">
      <alignment horizontal="justify" vertical="top" wrapText="1"/>
      <protection locked="0"/>
    </xf>
    <xf numFmtId="0" fontId="34" fillId="0" borderId="3" xfId="0" applyFont="1" applyFill="1" applyBorder="1" applyAlignment="1" applyProtection="1">
      <alignment horizontal="justify" vertical="top" wrapText="1"/>
      <protection locked="0"/>
    </xf>
    <xf numFmtId="0" fontId="34" fillId="0" borderId="4" xfId="0" applyFont="1" applyFill="1" applyBorder="1" applyAlignment="1" applyProtection="1">
      <alignment horizontal="left" vertical="top" wrapText="1"/>
      <protection locked="0"/>
    </xf>
    <xf numFmtId="0" fontId="34" fillId="0" borderId="2" xfId="0" applyFont="1" applyFill="1" applyBorder="1" applyAlignment="1" applyProtection="1">
      <alignment horizontal="left" vertical="top" wrapText="1"/>
      <protection locked="0"/>
    </xf>
    <xf numFmtId="0" fontId="34" fillId="0" borderId="3" xfId="0" applyFont="1" applyFill="1" applyBorder="1" applyAlignment="1" applyProtection="1">
      <alignment horizontal="left" vertical="top" wrapText="1"/>
      <protection locked="0"/>
    </xf>
    <xf numFmtId="0" fontId="36" fillId="0" borderId="10" xfId="0" applyFont="1" applyFill="1" applyBorder="1" applyAlignment="1" applyProtection="1">
      <alignment horizontal="justify" vertical="top" wrapText="1"/>
      <protection locked="0"/>
    </xf>
    <xf numFmtId="0" fontId="13" fillId="0" borderId="4" xfId="0" applyFont="1" applyFill="1" applyBorder="1" applyAlignment="1" applyProtection="1">
      <alignment horizontal="justify" vertical="top" wrapText="1"/>
      <protection locked="0"/>
    </xf>
    <xf numFmtId="0" fontId="33" fillId="0" borderId="10" xfId="0"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33" fillId="0" borderId="10" xfId="0" applyFont="1" applyFill="1" applyBorder="1" applyAlignment="1" applyProtection="1">
      <alignment vertical="top" wrapText="1"/>
      <protection locked="0"/>
    </xf>
    <xf numFmtId="0" fontId="12" fillId="0" borderId="2" xfId="0" quotePrefix="1" applyFont="1" applyFill="1" applyBorder="1" applyAlignment="1" applyProtection="1">
      <alignment horizontal="justify" vertical="top" wrapText="1"/>
      <protection locked="0"/>
    </xf>
    <xf numFmtId="0" fontId="35" fillId="0" borderId="10" xfId="0" applyFont="1" applyFill="1" applyBorder="1" applyAlignment="1" applyProtection="1">
      <alignment horizontal="left" vertical="top" wrapText="1"/>
      <protection locked="0"/>
    </xf>
    <xf numFmtId="0" fontId="35" fillId="0" borderId="10" xfId="0" applyFont="1" applyFill="1" applyBorder="1" applyAlignment="1" applyProtection="1">
      <alignment horizontal="justify" vertical="top" wrapText="1"/>
      <protection locked="0"/>
    </xf>
    <xf numFmtId="0" fontId="25" fillId="0" borderId="10" xfId="0" applyFont="1" applyFill="1" applyBorder="1" applyAlignment="1" applyProtection="1">
      <alignment horizontal="justify" vertical="top" wrapText="1"/>
      <protection locked="0"/>
    </xf>
    <xf numFmtId="49" fontId="23" fillId="0" borderId="2" xfId="0" applyNumberFormat="1" applyFont="1" applyFill="1" applyBorder="1" applyAlignment="1" applyProtection="1">
      <alignment horizontal="justify" vertical="top" wrapText="1"/>
      <protection locked="0"/>
    </xf>
    <xf numFmtId="49" fontId="23" fillId="0" borderId="3" xfId="0" applyNumberFormat="1" applyFont="1" applyFill="1" applyBorder="1" applyAlignment="1" applyProtection="1">
      <alignment horizontal="justify" vertical="top" wrapText="1"/>
      <protection locked="0"/>
    </xf>
    <xf numFmtId="0" fontId="41" fillId="0" borderId="10" xfId="0" applyFont="1" applyFill="1" applyBorder="1" applyAlignment="1" applyProtection="1">
      <alignment horizontal="justify" vertical="top" wrapText="1"/>
      <protection locked="0"/>
    </xf>
    <xf numFmtId="49" fontId="34" fillId="0" borderId="2" xfId="0" applyNumberFormat="1" applyFont="1" applyFill="1" applyBorder="1" applyAlignment="1" applyProtection="1">
      <alignment horizontal="justify" vertical="top" wrapText="1"/>
      <protection locked="0"/>
    </xf>
    <xf numFmtId="49" fontId="34" fillId="0" borderId="3" xfId="0" applyNumberFormat="1" applyFont="1" applyFill="1" applyBorder="1" applyAlignment="1" applyProtection="1">
      <alignment horizontal="justify" vertical="top" wrapText="1"/>
      <protection locked="0"/>
    </xf>
    <xf numFmtId="49" fontId="39" fillId="0" borderId="2" xfId="0" applyNumberFormat="1" applyFont="1" applyFill="1" applyBorder="1" applyAlignment="1" applyProtection="1">
      <alignment horizontal="justify" vertical="top" wrapText="1"/>
      <protection locked="0"/>
    </xf>
    <xf numFmtId="49" fontId="25" fillId="0" borderId="2" xfId="0" applyNumberFormat="1" applyFont="1" applyFill="1" applyBorder="1" applyAlignment="1" applyProtection="1">
      <alignment horizontal="justify" vertical="top" wrapText="1"/>
      <protection locked="0"/>
    </xf>
    <xf numFmtId="49" fontId="25" fillId="0" borderId="3" xfId="0" applyNumberFormat="1" applyFont="1" applyFill="1" applyBorder="1" applyAlignment="1" applyProtection="1">
      <alignment horizontal="justify" vertical="top" wrapText="1"/>
      <protection locked="0"/>
    </xf>
    <xf numFmtId="49" fontId="40" fillId="0" borderId="2" xfId="0" applyNumberFormat="1" applyFont="1" applyFill="1" applyBorder="1" applyAlignment="1" applyProtection="1">
      <alignment horizontal="justify" vertical="top" wrapText="1"/>
      <protection locked="0"/>
    </xf>
    <xf numFmtId="49" fontId="42" fillId="0" borderId="2" xfId="0" applyNumberFormat="1" applyFont="1" applyFill="1" applyBorder="1" applyAlignment="1" applyProtection="1">
      <alignment horizontal="justify" vertical="top" wrapText="1"/>
      <protection locked="0"/>
    </xf>
    <xf numFmtId="49" fontId="41" fillId="0" borderId="2" xfId="0" applyNumberFormat="1" applyFont="1" applyFill="1" applyBorder="1" applyAlignment="1" applyProtection="1">
      <alignment horizontal="justify" vertical="top" wrapText="1"/>
      <protection locked="0"/>
    </xf>
    <xf numFmtId="0" fontId="38" fillId="0" borderId="10" xfId="0" applyFont="1" applyFill="1" applyBorder="1" applyAlignment="1" applyProtection="1">
      <alignment horizontal="left" vertical="top" wrapText="1"/>
      <protection locked="0"/>
    </xf>
    <xf numFmtId="0" fontId="36" fillId="0" borderId="10" xfId="0" applyFont="1" applyFill="1" applyBorder="1" applyAlignment="1" applyProtection="1">
      <alignment horizontal="left" vertical="top" wrapText="1"/>
      <protection locked="0"/>
    </xf>
    <xf numFmtId="0" fontId="31" fillId="0" borderId="4" xfId="0" applyFont="1" applyFill="1" applyBorder="1" applyAlignment="1" applyProtection="1">
      <alignment horizontal="justify" vertical="top" wrapText="1"/>
      <protection locked="0"/>
    </xf>
    <xf numFmtId="0" fontId="31" fillId="0" borderId="2" xfId="0" applyFont="1" applyFill="1" applyBorder="1" applyAlignment="1" applyProtection="1">
      <alignment horizontal="justify" vertical="top" wrapText="1"/>
      <protection locked="0"/>
    </xf>
    <xf numFmtId="0" fontId="31" fillId="0" borderId="6" xfId="0" applyFont="1" applyFill="1" applyBorder="1" applyAlignment="1" applyProtection="1">
      <alignment horizontal="justify" vertical="top" wrapText="1"/>
      <protection locked="0"/>
    </xf>
    <xf numFmtId="0" fontId="31" fillId="0" borderId="7" xfId="0" applyFont="1" applyFill="1" applyBorder="1" applyAlignment="1" applyProtection="1">
      <alignment horizontal="justify" vertical="top" wrapText="1"/>
      <protection locked="0"/>
    </xf>
    <xf numFmtId="0" fontId="34" fillId="0" borderId="4" xfId="0" applyFont="1" applyFill="1" applyBorder="1" applyAlignment="1" applyProtection="1">
      <alignment horizontal="justify" vertical="top" wrapText="1"/>
      <protection locked="0"/>
    </xf>
    <xf numFmtId="0" fontId="34" fillId="0" borderId="2" xfId="0" applyFont="1" applyFill="1" applyBorder="1" applyAlignment="1" applyProtection="1">
      <alignment horizontal="justify" vertical="top" wrapText="1"/>
      <protection locked="0"/>
    </xf>
    <xf numFmtId="0" fontId="34" fillId="0" borderId="3" xfId="0" applyFont="1" applyFill="1" applyBorder="1" applyAlignment="1" applyProtection="1">
      <alignment horizontal="justify" vertical="top" wrapText="1"/>
      <protection locked="0"/>
    </xf>
    <xf numFmtId="4" fontId="34" fillId="0" borderId="1" xfId="0" applyNumberFormat="1" applyFont="1" applyFill="1" applyBorder="1" applyAlignment="1" applyProtection="1">
      <alignment horizontal="center" vertical="top" wrapText="1"/>
      <protection locked="0"/>
    </xf>
    <xf numFmtId="4" fontId="34" fillId="0" borderId="4" xfId="0" applyNumberFormat="1" applyFont="1" applyFill="1" applyBorder="1" applyAlignment="1" applyProtection="1">
      <alignment horizontal="center" vertical="top" wrapText="1"/>
      <protection locked="0"/>
    </xf>
    <xf numFmtId="9" fontId="32" fillId="0" borderId="1" xfId="0" applyNumberFormat="1"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0" fontId="36" fillId="0" borderId="4" xfId="0" applyFont="1" applyFill="1" applyBorder="1" applyAlignment="1" applyProtection="1">
      <alignment horizontal="justify" vertical="top" wrapText="1"/>
      <protection locked="0"/>
    </xf>
    <xf numFmtId="2" fontId="36" fillId="0" borderId="4" xfId="0" applyNumberFormat="1" applyFont="1" applyFill="1" applyBorder="1" applyAlignment="1" applyProtection="1">
      <alignment vertical="top" wrapText="1"/>
      <protection locked="0"/>
    </xf>
    <xf numFmtId="2" fontId="36" fillId="0" borderId="2" xfId="0" applyNumberFormat="1" applyFont="1" applyFill="1" applyBorder="1" applyAlignment="1" applyProtection="1">
      <alignment vertical="top" wrapText="1"/>
      <protection locked="0"/>
    </xf>
    <xf numFmtId="2" fontId="36" fillId="0" borderId="3" xfId="0" applyNumberFormat="1" applyFont="1" applyFill="1" applyBorder="1" applyAlignment="1" applyProtection="1">
      <alignment vertical="top" wrapText="1"/>
      <protection locked="0"/>
    </xf>
    <xf numFmtId="2" fontId="20" fillId="0" borderId="1" xfId="0" applyNumberFormat="1" applyFont="1" applyFill="1" applyBorder="1" applyAlignment="1" applyProtection="1">
      <alignment vertical="top" wrapText="1"/>
      <protection locked="0"/>
    </xf>
    <xf numFmtId="2" fontId="28" fillId="0" borderId="1" xfId="0" applyNumberFormat="1" applyFont="1" applyFill="1" applyBorder="1" applyAlignment="1" applyProtection="1">
      <alignment vertical="top" wrapText="1"/>
      <protection locked="0"/>
    </xf>
    <xf numFmtId="0" fontId="28" fillId="0" borderId="1" xfId="0" applyFont="1" applyFill="1" applyBorder="1" applyAlignment="1" applyProtection="1">
      <alignment horizontal="justify" vertical="top" wrapText="1"/>
      <protection locked="0"/>
    </xf>
    <xf numFmtId="4" fontId="27" fillId="0" borderId="1" xfId="0" applyNumberFormat="1" applyFont="1" applyFill="1" applyBorder="1" applyAlignment="1" applyProtection="1">
      <alignment horizontal="justify" vertical="top" wrapText="1"/>
      <protection locked="0"/>
    </xf>
    <xf numFmtId="9" fontId="20" fillId="0" borderId="1" xfId="0" applyNumberFormat="1" applyFont="1" applyFill="1" applyBorder="1" applyAlignment="1" applyProtection="1">
      <alignment horizontal="justify" vertical="top" wrapText="1"/>
      <protection locked="0"/>
    </xf>
    <xf numFmtId="9" fontId="28" fillId="0" borderId="1" xfId="0" applyNumberFormat="1" applyFont="1" applyFill="1" applyBorder="1" applyAlignment="1" applyProtection="1">
      <alignment horizontal="justify" vertical="top" wrapText="1"/>
      <protection locked="0"/>
    </xf>
    <xf numFmtId="9" fontId="36" fillId="0" borderId="4" xfId="0" applyNumberFormat="1" applyFont="1" applyFill="1" applyBorder="1" applyAlignment="1" applyProtection="1">
      <alignment horizontal="justify" vertical="top" wrapText="1"/>
      <protection locked="0"/>
    </xf>
    <xf numFmtId="9" fontId="36" fillId="0" borderId="2" xfId="0" applyNumberFormat="1" applyFont="1" applyFill="1" applyBorder="1" applyAlignment="1" applyProtection="1">
      <alignment horizontal="justify" vertical="top" wrapText="1"/>
      <protection locked="0"/>
    </xf>
    <xf numFmtId="9" fontId="36" fillId="0" borderId="3" xfId="0" applyNumberFormat="1" applyFont="1" applyFill="1" applyBorder="1" applyAlignment="1" applyProtection="1">
      <alignment horizontal="justify" vertical="top" wrapText="1"/>
      <protection locked="0"/>
    </xf>
    <xf numFmtId="0" fontId="33" fillId="0" borderId="1" xfId="0" applyFont="1" applyFill="1" applyBorder="1" applyAlignment="1" applyProtection="1">
      <alignment horizontal="justify" vertical="top" wrapText="1"/>
      <protection locked="0"/>
    </xf>
    <xf numFmtId="4" fontId="47" fillId="0" borderId="1" xfId="0" applyNumberFormat="1" applyFont="1" applyFill="1" applyBorder="1" applyAlignment="1" applyProtection="1">
      <alignment horizontal="center" vertical="top" wrapText="1"/>
      <protection locked="0"/>
    </xf>
    <xf numFmtId="0" fontId="35" fillId="0" borderId="10" xfId="0" applyFont="1" applyFill="1" applyBorder="1" applyAlignment="1" applyProtection="1">
      <alignment horizontal="left" vertical="top" wrapText="1"/>
      <protection locked="0"/>
    </xf>
    <xf numFmtId="0" fontId="20" fillId="0" borderId="4" xfId="0" applyFont="1" applyFill="1" applyBorder="1" applyAlignment="1" applyProtection="1">
      <alignment horizontal="left" vertical="top" wrapText="1"/>
      <protection locked="0"/>
    </xf>
    <xf numFmtId="0" fontId="44" fillId="0" borderId="2" xfId="0" applyFont="1" applyFill="1" applyBorder="1" applyAlignment="1">
      <alignment horizontal="left" vertical="top" wrapText="1"/>
    </xf>
    <xf numFmtId="0" fontId="44" fillId="0" borderId="3" xfId="0" applyFont="1" applyFill="1" applyBorder="1" applyAlignment="1">
      <alignment horizontal="left" vertical="top" wrapText="1"/>
    </xf>
    <xf numFmtId="0" fontId="36" fillId="0" borderId="3" xfId="0" applyFont="1" applyFill="1" applyBorder="1" applyAlignment="1" applyProtection="1">
      <alignment horizontal="justify" vertical="top" wrapText="1"/>
      <protection locked="0"/>
    </xf>
    <xf numFmtId="4" fontId="34" fillId="0" borderId="2" xfId="0" applyNumberFormat="1" applyFont="1" applyFill="1" applyBorder="1" applyAlignment="1" applyProtection="1">
      <alignment horizontal="center" vertical="top" wrapText="1"/>
      <protection locked="0"/>
    </xf>
    <xf numFmtId="4" fontId="34" fillId="0" borderId="3" xfId="0" applyNumberFormat="1" applyFont="1" applyFill="1" applyBorder="1" applyAlignment="1" applyProtection="1">
      <alignment horizontal="center" vertical="top" wrapText="1"/>
      <protection locked="0"/>
    </xf>
    <xf numFmtId="10" fontId="34" fillId="0" borderId="4" xfId="0" applyNumberFormat="1" applyFont="1" applyFill="1" applyBorder="1" applyAlignment="1" applyProtection="1">
      <alignment horizontal="center" vertical="top" wrapText="1"/>
      <protection locked="0"/>
    </xf>
    <xf numFmtId="10" fontId="34" fillId="0" borderId="2" xfId="0" applyNumberFormat="1" applyFont="1" applyFill="1" applyBorder="1" applyAlignment="1" applyProtection="1">
      <alignment horizontal="center" vertical="top" wrapText="1"/>
      <protection locked="0"/>
    </xf>
    <xf numFmtId="10" fontId="34" fillId="0" borderId="3" xfId="0" applyNumberFormat="1" applyFont="1" applyFill="1" applyBorder="1" applyAlignment="1" applyProtection="1">
      <alignment horizontal="center" vertical="top" wrapText="1"/>
      <protection locked="0"/>
    </xf>
    <xf numFmtId="10" fontId="47" fillId="0" borderId="1" xfId="0" applyNumberFormat="1" applyFont="1" applyFill="1" applyBorder="1" applyAlignment="1" applyProtection="1">
      <alignment horizontal="center" vertical="top" wrapText="1"/>
      <protection locked="0"/>
    </xf>
    <xf numFmtId="4" fontId="47" fillId="0" borderId="4" xfId="0" applyNumberFormat="1" applyFont="1" applyFill="1" applyBorder="1" applyAlignment="1" applyProtection="1">
      <alignment horizontal="center" vertical="top" wrapText="1"/>
      <protection locked="0"/>
    </xf>
    <xf numFmtId="4" fontId="47" fillId="0" borderId="2" xfId="0" applyNumberFormat="1" applyFont="1" applyFill="1" applyBorder="1" applyAlignment="1" applyProtection="1">
      <alignment horizontal="center" vertical="top" wrapText="1"/>
      <protection locked="0"/>
    </xf>
    <xf numFmtId="4" fontId="47" fillId="0" borderId="3" xfId="0" applyNumberFormat="1" applyFont="1" applyFill="1" applyBorder="1" applyAlignment="1" applyProtection="1">
      <alignment horizontal="center" vertical="top" wrapText="1"/>
      <protection locked="0"/>
    </xf>
    <xf numFmtId="10" fontId="47" fillId="0" borderId="4" xfId="0" applyNumberFormat="1" applyFont="1" applyFill="1" applyBorder="1" applyAlignment="1" applyProtection="1">
      <alignment horizontal="center" vertical="top" wrapText="1"/>
      <protection locked="0"/>
    </xf>
    <xf numFmtId="10" fontId="47" fillId="0" borderId="2" xfId="0" applyNumberFormat="1" applyFont="1" applyFill="1" applyBorder="1" applyAlignment="1" applyProtection="1">
      <alignment horizontal="center" vertical="top" wrapText="1"/>
      <protection locked="0"/>
    </xf>
    <xf numFmtId="10" fontId="47" fillId="0" borderId="3" xfId="0" applyNumberFormat="1" applyFont="1" applyFill="1" applyBorder="1" applyAlignment="1" applyProtection="1">
      <alignment horizontal="center" vertical="top" wrapText="1"/>
      <protection locked="0"/>
    </xf>
    <xf numFmtId="0" fontId="36" fillId="0" borderId="4" xfId="0" applyFont="1" applyFill="1" applyBorder="1" applyAlignment="1" applyProtection="1">
      <alignment horizontal="left" vertical="top" wrapText="1"/>
      <protection locked="0"/>
    </xf>
    <xf numFmtId="0" fontId="36" fillId="0" borderId="2" xfId="0" applyFont="1" applyFill="1" applyBorder="1" applyAlignment="1" applyProtection="1">
      <alignment horizontal="left" vertical="top" wrapText="1"/>
      <protection locked="0"/>
    </xf>
    <xf numFmtId="0" fontId="36" fillId="0" borderId="3" xfId="0" applyFont="1" applyFill="1" applyBorder="1" applyAlignment="1" applyProtection="1">
      <alignment horizontal="left" vertical="top" wrapText="1"/>
      <protection locked="0"/>
    </xf>
    <xf numFmtId="10" fontId="34" fillId="0" borderId="1" xfId="0" applyNumberFormat="1" applyFont="1" applyFill="1" applyBorder="1" applyAlignment="1" applyProtection="1">
      <alignment horizontal="center" vertical="top" wrapText="1"/>
      <protection locked="0"/>
    </xf>
    <xf numFmtId="49" fontId="28" fillId="0" borderId="1" xfId="0" applyNumberFormat="1" applyFont="1" applyFill="1" applyBorder="1" applyAlignment="1" applyProtection="1">
      <alignment horizontal="left" vertical="top" wrapText="1"/>
      <protection locked="0"/>
    </xf>
    <xf numFmtId="0" fontId="20" fillId="0" borderId="1" xfId="0" applyFont="1" applyFill="1" applyBorder="1" applyAlignment="1" applyProtection="1">
      <alignment horizontal="justify" vertical="top" wrapText="1"/>
      <protection locked="0"/>
    </xf>
    <xf numFmtId="0" fontId="21" fillId="0" borderId="0" xfId="0" quotePrefix="1" applyFont="1" applyFill="1" applyBorder="1" applyAlignment="1" applyProtection="1">
      <alignment horizontal="center" vertical="top" wrapText="1"/>
      <protection locked="0"/>
    </xf>
    <xf numFmtId="165" fontId="24" fillId="0" borderId="1" xfId="0" applyNumberFormat="1" applyFont="1" applyFill="1" applyBorder="1" applyAlignment="1" applyProtection="1">
      <alignment horizontal="center" vertical="top" wrapText="1"/>
      <protection locked="0"/>
    </xf>
    <xf numFmtId="0" fontId="22" fillId="0" borderId="1"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center" vertical="top" wrapText="1"/>
      <protection locked="0"/>
    </xf>
    <xf numFmtId="4" fontId="24" fillId="0" borderId="1" xfId="0" applyNumberFormat="1" applyFont="1" applyFill="1" applyBorder="1" applyAlignment="1" applyProtection="1">
      <alignment horizontal="center" vertical="top" wrapText="1"/>
      <protection locked="0"/>
    </xf>
    <xf numFmtId="4" fontId="24" fillId="0" borderId="1" xfId="0" quotePrefix="1" applyNumberFormat="1" applyFont="1" applyFill="1" applyBorder="1" applyAlignment="1" applyProtection="1">
      <alignment horizontal="center" vertical="top" wrapText="1"/>
      <protection locked="0"/>
    </xf>
    <xf numFmtId="0" fontId="24" fillId="0" borderId="1" xfId="0" applyFont="1" applyFill="1" applyBorder="1" applyAlignment="1" applyProtection="1">
      <alignment horizontal="center" vertical="top" wrapText="1"/>
      <protection locked="0"/>
    </xf>
    <xf numFmtId="2" fontId="24" fillId="0" borderId="1" xfId="0" applyNumberFormat="1" applyFont="1" applyFill="1" applyBorder="1" applyAlignment="1" applyProtection="1">
      <alignment horizontal="center" vertical="top" wrapText="1"/>
      <protection locked="0"/>
    </xf>
    <xf numFmtId="165" fontId="24" fillId="0" borderId="1" xfId="0" quotePrefix="1" applyNumberFormat="1" applyFont="1" applyFill="1" applyBorder="1" applyAlignment="1" applyProtection="1">
      <alignment horizontal="center" vertical="top" wrapText="1"/>
      <protection locked="0"/>
    </xf>
    <xf numFmtId="0" fontId="28" fillId="0" borderId="2" xfId="0" applyFont="1" applyFill="1" applyBorder="1" applyAlignment="1" applyProtection="1">
      <alignment horizontal="left" vertical="top" wrapText="1"/>
      <protection locked="0"/>
    </xf>
    <xf numFmtId="0" fontId="28" fillId="0" borderId="3" xfId="0" applyFont="1" applyFill="1" applyBorder="1" applyAlignment="1" applyProtection="1">
      <alignment horizontal="left" vertical="top" wrapText="1"/>
      <protection locked="0"/>
    </xf>
    <xf numFmtId="0" fontId="34" fillId="0" borderId="1" xfId="0" applyFont="1" applyFill="1" applyBorder="1" applyAlignment="1" applyProtection="1">
      <alignment horizontal="justify" vertical="top" wrapText="1"/>
      <protection locked="0"/>
    </xf>
    <xf numFmtId="0" fontId="35" fillId="0" borderId="8" xfId="0" applyFont="1" applyFill="1" applyBorder="1" applyAlignment="1" applyProtection="1">
      <alignment horizontal="justify" vertical="top" wrapText="1"/>
      <protection locked="0"/>
    </xf>
    <xf numFmtId="0" fontId="35" fillId="0" borderId="9" xfId="0" applyFont="1" applyFill="1" applyBorder="1" applyAlignment="1" applyProtection="1">
      <alignment horizontal="justify" vertical="top" wrapText="1"/>
      <protection locked="0"/>
    </xf>
    <xf numFmtId="0" fontId="34" fillId="0" borderId="4" xfId="0" applyFont="1" applyFill="1" applyBorder="1" applyAlignment="1" applyProtection="1">
      <alignment horizontal="left" vertical="top" wrapText="1"/>
      <protection locked="0"/>
    </xf>
    <xf numFmtId="0" fontId="34" fillId="0" borderId="2" xfId="0" applyFont="1" applyFill="1" applyBorder="1" applyAlignment="1" applyProtection="1">
      <alignment horizontal="left" vertical="top" wrapText="1"/>
      <protection locked="0"/>
    </xf>
    <xf numFmtId="9" fontId="36" fillId="0" borderId="4" xfId="0" applyNumberFormat="1" applyFont="1" applyFill="1" applyBorder="1" applyAlignment="1" applyProtection="1">
      <alignment horizontal="left" vertical="top" wrapText="1"/>
      <protection locked="0"/>
    </xf>
    <xf numFmtId="9" fontId="36" fillId="0" borderId="2" xfId="0" applyNumberFormat="1" applyFont="1" applyFill="1" applyBorder="1" applyAlignment="1" applyProtection="1">
      <alignment horizontal="left" vertical="top" wrapText="1"/>
      <protection locked="0"/>
    </xf>
    <xf numFmtId="9" fontId="36" fillId="0" borderId="3" xfId="0" applyNumberFormat="1" applyFont="1" applyFill="1" applyBorder="1" applyAlignment="1" applyProtection="1">
      <alignment horizontal="left" vertical="top" wrapText="1"/>
      <protection locked="0"/>
    </xf>
    <xf numFmtId="0" fontId="20" fillId="0" borderId="4" xfId="0" applyFont="1" applyFill="1" applyBorder="1" applyAlignment="1" applyProtection="1">
      <alignment horizontal="justify" vertical="top" wrapText="1"/>
      <protection locked="0"/>
    </xf>
    <xf numFmtId="0" fontId="28" fillId="0" borderId="2" xfId="0" applyFont="1" applyFill="1" applyBorder="1" applyAlignment="1" applyProtection="1">
      <alignment horizontal="justify" vertical="top" wrapText="1"/>
      <protection locked="0"/>
    </xf>
    <xf numFmtId="0" fontId="28" fillId="0" borderId="3" xfId="0" applyFont="1" applyFill="1" applyBorder="1" applyAlignment="1" applyProtection="1">
      <alignment horizontal="justify" vertical="top" wrapText="1"/>
      <protection locked="0"/>
    </xf>
    <xf numFmtId="0" fontId="46" fillId="0" borderId="1" xfId="0" applyFont="1" applyFill="1" applyBorder="1" applyAlignment="1" applyProtection="1">
      <alignment horizontal="justify" vertical="top" wrapText="1"/>
      <protection locked="0"/>
    </xf>
    <xf numFmtId="0" fontId="35" fillId="0" borderId="10" xfId="0" applyFont="1" applyFill="1" applyBorder="1" applyAlignment="1" applyProtection="1">
      <alignment horizontal="justify" vertical="top" wrapText="1"/>
      <protection locked="0"/>
    </xf>
    <xf numFmtId="0" fontId="35" fillId="0" borderId="4" xfId="0" applyFont="1" applyFill="1" applyBorder="1" applyAlignment="1" applyProtection="1">
      <alignment horizontal="left" vertical="top" wrapText="1"/>
      <protection locked="0"/>
    </xf>
    <xf numFmtId="0" fontId="35" fillId="0" borderId="2" xfId="0" applyFont="1" applyFill="1" applyBorder="1" applyAlignment="1" applyProtection="1">
      <alignment horizontal="left" vertical="top" wrapText="1"/>
      <protection locked="0"/>
    </xf>
    <xf numFmtId="0" fontId="35" fillId="0" borderId="3" xfId="0" applyFont="1" applyFill="1" applyBorder="1" applyAlignment="1" applyProtection="1">
      <alignment horizontal="left"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299" Type="http://schemas.openxmlformats.org/officeDocument/2006/relationships/revisionLog" Target="revisionLog299.xml"/><Relationship Id="rId366" Type="http://schemas.openxmlformats.org/officeDocument/2006/relationships/revisionLog" Target="revisionLog366.xml"/><Relationship Id="rId159" Type="http://schemas.openxmlformats.org/officeDocument/2006/relationships/revisionLog" Target="revisionLog159.xml"/><Relationship Id="rId324" Type="http://schemas.openxmlformats.org/officeDocument/2006/relationships/revisionLog" Target="revisionLog324.xml"/><Relationship Id="rId531" Type="http://schemas.openxmlformats.org/officeDocument/2006/relationships/revisionLog" Target="revisionLog144.xml"/><Relationship Id="rId573" Type="http://schemas.openxmlformats.org/officeDocument/2006/relationships/revisionLog" Target="revisionLog422.xml"/><Relationship Id="rId170" Type="http://schemas.openxmlformats.org/officeDocument/2006/relationships/revisionLog" Target="revisionLog170.xml"/><Relationship Id="rId226" Type="http://schemas.openxmlformats.org/officeDocument/2006/relationships/revisionLog" Target="revisionLog226.xml"/><Relationship Id="rId433" Type="http://schemas.openxmlformats.org/officeDocument/2006/relationships/revisionLog" Target="revisionLog46.xml"/><Relationship Id="rId268" Type="http://schemas.openxmlformats.org/officeDocument/2006/relationships/revisionLog" Target="revisionLog268.xml"/><Relationship Id="rId475" Type="http://schemas.openxmlformats.org/officeDocument/2006/relationships/revisionLog" Target="revisionLog88.xml"/><Relationship Id="rId377" Type="http://schemas.openxmlformats.org/officeDocument/2006/relationships/revisionLog" Target="revisionLog377.xml"/><Relationship Id="rId335" Type="http://schemas.openxmlformats.org/officeDocument/2006/relationships/revisionLog" Target="revisionLog335.xml"/><Relationship Id="rId500" Type="http://schemas.openxmlformats.org/officeDocument/2006/relationships/revisionLog" Target="revisionLog113.xml"/><Relationship Id="rId542" Type="http://schemas.openxmlformats.org/officeDocument/2006/relationships/revisionLog" Target="revisionLog391.xml"/><Relationship Id="rId584" Type="http://schemas.openxmlformats.org/officeDocument/2006/relationships/revisionLog" Target="revisionLog433.xml"/><Relationship Id="rId181" Type="http://schemas.openxmlformats.org/officeDocument/2006/relationships/revisionLog" Target="revisionLog181.xml"/><Relationship Id="rId237" Type="http://schemas.openxmlformats.org/officeDocument/2006/relationships/revisionLog" Target="revisionLog237.xml"/><Relationship Id="rId402" Type="http://schemas.openxmlformats.org/officeDocument/2006/relationships/revisionLog" Target="revisionLog15.xml"/><Relationship Id="rId279" Type="http://schemas.openxmlformats.org/officeDocument/2006/relationships/revisionLog" Target="revisionLog279.xml"/><Relationship Id="rId444" Type="http://schemas.openxmlformats.org/officeDocument/2006/relationships/revisionLog" Target="revisionLog57.xml"/><Relationship Id="rId486" Type="http://schemas.openxmlformats.org/officeDocument/2006/relationships/revisionLog" Target="revisionLog99.xml"/><Relationship Id="rId290" Type="http://schemas.openxmlformats.org/officeDocument/2006/relationships/revisionLog" Target="revisionLog290.xml"/><Relationship Id="rId304" Type="http://schemas.openxmlformats.org/officeDocument/2006/relationships/revisionLog" Target="revisionLog304.xml"/><Relationship Id="rId346" Type="http://schemas.openxmlformats.org/officeDocument/2006/relationships/revisionLog" Target="revisionLog346.xml"/><Relationship Id="rId388" Type="http://schemas.openxmlformats.org/officeDocument/2006/relationships/revisionLog" Target="revisionLog1.xml"/><Relationship Id="rId511" Type="http://schemas.openxmlformats.org/officeDocument/2006/relationships/revisionLog" Target="revisionLog124.xml"/><Relationship Id="rId553" Type="http://schemas.openxmlformats.org/officeDocument/2006/relationships/revisionLog" Target="revisionLog402.xml"/><Relationship Id="rId609" Type="http://schemas.openxmlformats.org/officeDocument/2006/relationships/revisionLog" Target="revisionLog458.xml"/><Relationship Id="rId206" Type="http://schemas.openxmlformats.org/officeDocument/2006/relationships/revisionLog" Target="revisionLog206.xml"/><Relationship Id="rId192" Type="http://schemas.openxmlformats.org/officeDocument/2006/relationships/revisionLog" Target="revisionLog192.xml"/><Relationship Id="rId413" Type="http://schemas.openxmlformats.org/officeDocument/2006/relationships/revisionLog" Target="revisionLog26.xml"/><Relationship Id="rId595" Type="http://schemas.openxmlformats.org/officeDocument/2006/relationships/revisionLog" Target="revisionLog444.xml"/><Relationship Id="rId248" Type="http://schemas.openxmlformats.org/officeDocument/2006/relationships/revisionLog" Target="revisionLog248.xml"/><Relationship Id="rId455" Type="http://schemas.openxmlformats.org/officeDocument/2006/relationships/revisionLog" Target="revisionLog68.xml"/><Relationship Id="rId497" Type="http://schemas.openxmlformats.org/officeDocument/2006/relationships/revisionLog" Target="revisionLog110.xml"/><Relationship Id="rId620" Type="http://schemas.openxmlformats.org/officeDocument/2006/relationships/revisionLog" Target="revisionLog469.xml"/><Relationship Id="rId315" Type="http://schemas.openxmlformats.org/officeDocument/2006/relationships/revisionLog" Target="revisionLog315.xml"/><Relationship Id="rId357" Type="http://schemas.openxmlformats.org/officeDocument/2006/relationships/revisionLog" Target="revisionLog357.xml"/><Relationship Id="rId522" Type="http://schemas.openxmlformats.org/officeDocument/2006/relationships/revisionLog" Target="revisionLog135.xml"/><Relationship Id="rId217" Type="http://schemas.openxmlformats.org/officeDocument/2006/relationships/revisionLog" Target="revisionLog217.xml"/><Relationship Id="rId161" Type="http://schemas.openxmlformats.org/officeDocument/2006/relationships/revisionLog" Target="revisionLog161.xml"/><Relationship Id="rId399" Type="http://schemas.openxmlformats.org/officeDocument/2006/relationships/revisionLog" Target="revisionLog12.xml"/><Relationship Id="rId564" Type="http://schemas.openxmlformats.org/officeDocument/2006/relationships/revisionLog" Target="revisionLog413.xml"/><Relationship Id="rId259" Type="http://schemas.openxmlformats.org/officeDocument/2006/relationships/revisionLog" Target="revisionLog259.xml"/><Relationship Id="rId424" Type="http://schemas.openxmlformats.org/officeDocument/2006/relationships/revisionLog" Target="revisionLog37.xml"/><Relationship Id="rId466" Type="http://schemas.openxmlformats.org/officeDocument/2006/relationships/revisionLog" Target="revisionLog79.xml"/><Relationship Id="rId270" Type="http://schemas.openxmlformats.org/officeDocument/2006/relationships/revisionLog" Target="revisionLog270.xml"/><Relationship Id="rId326" Type="http://schemas.openxmlformats.org/officeDocument/2006/relationships/revisionLog" Target="revisionLog326.xml"/><Relationship Id="rId533" Type="http://schemas.openxmlformats.org/officeDocument/2006/relationships/revisionLog" Target="revisionLog146.xml"/><Relationship Id="rId368" Type="http://schemas.openxmlformats.org/officeDocument/2006/relationships/revisionLog" Target="revisionLog368.xml"/><Relationship Id="rId575" Type="http://schemas.openxmlformats.org/officeDocument/2006/relationships/revisionLog" Target="revisionLog424.xml"/><Relationship Id="rId172" Type="http://schemas.openxmlformats.org/officeDocument/2006/relationships/revisionLog" Target="revisionLog172.xml"/><Relationship Id="rId228" Type="http://schemas.openxmlformats.org/officeDocument/2006/relationships/revisionLog" Target="revisionLog228.xml"/><Relationship Id="rId435" Type="http://schemas.openxmlformats.org/officeDocument/2006/relationships/revisionLog" Target="revisionLog48.xml"/><Relationship Id="rId477" Type="http://schemas.openxmlformats.org/officeDocument/2006/relationships/revisionLog" Target="revisionLog90.xml"/><Relationship Id="rId600" Type="http://schemas.openxmlformats.org/officeDocument/2006/relationships/revisionLog" Target="revisionLog449.xml"/><Relationship Id="rId193" Type="http://schemas.openxmlformats.org/officeDocument/2006/relationships/revisionLog" Target="revisionLog193.xml"/><Relationship Id="rId207" Type="http://schemas.openxmlformats.org/officeDocument/2006/relationships/revisionLog" Target="revisionLog207.xml"/><Relationship Id="rId249" Type="http://schemas.openxmlformats.org/officeDocument/2006/relationships/revisionLog" Target="revisionLog249.xml"/><Relationship Id="rId414" Type="http://schemas.openxmlformats.org/officeDocument/2006/relationships/revisionLog" Target="revisionLog27.xml"/><Relationship Id="rId456" Type="http://schemas.openxmlformats.org/officeDocument/2006/relationships/revisionLog" Target="revisionLog69.xml"/><Relationship Id="rId498" Type="http://schemas.openxmlformats.org/officeDocument/2006/relationships/revisionLog" Target="revisionLog111.xml"/><Relationship Id="rId621" Type="http://schemas.openxmlformats.org/officeDocument/2006/relationships/revisionLog" Target="revisionLog470.xml"/><Relationship Id="rId281" Type="http://schemas.openxmlformats.org/officeDocument/2006/relationships/revisionLog" Target="revisionLog281.xml"/><Relationship Id="rId337" Type="http://schemas.openxmlformats.org/officeDocument/2006/relationships/revisionLog" Target="revisionLog337.xml"/><Relationship Id="rId502" Type="http://schemas.openxmlformats.org/officeDocument/2006/relationships/revisionLog" Target="revisionLog115.xml"/><Relationship Id="rId316" Type="http://schemas.openxmlformats.org/officeDocument/2006/relationships/revisionLog" Target="revisionLog316.xml"/><Relationship Id="rId260" Type="http://schemas.openxmlformats.org/officeDocument/2006/relationships/revisionLog" Target="revisionLog260.xml"/><Relationship Id="rId523" Type="http://schemas.openxmlformats.org/officeDocument/2006/relationships/revisionLog" Target="revisionLog136.xml"/><Relationship Id="rId379" Type="http://schemas.openxmlformats.org/officeDocument/2006/relationships/revisionLog" Target="revisionLog379.xml"/><Relationship Id="rId544" Type="http://schemas.openxmlformats.org/officeDocument/2006/relationships/revisionLog" Target="revisionLog393.xml"/><Relationship Id="rId586" Type="http://schemas.openxmlformats.org/officeDocument/2006/relationships/revisionLog" Target="revisionLog435.xml"/><Relationship Id="rId358" Type="http://schemas.openxmlformats.org/officeDocument/2006/relationships/revisionLog" Target="revisionLog358.xml"/><Relationship Id="rId565" Type="http://schemas.openxmlformats.org/officeDocument/2006/relationships/revisionLog" Target="revisionLog414.xml"/><Relationship Id="rId183" Type="http://schemas.openxmlformats.org/officeDocument/2006/relationships/revisionLog" Target="revisionLog183.xml"/><Relationship Id="rId239" Type="http://schemas.openxmlformats.org/officeDocument/2006/relationships/revisionLog" Target="revisionLog239.xml"/><Relationship Id="rId390" Type="http://schemas.openxmlformats.org/officeDocument/2006/relationships/revisionLog" Target="revisionLog3.xml"/><Relationship Id="rId404" Type="http://schemas.openxmlformats.org/officeDocument/2006/relationships/revisionLog" Target="revisionLog17.xml"/><Relationship Id="rId446" Type="http://schemas.openxmlformats.org/officeDocument/2006/relationships/revisionLog" Target="revisionLog59.xml"/><Relationship Id="rId611" Type="http://schemas.openxmlformats.org/officeDocument/2006/relationships/revisionLog" Target="revisionLog460.xml"/><Relationship Id="rId218" Type="http://schemas.openxmlformats.org/officeDocument/2006/relationships/revisionLog" Target="revisionLog218.xml"/><Relationship Id="rId162" Type="http://schemas.openxmlformats.org/officeDocument/2006/relationships/revisionLog" Target="revisionLog162.xml"/><Relationship Id="rId425" Type="http://schemas.openxmlformats.org/officeDocument/2006/relationships/revisionLog" Target="revisionLog38.xml"/><Relationship Id="rId467" Type="http://schemas.openxmlformats.org/officeDocument/2006/relationships/revisionLog" Target="revisionLog80.xml"/><Relationship Id="rId250" Type="http://schemas.openxmlformats.org/officeDocument/2006/relationships/revisionLog" Target="revisionLog250.xml"/><Relationship Id="rId292" Type="http://schemas.openxmlformats.org/officeDocument/2006/relationships/revisionLog" Target="revisionLog292.xml"/><Relationship Id="rId306" Type="http://schemas.openxmlformats.org/officeDocument/2006/relationships/revisionLog" Target="revisionLog306.xml"/><Relationship Id="rId488" Type="http://schemas.openxmlformats.org/officeDocument/2006/relationships/revisionLog" Target="revisionLog101.xml"/><Relationship Id="rId271" Type="http://schemas.openxmlformats.org/officeDocument/2006/relationships/revisionLog" Target="revisionLog271.xml"/><Relationship Id="rId348" Type="http://schemas.openxmlformats.org/officeDocument/2006/relationships/revisionLog" Target="revisionLog348.xml"/><Relationship Id="rId513" Type="http://schemas.openxmlformats.org/officeDocument/2006/relationships/revisionLog" Target="revisionLog126.xml"/><Relationship Id="rId555" Type="http://schemas.openxmlformats.org/officeDocument/2006/relationships/revisionLog" Target="revisionLog404.xml"/><Relationship Id="rId597" Type="http://schemas.openxmlformats.org/officeDocument/2006/relationships/revisionLog" Target="revisionLog446.xml"/><Relationship Id="rId327" Type="http://schemas.openxmlformats.org/officeDocument/2006/relationships/revisionLog" Target="revisionLog327.xml"/><Relationship Id="rId369" Type="http://schemas.openxmlformats.org/officeDocument/2006/relationships/revisionLog" Target="revisionLog369.xml"/><Relationship Id="rId534" Type="http://schemas.openxmlformats.org/officeDocument/2006/relationships/revisionLog" Target="revisionLog147.xml"/><Relationship Id="rId576" Type="http://schemas.openxmlformats.org/officeDocument/2006/relationships/revisionLog" Target="revisionLog425.xml"/><Relationship Id="rId152" Type="http://schemas.openxmlformats.org/officeDocument/2006/relationships/revisionLog" Target="revisionLog152.xml"/><Relationship Id="rId194" Type="http://schemas.openxmlformats.org/officeDocument/2006/relationships/revisionLog" Target="revisionLog194.xml"/><Relationship Id="rId208" Type="http://schemas.openxmlformats.org/officeDocument/2006/relationships/revisionLog" Target="revisionLog208.xml"/><Relationship Id="rId415" Type="http://schemas.openxmlformats.org/officeDocument/2006/relationships/revisionLog" Target="revisionLog28.xml"/><Relationship Id="rId457" Type="http://schemas.openxmlformats.org/officeDocument/2006/relationships/revisionLog" Target="revisionLog70.xml"/><Relationship Id="rId622" Type="http://schemas.openxmlformats.org/officeDocument/2006/relationships/revisionLog" Target="revisionLog471.xml"/><Relationship Id="rId173" Type="http://schemas.openxmlformats.org/officeDocument/2006/relationships/revisionLog" Target="revisionLog173.xml"/><Relationship Id="rId229" Type="http://schemas.openxmlformats.org/officeDocument/2006/relationships/revisionLog" Target="revisionLog229.xml"/><Relationship Id="rId380" Type="http://schemas.openxmlformats.org/officeDocument/2006/relationships/revisionLog" Target="revisionLog380.xml"/><Relationship Id="rId436" Type="http://schemas.openxmlformats.org/officeDocument/2006/relationships/revisionLog" Target="revisionLog49.xml"/><Relationship Id="rId601" Type="http://schemas.openxmlformats.org/officeDocument/2006/relationships/revisionLog" Target="revisionLog450.xml"/><Relationship Id="rId261" Type="http://schemas.openxmlformats.org/officeDocument/2006/relationships/revisionLog" Target="revisionLog261.xml"/><Relationship Id="rId499" Type="http://schemas.openxmlformats.org/officeDocument/2006/relationships/revisionLog" Target="revisionLog112.xml"/><Relationship Id="rId240" Type="http://schemas.openxmlformats.org/officeDocument/2006/relationships/revisionLog" Target="revisionLog240.xml"/><Relationship Id="rId478" Type="http://schemas.openxmlformats.org/officeDocument/2006/relationships/revisionLog" Target="revisionLog91.xml"/><Relationship Id="rId317" Type="http://schemas.openxmlformats.org/officeDocument/2006/relationships/revisionLog" Target="revisionLog317.xml"/><Relationship Id="rId359" Type="http://schemas.openxmlformats.org/officeDocument/2006/relationships/revisionLog" Target="revisionLog359.xml"/><Relationship Id="rId524" Type="http://schemas.openxmlformats.org/officeDocument/2006/relationships/revisionLog" Target="revisionLog137.xml"/><Relationship Id="rId566" Type="http://schemas.openxmlformats.org/officeDocument/2006/relationships/revisionLog" Target="revisionLog415.xml"/><Relationship Id="rId338" Type="http://schemas.openxmlformats.org/officeDocument/2006/relationships/revisionLog" Target="revisionLog338.xml"/><Relationship Id="rId282" Type="http://schemas.openxmlformats.org/officeDocument/2006/relationships/revisionLog" Target="revisionLog282.xml"/><Relationship Id="rId503" Type="http://schemas.openxmlformats.org/officeDocument/2006/relationships/revisionLog" Target="revisionLog116.xml"/><Relationship Id="rId545" Type="http://schemas.openxmlformats.org/officeDocument/2006/relationships/revisionLog" Target="revisionLog394.xml"/><Relationship Id="rId587" Type="http://schemas.openxmlformats.org/officeDocument/2006/relationships/revisionLog" Target="revisionLog436.xml"/><Relationship Id="rId370" Type="http://schemas.openxmlformats.org/officeDocument/2006/relationships/revisionLog" Target="revisionLog370.xml"/><Relationship Id="rId163" Type="http://schemas.openxmlformats.org/officeDocument/2006/relationships/revisionLog" Target="revisionLog163.xml"/><Relationship Id="rId219" Type="http://schemas.openxmlformats.org/officeDocument/2006/relationships/revisionLog" Target="revisionLog219.xml"/><Relationship Id="rId426" Type="http://schemas.openxmlformats.org/officeDocument/2006/relationships/revisionLog" Target="revisionLog39.xml"/><Relationship Id="rId184" Type="http://schemas.openxmlformats.org/officeDocument/2006/relationships/revisionLog" Target="revisionLog184.xml"/><Relationship Id="rId391" Type="http://schemas.openxmlformats.org/officeDocument/2006/relationships/revisionLog" Target="revisionLog4.xml"/><Relationship Id="rId405" Type="http://schemas.openxmlformats.org/officeDocument/2006/relationships/revisionLog" Target="revisionLog18.xml"/><Relationship Id="rId447" Type="http://schemas.openxmlformats.org/officeDocument/2006/relationships/revisionLog" Target="revisionLog60.xml"/><Relationship Id="rId612" Type="http://schemas.openxmlformats.org/officeDocument/2006/relationships/revisionLog" Target="revisionLog461.xml"/><Relationship Id="rId230" Type="http://schemas.openxmlformats.org/officeDocument/2006/relationships/revisionLog" Target="revisionLog230.xml"/><Relationship Id="rId468" Type="http://schemas.openxmlformats.org/officeDocument/2006/relationships/revisionLog" Target="revisionLog81.xml"/><Relationship Id="rId251" Type="http://schemas.openxmlformats.org/officeDocument/2006/relationships/revisionLog" Target="revisionLog251.xml"/><Relationship Id="rId489" Type="http://schemas.openxmlformats.org/officeDocument/2006/relationships/revisionLog" Target="revisionLog102.xml"/><Relationship Id="rId272" Type="http://schemas.openxmlformats.org/officeDocument/2006/relationships/revisionLog" Target="revisionLog272.xml"/><Relationship Id="rId328" Type="http://schemas.openxmlformats.org/officeDocument/2006/relationships/revisionLog" Target="revisionLog328.xml"/><Relationship Id="rId535" Type="http://schemas.openxmlformats.org/officeDocument/2006/relationships/revisionLog" Target="revisionLog148.xml"/><Relationship Id="rId577" Type="http://schemas.openxmlformats.org/officeDocument/2006/relationships/revisionLog" Target="revisionLog426.xml"/><Relationship Id="rId349" Type="http://schemas.openxmlformats.org/officeDocument/2006/relationships/revisionLog" Target="revisionLog349.xml"/><Relationship Id="rId293" Type="http://schemas.openxmlformats.org/officeDocument/2006/relationships/revisionLog" Target="revisionLog293.xml"/><Relationship Id="rId307" Type="http://schemas.openxmlformats.org/officeDocument/2006/relationships/revisionLog" Target="revisionLog307.xml"/><Relationship Id="rId514" Type="http://schemas.openxmlformats.org/officeDocument/2006/relationships/revisionLog" Target="revisionLog127.xml"/><Relationship Id="rId556" Type="http://schemas.openxmlformats.org/officeDocument/2006/relationships/revisionLog" Target="revisionLog405.xml"/><Relationship Id="rId174" Type="http://schemas.openxmlformats.org/officeDocument/2006/relationships/revisionLog" Target="revisionLog174.xml"/><Relationship Id="rId381" Type="http://schemas.openxmlformats.org/officeDocument/2006/relationships/revisionLog" Target="revisionLog381.xml"/><Relationship Id="rId602" Type="http://schemas.openxmlformats.org/officeDocument/2006/relationships/revisionLog" Target="revisionLog451.xml"/><Relationship Id="rId195" Type="http://schemas.openxmlformats.org/officeDocument/2006/relationships/revisionLog" Target="revisionLog195.xml"/><Relationship Id="rId360" Type="http://schemas.openxmlformats.org/officeDocument/2006/relationships/revisionLog" Target="revisionLog360.xml"/><Relationship Id="rId209" Type="http://schemas.openxmlformats.org/officeDocument/2006/relationships/revisionLog" Target="revisionLog209.xml"/><Relationship Id="rId153" Type="http://schemas.openxmlformats.org/officeDocument/2006/relationships/revisionLog" Target="revisionLog153.xml"/><Relationship Id="rId416" Type="http://schemas.openxmlformats.org/officeDocument/2006/relationships/revisionLog" Target="revisionLog29.xml"/><Relationship Id="rId598" Type="http://schemas.openxmlformats.org/officeDocument/2006/relationships/revisionLog" Target="revisionLog447.xml"/><Relationship Id="rId241" Type="http://schemas.openxmlformats.org/officeDocument/2006/relationships/revisionLog" Target="revisionLog241.xml"/><Relationship Id="rId437" Type="http://schemas.openxmlformats.org/officeDocument/2006/relationships/revisionLog" Target="revisionLog50.xml"/><Relationship Id="rId479" Type="http://schemas.openxmlformats.org/officeDocument/2006/relationships/revisionLog" Target="revisionLog92.xml"/><Relationship Id="rId220" Type="http://schemas.openxmlformats.org/officeDocument/2006/relationships/revisionLog" Target="revisionLog220.xml"/><Relationship Id="rId458" Type="http://schemas.openxmlformats.org/officeDocument/2006/relationships/revisionLog" Target="revisionLog71.xml"/><Relationship Id="rId623" Type="http://schemas.openxmlformats.org/officeDocument/2006/relationships/revisionLog" Target="revisionLog472.xml"/><Relationship Id="rId283" Type="http://schemas.openxmlformats.org/officeDocument/2006/relationships/revisionLog" Target="revisionLog283.xml"/><Relationship Id="rId339" Type="http://schemas.openxmlformats.org/officeDocument/2006/relationships/revisionLog" Target="revisionLog339.xml"/><Relationship Id="rId490" Type="http://schemas.openxmlformats.org/officeDocument/2006/relationships/revisionLog" Target="revisionLog103.xml"/><Relationship Id="rId504" Type="http://schemas.openxmlformats.org/officeDocument/2006/relationships/revisionLog" Target="revisionLog117.xml"/><Relationship Id="rId546" Type="http://schemas.openxmlformats.org/officeDocument/2006/relationships/revisionLog" Target="revisionLog395.xml"/><Relationship Id="rId262" Type="http://schemas.openxmlformats.org/officeDocument/2006/relationships/revisionLog" Target="revisionLog262.xml"/><Relationship Id="rId318" Type="http://schemas.openxmlformats.org/officeDocument/2006/relationships/revisionLog" Target="revisionLog318.xml"/><Relationship Id="rId525" Type="http://schemas.openxmlformats.org/officeDocument/2006/relationships/revisionLog" Target="revisionLog138.xml"/><Relationship Id="rId567" Type="http://schemas.openxmlformats.org/officeDocument/2006/relationships/revisionLog" Target="revisionLog416.xml"/><Relationship Id="rId350" Type="http://schemas.openxmlformats.org/officeDocument/2006/relationships/revisionLog" Target="revisionLog350.xml"/><Relationship Id="rId185" Type="http://schemas.openxmlformats.org/officeDocument/2006/relationships/revisionLog" Target="revisionLog185.xml"/><Relationship Id="rId406" Type="http://schemas.openxmlformats.org/officeDocument/2006/relationships/revisionLog" Target="revisionLog19.xml"/><Relationship Id="rId588" Type="http://schemas.openxmlformats.org/officeDocument/2006/relationships/revisionLog" Target="revisionLog437.xml"/><Relationship Id="rId371" Type="http://schemas.openxmlformats.org/officeDocument/2006/relationships/revisionLog" Target="revisionLog371.xml"/><Relationship Id="rId164" Type="http://schemas.openxmlformats.org/officeDocument/2006/relationships/revisionLog" Target="revisionLog164.xml"/><Relationship Id="rId210" Type="http://schemas.openxmlformats.org/officeDocument/2006/relationships/revisionLog" Target="revisionLog210.xml"/><Relationship Id="rId392" Type="http://schemas.openxmlformats.org/officeDocument/2006/relationships/revisionLog" Target="revisionLog5.xml"/><Relationship Id="rId448" Type="http://schemas.openxmlformats.org/officeDocument/2006/relationships/revisionLog" Target="revisionLog61.xml"/><Relationship Id="rId613" Type="http://schemas.openxmlformats.org/officeDocument/2006/relationships/revisionLog" Target="revisionLog462.xml"/><Relationship Id="rId427" Type="http://schemas.openxmlformats.org/officeDocument/2006/relationships/revisionLog" Target="revisionLog40.xml"/><Relationship Id="rId469" Type="http://schemas.openxmlformats.org/officeDocument/2006/relationships/revisionLog" Target="revisionLog82.xml"/><Relationship Id="rId252" Type="http://schemas.openxmlformats.org/officeDocument/2006/relationships/revisionLog" Target="revisionLog252.xml"/><Relationship Id="rId294" Type="http://schemas.openxmlformats.org/officeDocument/2006/relationships/revisionLog" Target="revisionLog294.xml"/><Relationship Id="rId308" Type="http://schemas.openxmlformats.org/officeDocument/2006/relationships/revisionLog" Target="revisionLog308.xml"/><Relationship Id="rId515" Type="http://schemas.openxmlformats.org/officeDocument/2006/relationships/revisionLog" Target="revisionLog128.xml"/><Relationship Id="rId329" Type="http://schemas.openxmlformats.org/officeDocument/2006/relationships/revisionLog" Target="revisionLog329.xml"/><Relationship Id="rId231" Type="http://schemas.openxmlformats.org/officeDocument/2006/relationships/revisionLog" Target="revisionLog231.xml"/><Relationship Id="rId273" Type="http://schemas.openxmlformats.org/officeDocument/2006/relationships/revisionLog" Target="revisionLog273.xml"/><Relationship Id="rId480" Type="http://schemas.openxmlformats.org/officeDocument/2006/relationships/revisionLog" Target="revisionLog93.xml"/><Relationship Id="rId536" Type="http://schemas.openxmlformats.org/officeDocument/2006/relationships/revisionLog" Target="revisionLog149.xml"/><Relationship Id="rId361" Type="http://schemas.openxmlformats.org/officeDocument/2006/relationships/revisionLog" Target="revisionLog361.xml"/><Relationship Id="rId154" Type="http://schemas.openxmlformats.org/officeDocument/2006/relationships/revisionLog" Target="revisionLog154.xml"/><Relationship Id="rId557" Type="http://schemas.openxmlformats.org/officeDocument/2006/relationships/revisionLog" Target="revisionLog406.xml"/><Relationship Id="rId599" Type="http://schemas.openxmlformats.org/officeDocument/2006/relationships/revisionLog" Target="revisionLog448.xml"/><Relationship Id="rId340" Type="http://schemas.openxmlformats.org/officeDocument/2006/relationships/revisionLog" Target="revisionLog340.xml"/><Relationship Id="rId175" Type="http://schemas.openxmlformats.org/officeDocument/2006/relationships/revisionLog" Target="revisionLog175.xml"/><Relationship Id="rId578" Type="http://schemas.openxmlformats.org/officeDocument/2006/relationships/revisionLog" Target="revisionLog427.xml"/><Relationship Id="rId196" Type="http://schemas.openxmlformats.org/officeDocument/2006/relationships/revisionLog" Target="revisionLog196.xml"/><Relationship Id="rId417" Type="http://schemas.openxmlformats.org/officeDocument/2006/relationships/revisionLog" Target="revisionLog30.xml"/><Relationship Id="rId459" Type="http://schemas.openxmlformats.org/officeDocument/2006/relationships/revisionLog" Target="revisionLog72.xml"/><Relationship Id="rId200" Type="http://schemas.openxmlformats.org/officeDocument/2006/relationships/revisionLog" Target="revisionLog200.xml"/><Relationship Id="rId382" Type="http://schemas.openxmlformats.org/officeDocument/2006/relationships/revisionLog" Target="revisionLog382.xml"/><Relationship Id="rId438" Type="http://schemas.openxmlformats.org/officeDocument/2006/relationships/revisionLog" Target="revisionLog51.xml"/><Relationship Id="rId603" Type="http://schemas.openxmlformats.org/officeDocument/2006/relationships/revisionLog" Target="revisionLog452.xml"/><Relationship Id="rId624" Type="http://schemas.openxmlformats.org/officeDocument/2006/relationships/revisionLog" Target="revisionLog473.xml"/><Relationship Id="rId319" Type="http://schemas.openxmlformats.org/officeDocument/2006/relationships/revisionLog" Target="revisionLog319.xml"/><Relationship Id="rId221" Type="http://schemas.openxmlformats.org/officeDocument/2006/relationships/revisionLog" Target="revisionLog221.xml"/><Relationship Id="rId263" Type="http://schemas.openxmlformats.org/officeDocument/2006/relationships/revisionLog" Target="revisionLog263.xml"/><Relationship Id="rId470" Type="http://schemas.openxmlformats.org/officeDocument/2006/relationships/revisionLog" Target="revisionLog83.xml"/><Relationship Id="rId526" Type="http://schemas.openxmlformats.org/officeDocument/2006/relationships/revisionLog" Target="revisionLog139.xml"/><Relationship Id="rId242" Type="http://schemas.openxmlformats.org/officeDocument/2006/relationships/revisionLog" Target="revisionLog242.xml"/><Relationship Id="rId284" Type="http://schemas.openxmlformats.org/officeDocument/2006/relationships/revisionLog" Target="revisionLog284.xml"/><Relationship Id="rId491" Type="http://schemas.openxmlformats.org/officeDocument/2006/relationships/revisionLog" Target="revisionLog104.xml"/><Relationship Id="rId505" Type="http://schemas.openxmlformats.org/officeDocument/2006/relationships/revisionLog" Target="revisionLog118.xml"/><Relationship Id="rId330" Type="http://schemas.openxmlformats.org/officeDocument/2006/relationships/revisionLog" Target="revisionLog330.xml"/><Relationship Id="rId568" Type="http://schemas.openxmlformats.org/officeDocument/2006/relationships/revisionLog" Target="revisionLog417.xml"/><Relationship Id="rId547" Type="http://schemas.openxmlformats.org/officeDocument/2006/relationships/revisionLog" Target="revisionLog396.xml"/><Relationship Id="rId589" Type="http://schemas.openxmlformats.org/officeDocument/2006/relationships/revisionLog" Target="revisionLog438.xml"/><Relationship Id="rId372" Type="http://schemas.openxmlformats.org/officeDocument/2006/relationships/revisionLog" Target="revisionLog372.xml"/><Relationship Id="rId165" Type="http://schemas.openxmlformats.org/officeDocument/2006/relationships/revisionLog" Target="revisionLog165.xml"/><Relationship Id="rId428" Type="http://schemas.openxmlformats.org/officeDocument/2006/relationships/revisionLog" Target="revisionLog41.xml"/><Relationship Id="rId186" Type="http://schemas.openxmlformats.org/officeDocument/2006/relationships/revisionLog" Target="revisionLog186.xml"/><Relationship Id="rId351" Type="http://schemas.openxmlformats.org/officeDocument/2006/relationships/revisionLog" Target="revisionLog351.xml"/><Relationship Id="rId393" Type="http://schemas.openxmlformats.org/officeDocument/2006/relationships/revisionLog" Target="revisionLog6.xml"/><Relationship Id="rId407" Type="http://schemas.openxmlformats.org/officeDocument/2006/relationships/revisionLog" Target="revisionLog20.xml"/><Relationship Id="rId449" Type="http://schemas.openxmlformats.org/officeDocument/2006/relationships/revisionLog" Target="revisionLog62.xml"/><Relationship Id="rId614" Type="http://schemas.openxmlformats.org/officeDocument/2006/relationships/revisionLog" Target="revisionLog463.xml"/><Relationship Id="rId232" Type="http://schemas.openxmlformats.org/officeDocument/2006/relationships/revisionLog" Target="revisionLog232.xml"/><Relationship Id="rId274" Type="http://schemas.openxmlformats.org/officeDocument/2006/relationships/revisionLog" Target="revisionLog274.xml"/><Relationship Id="rId481" Type="http://schemas.openxmlformats.org/officeDocument/2006/relationships/revisionLog" Target="revisionLog94.xml"/><Relationship Id="rId211" Type="http://schemas.openxmlformats.org/officeDocument/2006/relationships/revisionLog" Target="revisionLog211.xml"/><Relationship Id="rId253" Type="http://schemas.openxmlformats.org/officeDocument/2006/relationships/revisionLog" Target="revisionLog253.xml"/><Relationship Id="rId295" Type="http://schemas.openxmlformats.org/officeDocument/2006/relationships/revisionLog" Target="revisionLog295.xml"/><Relationship Id="rId309" Type="http://schemas.openxmlformats.org/officeDocument/2006/relationships/revisionLog" Target="revisionLog309.xml"/><Relationship Id="rId460" Type="http://schemas.openxmlformats.org/officeDocument/2006/relationships/revisionLog" Target="revisionLog73.xml"/><Relationship Id="rId516" Type="http://schemas.openxmlformats.org/officeDocument/2006/relationships/revisionLog" Target="revisionLog129.xml"/><Relationship Id="rId537" Type="http://schemas.openxmlformats.org/officeDocument/2006/relationships/revisionLog" Target="revisionLog150.xml"/><Relationship Id="rId579" Type="http://schemas.openxmlformats.org/officeDocument/2006/relationships/revisionLog" Target="revisionLog428.xml"/><Relationship Id="rId320" Type="http://schemas.openxmlformats.org/officeDocument/2006/relationships/revisionLog" Target="revisionLog320.xml"/><Relationship Id="rId558" Type="http://schemas.openxmlformats.org/officeDocument/2006/relationships/revisionLog" Target="revisionLog407.xml"/><Relationship Id="rId383" Type="http://schemas.openxmlformats.org/officeDocument/2006/relationships/revisionLog" Target="revisionLog383.xml"/><Relationship Id="rId176" Type="http://schemas.openxmlformats.org/officeDocument/2006/relationships/revisionLog" Target="revisionLog176.xml"/><Relationship Id="rId341" Type="http://schemas.openxmlformats.org/officeDocument/2006/relationships/revisionLog" Target="revisionLog341.xml"/><Relationship Id="rId439" Type="http://schemas.openxmlformats.org/officeDocument/2006/relationships/revisionLog" Target="revisionLog52.xml"/><Relationship Id="rId590" Type="http://schemas.openxmlformats.org/officeDocument/2006/relationships/revisionLog" Target="revisionLog439.xml"/><Relationship Id="rId604" Type="http://schemas.openxmlformats.org/officeDocument/2006/relationships/revisionLog" Target="revisionLog453.xml"/><Relationship Id="rId155" Type="http://schemas.openxmlformats.org/officeDocument/2006/relationships/revisionLog" Target="revisionLog155.xml"/><Relationship Id="rId197" Type="http://schemas.openxmlformats.org/officeDocument/2006/relationships/revisionLog" Target="revisionLog197.xml"/><Relationship Id="rId362" Type="http://schemas.openxmlformats.org/officeDocument/2006/relationships/revisionLog" Target="revisionLog362.xml"/><Relationship Id="rId418" Type="http://schemas.openxmlformats.org/officeDocument/2006/relationships/revisionLog" Target="revisionLog31.xml"/><Relationship Id="rId625" Type="http://schemas.openxmlformats.org/officeDocument/2006/relationships/revisionLog" Target="revisionLog474.xml"/><Relationship Id="rId201" Type="http://schemas.openxmlformats.org/officeDocument/2006/relationships/revisionLog" Target="revisionLog201.xml"/><Relationship Id="rId243" Type="http://schemas.openxmlformats.org/officeDocument/2006/relationships/revisionLog" Target="revisionLog243.xml"/><Relationship Id="rId285" Type="http://schemas.openxmlformats.org/officeDocument/2006/relationships/revisionLog" Target="revisionLog285.xml"/><Relationship Id="rId450" Type="http://schemas.openxmlformats.org/officeDocument/2006/relationships/revisionLog" Target="revisionLog63.xml"/><Relationship Id="rId506" Type="http://schemas.openxmlformats.org/officeDocument/2006/relationships/revisionLog" Target="revisionLog119.xml"/><Relationship Id="rId222" Type="http://schemas.openxmlformats.org/officeDocument/2006/relationships/revisionLog" Target="revisionLog222.xml"/><Relationship Id="rId264" Type="http://schemas.openxmlformats.org/officeDocument/2006/relationships/revisionLog" Target="revisionLog264.xml"/><Relationship Id="rId471" Type="http://schemas.openxmlformats.org/officeDocument/2006/relationships/revisionLog" Target="revisionLog84.xml"/><Relationship Id="rId310" Type="http://schemas.openxmlformats.org/officeDocument/2006/relationships/revisionLog" Target="revisionLog310.xml"/><Relationship Id="rId492" Type="http://schemas.openxmlformats.org/officeDocument/2006/relationships/revisionLog" Target="revisionLog105.xml"/><Relationship Id="rId548" Type="http://schemas.openxmlformats.org/officeDocument/2006/relationships/revisionLog" Target="revisionLog397.xml"/><Relationship Id="rId527" Type="http://schemas.openxmlformats.org/officeDocument/2006/relationships/revisionLog" Target="revisionLog140.xml"/><Relationship Id="rId569" Type="http://schemas.openxmlformats.org/officeDocument/2006/relationships/revisionLog" Target="revisionLog418.xml"/><Relationship Id="rId352" Type="http://schemas.openxmlformats.org/officeDocument/2006/relationships/revisionLog" Target="revisionLog352.xml"/><Relationship Id="rId187" Type="http://schemas.openxmlformats.org/officeDocument/2006/relationships/revisionLog" Target="revisionLog187.xml"/><Relationship Id="rId394" Type="http://schemas.openxmlformats.org/officeDocument/2006/relationships/revisionLog" Target="revisionLog7.xml"/><Relationship Id="rId408" Type="http://schemas.openxmlformats.org/officeDocument/2006/relationships/revisionLog" Target="revisionLog21.xml"/><Relationship Id="rId615" Type="http://schemas.openxmlformats.org/officeDocument/2006/relationships/revisionLog" Target="revisionLog464.xml"/><Relationship Id="rId373" Type="http://schemas.openxmlformats.org/officeDocument/2006/relationships/revisionLog" Target="revisionLog373.xml"/><Relationship Id="rId331" Type="http://schemas.openxmlformats.org/officeDocument/2006/relationships/revisionLog" Target="revisionLog331.xml"/><Relationship Id="rId166" Type="http://schemas.openxmlformats.org/officeDocument/2006/relationships/revisionLog" Target="revisionLog166.xml"/><Relationship Id="rId429" Type="http://schemas.openxmlformats.org/officeDocument/2006/relationships/revisionLog" Target="revisionLog42.xml"/><Relationship Id="rId580" Type="http://schemas.openxmlformats.org/officeDocument/2006/relationships/revisionLog" Target="revisionLog429.xml"/><Relationship Id="rId254" Type="http://schemas.openxmlformats.org/officeDocument/2006/relationships/revisionLog" Target="revisionLog254.xml"/><Relationship Id="rId212" Type="http://schemas.openxmlformats.org/officeDocument/2006/relationships/revisionLog" Target="revisionLog212.xml"/><Relationship Id="rId233" Type="http://schemas.openxmlformats.org/officeDocument/2006/relationships/revisionLog" Target="revisionLog233.xml"/><Relationship Id="rId440" Type="http://schemas.openxmlformats.org/officeDocument/2006/relationships/revisionLog" Target="revisionLog53.xml"/><Relationship Id="rId296" Type="http://schemas.openxmlformats.org/officeDocument/2006/relationships/revisionLog" Target="revisionLog296.xml"/><Relationship Id="rId461" Type="http://schemas.openxmlformats.org/officeDocument/2006/relationships/revisionLog" Target="revisionLog74.xml"/><Relationship Id="rId517" Type="http://schemas.openxmlformats.org/officeDocument/2006/relationships/revisionLog" Target="revisionLog130.xml"/><Relationship Id="rId559" Type="http://schemas.openxmlformats.org/officeDocument/2006/relationships/revisionLog" Target="revisionLog408.xml"/><Relationship Id="rId300" Type="http://schemas.openxmlformats.org/officeDocument/2006/relationships/revisionLog" Target="revisionLog300.xml"/><Relationship Id="rId275" Type="http://schemas.openxmlformats.org/officeDocument/2006/relationships/revisionLog" Target="revisionLog275.xml"/><Relationship Id="rId482" Type="http://schemas.openxmlformats.org/officeDocument/2006/relationships/revisionLog" Target="revisionLog95.xml"/><Relationship Id="rId538" Type="http://schemas.openxmlformats.org/officeDocument/2006/relationships/revisionLog" Target="revisionLog151.xml"/><Relationship Id="rId363" Type="http://schemas.openxmlformats.org/officeDocument/2006/relationships/revisionLog" Target="revisionLog363.xml"/><Relationship Id="rId156" Type="http://schemas.openxmlformats.org/officeDocument/2006/relationships/revisionLog" Target="revisionLog156.xml"/><Relationship Id="rId198" Type="http://schemas.openxmlformats.org/officeDocument/2006/relationships/revisionLog" Target="revisionLog198.xml"/><Relationship Id="rId321" Type="http://schemas.openxmlformats.org/officeDocument/2006/relationships/revisionLog" Target="revisionLog321.xml"/><Relationship Id="rId419" Type="http://schemas.openxmlformats.org/officeDocument/2006/relationships/revisionLog" Target="revisionLog32.xml"/><Relationship Id="rId570" Type="http://schemas.openxmlformats.org/officeDocument/2006/relationships/revisionLog" Target="revisionLog419.xml"/><Relationship Id="rId384" Type="http://schemas.openxmlformats.org/officeDocument/2006/relationships/revisionLog" Target="revisionLog384.xml"/><Relationship Id="rId342" Type="http://schemas.openxmlformats.org/officeDocument/2006/relationships/revisionLog" Target="revisionLog342.xml"/><Relationship Id="rId177" Type="http://schemas.openxmlformats.org/officeDocument/2006/relationships/revisionLog" Target="revisionLog177.xml"/><Relationship Id="rId591" Type="http://schemas.openxmlformats.org/officeDocument/2006/relationships/revisionLog" Target="revisionLog440.xml"/><Relationship Id="rId605" Type="http://schemas.openxmlformats.org/officeDocument/2006/relationships/revisionLog" Target="revisionLog454.xml"/><Relationship Id="rId223" Type="http://schemas.openxmlformats.org/officeDocument/2006/relationships/revisionLog" Target="revisionLog223.xml"/><Relationship Id="rId430" Type="http://schemas.openxmlformats.org/officeDocument/2006/relationships/revisionLog" Target="revisionLog43.xml"/><Relationship Id="rId202" Type="http://schemas.openxmlformats.org/officeDocument/2006/relationships/revisionLog" Target="revisionLog202.xml"/><Relationship Id="rId244" Type="http://schemas.openxmlformats.org/officeDocument/2006/relationships/revisionLog" Target="revisionLog244.xml"/><Relationship Id="rId265" Type="http://schemas.openxmlformats.org/officeDocument/2006/relationships/revisionLog" Target="revisionLog265.xml"/><Relationship Id="rId472" Type="http://schemas.openxmlformats.org/officeDocument/2006/relationships/revisionLog" Target="revisionLog85.xml"/><Relationship Id="rId528" Type="http://schemas.openxmlformats.org/officeDocument/2006/relationships/revisionLog" Target="revisionLog141.xml"/><Relationship Id="rId286" Type="http://schemas.openxmlformats.org/officeDocument/2006/relationships/revisionLog" Target="revisionLog286.xml"/><Relationship Id="rId451" Type="http://schemas.openxmlformats.org/officeDocument/2006/relationships/revisionLog" Target="revisionLog64.xml"/><Relationship Id="rId493" Type="http://schemas.openxmlformats.org/officeDocument/2006/relationships/revisionLog" Target="revisionLog106.xml"/><Relationship Id="rId507" Type="http://schemas.openxmlformats.org/officeDocument/2006/relationships/revisionLog" Target="revisionLog120.xml"/><Relationship Id="rId549" Type="http://schemas.openxmlformats.org/officeDocument/2006/relationships/revisionLog" Target="revisionLog398.xml"/><Relationship Id="rId374" Type="http://schemas.openxmlformats.org/officeDocument/2006/relationships/revisionLog" Target="revisionLog374.xml"/><Relationship Id="rId332" Type="http://schemas.openxmlformats.org/officeDocument/2006/relationships/revisionLog" Target="revisionLog332.xml"/><Relationship Id="rId167" Type="http://schemas.openxmlformats.org/officeDocument/2006/relationships/revisionLog" Target="revisionLog167.xml"/><Relationship Id="rId581" Type="http://schemas.openxmlformats.org/officeDocument/2006/relationships/revisionLog" Target="revisionLog430.xml"/><Relationship Id="rId353" Type="http://schemas.openxmlformats.org/officeDocument/2006/relationships/revisionLog" Target="revisionLog353.xml"/><Relationship Id="rId311" Type="http://schemas.openxmlformats.org/officeDocument/2006/relationships/revisionLog" Target="revisionLog311.xml"/><Relationship Id="rId188" Type="http://schemas.openxmlformats.org/officeDocument/2006/relationships/revisionLog" Target="revisionLog188.xml"/><Relationship Id="rId395" Type="http://schemas.openxmlformats.org/officeDocument/2006/relationships/revisionLog" Target="revisionLog8.xml"/><Relationship Id="rId409" Type="http://schemas.openxmlformats.org/officeDocument/2006/relationships/revisionLog" Target="revisionLog22.xml"/><Relationship Id="rId560" Type="http://schemas.openxmlformats.org/officeDocument/2006/relationships/revisionLog" Target="revisionLog409.xml"/><Relationship Id="rId234" Type="http://schemas.openxmlformats.org/officeDocument/2006/relationships/revisionLog" Target="revisionLog234.xml"/><Relationship Id="rId213" Type="http://schemas.openxmlformats.org/officeDocument/2006/relationships/revisionLog" Target="revisionLog213.xml"/><Relationship Id="rId420" Type="http://schemas.openxmlformats.org/officeDocument/2006/relationships/revisionLog" Target="revisionLog33.xml"/><Relationship Id="rId616" Type="http://schemas.openxmlformats.org/officeDocument/2006/relationships/revisionLog" Target="revisionLog465.xml"/><Relationship Id="rId276" Type="http://schemas.openxmlformats.org/officeDocument/2006/relationships/revisionLog" Target="revisionLog276.xml"/><Relationship Id="rId441" Type="http://schemas.openxmlformats.org/officeDocument/2006/relationships/revisionLog" Target="revisionLog54.xml"/><Relationship Id="rId483" Type="http://schemas.openxmlformats.org/officeDocument/2006/relationships/revisionLog" Target="revisionLog96.xml"/><Relationship Id="rId539" Type="http://schemas.openxmlformats.org/officeDocument/2006/relationships/revisionLog" Target="revisionLog388.xml"/><Relationship Id="rId297" Type="http://schemas.openxmlformats.org/officeDocument/2006/relationships/revisionLog" Target="revisionLog297.xml"/><Relationship Id="rId255" Type="http://schemas.openxmlformats.org/officeDocument/2006/relationships/revisionLog" Target="revisionLog255.xml"/><Relationship Id="rId462" Type="http://schemas.openxmlformats.org/officeDocument/2006/relationships/revisionLog" Target="revisionLog75.xml"/><Relationship Id="rId518" Type="http://schemas.openxmlformats.org/officeDocument/2006/relationships/revisionLog" Target="revisionLog131.xml"/><Relationship Id="rId343" Type="http://schemas.openxmlformats.org/officeDocument/2006/relationships/revisionLog" Target="revisionLog343.xml"/><Relationship Id="rId178" Type="http://schemas.openxmlformats.org/officeDocument/2006/relationships/revisionLog" Target="revisionLog178.xml"/><Relationship Id="rId301" Type="http://schemas.openxmlformats.org/officeDocument/2006/relationships/revisionLog" Target="revisionLog301.xml"/><Relationship Id="rId550" Type="http://schemas.openxmlformats.org/officeDocument/2006/relationships/revisionLog" Target="revisionLog399.xml"/><Relationship Id="rId364" Type="http://schemas.openxmlformats.org/officeDocument/2006/relationships/revisionLog" Target="revisionLog364.xml"/><Relationship Id="rId322" Type="http://schemas.openxmlformats.org/officeDocument/2006/relationships/revisionLog" Target="revisionLog322.xml"/><Relationship Id="rId157" Type="http://schemas.openxmlformats.org/officeDocument/2006/relationships/revisionLog" Target="revisionLog157.xml"/><Relationship Id="rId385" Type="http://schemas.openxmlformats.org/officeDocument/2006/relationships/revisionLog" Target="revisionLog385.xml"/><Relationship Id="rId203" Type="http://schemas.openxmlformats.org/officeDocument/2006/relationships/revisionLog" Target="revisionLog203.xml"/><Relationship Id="rId592" Type="http://schemas.openxmlformats.org/officeDocument/2006/relationships/revisionLog" Target="revisionLog441.xml"/><Relationship Id="rId606" Type="http://schemas.openxmlformats.org/officeDocument/2006/relationships/revisionLog" Target="revisionLog455.xml"/><Relationship Id="rId199" Type="http://schemas.openxmlformats.org/officeDocument/2006/relationships/revisionLog" Target="revisionLog199.xml"/><Relationship Id="rId571" Type="http://schemas.openxmlformats.org/officeDocument/2006/relationships/revisionLog" Target="revisionLog420.xml"/><Relationship Id="rId287" Type="http://schemas.openxmlformats.org/officeDocument/2006/relationships/revisionLog" Target="revisionLog287.xml"/><Relationship Id="rId224" Type="http://schemas.openxmlformats.org/officeDocument/2006/relationships/revisionLog" Target="revisionLog224.xml"/><Relationship Id="rId245" Type="http://schemas.openxmlformats.org/officeDocument/2006/relationships/revisionLog" Target="revisionLog245.xml"/><Relationship Id="rId266" Type="http://schemas.openxmlformats.org/officeDocument/2006/relationships/revisionLog" Target="revisionLog266.xml"/><Relationship Id="rId410" Type="http://schemas.openxmlformats.org/officeDocument/2006/relationships/revisionLog" Target="revisionLog23.xml"/><Relationship Id="rId431" Type="http://schemas.openxmlformats.org/officeDocument/2006/relationships/revisionLog" Target="revisionLog44.xml"/><Relationship Id="rId452" Type="http://schemas.openxmlformats.org/officeDocument/2006/relationships/revisionLog" Target="revisionLog65.xml"/><Relationship Id="rId473" Type="http://schemas.openxmlformats.org/officeDocument/2006/relationships/revisionLog" Target="revisionLog86.xml"/><Relationship Id="rId494" Type="http://schemas.openxmlformats.org/officeDocument/2006/relationships/revisionLog" Target="revisionLog107.xml"/><Relationship Id="rId508" Type="http://schemas.openxmlformats.org/officeDocument/2006/relationships/revisionLog" Target="revisionLog121.xml"/><Relationship Id="rId529" Type="http://schemas.openxmlformats.org/officeDocument/2006/relationships/revisionLog" Target="revisionLog142.xml"/><Relationship Id="rId354" Type="http://schemas.openxmlformats.org/officeDocument/2006/relationships/revisionLog" Target="revisionLog354.xml"/><Relationship Id="rId333" Type="http://schemas.openxmlformats.org/officeDocument/2006/relationships/revisionLog" Target="revisionLog333.xml"/><Relationship Id="rId312" Type="http://schemas.openxmlformats.org/officeDocument/2006/relationships/revisionLog" Target="revisionLog312.xml"/><Relationship Id="rId168" Type="http://schemas.openxmlformats.org/officeDocument/2006/relationships/revisionLog" Target="revisionLog168.xml"/><Relationship Id="rId540" Type="http://schemas.openxmlformats.org/officeDocument/2006/relationships/revisionLog" Target="revisionLog389.xml"/><Relationship Id="rId375" Type="http://schemas.openxmlformats.org/officeDocument/2006/relationships/revisionLog" Target="revisionLog375.xml"/><Relationship Id="rId189" Type="http://schemas.openxmlformats.org/officeDocument/2006/relationships/revisionLog" Target="revisionLog189.xml"/><Relationship Id="rId396" Type="http://schemas.openxmlformats.org/officeDocument/2006/relationships/revisionLog" Target="revisionLog9.xml"/><Relationship Id="rId561" Type="http://schemas.openxmlformats.org/officeDocument/2006/relationships/revisionLog" Target="revisionLog410.xml"/><Relationship Id="rId582" Type="http://schemas.openxmlformats.org/officeDocument/2006/relationships/revisionLog" Target="revisionLog431.xml"/><Relationship Id="rId617" Type="http://schemas.openxmlformats.org/officeDocument/2006/relationships/revisionLog" Target="revisionLog466.xml"/><Relationship Id="rId298" Type="http://schemas.openxmlformats.org/officeDocument/2006/relationships/revisionLog" Target="revisionLog298.xml"/><Relationship Id="rId214" Type="http://schemas.openxmlformats.org/officeDocument/2006/relationships/revisionLog" Target="revisionLog214.xml"/><Relationship Id="rId235" Type="http://schemas.openxmlformats.org/officeDocument/2006/relationships/revisionLog" Target="revisionLog235.xml"/><Relationship Id="rId256" Type="http://schemas.openxmlformats.org/officeDocument/2006/relationships/revisionLog" Target="revisionLog256.xml"/><Relationship Id="rId277" Type="http://schemas.openxmlformats.org/officeDocument/2006/relationships/revisionLog" Target="revisionLog277.xml"/><Relationship Id="rId400" Type="http://schemas.openxmlformats.org/officeDocument/2006/relationships/revisionLog" Target="revisionLog13.xml"/><Relationship Id="rId421" Type="http://schemas.openxmlformats.org/officeDocument/2006/relationships/revisionLog" Target="revisionLog34.xml"/><Relationship Id="rId442" Type="http://schemas.openxmlformats.org/officeDocument/2006/relationships/revisionLog" Target="revisionLog55.xml"/><Relationship Id="rId463" Type="http://schemas.openxmlformats.org/officeDocument/2006/relationships/revisionLog" Target="revisionLog76.xml"/><Relationship Id="rId484" Type="http://schemas.openxmlformats.org/officeDocument/2006/relationships/revisionLog" Target="revisionLog97.xml"/><Relationship Id="rId519" Type="http://schemas.openxmlformats.org/officeDocument/2006/relationships/revisionLog" Target="revisionLog132.xml"/><Relationship Id="rId344" Type="http://schemas.openxmlformats.org/officeDocument/2006/relationships/revisionLog" Target="revisionLog344.xml"/><Relationship Id="rId323" Type="http://schemas.openxmlformats.org/officeDocument/2006/relationships/revisionLog" Target="revisionLog323.xml"/><Relationship Id="rId158" Type="http://schemas.openxmlformats.org/officeDocument/2006/relationships/revisionLog" Target="revisionLog158.xml"/><Relationship Id="rId302" Type="http://schemas.openxmlformats.org/officeDocument/2006/relationships/revisionLog" Target="revisionLog302.xml"/><Relationship Id="rId530" Type="http://schemas.openxmlformats.org/officeDocument/2006/relationships/revisionLog" Target="revisionLog143.xml"/><Relationship Id="rId386" Type="http://schemas.openxmlformats.org/officeDocument/2006/relationships/revisionLog" Target="revisionLog386.xml"/><Relationship Id="rId365" Type="http://schemas.openxmlformats.org/officeDocument/2006/relationships/revisionLog" Target="revisionLog365.xml"/><Relationship Id="rId179" Type="http://schemas.openxmlformats.org/officeDocument/2006/relationships/revisionLog" Target="revisionLog179.xml"/><Relationship Id="rId551" Type="http://schemas.openxmlformats.org/officeDocument/2006/relationships/revisionLog" Target="revisionLog400.xml"/><Relationship Id="rId572" Type="http://schemas.openxmlformats.org/officeDocument/2006/relationships/revisionLog" Target="revisionLog421.xml"/><Relationship Id="rId593" Type="http://schemas.openxmlformats.org/officeDocument/2006/relationships/revisionLog" Target="revisionLog442.xml"/><Relationship Id="rId607" Type="http://schemas.openxmlformats.org/officeDocument/2006/relationships/revisionLog" Target="revisionLog456.xml"/><Relationship Id="rId190" Type="http://schemas.openxmlformats.org/officeDocument/2006/relationships/revisionLog" Target="revisionLog190.xml"/><Relationship Id="rId204" Type="http://schemas.openxmlformats.org/officeDocument/2006/relationships/revisionLog" Target="revisionLog204.xml"/><Relationship Id="rId225" Type="http://schemas.openxmlformats.org/officeDocument/2006/relationships/revisionLog" Target="revisionLog225.xml"/><Relationship Id="rId246" Type="http://schemas.openxmlformats.org/officeDocument/2006/relationships/revisionLog" Target="revisionLog246.xml"/><Relationship Id="rId267" Type="http://schemas.openxmlformats.org/officeDocument/2006/relationships/revisionLog" Target="revisionLog267.xml"/><Relationship Id="rId288" Type="http://schemas.openxmlformats.org/officeDocument/2006/relationships/revisionLog" Target="revisionLog288.xml"/><Relationship Id="rId411" Type="http://schemas.openxmlformats.org/officeDocument/2006/relationships/revisionLog" Target="revisionLog24.xml"/><Relationship Id="rId432" Type="http://schemas.openxmlformats.org/officeDocument/2006/relationships/revisionLog" Target="revisionLog45.xml"/><Relationship Id="rId453" Type="http://schemas.openxmlformats.org/officeDocument/2006/relationships/revisionLog" Target="revisionLog66.xml"/><Relationship Id="rId474" Type="http://schemas.openxmlformats.org/officeDocument/2006/relationships/revisionLog" Target="revisionLog87.xml"/><Relationship Id="rId509" Type="http://schemas.openxmlformats.org/officeDocument/2006/relationships/revisionLog" Target="revisionLog122.xml"/><Relationship Id="rId313" Type="http://schemas.openxmlformats.org/officeDocument/2006/relationships/revisionLog" Target="revisionLog313.xml"/><Relationship Id="rId495" Type="http://schemas.openxmlformats.org/officeDocument/2006/relationships/revisionLog" Target="revisionLog108.xml"/><Relationship Id="rId376" Type="http://schemas.openxmlformats.org/officeDocument/2006/relationships/revisionLog" Target="revisionLog376.xml"/><Relationship Id="rId355" Type="http://schemas.openxmlformats.org/officeDocument/2006/relationships/revisionLog" Target="revisionLog355.xml"/><Relationship Id="rId334" Type="http://schemas.openxmlformats.org/officeDocument/2006/relationships/revisionLog" Target="revisionLog334.xml"/><Relationship Id="rId169" Type="http://schemas.openxmlformats.org/officeDocument/2006/relationships/revisionLog" Target="revisionLog169.xml"/><Relationship Id="rId397" Type="http://schemas.openxmlformats.org/officeDocument/2006/relationships/revisionLog" Target="revisionLog10.xml"/><Relationship Id="rId520" Type="http://schemas.openxmlformats.org/officeDocument/2006/relationships/revisionLog" Target="revisionLog133.xml"/><Relationship Id="rId541" Type="http://schemas.openxmlformats.org/officeDocument/2006/relationships/revisionLog" Target="revisionLog390.xml"/><Relationship Id="rId562" Type="http://schemas.openxmlformats.org/officeDocument/2006/relationships/revisionLog" Target="revisionLog411.xml"/><Relationship Id="rId583" Type="http://schemas.openxmlformats.org/officeDocument/2006/relationships/revisionLog" Target="revisionLog432.xml"/><Relationship Id="rId618" Type="http://schemas.openxmlformats.org/officeDocument/2006/relationships/revisionLog" Target="revisionLog467.xml"/><Relationship Id="rId278" Type="http://schemas.openxmlformats.org/officeDocument/2006/relationships/revisionLog" Target="revisionLog278.xml"/><Relationship Id="rId180" Type="http://schemas.openxmlformats.org/officeDocument/2006/relationships/revisionLog" Target="revisionLog180.xml"/><Relationship Id="rId215" Type="http://schemas.openxmlformats.org/officeDocument/2006/relationships/revisionLog" Target="revisionLog215.xml"/><Relationship Id="rId236" Type="http://schemas.openxmlformats.org/officeDocument/2006/relationships/revisionLog" Target="revisionLog236.xml"/><Relationship Id="rId257" Type="http://schemas.openxmlformats.org/officeDocument/2006/relationships/revisionLog" Target="revisionLog257.xml"/><Relationship Id="rId401" Type="http://schemas.openxmlformats.org/officeDocument/2006/relationships/revisionLog" Target="revisionLog14.xml"/><Relationship Id="rId422" Type="http://schemas.openxmlformats.org/officeDocument/2006/relationships/revisionLog" Target="revisionLog35.xml"/><Relationship Id="rId443" Type="http://schemas.openxmlformats.org/officeDocument/2006/relationships/revisionLog" Target="revisionLog56.xml"/><Relationship Id="rId464" Type="http://schemas.openxmlformats.org/officeDocument/2006/relationships/revisionLog" Target="revisionLog77.xml"/><Relationship Id="rId303" Type="http://schemas.openxmlformats.org/officeDocument/2006/relationships/revisionLog" Target="revisionLog303.xml"/><Relationship Id="rId485" Type="http://schemas.openxmlformats.org/officeDocument/2006/relationships/revisionLog" Target="revisionLog98.xml"/><Relationship Id="rId387" Type="http://schemas.openxmlformats.org/officeDocument/2006/relationships/revisionLog" Target="revisionLog387.xml"/><Relationship Id="rId345" Type="http://schemas.openxmlformats.org/officeDocument/2006/relationships/revisionLog" Target="revisionLog345.xml"/><Relationship Id="rId510" Type="http://schemas.openxmlformats.org/officeDocument/2006/relationships/revisionLog" Target="revisionLog123.xml"/><Relationship Id="rId552" Type="http://schemas.openxmlformats.org/officeDocument/2006/relationships/revisionLog" Target="revisionLog401.xml"/><Relationship Id="rId594" Type="http://schemas.openxmlformats.org/officeDocument/2006/relationships/revisionLog" Target="revisionLog443.xml"/><Relationship Id="rId608" Type="http://schemas.openxmlformats.org/officeDocument/2006/relationships/revisionLog" Target="revisionLog457.xml"/><Relationship Id="rId191" Type="http://schemas.openxmlformats.org/officeDocument/2006/relationships/revisionLog" Target="revisionLog191.xml"/><Relationship Id="rId205" Type="http://schemas.openxmlformats.org/officeDocument/2006/relationships/revisionLog" Target="revisionLog205.xml"/><Relationship Id="rId247" Type="http://schemas.openxmlformats.org/officeDocument/2006/relationships/revisionLog" Target="revisionLog247.xml"/><Relationship Id="rId412" Type="http://schemas.openxmlformats.org/officeDocument/2006/relationships/revisionLog" Target="revisionLog25.xml"/><Relationship Id="rId289" Type="http://schemas.openxmlformats.org/officeDocument/2006/relationships/revisionLog" Target="revisionLog289.xml"/><Relationship Id="rId454" Type="http://schemas.openxmlformats.org/officeDocument/2006/relationships/revisionLog" Target="revisionLog67.xml"/><Relationship Id="rId496" Type="http://schemas.openxmlformats.org/officeDocument/2006/relationships/revisionLog" Target="revisionLog109.xml"/><Relationship Id="rId314" Type="http://schemas.openxmlformats.org/officeDocument/2006/relationships/revisionLog" Target="revisionLog314.xml"/><Relationship Id="rId356" Type="http://schemas.openxmlformats.org/officeDocument/2006/relationships/revisionLog" Target="revisionLog356.xml"/><Relationship Id="rId398" Type="http://schemas.openxmlformats.org/officeDocument/2006/relationships/revisionLog" Target="revisionLog11.xml"/><Relationship Id="rId521" Type="http://schemas.openxmlformats.org/officeDocument/2006/relationships/revisionLog" Target="revisionLog134.xml"/><Relationship Id="rId563" Type="http://schemas.openxmlformats.org/officeDocument/2006/relationships/revisionLog" Target="revisionLog412.xml"/><Relationship Id="rId619" Type="http://schemas.openxmlformats.org/officeDocument/2006/relationships/revisionLog" Target="revisionLog468.xml"/><Relationship Id="rId216" Type="http://schemas.openxmlformats.org/officeDocument/2006/relationships/revisionLog" Target="revisionLog216.xml"/><Relationship Id="rId160" Type="http://schemas.openxmlformats.org/officeDocument/2006/relationships/revisionLog" Target="revisionLog160.xml"/><Relationship Id="rId423" Type="http://schemas.openxmlformats.org/officeDocument/2006/relationships/revisionLog" Target="revisionLog36.xml"/><Relationship Id="rId258" Type="http://schemas.openxmlformats.org/officeDocument/2006/relationships/revisionLog" Target="revisionLog258.xml"/><Relationship Id="rId465" Type="http://schemas.openxmlformats.org/officeDocument/2006/relationships/revisionLog" Target="revisionLog78.xml"/><Relationship Id="rId367" Type="http://schemas.openxmlformats.org/officeDocument/2006/relationships/revisionLog" Target="revisionLog367.xml"/><Relationship Id="rId325" Type="http://schemas.openxmlformats.org/officeDocument/2006/relationships/revisionLog" Target="revisionLog325.xml"/><Relationship Id="rId532" Type="http://schemas.openxmlformats.org/officeDocument/2006/relationships/revisionLog" Target="revisionLog145.xml"/><Relationship Id="rId574" Type="http://schemas.openxmlformats.org/officeDocument/2006/relationships/revisionLog" Target="revisionLog423.xml"/><Relationship Id="rId227" Type="http://schemas.openxmlformats.org/officeDocument/2006/relationships/revisionLog" Target="revisionLog227.xml"/><Relationship Id="rId171" Type="http://schemas.openxmlformats.org/officeDocument/2006/relationships/revisionLog" Target="revisionLog171.xml"/><Relationship Id="rId269" Type="http://schemas.openxmlformats.org/officeDocument/2006/relationships/revisionLog" Target="revisionLog269.xml"/><Relationship Id="rId434" Type="http://schemas.openxmlformats.org/officeDocument/2006/relationships/revisionLog" Target="revisionLog47.xml"/><Relationship Id="rId476" Type="http://schemas.openxmlformats.org/officeDocument/2006/relationships/revisionLog" Target="revisionLog89.xml"/><Relationship Id="rId280" Type="http://schemas.openxmlformats.org/officeDocument/2006/relationships/revisionLog" Target="revisionLog280.xml"/><Relationship Id="rId336" Type="http://schemas.openxmlformats.org/officeDocument/2006/relationships/revisionLog" Target="revisionLog336.xml"/><Relationship Id="rId501" Type="http://schemas.openxmlformats.org/officeDocument/2006/relationships/revisionLog" Target="revisionLog114.xml"/><Relationship Id="rId543" Type="http://schemas.openxmlformats.org/officeDocument/2006/relationships/revisionLog" Target="revisionLog392.xml"/><Relationship Id="rId378" Type="http://schemas.openxmlformats.org/officeDocument/2006/relationships/revisionLog" Target="revisionLog378.xml"/><Relationship Id="rId182" Type="http://schemas.openxmlformats.org/officeDocument/2006/relationships/revisionLog" Target="revisionLog182.xml"/><Relationship Id="rId403" Type="http://schemas.openxmlformats.org/officeDocument/2006/relationships/revisionLog" Target="revisionLog16.xml"/><Relationship Id="rId585" Type="http://schemas.openxmlformats.org/officeDocument/2006/relationships/revisionLog" Target="revisionLog434.xml"/><Relationship Id="rId238" Type="http://schemas.openxmlformats.org/officeDocument/2006/relationships/revisionLog" Target="revisionLog238.xml"/><Relationship Id="rId445" Type="http://schemas.openxmlformats.org/officeDocument/2006/relationships/revisionLog" Target="revisionLog58.xml"/><Relationship Id="rId487" Type="http://schemas.openxmlformats.org/officeDocument/2006/relationships/revisionLog" Target="revisionLog100.xml"/><Relationship Id="rId610" Type="http://schemas.openxmlformats.org/officeDocument/2006/relationships/revisionLog" Target="revisionLog459.xml"/><Relationship Id="rId305" Type="http://schemas.openxmlformats.org/officeDocument/2006/relationships/revisionLog" Target="revisionLog305.xml"/><Relationship Id="rId347" Type="http://schemas.openxmlformats.org/officeDocument/2006/relationships/revisionLog" Target="revisionLog347.xml"/><Relationship Id="rId291" Type="http://schemas.openxmlformats.org/officeDocument/2006/relationships/revisionLog" Target="revisionLog291.xml"/><Relationship Id="rId512" Type="http://schemas.openxmlformats.org/officeDocument/2006/relationships/revisionLog" Target="revisionLog125.xml"/><Relationship Id="rId389" Type="http://schemas.openxmlformats.org/officeDocument/2006/relationships/revisionLog" Target="revisionLog2.xml"/><Relationship Id="rId554" Type="http://schemas.openxmlformats.org/officeDocument/2006/relationships/revisionLog" Target="revisionLog403.xml"/><Relationship Id="rId596" Type="http://schemas.openxmlformats.org/officeDocument/2006/relationships/revisionLog" Target="revisionLog44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811D51F-3DF1-4B5D-9439-16B25743B68F}" diskRevisions="1" revisionId="3254" version="625">
  <header guid="{FEFA2F24-30E5-4D49-B525-70F292CA6199}" dateTime="2021-01-18T15:31:43" maxSheetId="3" userName="Вершинина Мария Игоревна" r:id="rId152" minRId="363">
    <sheetIdMap count="2">
      <sheetId val="1"/>
      <sheetId val="2"/>
    </sheetIdMap>
  </header>
  <header guid="{BA014A8C-EF0B-49CC-AE6E-435F52CA8A2E}" dateTime="2021-01-18T15:33:42" maxSheetId="3" userName="Астахова Анна Владимировна" r:id="rId153" minRId="367">
    <sheetIdMap count="2">
      <sheetId val="1"/>
      <sheetId val="2"/>
    </sheetIdMap>
  </header>
  <header guid="{95AF26B8-4D73-4F99-8461-F4E8D329C589}" dateTime="2021-01-18T15:35:43" maxSheetId="3" userName="Крыжановская Анна Александровна" r:id="rId154" minRId="368">
    <sheetIdMap count="2">
      <sheetId val="1"/>
      <sheetId val="2"/>
    </sheetIdMap>
  </header>
  <header guid="{98E9AFD0-3858-4890-B610-4FB1595D0B05}" dateTime="2021-01-18T15:35:48" maxSheetId="3" userName="Астахова Анна Владимировна" r:id="rId155" minRId="369">
    <sheetIdMap count="2">
      <sheetId val="1"/>
      <sheetId val="2"/>
    </sheetIdMap>
  </header>
  <header guid="{79828D95-96C5-4F72-BAB5-E1110D245056}" dateTime="2021-01-18T15:41:23" maxSheetId="3" userName="Крыжановская Анна Александровна" r:id="rId156" minRId="370">
    <sheetIdMap count="2">
      <sheetId val="1"/>
      <sheetId val="2"/>
    </sheetIdMap>
  </header>
  <header guid="{E46B947A-1479-4563-B070-955CAB7756E0}" dateTime="2021-01-18T15:43:13" maxSheetId="3" userName="Крыжановская Анна Александровна" r:id="rId157" minRId="371">
    <sheetIdMap count="2">
      <sheetId val="1"/>
      <sheetId val="2"/>
    </sheetIdMap>
  </header>
  <header guid="{A7A04E27-D83E-4526-983D-F4A42DA0B9A2}" dateTime="2021-01-18T15:43:49" maxSheetId="3" userName="Крыжановская Анна Александровна" r:id="rId158" minRId="372">
    <sheetIdMap count="2">
      <sheetId val="1"/>
      <sheetId val="2"/>
    </sheetIdMap>
  </header>
  <header guid="{4579302A-81B4-492D-B963-504554CAD4E2}" dateTime="2021-01-18T15:45:02" maxSheetId="3" userName="Крыжановская Анна Александровна" r:id="rId159" minRId="373">
    <sheetIdMap count="2">
      <sheetId val="1"/>
      <sheetId val="2"/>
    </sheetIdMap>
  </header>
  <header guid="{D3605B6A-CDFF-4B86-B625-4FD54FCD8155}" dateTime="2021-01-18T15:45:45" maxSheetId="3" userName="Крыжановская Анна Александровна" r:id="rId160" minRId="374">
    <sheetIdMap count="2">
      <sheetId val="1"/>
      <sheetId val="2"/>
    </sheetIdMap>
  </header>
  <header guid="{ED160934-F56D-4D9B-9D21-89AF55D0774B}" dateTime="2021-01-18T15:46:13" maxSheetId="3" userName="Крыжановская Анна Александровна" r:id="rId161" minRId="375">
    <sheetIdMap count="2">
      <sheetId val="1"/>
      <sheetId val="2"/>
    </sheetIdMap>
  </header>
  <header guid="{E82BAF4B-ED2A-40A9-81B5-4F69AB126301}" dateTime="2021-01-18T15:47:05" maxSheetId="3" userName="Крыжановская Анна Александровна" r:id="rId162" minRId="376">
    <sheetIdMap count="2">
      <sheetId val="1"/>
      <sheetId val="2"/>
    </sheetIdMap>
  </header>
  <header guid="{8849DDBC-87E4-4CBD-AD10-5C42E3FB275C}" dateTime="2021-01-18T15:51:22" maxSheetId="3" userName="Астахова Анна Владимировна" r:id="rId163" minRId="377">
    <sheetIdMap count="2">
      <sheetId val="1"/>
      <sheetId val="2"/>
    </sheetIdMap>
  </header>
  <header guid="{BD520467-7618-44EC-B3F9-DECA0F5C84C4}" dateTime="2021-01-18T15:56:10" maxSheetId="3" userName="Астахова Анна Владимировна" r:id="rId164" minRId="381">
    <sheetIdMap count="2">
      <sheetId val="1"/>
      <sheetId val="2"/>
    </sheetIdMap>
  </header>
  <header guid="{AD716275-F11F-40FF-8760-FA775B9A774E}" dateTime="2021-01-18T16:02:58" maxSheetId="3" userName="Астахова Анна Владимировна" r:id="rId165" minRId="382">
    <sheetIdMap count="2">
      <sheetId val="1"/>
      <sheetId val="2"/>
    </sheetIdMap>
  </header>
  <header guid="{E0B525B9-A6B8-4F87-83B6-485F94AAEFC8}" dateTime="2021-01-18T16:16:28" maxSheetId="3" userName="Крыжановская Анна Александровна" r:id="rId166" minRId="383">
    <sheetIdMap count="2">
      <sheetId val="1"/>
      <sheetId val="2"/>
    </sheetIdMap>
  </header>
  <header guid="{3609CBAA-E3DB-4622-8F78-0AAB93679A88}" dateTime="2021-01-18T16:17:15" maxSheetId="3" userName="Крыжановская Анна Александровна" r:id="rId167" minRId="385">
    <sheetIdMap count="2">
      <sheetId val="1"/>
      <sheetId val="2"/>
    </sheetIdMap>
  </header>
  <header guid="{1F4B53AA-5281-4C42-816E-172F2711578B}" dateTime="2021-01-18T16:28:45" maxSheetId="3" userName="Крыжановская Анна Александровна" r:id="rId168">
    <sheetIdMap count="2">
      <sheetId val="1"/>
      <sheetId val="2"/>
    </sheetIdMap>
  </header>
  <header guid="{AD2BA07A-D145-4A30-820F-7CC6980CE700}" dateTime="2021-01-18T16:29:14" maxSheetId="3" userName="Крыжановская Анна Александровна" r:id="rId169" minRId="386">
    <sheetIdMap count="2">
      <sheetId val="1"/>
      <sheetId val="2"/>
    </sheetIdMap>
  </header>
  <header guid="{891A7252-792F-4611-8EC4-B01D40DEEAF6}" dateTime="2021-01-18T16:31:14" maxSheetId="3" userName="Крыжановская Анна Александровна" r:id="rId170">
    <sheetIdMap count="2">
      <sheetId val="1"/>
      <sheetId val="2"/>
    </sheetIdMap>
  </header>
  <header guid="{BF070F79-B90C-4B98-9A38-3531892CEC1F}" dateTime="2021-01-18T16:32:45" maxSheetId="3" userName="Крыжановская Анна Александровна" r:id="rId171" minRId="387">
    <sheetIdMap count="2">
      <sheetId val="1"/>
      <sheetId val="2"/>
    </sheetIdMap>
  </header>
  <header guid="{D10654A1-47DF-4469-96B7-3C0615BEEBC3}" dateTime="2021-01-18T16:38:30" maxSheetId="3" userName="Крыжановская Анна Александровна" r:id="rId172" minRId="388">
    <sheetIdMap count="2">
      <sheetId val="1"/>
      <sheetId val="2"/>
    </sheetIdMap>
  </header>
  <header guid="{0FD3F8AC-2787-47A4-8BBB-C985A2E07826}" dateTime="2021-01-18T16:38:39" maxSheetId="3" userName="Крыжановская Анна Александровна" r:id="rId173" minRId="389">
    <sheetIdMap count="2">
      <sheetId val="1"/>
      <sheetId val="2"/>
    </sheetIdMap>
  </header>
  <header guid="{77EBD53E-A0D5-4300-8BBC-8CF2DF30A6CA}" dateTime="2021-01-19T09:23:29" maxSheetId="3" userName="Астахова Анна Владимировна" r:id="rId174">
    <sheetIdMap count="2">
      <sheetId val="1"/>
      <sheetId val="2"/>
    </sheetIdMap>
  </header>
  <header guid="{420BDC5D-FFA7-43EC-8C38-3EFD5A3DF0D9}" dateTime="2021-01-19T09:27:15" maxSheetId="3" userName="Астахова Анна Владимировна" r:id="rId175">
    <sheetIdMap count="2">
      <sheetId val="1"/>
      <sheetId val="2"/>
    </sheetIdMap>
  </header>
  <header guid="{E0130103-5209-47D8-A471-2586DCCA7D40}" dateTime="2021-01-19T10:06:21" maxSheetId="3" userName="Вершинина Мария Игоревна" r:id="rId176">
    <sheetIdMap count="2">
      <sheetId val="1"/>
      <sheetId val="2"/>
    </sheetIdMap>
  </header>
  <header guid="{8D940A39-0197-4551-A111-9058A95F7D55}" dateTime="2021-01-19T10:53:40" maxSheetId="3" userName="Маганёва Екатерина Николаевна" r:id="rId177">
    <sheetIdMap count="2">
      <sheetId val="1"/>
      <sheetId val="2"/>
    </sheetIdMap>
  </header>
  <header guid="{0CE8DA68-0664-4B31-894C-281A160EF07F}" dateTime="2021-01-19T10:56:26" maxSheetId="3" userName="Маганёва Екатерина Николаевна" r:id="rId178" minRId="403">
    <sheetIdMap count="2">
      <sheetId val="1"/>
      <sheetId val="2"/>
    </sheetIdMap>
  </header>
  <header guid="{5AFB45AF-31A2-45E8-B53C-8F30001905F9}" dateTime="2021-01-19T11:13:23" maxSheetId="3" userName="Перевощикова Анна Васильевна" r:id="rId179" minRId="404">
    <sheetIdMap count="2">
      <sheetId val="1"/>
      <sheetId val="2"/>
    </sheetIdMap>
  </header>
  <header guid="{01E04C71-6339-4868-A6CC-1DD088BDC31C}" dateTime="2021-01-19T11:15:54" maxSheetId="3" userName="Перевощикова Анна Васильевна" r:id="rId180" minRId="408">
    <sheetIdMap count="2">
      <sheetId val="1"/>
      <sheetId val="2"/>
    </sheetIdMap>
  </header>
  <header guid="{26C6BAF6-0A61-4EE5-99F5-6D645CFA559E}" dateTime="2021-01-19T11:20:07" maxSheetId="3" userName="Маганёва Екатерина Николаевна" r:id="rId181" minRId="409">
    <sheetIdMap count="2">
      <sheetId val="1"/>
      <sheetId val="2"/>
    </sheetIdMap>
  </header>
  <header guid="{3C0E92F0-3798-4820-BB7C-F93863622DC9}" dateTime="2021-01-19T11:21:03" maxSheetId="3" userName="Маганёва Екатерина Николаевна" r:id="rId182" minRId="410">
    <sheetIdMap count="2">
      <sheetId val="1"/>
      <sheetId val="2"/>
    </sheetIdMap>
  </header>
  <header guid="{2DA108CD-F975-4314-9375-CC53C7A05F2D}" dateTime="2021-01-19T11:25:10" maxSheetId="3" userName="Фесик Светлана Викторовна" r:id="rId183" minRId="411">
    <sheetIdMap count="2">
      <sheetId val="1"/>
      <sheetId val="2"/>
    </sheetIdMap>
  </header>
  <header guid="{ABD5E499-3FCF-4A1D-85BE-22C5C0E98CF0}" dateTime="2021-01-19T11:28:07" maxSheetId="3" userName="Маганёва Екатерина Николаевна" r:id="rId184" minRId="415">
    <sheetIdMap count="2">
      <sheetId val="1"/>
      <sheetId val="2"/>
    </sheetIdMap>
  </header>
  <header guid="{0799CC73-BB51-4085-A0C4-0EAECC508232}" dateTime="2021-01-19T11:29:07" maxSheetId="3" userName="Маганёва Екатерина Николаевна" r:id="rId185" minRId="416">
    <sheetIdMap count="2">
      <sheetId val="1"/>
      <sheetId val="2"/>
    </sheetIdMap>
  </header>
  <header guid="{6DE00E0E-0C56-4F60-9763-8BD6F88E788B}" dateTime="2021-01-19T11:32:03" maxSheetId="3" userName="Маганёва Екатерина Николаевна" r:id="rId186" minRId="417">
    <sheetIdMap count="2">
      <sheetId val="1"/>
      <sheetId val="2"/>
    </sheetIdMap>
  </header>
  <header guid="{853B950B-0E8E-4DA7-8A08-A3A3AEEA63D6}" dateTime="2021-01-19T11:34:39" maxSheetId="3" userName="Маганёва Екатерина Николаевна" r:id="rId187" minRId="418">
    <sheetIdMap count="2">
      <sheetId val="1"/>
      <sheetId val="2"/>
    </sheetIdMap>
  </header>
  <header guid="{0733DBCF-FE08-406C-8F9F-DCF9BCC05031}" dateTime="2021-01-19T11:34:55" maxSheetId="3" userName="Маганёва Екатерина Николаевна" r:id="rId188" minRId="419">
    <sheetIdMap count="2">
      <sheetId val="1"/>
      <sheetId val="2"/>
    </sheetIdMap>
  </header>
  <header guid="{30C7E7F0-2D69-417B-B8FE-18C30D811338}" dateTime="2021-01-19T11:37:13" maxSheetId="3" userName="Маганёва Екатерина Николаевна" r:id="rId189" minRId="420">
    <sheetIdMap count="2">
      <sheetId val="1"/>
      <sheetId val="2"/>
    </sheetIdMap>
  </header>
  <header guid="{0164288E-F007-4F84-980B-DB7B7B60C301}" dateTime="2021-01-19T11:40:38" maxSheetId="3" userName="Фесик Светлана Викторовна" r:id="rId190" minRId="421">
    <sheetIdMap count="2">
      <sheetId val="1"/>
      <sheetId val="2"/>
    </sheetIdMap>
  </header>
  <header guid="{7F907F84-F9C6-42CB-A6D2-7E1C067F71EC}" dateTime="2021-01-19T11:50:48" maxSheetId="3" userName="Фесик Светлана Викторовна" r:id="rId191" minRId="422" maxRId="424">
    <sheetIdMap count="2">
      <sheetId val="1"/>
      <sheetId val="2"/>
    </sheetIdMap>
  </header>
  <header guid="{7C533511-A50D-43BF-8AA7-35EF6D9019F5}" dateTime="2021-01-19T11:54:04" maxSheetId="3" userName="Фесик Светлана Викторовна" r:id="rId192" minRId="425">
    <sheetIdMap count="2">
      <sheetId val="1"/>
      <sheetId val="2"/>
    </sheetIdMap>
  </header>
  <header guid="{7AE309C1-59B7-4018-82C1-37EB2BCCB094}" dateTime="2021-01-19T13:04:07" maxSheetId="3" userName="Маганёва Екатерина Николаевна" r:id="rId193" minRId="426">
    <sheetIdMap count="2">
      <sheetId val="1"/>
      <sheetId val="2"/>
    </sheetIdMap>
  </header>
  <header guid="{B220B88D-53AE-499A-86D9-5E32E1435223}" dateTime="2021-01-19T15:46:26" maxSheetId="3" userName="Рогожина Ольга Сергеевна" r:id="rId194" minRId="431">
    <sheetIdMap count="2">
      <sheetId val="1"/>
      <sheetId val="2"/>
    </sheetIdMap>
  </header>
  <header guid="{F2297FD5-1154-47C2-8814-8A73CA8CCDFB}" dateTime="2021-01-19T15:46:53" maxSheetId="3" userName="Рогожина Ольга Сергеевна" r:id="rId195" minRId="435">
    <sheetIdMap count="2">
      <sheetId val="1"/>
      <sheetId val="2"/>
    </sheetIdMap>
  </header>
  <header guid="{553D4E52-85F4-45DE-96E5-ECB9136CCD36}" dateTime="2021-01-19T15:52:58" maxSheetId="3" userName="Рогожина Ольга Сергеевна" r:id="rId196" minRId="436" maxRId="884">
    <sheetIdMap count="2">
      <sheetId val="1"/>
      <sheetId val="2"/>
    </sheetIdMap>
  </header>
  <header guid="{60864F93-0936-41B1-A817-55D7EC21E8A0}" dateTime="2021-01-19T15:58:08" maxSheetId="3" userName="Фесик Светлана Викторовна" r:id="rId197" minRId="888" maxRId="889">
    <sheetIdMap count="2">
      <sheetId val="1"/>
      <sheetId val="2"/>
    </sheetIdMap>
  </header>
  <header guid="{6119FB26-8B3B-4D3D-8A5E-AF66A84E9F56}" dateTime="2021-01-19T16:01:49" maxSheetId="3" userName="Рогожина Ольга Сергеевна" r:id="rId198">
    <sheetIdMap count="2">
      <sheetId val="1"/>
      <sheetId val="2"/>
    </sheetIdMap>
  </header>
  <header guid="{4A2C794A-75B1-4108-AD00-2DFE0B82B809}" dateTime="2021-01-19T16:05:17" maxSheetId="3" userName="Рогожина Ольга Сергеевна" r:id="rId199" minRId="896">
    <sheetIdMap count="2">
      <sheetId val="1"/>
      <sheetId val="2"/>
    </sheetIdMap>
  </header>
  <header guid="{7D19FFD3-ECE5-46AC-B460-DD4F02A142A3}" dateTime="2021-01-19T16:12:32" maxSheetId="3" userName="Рогожина Ольга Сергеевна" r:id="rId200" minRId="897">
    <sheetIdMap count="2">
      <sheetId val="1"/>
      <sheetId val="2"/>
    </sheetIdMap>
  </header>
  <header guid="{FAB774F2-19C7-434D-A3C6-79966556A6C5}" dateTime="2021-01-19T16:14:29" maxSheetId="3" userName="Перевощикова Анна Васильевна" r:id="rId201" minRId="898">
    <sheetIdMap count="2">
      <sheetId val="1"/>
      <sheetId val="2"/>
    </sheetIdMap>
  </header>
  <header guid="{98E06240-BD5A-4BB9-8058-70947D00141D}" dateTime="2021-01-19T16:25:21" maxSheetId="3" userName="Рогожина Ольга Сергеевна" r:id="rId202" minRId="899">
    <sheetIdMap count="2">
      <sheetId val="1"/>
      <sheetId val="2"/>
    </sheetIdMap>
  </header>
  <header guid="{4104A378-1EBB-40E6-BB83-A0EA1783A333}" dateTime="2021-01-19T16:25:44" maxSheetId="3" userName="Рогожина Ольга Сергеевна" r:id="rId203" minRId="903">
    <sheetIdMap count="2">
      <sheetId val="1"/>
      <sheetId val="2"/>
    </sheetIdMap>
  </header>
  <header guid="{A2843B05-1A07-410D-81E5-CA930879C19C}" dateTime="2021-01-19T16:26:30" maxSheetId="3" userName="Фесик Светлана Викторовна" r:id="rId204" minRId="904" maxRId="905">
    <sheetIdMap count="2">
      <sheetId val="1"/>
      <sheetId val="2"/>
    </sheetIdMap>
  </header>
  <header guid="{A20601C2-D194-4B3F-AE33-D06FA3E40B56}" dateTime="2021-01-19T16:26:38" maxSheetId="3" userName="Рогожина Ольга Сергеевна" r:id="rId205">
    <sheetIdMap count="2">
      <sheetId val="1"/>
      <sheetId val="2"/>
    </sheetIdMap>
  </header>
  <header guid="{543C309D-0E44-461C-81F1-DCE2E6679073}" dateTime="2021-01-19T16:26:58" maxSheetId="3" userName="Рогожина Ольга Сергеевна" r:id="rId206">
    <sheetIdMap count="2">
      <sheetId val="1"/>
      <sheetId val="2"/>
    </sheetIdMap>
  </header>
  <header guid="{140D5419-C558-4BDB-8BCE-21C900837497}" dateTime="2021-01-19T16:27:47" maxSheetId="3" userName="Фесик Светлана Викторовна" r:id="rId207" minRId="915" maxRId="929">
    <sheetIdMap count="2">
      <sheetId val="1"/>
      <sheetId val="2"/>
    </sheetIdMap>
  </header>
  <header guid="{3DC7610B-A254-4E25-927B-E9AC45BFD0D7}" dateTime="2021-01-19T16:37:20" maxSheetId="3" userName="Рогожина Ольга Сергеевна" r:id="rId208" minRId="930" maxRId="931">
    <sheetIdMap count="2">
      <sheetId val="1"/>
      <sheetId val="2"/>
    </sheetIdMap>
  </header>
  <header guid="{8705E703-78D4-4762-AEC2-C9A77E5F077A}" dateTime="2021-01-20T11:37:36" maxSheetId="3" userName="Вершинина Мария Игоревна" r:id="rId209" minRId="935">
    <sheetIdMap count="2">
      <sheetId val="1"/>
      <sheetId val="2"/>
    </sheetIdMap>
  </header>
  <header guid="{F0847D46-7EFC-4F06-A9F6-C5226C53D615}" dateTime="2021-01-20T11:41:56" maxSheetId="3" userName="Вершинина Мария Игоревна" r:id="rId210" minRId="939">
    <sheetIdMap count="2">
      <sheetId val="1"/>
      <sheetId val="2"/>
    </sheetIdMap>
  </header>
  <header guid="{F3AC01AF-7990-4222-908F-A69996562072}" dateTime="2021-01-20T13:25:50" maxSheetId="3" userName="Вершинина Мария Игоревна" r:id="rId211" minRId="940">
    <sheetIdMap count="2">
      <sheetId val="1"/>
      <sheetId val="2"/>
    </sheetIdMap>
  </header>
  <header guid="{7EF54084-67DF-424E-B066-DA4FE6B9CA73}" dateTime="2021-01-20T13:26:01" maxSheetId="3" userName="Вершинина Мария Игоревна" r:id="rId212">
    <sheetIdMap count="2">
      <sheetId val="1"/>
      <sheetId val="2"/>
    </sheetIdMap>
  </header>
  <header guid="{553FC377-E0E0-4510-A258-41C35443CFBE}" dateTime="2021-01-20T13:30:03" maxSheetId="3" userName="Вершинина Мария Игоревна" r:id="rId213" minRId="941">
    <sheetIdMap count="2">
      <sheetId val="1"/>
      <sheetId val="2"/>
    </sheetIdMap>
  </header>
  <header guid="{934DC20A-F2F7-43E9-BE9D-E9553DA6891A}" dateTime="2021-01-20T13:30:35" maxSheetId="3" userName="Вершинина Мария Игоревна" r:id="rId214" minRId="942" maxRId="943">
    <sheetIdMap count="2">
      <sheetId val="1"/>
      <sheetId val="2"/>
    </sheetIdMap>
  </header>
  <header guid="{E1A19FBD-9D19-408E-A282-6543ED6DB7F9}" dateTime="2021-01-20T13:31:34" maxSheetId="3" userName="Вершинина Мария Игоревна" r:id="rId215" minRId="944">
    <sheetIdMap count="2">
      <sheetId val="1"/>
      <sheetId val="2"/>
    </sheetIdMap>
  </header>
  <header guid="{77686A1C-2B5A-49F7-9D35-DC6FE82CB533}" dateTime="2021-01-20T13:38:00" maxSheetId="3" userName="Вершинина Мария Игоревна" r:id="rId216" minRId="945">
    <sheetIdMap count="2">
      <sheetId val="1"/>
      <sheetId val="2"/>
    </sheetIdMap>
  </header>
  <header guid="{7EF8E7C1-5EC5-49D1-9FF3-1881FDC1B439}" dateTime="2021-01-21T10:32:51" maxSheetId="3" userName="Крыжановская Анна Александровна" r:id="rId217" minRId="946">
    <sheetIdMap count="2">
      <sheetId val="1"/>
      <sheetId val="2"/>
    </sheetIdMap>
  </header>
  <header guid="{28C4607C-D3C5-4E01-B0DA-8B9E048B6617}" dateTime="2021-01-21T10:33:49" maxSheetId="3" userName="Крыжановская Анна Александровна" r:id="rId218" minRId="948">
    <sheetIdMap count="2">
      <sheetId val="1"/>
      <sheetId val="2"/>
    </sheetIdMap>
  </header>
  <header guid="{560758F5-BC60-4606-81A1-5B4B1B50E269}" dateTime="2021-01-21T10:34:35" maxSheetId="3" userName="Крыжановская Анна Александровна" r:id="rId219" minRId="949">
    <sheetIdMap count="2">
      <sheetId val="1"/>
      <sheetId val="2"/>
    </sheetIdMap>
  </header>
  <header guid="{FB21809C-A89A-4EDC-AD61-2C397520844F}" dateTime="2021-01-21T10:37:12" maxSheetId="3" userName="Крыжановская Анна Александровна" r:id="rId220" minRId="950">
    <sheetIdMap count="2">
      <sheetId val="1"/>
      <sheetId val="2"/>
    </sheetIdMap>
  </header>
  <header guid="{3406E87F-876A-46D6-968E-2867648ADA8D}" dateTime="2021-01-21T11:04:15" maxSheetId="3" userName="Рогожина Ольга Сергеевна" r:id="rId221" minRId="951">
    <sheetIdMap count="2">
      <sheetId val="1"/>
      <sheetId val="2"/>
    </sheetIdMap>
  </header>
  <header guid="{951CF245-8324-49C1-93A6-FDC83B25901E}" dateTime="2021-01-21T11:07:19" maxSheetId="3" userName="Рогожина Ольга Сергеевна" r:id="rId222" minRId="952">
    <sheetIdMap count="2">
      <sheetId val="1"/>
      <sheetId val="2"/>
    </sheetIdMap>
  </header>
  <header guid="{825DC10D-9BE9-4B97-A051-C6928E611698}" dateTime="2021-01-21T11:07:50" maxSheetId="3" userName="Рогожина Ольга Сергеевна" r:id="rId223">
    <sheetIdMap count="2">
      <sheetId val="1"/>
      <sheetId val="2"/>
    </sheetIdMap>
  </header>
  <header guid="{7BAB2926-C89B-42EB-A643-E39B0F22DA44}" dateTime="2021-01-21T11:09:19" maxSheetId="3" userName="Перевощикова Анна Васильевна" r:id="rId224" minRId="959" maxRId="960">
    <sheetIdMap count="2">
      <sheetId val="1"/>
      <sheetId val="2"/>
    </sheetIdMap>
  </header>
  <header guid="{01D5B38C-D03B-4BEF-B6BF-E35E4FC8911C}" dateTime="2021-01-21T11:19:12" maxSheetId="3" userName="Перевощикова Анна Васильевна" r:id="rId225" minRId="964">
    <sheetIdMap count="2">
      <sheetId val="1"/>
      <sheetId val="2"/>
    </sheetIdMap>
  </header>
  <header guid="{E601C538-F904-4296-8BE6-AE9A4EBBE5F9}" dateTime="2021-01-21T11:22:09" maxSheetId="3" userName="Перевощикова Анна Васильевна" r:id="rId226" minRId="965">
    <sheetIdMap count="2">
      <sheetId val="1"/>
      <sheetId val="2"/>
    </sheetIdMap>
  </header>
  <header guid="{200F4BEA-38B7-434B-8E7B-2ED63A000621}" dateTime="2021-01-21T11:31:59" maxSheetId="3" userName="Рогожина Ольга Сергеевна" r:id="rId227" minRId="969" maxRId="1404">
    <sheetIdMap count="2">
      <sheetId val="1"/>
      <sheetId val="2"/>
    </sheetIdMap>
  </header>
  <header guid="{2BF91207-9752-4CFE-86CF-EF00A86E2902}" dateTime="2021-02-04T12:49:50" maxSheetId="3" userName="Вершинина Мария Игоревна" r:id="rId228" minRId="1408" maxRId="1413">
    <sheetIdMap count="2">
      <sheetId val="1"/>
      <sheetId val="2"/>
    </sheetIdMap>
  </header>
  <header guid="{9691A4A7-8E92-43FF-A3D5-1819FD8B4AAD}" dateTime="2021-02-04T14:22:27" maxSheetId="3" userName="Вершинина Мария Игоревна" r:id="rId229" minRId="1414" maxRId="1418">
    <sheetIdMap count="2">
      <sheetId val="1"/>
      <sheetId val="2"/>
    </sheetIdMap>
  </header>
  <header guid="{E157C55B-A3F5-492B-BA0C-972E52D6F4AA}" dateTime="2021-02-04T14:24:00" maxSheetId="3" userName="Вершинина Мария Игоревна" r:id="rId230" minRId="1419" maxRId="1427">
    <sheetIdMap count="2">
      <sheetId val="1"/>
      <sheetId val="2"/>
    </sheetIdMap>
  </header>
  <header guid="{3D783067-E082-4796-A554-1DD3357A0F17}" dateTime="2021-02-04T14:24:18" maxSheetId="3" userName="Вершинина Мария Игоревна" r:id="rId231" minRId="1428">
    <sheetIdMap count="2">
      <sheetId val="1"/>
      <sheetId val="2"/>
    </sheetIdMap>
  </header>
  <header guid="{FFB94CC9-2860-47D5-8292-E85DEA1619B2}" dateTime="2021-02-04T15:21:12" maxSheetId="3" userName="Залецкая Ольга Генадьевна" r:id="rId232" minRId="1429">
    <sheetIdMap count="2">
      <sheetId val="1"/>
      <sheetId val="2"/>
    </sheetIdMap>
  </header>
  <header guid="{D8916F74-11C3-4B60-899B-B2B3613CE128}" dateTime="2021-02-04T15:23:00" maxSheetId="3" userName="Залецкая Ольга Генадьевна" r:id="rId233" minRId="1433">
    <sheetIdMap count="2">
      <sheetId val="1"/>
      <sheetId val="2"/>
    </sheetIdMap>
  </header>
  <header guid="{C9D71402-5FC4-49AA-9B7F-DB79C220DC04}" dateTime="2021-02-04T16:52:09" maxSheetId="3" userName="Залецкая Ольга Генадьевна" r:id="rId234" minRId="1434" maxRId="1435">
    <sheetIdMap count="2">
      <sheetId val="1"/>
      <sheetId val="2"/>
    </sheetIdMap>
  </header>
  <header guid="{15C81F56-CFD9-4014-A1E7-0841CF87AFC0}" dateTime="2021-02-04T16:58:30" maxSheetId="3" userName="Залецкая Ольга Генадьевна" r:id="rId235" minRId="1436" maxRId="1437">
    <sheetIdMap count="2">
      <sheetId val="1"/>
      <sheetId val="2"/>
    </sheetIdMap>
  </header>
  <header guid="{7D0D763A-2E85-4FED-A846-73A29F6BD373}" dateTime="2021-02-04T16:59:01" maxSheetId="3" userName="Залецкая Ольга Генадьевна" r:id="rId236">
    <sheetIdMap count="2">
      <sheetId val="1"/>
      <sheetId val="2"/>
    </sheetIdMap>
  </header>
  <header guid="{0BEE2B05-4567-4DF0-8A78-647CFF6B17C3}" dateTime="2021-02-04T16:59:45" maxSheetId="3" userName="Фесик Светлана Викторовна" r:id="rId237" minRId="1438">
    <sheetIdMap count="2">
      <sheetId val="1"/>
      <sheetId val="2"/>
    </sheetIdMap>
  </header>
  <header guid="{FF520A36-ABB4-4FA8-A546-BDCFA59D9298}" dateTime="2021-02-04T17:06:37" maxSheetId="3" userName="Фесик Светлана Викторовна" r:id="rId238" minRId="1442">
    <sheetIdMap count="2">
      <sheetId val="1"/>
      <sheetId val="2"/>
    </sheetIdMap>
  </header>
  <header guid="{D11EAF70-471E-4056-A422-FCECDA28DFB6}" dateTime="2021-02-04T17:22:22" maxSheetId="3" userName="Фесик Светлана Викторовна" r:id="rId239">
    <sheetIdMap count="2">
      <sheetId val="1"/>
      <sheetId val="2"/>
    </sheetIdMap>
  </header>
  <header guid="{A21D0854-BC82-4BE3-A8B7-B695E95E4AF6}" dateTime="2021-02-05T09:12:14" maxSheetId="3" userName="Залецкая Ольга Генадьевна" r:id="rId240" minRId="1449" maxRId="1451">
    <sheetIdMap count="2">
      <sheetId val="1"/>
      <sheetId val="2"/>
    </sheetIdMap>
  </header>
  <header guid="{CB1F8763-F167-4400-8A31-BF357F6087BF}" dateTime="2021-02-05T09:18:16" maxSheetId="3" userName="Залецкая Ольга Генадьевна" r:id="rId241" minRId="1455" maxRId="1461">
    <sheetIdMap count="2">
      <sheetId val="1"/>
      <sheetId val="2"/>
    </sheetIdMap>
  </header>
  <header guid="{8E656D6F-65CB-464F-9DDE-447BABFCD9D2}" dateTime="2021-02-05T09:35:44" maxSheetId="3" userName="Залецкая Ольга Генадьевна" r:id="rId242" minRId="1465" maxRId="1487">
    <sheetIdMap count="2">
      <sheetId val="1"/>
      <sheetId val="2"/>
    </sheetIdMap>
  </header>
  <header guid="{30D00DD0-FE91-4F13-90EF-18E04CF57146}" dateTime="2021-02-05T09:38:18" maxSheetId="3" userName="Залецкая Ольга Генадьевна" r:id="rId243" minRId="1488" maxRId="1500">
    <sheetIdMap count="2">
      <sheetId val="1"/>
      <sheetId val="2"/>
    </sheetIdMap>
  </header>
  <header guid="{55CBD6F3-C3FC-426D-A642-ABB837E14E23}" dateTime="2021-02-05T09:40:08" maxSheetId="3" userName="Перевощикова Анна Васильевна" r:id="rId244" minRId="1501" maxRId="1503">
    <sheetIdMap count="2">
      <sheetId val="1"/>
      <sheetId val="2"/>
    </sheetIdMap>
  </header>
  <header guid="{C98D382D-F136-4822-98C5-F51E3479E6D8}" dateTime="2021-02-05T09:43:10" maxSheetId="3" userName="Перевощикова Анна Васильевна" r:id="rId245" minRId="1507">
    <sheetIdMap count="2">
      <sheetId val="1"/>
      <sheetId val="2"/>
    </sheetIdMap>
  </header>
  <header guid="{71572099-CD35-4A67-A9E4-B72F2CAC2D4C}" dateTime="2021-02-05T10:03:36" maxSheetId="3" userName="Перевощикова Анна Васильевна" r:id="rId246" minRId="1508" maxRId="1514">
    <sheetIdMap count="2">
      <sheetId val="1"/>
      <sheetId val="2"/>
    </sheetIdMap>
  </header>
  <header guid="{FD8CCEA1-7D67-401C-922B-FCFBF6FEF81A}" dateTime="2021-02-05T10:03:55" maxSheetId="3" userName="Перевощикова Анна Васильевна" r:id="rId247">
    <sheetIdMap count="2">
      <sheetId val="1"/>
      <sheetId val="2"/>
    </sheetIdMap>
  </header>
  <header guid="{E5648920-FC7C-42EC-9BF7-0194D3F47F5D}" dateTime="2021-02-05T10:08:34" maxSheetId="3" userName="Перевощикова Анна Васильевна" r:id="rId248" minRId="1518" maxRId="1532">
    <sheetIdMap count="2">
      <sheetId val="1"/>
      <sheetId val="2"/>
    </sheetIdMap>
  </header>
  <header guid="{257A41B0-ACB2-444B-AF04-C5852A6D71CC}" dateTime="2021-02-05T10:10:49" maxSheetId="3" userName="Залецкая Ольга Генадьевна" r:id="rId249" minRId="1533" maxRId="1550">
    <sheetIdMap count="2">
      <sheetId val="1"/>
      <sheetId val="2"/>
    </sheetIdMap>
  </header>
  <header guid="{D2D6A789-4AB1-4784-893F-EF144C643B70}" dateTime="2021-02-05T10:14:17" maxSheetId="3" userName="Перевощикова Анна Васильевна" r:id="rId250" minRId="1551">
    <sheetIdMap count="2">
      <sheetId val="1"/>
      <sheetId val="2"/>
    </sheetIdMap>
  </header>
  <header guid="{780732AF-9EB7-4E9E-801A-7CC97108D7A1}" dateTime="2021-02-05T10:28:16" maxSheetId="3" userName="Залецкая Ольга Генадьевна" r:id="rId251" minRId="1552">
    <sheetIdMap count="2">
      <sheetId val="1"/>
      <sheetId val="2"/>
    </sheetIdMap>
  </header>
  <header guid="{B40B0358-47CC-4AA2-A1CF-74CEC39CE62F}" dateTime="2021-02-05T10:29:12" maxSheetId="3" userName="Перевощикова Анна Васильевна" r:id="rId252" minRId="1556">
    <sheetIdMap count="2">
      <sheetId val="1"/>
      <sheetId val="2"/>
    </sheetIdMap>
  </header>
  <header guid="{7E232DC9-C7AA-43FD-9BE0-605FBB7FD62A}" dateTime="2021-02-05T10:29:21" maxSheetId="3" userName="Перевощикова Анна Васильевна" r:id="rId253" minRId="1560">
    <sheetIdMap count="2">
      <sheetId val="1"/>
      <sheetId val="2"/>
    </sheetIdMap>
  </header>
  <header guid="{BBAF5E28-4BD9-4541-B4B1-64F48467B6EF}" dateTime="2021-02-05T10:37:58" maxSheetId="3" userName="Залецкая Ольга Генадьевна" r:id="rId254" minRId="1561">
    <sheetIdMap count="2">
      <sheetId val="1"/>
      <sheetId val="2"/>
    </sheetIdMap>
  </header>
  <header guid="{CC8C29A7-EC6D-40D6-ACDA-889C7F36749F}" dateTime="2021-02-05T10:41:25" maxSheetId="3" userName="Перевощикова Анна Васильевна" r:id="rId255" minRId="1562" maxRId="1577">
    <sheetIdMap count="2">
      <sheetId val="1"/>
      <sheetId val="2"/>
    </sheetIdMap>
  </header>
  <header guid="{FD30DA89-B805-48AE-8F7D-E1F0CD575ADA}" dateTime="2021-02-05T10:42:44" maxSheetId="3" userName="Перевощикова Анна Васильевна" r:id="rId256" minRId="1581">
    <sheetIdMap count="2">
      <sheetId val="1"/>
      <sheetId val="2"/>
    </sheetIdMap>
  </header>
  <header guid="{DD426325-E210-4237-8302-8442B96BE7AC}" dateTime="2021-02-05T10:43:39" maxSheetId="3" userName="Залецкая Ольга Генадьевна" r:id="rId257" minRId="1582">
    <sheetIdMap count="2">
      <sheetId val="1"/>
      <sheetId val="2"/>
    </sheetIdMap>
  </header>
  <header guid="{7129A79E-AD1E-42BC-97E8-D59DD79470C6}" dateTime="2021-02-05T10:52:27" maxSheetId="3" userName="Залецкая Ольга Генадьевна" r:id="rId258" minRId="1583" maxRId="1584">
    <sheetIdMap count="2">
      <sheetId val="1"/>
      <sheetId val="2"/>
    </sheetIdMap>
  </header>
  <header guid="{5715FE98-325D-4B11-B897-15C4B9CEA86E}" dateTime="2021-02-05T11:02:40" maxSheetId="3" userName="Залецкая Ольга Генадьевна" r:id="rId259" minRId="1585">
    <sheetIdMap count="2">
      <sheetId val="1"/>
      <sheetId val="2"/>
    </sheetIdMap>
  </header>
  <header guid="{52F5A72F-C058-438D-AD8A-C493D5C64DF2}" dateTime="2021-02-05T11:03:08" maxSheetId="3" userName="Залецкая Ольга Генадьевна" r:id="rId260" minRId="1586">
    <sheetIdMap count="2">
      <sheetId val="1"/>
      <sheetId val="2"/>
    </sheetIdMap>
  </header>
  <header guid="{92C7C9B0-3341-4CDD-B341-E9A53C8A0C9E}" dateTime="2021-02-05T11:05:51" maxSheetId="3" userName="Залецкая Ольга Генадьевна" r:id="rId261" minRId="1587">
    <sheetIdMap count="2">
      <sheetId val="1"/>
      <sheetId val="2"/>
    </sheetIdMap>
  </header>
  <header guid="{C9C8CFC1-136E-4923-9195-08878C011DCD}" dateTime="2021-02-05T11:14:05" maxSheetId="3" userName="Залецкая Ольга Генадьевна" r:id="rId262" minRId="1588">
    <sheetIdMap count="2">
      <sheetId val="1"/>
      <sheetId val="2"/>
    </sheetIdMap>
  </header>
  <header guid="{EB0C793A-86A4-4783-9FA2-74634C724C0A}" dateTime="2021-02-05T11:19:07" maxSheetId="3" userName="Залецкая Ольга Генадьевна" r:id="rId263" minRId="1589">
    <sheetIdMap count="2">
      <sheetId val="1"/>
      <sheetId val="2"/>
    </sheetIdMap>
  </header>
  <header guid="{A31ED2EE-7F38-48A6-90D3-6B8A782934B2}" dateTime="2021-02-05T11:22:44" maxSheetId="3" userName="Залецкая Ольга Генадьевна" r:id="rId264" minRId="1590">
    <sheetIdMap count="2">
      <sheetId val="1"/>
      <sheetId val="2"/>
    </sheetIdMap>
  </header>
  <header guid="{50E1A302-3F22-4B60-B12E-08F82F6CAA4B}" dateTime="2021-02-05T11:24:31" maxSheetId="3" userName="Перевощикова Анна Васильевна" r:id="rId265">
    <sheetIdMap count="2">
      <sheetId val="1"/>
      <sheetId val="2"/>
    </sheetIdMap>
  </header>
  <header guid="{5362B22F-EA02-4E9A-A599-12B3C36CC9AB}" dateTime="2021-02-05T11:27:00" maxSheetId="3" userName="Перевощикова Анна Васильевна" r:id="rId266" minRId="1593">
    <sheetIdMap count="2">
      <sheetId val="1"/>
      <sheetId val="2"/>
    </sheetIdMap>
  </header>
  <header guid="{7879604C-3134-4DC5-BE1F-AD34452692E6}" dateTime="2021-02-05T11:33:24" maxSheetId="3" userName="Перевощикова Анна Васильевна" r:id="rId267" minRId="1596">
    <sheetIdMap count="2">
      <sheetId val="1"/>
      <sheetId val="2"/>
    </sheetIdMap>
  </header>
  <header guid="{6BF084E2-4734-4D5E-AA45-1DEA8B35087F}" dateTime="2021-02-05T11:41:57" maxSheetId="3" userName="Перевощикова Анна Васильевна" r:id="rId268" minRId="1597" maxRId="1598">
    <sheetIdMap count="2">
      <sheetId val="1"/>
      <sheetId val="2"/>
    </sheetIdMap>
  </header>
  <header guid="{B3B0EF36-1756-442C-B126-137C1D782E46}" dateTime="2021-02-05T13:18:19" maxSheetId="3" userName="Залецкая Ольга Генадьевна" r:id="rId269" minRId="1599" maxRId="1608">
    <sheetIdMap count="2">
      <sheetId val="1"/>
      <sheetId val="2"/>
    </sheetIdMap>
  </header>
  <header guid="{8EDEAA6F-6C58-4243-BCF6-FE08AC12F4CC}" dateTime="2021-02-05T13:23:28" maxSheetId="3" userName="Залецкая Ольга Генадьевна" r:id="rId270" minRId="1609">
    <sheetIdMap count="2">
      <sheetId val="1"/>
      <sheetId val="2"/>
    </sheetIdMap>
  </header>
  <header guid="{F4AA6810-17E6-4515-BBF7-43433EB9DFC8}" dateTime="2021-02-05T13:24:22" maxSheetId="3" userName="Залецкая Ольга Генадьевна" r:id="rId271" minRId="1610">
    <sheetIdMap count="2">
      <sheetId val="1"/>
      <sheetId val="2"/>
    </sheetIdMap>
  </header>
  <header guid="{ECC3ABE4-EAB5-4951-80FD-436E2573A0CF}" dateTime="2021-02-05T13:25:36" maxSheetId="3" userName="Залецкая Ольга Генадьевна" r:id="rId272" minRId="1611">
    <sheetIdMap count="2">
      <sheetId val="1"/>
      <sheetId val="2"/>
    </sheetIdMap>
  </header>
  <header guid="{9B7F608C-02E1-4E94-A4AD-34F18A693ED5}" dateTime="2021-02-05T13:28:13" maxSheetId="3" userName="Залецкая Ольга Генадьевна" r:id="rId273" minRId="1612">
    <sheetIdMap count="2">
      <sheetId val="1"/>
      <sheetId val="2"/>
    </sheetIdMap>
  </header>
  <header guid="{FE6C7405-4363-4D0E-8241-9B1D2B658645}" dateTime="2021-02-05T13:31:08" maxSheetId="3" userName="Залецкая Ольга Генадьевна" r:id="rId274">
    <sheetIdMap count="2">
      <sheetId val="1"/>
      <sheetId val="2"/>
    </sheetIdMap>
  </header>
  <header guid="{9BA318FE-FD3A-488F-A01A-B1881C69758D}" dateTime="2021-02-05T13:35:59" maxSheetId="3" userName="Крыжановская Анна Александровна" r:id="rId275" minRId="1619">
    <sheetIdMap count="2">
      <sheetId val="1"/>
      <sheetId val="2"/>
    </sheetIdMap>
  </header>
  <header guid="{3C239E34-8193-4D63-BA89-31345CAD0650}" dateTime="2021-02-05T13:36:31" maxSheetId="3" userName="Крыжановская Анна Александровна" r:id="rId276" minRId="1621">
    <sheetIdMap count="2">
      <sheetId val="1"/>
      <sheetId val="2"/>
    </sheetIdMap>
  </header>
  <header guid="{170C89F6-7AB4-4327-BC65-248B43B6B3A4}" dateTime="2021-02-05T13:37:00" maxSheetId="3" userName="Крыжановская Анна Александровна" r:id="rId277" minRId="1622">
    <sheetIdMap count="2">
      <sheetId val="1"/>
      <sheetId val="2"/>
    </sheetIdMap>
  </header>
  <header guid="{15FBEFB2-49FE-4E7E-BCD7-E81FDB896BBE}" dateTime="2021-02-05T13:37:48" maxSheetId="3" userName="Крыжановская Анна Александровна" r:id="rId278" minRId="1623">
    <sheetIdMap count="2">
      <sheetId val="1"/>
      <sheetId val="2"/>
    </sheetIdMap>
  </header>
  <header guid="{9EFD484A-EAAD-4A48-8C55-CAC57AD20B65}" dateTime="2021-02-05T13:38:16" maxSheetId="3" userName="Крыжановская Анна Александровна" r:id="rId279" minRId="1624">
    <sheetIdMap count="2">
      <sheetId val="1"/>
      <sheetId val="2"/>
    </sheetIdMap>
  </header>
  <header guid="{48FB9069-2C9F-45CF-9CA2-AB4D77CB8403}" dateTime="2021-02-05T13:38:34" maxSheetId="3" userName="Крыжановская Анна Александровна" r:id="rId280" minRId="1625">
    <sheetIdMap count="2">
      <sheetId val="1"/>
      <sheetId val="2"/>
    </sheetIdMap>
  </header>
  <header guid="{21D98A96-78F8-4CE2-A951-3668E2D164A7}" dateTime="2021-02-05T13:41:06" maxSheetId="3" userName="Крыжановская Анна Александровна" r:id="rId281" minRId="1626">
    <sheetIdMap count="2">
      <sheetId val="1"/>
      <sheetId val="2"/>
    </sheetIdMap>
  </header>
  <header guid="{11ED3325-5F49-4B46-B0C9-F5C96C38DD52}" dateTime="2021-02-05T13:42:27" maxSheetId="3" userName="Фесик Светлана Викторовна" r:id="rId282" minRId="1627" maxRId="1660">
    <sheetIdMap count="2">
      <sheetId val="1"/>
      <sheetId val="2"/>
    </sheetIdMap>
  </header>
  <header guid="{1DED0978-C7AB-4A7F-875E-3766A8DBB5A9}" dateTime="2021-02-05T13:43:00" maxSheetId="3" userName="Крыжановская Анна Александровна" r:id="rId283" minRId="1664">
    <sheetIdMap count="2">
      <sheetId val="1"/>
      <sheetId val="2"/>
    </sheetIdMap>
  </header>
  <header guid="{54741102-8DF5-4989-AEDB-3D1C0C4B2584}" dateTime="2021-02-05T13:45:22" maxSheetId="3" userName="Крыжановская Анна Александровна" r:id="rId284" minRId="1665">
    <sheetIdMap count="2">
      <sheetId val="1"/>
      <sheetId val="2"/>
    </sheetIdMap>
  </header>
  <header guid="{0988EB2B-DB07-4E36-BDFF-145DD9335B0D}" dateTime="2021-02-05T13:46:18" maxSheetId="3" userName="Крыжановская Анна Александровна" r:id="rId285" minRId="1666">
    <sheetIdMap count="2">
      <sheetId val="1"/>
      <sheetId val="2"/>
    </sheetIdMap>
  </header>
  <header guid="{E65E2BAB-56BC-483B-BFA6-681980C7FB81}" dateTime="2021-02-05T13:46:51" maxSheetId="3" userName="Крыжановская Анна Александровна" r:id="rId286" minRId="1667">
    <sheetIdMap count="2">
      <sheetId val="1"/>
      <sheetId val="2"/>
    </sheetIdMap>
  </header>
  <header guid="{70863FD0-873E-42B2-AF62-1A5CD288E84D}" dateTime="2021-02-05T13:47:39" maxSheetId="3" userName="Крыжановская Анна Александровна" r:id="rId287" minRId="1668">
    <sheetIdMap count="2">
      <sheetId val="1"/>
      <sheetId val="2"/>
    </sheetIdMap>
  </header>
  <header guid="{B33145E8-6EBC-41BC-B246-00338F289E33}" dateTime="2021-02-05T13:48:34" maxSheetId="3" userName="Крыжановская Анна Александровна" r:id="rId288" minRId="1669">
    <sheetIdMap count="2">
      <sheetId val="1"/>
      <sheetId val="2"/>
    </sheetIdMap>
  </header>
  <header guid="{351C81E6-CF3C-4900-B56C-26DA4EDECC6A}" dateTime="2021-02-05T13:49:19" maxSheetId="3" userName="Крыжановская Анна Александровна" r:id="rId289" minRId="1670">
    <sheetIdMap count="2">
      <sheetId val="1"/>
      <sheetId val="2"/>
    </sheetIdMap>
  </header>
  <header guid="{D06792BA-0C7D-42B6-8B0F-B7FB53B347A3}" dateTime="2021-02-05T13:50:44" maxSheetId="3" userName="Крыжановская Анна Александровна" r:id="rId290" minRId="1671">
    <sheetIdMap count="2">
      <sheetId val="1"/>
      <sheetId val="2"/>
    </sheetIdMap>
  </header>
  <header guid="{8D7A025D-1250-4267-B1CC-33C0AAED5BA8}" dateTime="2021-02-05T13:51:15" maxSheetId="3" userName="Крыжановская Анна Александровна" r:id="rId291" minRId="1673">
    <sheetIdMap count="2">
      <sheetId val="1"/>
      <sheetId val="2"/>
    </sheetIdMap>
  </header>
  <header guid="{210551E2-8057-4FC7-AF5D-B5025BA1714B}" dateTime="2021-02-05T13:55:43" maxSheetId="3" userName="Крыжановская Анна Александровна" r:id="rId292" minRId="1674">
    <sheetIdMap count="2">
      <sheetId val="1"/>
      <sheetId val="2"/>
    </sheetIdMap>
  </header>
  <header guid="{46F38D49-1E78-4A23-8C3F-C642B8234734}" dateTime="2021-02-05T13:57:03" maxSheetId="3" userName="Крыжановская Анна Александровна" r:id="rId293" minRId="1675">
    <sheetIdMap count="2">
      <sheetId val="1"/>
      <sheetId val="2"/>
    </sheetIdMap>
  </header>
  <header guid="{6DA5C8AF-53B3-4F9B-9A58-ABFA07D298AB}" dateTime="2021-02-05T14:00:49" maxSheetId="3" userName="Фесик Светлана Викторовна" r:id="rId294" minRId="1677" maxRId="1761">
    <sheetIdMap count="2">
      <sheetId val="1"/>
      <sheetId val="2"/>
    </sheetIdMap>
  </header>
  <header guid="{CD89D9DF-8196-4A33-B2C4-49635F23D02F}" dateTime="2021-02-05T14:09:23" maxSheetId="3" userName="Крыжановская Анна Александровна" r:id="rId295" minRId="1765">
    <sheetIdMap count="2">
      <sheetId val="1"/>
      <sheetId val="2"/>
    </sheetIdMap>
  </header>
  <header guid="{40583417-2FA4-4157-A7DB-28A8BFBE172C}" dateTime="2021-02-05T14:09:39" maxSheetId="3" userName="Крыжановская Анна Александровна" r:id="rId296" minRId="1767">
    <sheetIdMap count="2">
      <sheetId val="1"/>
      <sheetId val="2"/>
    </sheetIdMap>
  </header>
  <header guid="{589BCD9C-EC03-45E6-83A2-37F596DCCF34}" dateTime="2021-02-05T14:10:44" maxSheetId="3" userName="Крыжановская Анна Александровна" r:id="rId297" minRId="1768">
    <sheetIdMap count="2">
      <sheetId val="1"/>
      <sheetId val="2"/>
    </sheetIdMap>
  </header>
  <header guid="{6143A240-1FEA-4B81-AFA4-76ABB312CF09}" dateTime="2021-02-05T14:11:13" maxSheetId="3" userName="Фесик Светлана Викторовна" r:id="rId298" minRId="1769" maxRId="1846">
    <sheetIdMap count="2">
      <sheetId val="1"/>
      <sheetId val="2"/>
    </sheetIdMap>
  </header>
  <header guid="{D67DE551-1FFC-4747-B240-814FF1601597}" dateTime="2021-02-05T14:11:26" maxSheetId="3" userName="Крыжановская Анна Александровна" r:id="rId299" minRId="1847">
    <sheetIdMap count="2">
      <sheetId val="1"/>
      <sheetId val="2"/>
    </sheetIdMap>
  </header>
  <header guid="{AEB674D9-CDB1-49EE-A37A-F0D52DBC6F38}" dateTime="2021-02-05T14:13:44" maxSheetId="3" userName="Крыжановская Анна Александровна" r:id="rId300" minRId="1848">
    <sheetIdMap count="2">
      <sheetId val="1"/>
      <sheetId val="2"/>
    </sheetIdMap>
  </header>
  <header guid="{876E8448-17ED-4A40-B120-174EDB4ED045}" dateTime="2021-02-05T14:15:09" maxSheetId="3" userName="Крыжановская Анна Александровна" r:id="rId301" minRId="1849">
    <sheetIdMap count="2">
      <sheetId val="1"/>
      <sheetId val="2"/>
    </sheetIdMap>
  </header>
  <header guid="{D1A72C47-A121-44B5-9B0A-2AC80266F289}" dateTime="2021-02-05T14:15:47" maxSheetId="3" userName="Крыжановская Анна Александровна" r:id="rId302" minRId="1850" maxRId="1855">
    <sheetIdMap count="2">
      <sheetId val="1"/>
      <sheetId val="2"/>
    </sheetIdMap>
  </header>
  <header guid="{D94F193F-5088-48A4-B479-8B30FF238191}" dateTime="2021-02-05T14:17:47" maxSheetId="3" userName="Крыжановская Анна Александровна" r:id="rId303" minRId="1856" maxRId="1859">
    <sheetIdMap count="2">
      <sheetId val="1"/>
      <sheetId val="2"/>
    </sheetIdMap>
  </header>
  <header guid="{85354CC7-1D55-41AA-B571-770B9567F29E}" dateTime="2021-02-05T14:19:23" maxSheetId="3" userName="Крыжановская Анна Александровна" r:id="rId304" minRId="1860" maxRId="1868">
    <sheetIdMap count="2">
      <sheetId val="1"/>
      <sheetId val="2"/>
    </sheetIdMap>
  </header>
  <header guid="{A0177C23-A088-479E-9BCD-7C5D238FFC1D}" dateTime="2021-02-05T14:19:33" maxSheetId="3" userName="Крыжановская Анна Александровна" r:id="rId305">
    <sheetIdMap count="2">
      <sheetId val="1"/>
      <sheetId val="2"/>
    </sheetIdMap>
  </header>
  <header guid="{73558996-B209-4AB2-92E7-634529D7ADDB}" dateTime="2021-02-05T14:20:03" maxSheetId="3" userName="Крыжановская Анна Александровна" r:id="rId306">
    <sheetIdMap count="2">
      <sheetId val="1"/>
      <sheetId val="2"/>
    </sheetIdMap>
  </header>
  <header guid="{7FE41414-9C0D-4FAA-84C3-42184D743C77}" dateTime="2021-02-05T14:20:29" maxSheetId="3" userName="Крыжановская Анна Александровна" r:id="rId307">
    <sheetIdMap count="2">
      <sheetId val="1"/>
      <sheetId val="2"/>
    </sheetIdMap>
  </header>
  <header guid="{C5197018-88AD-4246-B850-4E9FE40FB17E}" dateTime="2021-02-05T14:22:18" maxSheetId="3" userName="Крыжановская Анна Александровна" r:id="rId308" minRId="1869">
    <sheetIdMap count="2">
      <sheetId val="1"/>
      <sheetId val="2"/>
    </sheetIdMap>
  </header>
  <header guid="{0B4041F2-2EC7-42F5-8DF0-2D5CFB2DA272}" dateTime="2021-02-05T14:23:46" maxSheetId="3" userName="Крыжановская Анна Александровна" r:id="rId309" minRId="1870" maxRId="1873">
    <sheetIdMap count="2">
      <sheetId val="1"/>
      <sheetId val="2"/>
    </sheetIdMap>
  </header>
  <header guid="{E5B1CDC7-0863-4D17-B825-41E872E87C5E}" dateTime="2021-02-05T14:24:39" maxSheetId="3" userName="Крыжановская Анна Александровна" r:id="rId310">
    <sheetIdMap count="2">
      <sheetId val="1"/>
      <sheetId val="2"/>
    </sheetIdMap>
  </header>
  <header guid="{A8DF4843-4ED3-4049-BA9E-BC633F693EC3}" dateTime="2021-02-05T14:25:05" maxSheetId="3" userName="Фесик Светлана Викторовна" r:id="rId311" minRId="1874" maxRId="1896">
    <sheetIdMap count="2">
      <sheetId val="1"/>
      <sheetId val="2"/>
    </sheetIdMap>
  </header>
  <header guid="{633DE7CB-F41C-4B45-9D2F-C5D1FD939AAC}" dateTime="2021-02-05T14:26:05" maxSheetId="3" userName="Фесик Светлана Викторовна" r:id="rId312" minRId="1900" maxRId="1919">
    <sheetIdMap count="2">
      <sheetId val="1"/>
      <sheetId val="2"/>
    </sheetIdMap>
  </header>
  <header guid="{07B7209E-16DA-4E72-80A6-BE8A1DBBC4C2}" dateTime="2021-02-05T14:34:18" maxSheetId="3" userName="Астахова Анна Владимировна" r:id="rId313" minRId="1920" maxRId="1932">
    <sheetIdMap count="2">
      <sheetId val="1"/>
      <sheetId val="2"/>
    </sheetIdMap>
  </header>
  <header guid="{4B25A8BC-B087-43A9-8908-2956E58BFCE5}" dateTime="2021-02-05T14:37:59" maxSheetId="3" userName="Крыжановская Анна Александровна" r:id="rId314" minRId="1936">
    <sheetIdMap count="2">
      <sheetId val="1"/>
      <sheetId val="2"/>
    </sheetIdMap>
  </header>
  <header guid="{CEAA3CD4-BAC1-4A66-8F90-07169D13D8C1}" dateTime="2021-02-05T14:38:50" maxSheetId="3" userName="Крыжановская Анна Александровна" r:id="rId315">
    <sheetIdMap count="2">
      <sheetId val="1"/>
      <sheetId val="2"/>
    </sheetIdMap>
  </header>
  <header guid="{2691E802-532B-49B5-9AB1-3EA6B4E4D547}" dateTime="2021-02-05T14:43:35" maxSheetId="3" userName="Астахова Анна Владимировна" r:id="rId316" minRId="1938">
    <sheetIdMap count="2">
      <sheetId val="1"/>
      <sheetId val="2"/>
    </sheetIdMap>
  </header>
  <header guid="{7F7B24E9-2886-4921-A42A-F86986031655}" dateTime="2021-02-05T14:44:09" maxSheetId="3" userName="Крыжановская Анна Александровна" r:id="rId317" minRId="1942">
    <sheetIdMap count="2">
      <sheetId val="1"/>
      <sheetId val="2"/>
    </sheetIdMap>
  </header>
  <header guid="{D41A0FF2-AD07-4984-B96F-FD1ECB928DE3}" dateTime="2021-02-05T14:51:46" maxSheetId="3" userName="Фесик Светлана Викторовна" r:id="rId318" minRId="1943" maxRId="1993">
    <sheetIdMap count="2">
      <sheetId val="1"/>
      <sheetId val="2"/>
    </sheetIdMap>
  </header>
  <header guid="{41486762-5358-4999-8BB2-67B4B756745B}" dateTime="2021-02-05T14:55:58" maxSheetId="3" userName="Фесик Светлана Викторовна" r:id="rId319" minRId="1997">
    <sheetIdMap count="2">
      <sheetId val="1"/>
      <sheetId val="2"/>
    </sheetIdMap>
  </header>
  <header guid="{02897201-61B4-4290-9AEA-1E8FAE306828}" dateTime="2021-02-05T14:57:20" maxSheetId="3" userName="Фесик Светлана Викторовна" r:id="rId320">
    <sheetIdMap count="2">
      <sheetId val="1"/>
      <sheetId val="2"/>
    </sheetIdMap>
  </header>
  <header guid="{7927BE3C-3B22-462C-BA77-20A3696DE2B3}" dateTime="2021-02-05T15:00:51" maxSheetId="3" userName="Фесик Светлана Викторовна" r:id="rId321" minRId="1998" maxRId="1999">
    <sheetIdMap count="2">
      <sheetId val="1"/>
      <sheetId val="2"/>
    </sheetIdMap>
  </header>
  <header guid="{05080BBB-B46E-4D4D-B8D3-815EDDC996C7}" dateTime="2021-02-05T15:01:30" maxSheetId="3" userName="Фесик Светлана Викторовна" r:id="rId322" minRId="2000" maxRId="2005">
    <sheetIdMap count="2">
      <sheetId val="1"/>
      <sheetId val="2"/>
    </sheetIdMap>
  </header>
  <header guid="{47069F45-71F4-46F3-B155-970C3AB71DF4}" dateTime="2021-02-05T15:18:16" maxSheetId="3" userName="Фесик Светлана Викторовна" r:id="rId323" minRId="2006" maxRId="2010">
    <sheetIdMap count="2">
      <sheetId val="1"/>
      <sheetId val="2"/>
    </sheetIdMap>
  </header>
  <header guid="{BDAEF62F-85C6-4A53-A8BF-9058027B13DA}" dateTime="2021-02-05T15:23:23" maxSheetId="3" userName="Крыжановская Анна Александровна" r:id="rId324" minRId="2011">
    <sheetIdMap count="2">
      <sheetId val="1"/>
      <sheetId val="2"/>
    </sheetIdMap>
  </header>
  <header guid="{3CB422E2-68FB-47E3-82D1-4F1C9AF1063F}" dateTime="2021-02-05T15:24:27" maxSheetId="3" userName="Крыжановская Анна Александровна" r:id="rId325" minRId="2013">
    <sheetIdMap count="2">
      <sheetId val="1"/>
      <sheetId val="2"/>
    </sheetIdMap>
  </header>
  <header guid="{6EC5C3E7-2A50-4472-8D2E-49E8EEB8D8ED}" dateTime="2021-02-05T15:31:21" maxSheetId="3" userName="Крыжановская Анна Александровна" r:id="rId326" minRId="2015">
    <sheetIdMap count="2">
      <sheetId val="1"/>
      <sheetId val="2"/>
    </sheetIdMap>
  </header>
  <header guid="{30E98250-0001-4056-B330-084AED596C8C}" dateTime="2021-02-05T15:33:27" maxSheetId="3" userName="Фесик Светлана Викторовна" r:id="rId327" minRId="2016">
    <sheetIdMap count="2">
      <sheetId val="1"/>
      <sheetId val="2"/>
    </sheetIdMap>
  </header>
  <header guid="{140A3590-2706-4C02-82C1-402CBDBC100C}" dateTime="2021-02-05T15:34:47" maxSheetId="3" userName="Крыжановская Анна Александровна" r:id="rId328">
    <sheetIdMap count="2">
      <sheetId val="1"/>
      <sheetId val="2"/>
    </sheetIdMap>
  </header>
  <header guid="{51464524-5070-4C4E-9515-A82695DED3A6}" dateTime="2021-02-05T15:42:00" maxSheetId="3" userName="Астахова Анна Владимировна" r:id="rId329" minRId="2018">
    <sheetIdMap count="2">
      <sheetId val="1"/>
      <sheetId val="2"/>
    </sheetIdMap>
  </header>
  <header guid="{6B1F5C4C-95C2-41FD-845F-7F8A428F8F2C}" dateTime="2021-02-05T15:44:22" maxSheetId="3" userName="Астахова Анна Владимировна" r:id="rId330" minRId="2022">
    <sheetIdMap count="2">
      <sheetId val="1"/>
      <sheetId val="2"/>
    </sheetIdMap>
  </header>
  <header guid="{B092EC55-BC97-41C3-B5D9-2FBDB27C8B7D}" dateTime="2021-02-05T15:45:24" maxSheetId="3" userName="Астахова Анна Владимировна" r:id="rId331" minRId="2023">
    <sheetIdMap count="2">
      <sheetId val="1"/>
      <sheetId val="2"/>
    </sheetIdMap>
  </header>
  <header guid="{190DD3F4-143E-4D5C-BC50-BDB47B2879E8}" dateTime="2021-02-05T15:48:03" maxSheetId="3" userName="Фесик Светлана Викторовна" r:id="rId332" minRId="2024" maxRId="2028">
    <sheetIdMap count="2">
      <sheetId val="1"/>
      <sheetId val="2"/>
    </sheetIdMap>
  </header>
  <header guid="{6E705B9B-4B20-4C14-86AE-8E8480C6C5B4}" dateTime="2021-02-05T15:50:17" maxSheetId="3" userName="Фесик Светлана Викторовна" r:id="rId333" minRId="2029">
    <sheetIdMap count="2">
      <sheetId val="1"/>
      <sheetId val="2"/>
    </sheetIdMap>
  </header>
  <header guid="{7FD5B4F7-5A79-40E2-9FBD-7CFB31EED0D0}" dateTime="2021-02-05T15:52:02" maxSheetId="3" userName="Астахова Анна Владимировна" r:id="rId334" minRId="2033">
    <sheetIdMap count="2">
      <sheetId val="1"/>
      <sheetId val="2"/>
    </sheetIdMap>
  </header>
  <header guid="{E362D651-6A77-426D-A128-46EFCAECB7DB}" dateTime="2021-02-05T15:52:26" maxSheetId="3" userName="Астахова Анна Владимировна" r:id="rId335" minRId="2034">
    <sheetIdMap count="2">
      <sheetId val="1"/>
      <sheetId val="2"/>
    </sheetIdMap>
  </header>
  <header guid="{EADAE4AE-B6FD-4C48-BFD2-2FB72B60EE97}" dateTime="2021-02-05T15:53:15" maxSheetId="3" userName="Астахова Анна Владимировна" r:id="rId336">
    <sheetIdMap count="2">
      <sheetId val="1"/>
      <sheetId val="2"/>
    </sheetIdMap>
  </header>
  <header guid="{7C464855-86B0-4403-A0A8-E6A15ADBC89A}" dateTime="2021-02-05T16:06:56" maxSheetId="3" userName="Астахова Анна Владимировна" r:id="rId337">
    <sheetIdMap count="2">
      <sheetId val="1"/>
      <sheetId val="2"/>
    </sheetIdMap>
  </header>
  <header guid="{49B3C7C7-C1E2-4041-B84E-EF129399A28E}" dateTime="2021-02-05T16:14:21" maxSheetId="3" userName="Астахова Анна Владимировна" r:id="rId338" minRId="2038">
    <sheetIdMap count="2">
      <sheetId val="1"/>
      <sheetId val="2"/>
    </sheetIdMap>
  </header>
  <header guid="{E06495D2-1CB7-49E4-BC98-BE71DEB174FB}" dateTime="2021-02-05T16:15:52" maxSheetId="3" userName="Астахова Анна Владимировна" r:id="rId339" minRId="2042">
    <sheetIdMap count="2">
      <sheetId val="1"/>
      <sheetId val="2"/>
    </sheetIdMap>
  </header>
  <header guid="{976C7A39-4996-48E1-8001-839169A3278E}" dateTime="2021-02-05T16:17:36" maxSheetId="3" userName="Астахова Анна Владимировна" r:id="rId340" minRId="2046" maxRId="2051">
    <sheetIdMap count="2">
      <sheetId val="1"/>
      <sheetId val="2"/>
    </sheetIdMap>
  </header>
  <header guid="{FE16F0B1-A8E9-4FF1-BA15-435D9F4A4134}" dateTime="2021-02-05T16:18:36" maxSheetId="3" userName="Астахова Анна Владимировна" r:id="rId341" minRId="2052" maxRId="2057">
    <sheetIdMap count="2">
      <sheetId val="1"/>
      <sheetId val="2"/>
    </sheetIdMap>
  </header>
  <header guid="{D96DD89C-9FD2-4F99-B4A9-005A634B2114}" dateTime="2021-02-05T16:29:06" maxSheetId="3" userName="Залецкая Ольга Генадьевна" r:id="rId342" minRId="2058">
    <sheetIdMap count="2">
      <sheetId val="1"/>
      <sheetId val="2"/>
    </sheetIdMap>
  </header>
  <header guid="{D4765D48-2091-4DCE-BFBB-E3DA0A075AFA}" dateTime="2021-02-05T16:30:02" maxSheetId="3" userName="Астахова Анна Владимировна" r:id="rId343" minRId="2062">
    <sheetIdMap count="2">
      <sheetId val="1"/>
      <sheetId val="2"/>
    </sheetIdMap>
  </header>
  <header guid="{B1B7AD2E-F0F1-417E-99F9-E09EDA3F7F0F}" dateTime="2021-02-05T16:32:14" maxSheetId="3" userName="Астахова Анна Владимировна" r:id="rId344" minRId="2063" maxRId="2067">
    <sheetIdMap count="2">
      <sheetId val="1"/>
      <sheetId val="2"/>
    </sheetIdMap>
  </header>
  <header guid="{2D064BE8-E1E4-4460-8B54-AF429C09E79B}" dateTime="2021-02-05T16:33:42" maxSheetId="3" userName="Фесик Светлана Викторовна" r:id="rId345" minRId="2068">
    <sheetIdMap count="2">
      <sheetId val="1"/>
      <sheetId val="2"/>
    </sheetIdMap>
  </header>
  <header guid="{8B0C3BF7-FFEA-49AC-AFE4-E6E65F9E7969}" dateTime="2021-02-05T16:33:54" maxSheetId="3" userName="Перевощикова Анна Васильевна" r:id="rId346">
    <sheetIdMap count="2">
      <sheetId val="1"/>
      <sheetId val="2"/>
    </sheetIdMap>
  </header>
  <header guid="{6B9BFCF7-D0FA-4F2C-B273-136F0A3427F3}" dateTime="2021-02-05T16:34:33" maxSheetId="3" userName="Перевощикова Анна Васильевна" r:id="rId347" minRId="2074">
    <sheetIdMap count="2">
      <sheetId val="1"/>
      <sheetId val="2"/>
    </sheetIdMap>
  </header>
  <header guid="{EA2B4845-EDCF-4368-BEE3-F9F6B62AA814}" dateTime="2021-02-05T16:34:59" maxSheetId="3" userName="Астахова Анна Владимировна" r:id="rId348" minRId="2075">
    <sheetIdMap count="2">
      <sheetId val="1"/>
      <sheetId val="2"/>
    </sheetIdMap>
  </header>
  <header guid="{B6335C25-894A-4900-89D0-09BDCA47B8E1}" dateTime="2021-02-05T16:36:40" maxSheetId="3" userName="Астахова Анна Владимировна" r:id="rId349" minRId="2076">
    <sheetIdMap count="2">
      <sheetId val="1"/>
      <sheetId val="2"/>
    </sheetIdMap>
  </header>
  <header guid="{103F9F30-E447-4CE6-9F1A-99D7C778CFAA}" dateTime="2021-02-05T16:36:52" maxSheetId="3" userName="Астахова Анна Владимировна" r:id="rId350">
    <sheetIdMap count="2">
      <sheetId val="1"/>
      <sheetId val="2"/>
    </sheetIdMap>
  </header>
  <header guid="{805E7C01-F2D8-4F89-9B60-4384CB9CA84E}" dateTime="2021-02-05T16:38:16" maxSheetId="3" userName="Залецкая Ольга Генадьевна" r:id="rId351" minRId="2077">
    <sheetIdMap count="2">
      <sheetId val="1"/>
      <sheetId val="2"/>
    </sheetIdMap>
  </header>
  <header guid="{25FE1E6E-0631-40B8-BBB3-58DBB674DEC0}" dateTime="2021-02-05T16:43:16" maxSheetId="3" userName="Залецкая Ольга Генадьевна" r:id="rId352" minRId="2081">
    <sheetIdMap count="2">
      <sheetId val="1"/>
      <sheetId val="2"/>
    </sheetIdMap>
  </header>
  <header guid="{21E70CAD-D234-40F0-A033-128813484864}" dateTime="2021-02-05T16:51:10" maxSheetId="3" userName="Астахова Анна Владимировна" r:id="rId353" minRId="2085">
    <sheetIdMap count="2">
      <sheetId val="1"/>
      <sheetId val="2"/>
    </sheetIdMap>
  </header>
  <header guid="{9DCCBBF9-A9E4-46D9-BA7E-2C548A922CC1}" dateTime="2021-02-05T16:53:19" maxSheetId="3" userName="Астахова Анна Владимировна" r:id="rId354" minRId="2086">
    <sheetIdMap count="2">
      <sheetId val="1"/>
      <sheetId val="2"/>
    </sheetIdMap>
  </header>
  <header guid="{960E0938-ADFC-44DE-95C4-38E6853CA680}" dateTime="2021-02-06T13:23:56" maxSheetId="3" userName="Астахова Анна Владимировна" r:id="rId355">
    <sheetIdMap count="2">
      <sheetId val="1"/>
      <sheetId val="2"/>
    </sheetIdMap>
  </header>
  <header guid="{00464EEA-5254-4017-B959-01DB3FD38A73}" dateTime="2021-02-06T13:26:57" maxSheetId="3" userName="Астахова Анна Владимировна" r:id="rId356" minRId="2090">
    <sheetIdMap count="2">
      <sheetId val="1"/>
      <sheetId val="2"/>
    </sheetIdMap>
  </header>
  <header guid="{A7171B51-A09A-40F9-82CF-A256E9AAFD20}" dateTime="2021-02-06T13:36:12" maxSheetId="3" userName="Астахова Анна Владимировна" r:id="rId357" minRId="2094" maxRId="2095">
    <sheetIdMap count="2">
      <sheetId val="1"/>
      <sheetId val="2"/>
    </sheetIdMap>
  </header>
  <header guid="{6E3138E4-B1C8-4DA1-93B1-C7F9F058C928}" dateTime="2021-02-06T13:38:28" maxSheetId="3" userName="Астахова Анна Владимировна" r:id="rId358" minRId="2096">
    <sheetIdMap count="2">
      <sheetId val="1"/>
      <sheetId val="2"/>
    </sheetIdMap>
  </header>
  <header guid="{4623ECD0-903A-490E-8F29-BACE94F022B3}" dateTime="2021-02-06T13:46:38" maxSheetId="3" userName="Маганёва Екатерина Николаевна" r:id="rId359">
    <sheetIdMap count="2">
      <sheetId val="1"/>
      <sheetId val="2"/>
    </sheetIdMap>
  </header>
  <header guid="{B5565F50-F265-4552-BF11-AFBE9ED3447E}" dateTime="2021-02-06T14:04:13" maxSheetId="3" userName="Астахова Анна Владимировна" r:id="rId360">
    <sheetIdMap count="2">
      <sheetId val="1"/>
      <sheetId val="2"/>
    </sheetIdMap>
  </header>
  <header guid="{DA1BD97B-B624-4D19-A5DA-C976E0602B31}" dateTime="2021-02-06T14:07:07" maxSheetId="3" userName="Астахова Анна Владимировна" r:id="rId361" minRId="2107" maxRId="2111">
    <sheetIdMap count="2">
      <sheetId val="1"/>
      <sheetId val="2"/>
    </sheetIdMap>
  </header>
  <header guid="{246EA72B-11A6-4366-9C06-992CF8F0B336}" dateTime="2021-02-06T14:08:20" maxSheetId="3" userName="Астахова Анна Владимировна" r:id="rId362" minRId="2115">
    <sheetIdMap count="2">
      <sheetId val="1"/>
      <sheetId val="2"/>
    </sheetIdMap>
  </header>
  <header guid="{D565A2CD-91CA-4090-8551-C076725ACB51}" dateTime="2021-02-06T14:08:53" maxSheetId="3" userName="Астахова Анна Владимировна" r:id="rId363">
    <sheetIdMap count="2">
      <sheetId val="1"/>
      <sheetId val="2"/>
    </sheetIdMap>
  </header>
  <header guid="{D19FDC96-3497-45A6-B203-DBEBB0D88320}" dateTime="2021-02-08T13:50:12" maxSheetId="3" userName="Астахова Анна Владимировна" r:id="rId364" minRId="2116">
    <sheetIdMap count="2">
      <sheetId val="1"/>
      <sheetId val="2"/>
    </sheetIdMap>
  </header>
  <header guid="{ED93348C-DEFF-4EA2-B01D-F6A5ED8097B1}" dateTime="2021-02-08T13:51:12" maxSheetId="3" userName="Астахова Анна Владимировна" r:id="rId365" minRId="2120">
    <sheetIdMap count="2">
      <sheetId val="1"/>
      <sheetId val="2"/>
    </sheetIdMap>
  </header>
  <header guid="{667F55B8-3882-40B2-B814-E4DC0FE49ACB}" dateTime="2021-02-08T13:52:24" maxSheetId="3" userName="Астахова Анна Владимировна" r:id="rId366">
    <sheetIdMap count="2">
      <sheetId val="1"/>
      <sheetId val="2"/>
    </sheetIdMap>
  </header>
  <header guid="{E58550F4-2F61-4293-8046-F8ED169A8052}" dateTime="2021-02-08T13:53:18" maxSheetId="3" userName="Астахова Анна Владимировна" r:id="rId367" minRId="2124">
    <sheetIdMap count="2">
      <sheetId val="1"/>
      <sheetId val="2"/>
    </sheetIdMap>
  </header>
  <header guid="{E58A9F01-B53C-4967-9EF4-0CA607F83734}" dateTime="2021-02-08T17:41:52" maxSheetId="3" userName="Шулепова Ольга Анатольевна" r:id="rId368">
    <sheetIdMap count="2">
      <sheetId val="1"/>
      <sheetId val="2"/>
    </sheetIdMap>
  </header>
  <header guid="{6D5628B3-3038-4D00-9CA0-0168A21539CC}" dateTime="2021-02-08T17:47:52" maxSheetId="3" userName="Шулепова Ольга Анатольевна" r:id="rId369" minRId="2128" maxRId="2130">
    <sheetIdMap count="2">
      <sheetId val="1"/>
      <sheetId val="2"/>
    </sheetIdMap>
  </header>
  <header guid="{57733518-FFC5-4277-A9CF-B9C445407EFE}" dateTime="2021-02-08T17:49:29" maxSheetId="3" userName="Шулепова Ольга Анатольевна" r:id="rId370">
    <sheetIdMap count="2">
      <sheetId val="1"/>
      <sheetId val="2"/>
    </sheetIdMap>
  </header>
  <header guid="{197F8D6D-7705-4AF7-ACCE-5EA586376ADE}" dateTime="2021-02-08T17:55:12" maxSheetId="3" userName="Шулепова Ольга Анатольевна" r:id="rId371" minRId="2137">
    <sheetIdMap count="2">
      <sheetId val="1"/>
      <sheetId val="2"/>
    </sheetIdMap>
  </header>
  <header guid="{6E4B3438-2518-455C-A51E-B5BDE950A075}" dateTime="2021-02-08T17:55:28" maxSheetId="3" userName="Шулепова Ольга Анатольевна" r:id="rId372">
    <sheetIdMap count="2">
      <sheetId val="1"/>
      <sheetId val="2"/>
    </sheetIdMap>
  </header>
  <header guid="{8523DC52-C288-44C7-98E9-D06BF07D47BA}" dateTime="2021-02-10T08:58:47" maxSheetId="3" userName="Вершинина Мария Игоревна" r:id="rId373" minRId="2144" maxRId="2331">
    <sheetIdMap count="2">
      <sheetId val="1"/>
      <sheetId val="2"/>
    </sheetIdMap>
  </header>
  <header guid="{C829876B-20BF-4825-A48A-8E91D2D4E361}" dateTime="2021-02-10T09:02:55" maxSheetId="3" userName="Вершинина Мария Игоревна" r:id="rId374" minRId="2332" maxRId="2519">
    <sheetIdMap count="2">
      <sheetId val="1"/>
      <sheetId val="2"/>
    </sheetIdMap>
  </header>
  <header guid="{9AD4BB02-C288-45E9-BA48-4995A93A74AD}" dateTime="2021-02-10T09:05:11" maxSheetId="3" userName="Вершинина Мария Игоревна" r:id="rId375" minRId="2520" maxRId="2524">
    <sheetIdMap count="2">
      <sheetId val="1"/>
      <sheetId val="2"/>
    </sheetIdMap>
  </header>
  <header guid="{11417F4E-1DBD-4FF5-9B95-922119BA0B39}" dateTime="2021-02-10T09:05:44" maxSheetId="3" userName="Вершинина Мария Игоревна" r:id="rId376" minRId="2525" maxRId="2528">
    <sheetIdMap count="2">
      <sheetId val="1"/>
      <sheetId val="2"/>
    </sheetIdMap>
  </header>
  <header guid="{47CD23D6-9CCF-461C-94EB-2ED218925EFA}" dateTime="2021-02-10T09:05:59" maxSheetId="3" userName="Вершинина Мария Игоревна" r:id="rId377">
    <sheetIdMap count="2">
      <sheetId val="1"/>
      <sheetId val="2"/>
    </sheetIdMap>
  </header>
  <header guid="{4AB44DFC-99BF-4193-AAE0-570EDE1E2ECC}" dateTime="2021-02-10T09:07:38" maxSheetId="3" userName="Вершинина Мария Игоревна" r:id="rId378" minRId="2529">
    <sheetIdMap count="2">
      <sheetId val="1"/>
      <sheetId val="2"/>
    </sheetIdMap>
  </header>
  <header guid="{0FE65BFF-4F3B-43FF-AA5C-5F5FD1BBBD23}" dateTime="2021-02-10T09:07:47" maxSheetId="3" userName="Вершинина Мария Игоревна" r:id="rId379">
    <sheetIdMap count="2">
      <sheetId val="1"/>
      <sheetId val="2"/>
    </sheetIdMap>
  </header>
  <header guid="{EBF21F46-1FB6-4F9C-8DE7-8FDBFFF2C4D5}" dateTime="2021-02-10T10:56:37" maxSheetId="3" userName="Рогожина Ольга Сергеевна" r:id="rId380">
    <sheetIdMap count="2">
      <sheetId val="1"/>
      <sheetId val="2"/>
    </sheetIdMap>
  </header>
  <header guid="{AB12CF75-1990-4E08-851E-9A708DA3BD2E}" dateTime="2021-02-10T11:05:27" maxSheetId="3" userName="Рогожина Ольга Сергеевна" r:id="rId381" minRId="2533" maxRId="2534">
    <sheetIdMap count="2">
      <sheetId val="1"/>
      <sheetId val="2"/>
    </sheetIdMap>
  </header>
  <header guid="{9C402489-0985-4498-A7B3-405411683FAC}" dateTime="2021-02-10T11:07:30" maxSheetId="3" userName="Рогожина Ольга Сергеевна" r:id="rId382" minRId="2538">
    <sheetIdMap count="2">
      <sheetId val="1"/>
      <sheetId val="2"/>
    </sheetIdMap>
  </header>
  <header guid="{20996513-24BE-46E6-8EB9-503D4E8E178B}" dateTime="2021-02-10T11:12:10" maxSheetId="3" userName="Рогожина Ольга Сергеевна" r:id="rId383" minRId="2539">
    <sheetIdMap count="2">
      <sheetId val="1"/>
      <sheetId val="2"/>
    </sheetIdMap>
  </header>
  <header guid="{971AF03B-03C2-4B48-905B-8EE5A28321E3}" dateTime="2021-02-10T11:12:37" maxSheetId="3" userName="Рогожина Ольга Сергеевна" r:id="rId384" minRId="2543" maxRId="2547">
    <sheetIdMap count="2">
      <sheetId val="1"/>
      <sheetId val="2"/>
    </sheetIdMap>
  </header>
  <header guid="{B02F213C-429D-4869-841C-0F94D4F22C30}" dateTime="2021-02-10T14:04:32" maxSheetId="3" userName="Минакова Оксана Сергеевна" r:id="rId385">
    <sheetIdMap count="2">
      <sheetId val="1"/>
      <sheetId val="2"/>
    </sheetIdMap>
  </header>
  <header guid="{77F43E72-28FE-403F-B68C-0C4985F74299}" dateTime="2021-02-10T14:05:06" maxSheetId="3" userName="Минакова Оксана Сергеевна" r:id="rId386" minRId="2551" maxRId="2552">
    <sheetIdMap count="2">
      <sheetId val="1"/>
      <sheetId val="2"/>
    </sheetIdMap>
  </header>
  <header guid="{0CF772D3-F4DD-4D09-959B-25F1EEBA9CB6}" dateTime="2021-02-10T14:34:15" maxSheetId="3" userName="Фесик Светлана Викторовна" r:id="rId387" minRId="2553">
    <sheetIdMap count="2">
      <sheetId val="1"/>
      <sheetId val="2"/>
    </sheetIdMap>
  </header>
  <header guid="{0BCDBEEA-A00E-4760-A62C-DCE127706382}" dateTime="2021-03-01T10:00:04" maxSheetId="3" userName="Залецкая Ольга Генадьевна" r:id="rId388" minRId="2557" maxRId="2562">
    <sheetIdMap count="2">
      <sheetId val="1"/>
      <sheetId val="2"/>
    </sheetIdMap>
  </header>
  <header guid="{75A19D9D-CF55-420B-B9A0-76221E3D17E7}" dateTime="2021-03-01T10:17:04" maxSheetId="3" userName="Залецкая Ольга Генадьевна" r:id="rId389" minRId="2563">
    <sheetIdMap count="2">
      <sheetId val="1"/>
      <sheetId val="2"/>
    </sheetIdMap>
  </header>
  <header guid="{3F221D4E-0867-460E-8FEC-402CFF3AC595}" dateTime="2021-03-02T08:59:15" maxSheetId="3" userName="Перевощикова Анна Васильевна" r:id="rId390" minRId="2567">
    <sheetIdMap count="2">
      <sheetId val="1"/>
      <sheetId val="2"/>
    </sheetIdMap>
  </header>
  <header guid="{9BFE9C92-55F3-41AA-8388-E14A089886D9}" dateTime="2021-03-02T09:02:30" maxSheetId="3" userName="Перевощикова Анна Васильевна" r:id="rId391" minRId="2570">
    <sheetIdMap count="2">
      <sheetId val="1"/>
      <sheetId val="2"/>
    </sheetIdMap>
  </header>
  <header guid="{9784C780-74DE-427B-81C2-1A1896232F5C}" dateTime="2021-03-02T09:26:55" maxSheetId="3" userName="Перевощикова Анна Васильевна" r:id="rId392" minRId="2571" maxRId="2572">
    <sheetIdMap count="2">
      <sheetId val="1"/>
      <sheetId val="2"/>
    </sheetIdMap>
  </header>
  <header guid="{C8DB9630-AED9-4136-B61B-3C70D69AE369}" dateTime="2021-03-02T09:29:28" maxSheetId="3" userName="Перевощикова Анна Васильевна" r:id="rId393" minRId="2576">
    <sheetIdMap count="2">
      <sheetId val="1"/>
      <sheetId val="2"/>
    </sheetIdMap>
  </header>
  <header guid="{83C92625-0921-4138-A22F-2A3D234A118E}" dateTime="2021-03-02T09:35:54" maxSheetId="3" userName="Перевощикова Анна Васильевна" r:id="rId394" minRId="2580" maxRId="2581">
    <sheetIdMap count="2">
      <sheetId val="1"/>
      <sheetId val="2"/>
    </sheetIdMap>
  </header>
  <header guid="{DB64D153-E9A9-46EB-8773-D087D78C4063}" dateTime="2021-03-02T09:44:45" maxSheetId="3" userName="Перевощикова Анна Васильевна" r:id="rId395" minRId="2582">
    <sheetIdMap count="2">
      <sheetId val="1"/>
      <sheetId val="2"/>
    </sheetIdMap>
  </header>
  <header guid="{FD1E04AB-DE19-4ED1-BE13-DE135132A08A}" dateTime="2021-03-02T09:46:59" maxSheetId="3" userName="Перевощикова Анна Васильевна" r:id="rId396" minRId="2583">
    <sheetIdMap count="2">
      <sheetId val="1"/>
      <sheetId val="2"/>
    </sheetIdMap>
  </header>
  <header guid="{FF7840D1-34FE-471A-A632-CE7F42592FA7}" dateTime="2021-03-02T09:53:05" maxSheetId="3" userName="Перевощикова Анна Васильевна" r:id="rId397" minRId="2584" maxRId="2586">
    <sheetIdMap count="2">
      <sheetId val="1"/>
      <sheetId val="2"/>
    </sheetIdMap>
  </header>
  <header guid="{4D7D3296-DF15-446F-9504-8B0FB20B1C88}" dateTime="2021-03-02T10:03:10" maxSheetId="3" userName="Перевощикова Анна Васильевна" r:id="rId398" minRId="2590">
    <sheetIdMap count="2">
      <sheetId val="1"/>
      <sheetId val="2"/>
    </sheetIdMap>
  </header>
  <header guid="{5E955AF9-F8D5-4AEA-8B19-8A5AE1069DF3}" dateTime="2021-03-02T10:36:02" maxSheetId="3" userName="Залецкая Ольга Генадьевна" r:id="rId399" minRId="2591" maxRId="2592">
    <sheetIdMap count="2">
      <sheetId val="1"/>
      <sheetId val="2"/>
    </sheetIdMap>
  </header>
  <header guid="{3656946C-55C2-4549-83C3-0ECF5710D2B7}" dateTime="2021-03-02T10:36:10" maxSheetId="3" userName="Астахова Анна Владимировна" r:id="rId400">
    <sheetIdMap count="2">
      <sheetId val="1"/>
      <sheetId val="2"/>
    </sheetIdMap>
  </header>
  <header guid="{2C333C19-E34C-4272-AB54-579643F054B7}" dateTime="2021-03-02T10:37:29" maxSheetId="3" userName="Астахова Анна Владимировна" r:id="rId401">
    <sheetIdMap count="2">
      <sheetId val="1"/>
      <sheetId val="2"/>
    </sheetIdMap>
  </header>
  <header guid="{44CFFDF1-3A26-4322-8EA2-57ED9775E4C0}" dateTime="2021-03-02T10:38:12" maxSheetId="3" userName="Залецкая Ольга Генадьевна" r:id="rId402">
    <sheetIdMap count="2">
      <sheetId val="1"/>
      <sheetId val="2"/>
    </sheetIdMap>
  </header>
  <header guid="{8DC6FCF6-33AA-49BB-A861-96DE52600BA0}" dateTime="2021-03-02T10:38:36" maxSheetId="3" userName="Залецкая Ольга Генадьевна" r:id="rId403">
    <sheetIdMap count="2">
      <sheetId val="1"/>
      <sheetId val="2"/>
    </sheetIdMap>
  </header>
  <header guid="{0DF5BD18-A61F-4799-B825-2FA5B71E4ACD}" dateTime="2021-03-02T10:40:01" maxSheetId="3" userName="Залецкая Ольга Генадьевна" r:id="rId404">
    <sheetIdMap count="2">
      <sheetId val="1"/>
      <sheetId val="2"/>
    </sheetIdMap>
  </header>
  <header guid="{1B37328B-B0EE-4C0A-A639-D130331F263E}" dateTime="2021-03-02T10:42:09" maxSheetId="3" userName="Астахова Анна Владимировна" r:id="rId405">
    <sheetIdMap count="2">
      <sheetId val="1"/>
      <sheetId val="2"/>
    </sheetIdMap>
  </header>
  <header guid="{FA271A78-D315-4EA3-9322-42DCECE14B8A}" dateTime="2021-03-02T10:42:37" maxSheetId="3" userName="Астахова Анна Владимировна" r:id="rId406">
    <sheetIdMap count="2">
      <sheetId val="1"/>
      <sheetId val="2"/>
    </sheetIdMap>
  </header>
  <header guid="{0869B89D-569B-4333-A8AD-D233B288BD20}" dateTime="2021-03-02T10:43:06" maxSheetId="3" userName="Залецкая Ольга Генадьевна" r:id="rId407">
    <sheetIdMap count="2">
      <sheetId val="1"/>
      <sheetId val="2"/>
    </sheetIdMap>
  </header>
  <header guid="{87BC5C1A-378B-4336-B87D-F93DE47A931E}" dateTime="2021-03-02T10:43:54" maxSheetId="3" userName="Астахова Анна Владимировна" r:id="rId408">
    <sheetIdMap count="2">
      <sheetId val="1"/>
      <sheetId val="2"/>
    </sheetIdMap>
  </header>
  <header guid="{9CE38245-3592-4891-8342-5ABBCB58724F}" dateTime="2021-03-02T10:45:26" maxSheetId="3" userName="Астахова Анна Владимировна" r:id="rId409" minRId="2599" maxRId="2600">
    <sheetIdMap count="2">
      <sheetId val="1"/>
      <sheetId val="2"/>
    </sheetIdMap>
  </header>
  <header guid="{107AF62C-28E6-4AE5-A1E6-23BEBE6226EE}" dateTime="2021-03-02T10:46:49" maxSheetId="3" userName="Залецкая Ольга Генадьевна" r:id="rId410" minRId="2601" maxRId="2609">
    <sheetIdMap count="2">
      <sheetId val="1"/>
      <sheetId val="2"/>
    </sheetIdMap>
  </header>
  <header guid="{CB82CEE5-AA25-4587-9F6D-0E6845FC02E3}" dateTime="2021-03-02T10:47:12" maxSheetId="3" userName="Астахова Анна Владимировна" r:id="rId411">
    <sheetIdMap count="2">
      <sheetId val="1"/>
      <sheetId val="2"/>
    </sheetIdMap>
  </header>
  <header guid="{E21AB06E-DA52-4B5A-B670-B16DAA739B00}" dateTime="2021-03-02T10:51:21" maxSheetId="3" userName="Астахова Анна Владимировна" r:id="rId412" minRId="2610">
    <sheetIdMap count="2">
      <sheetId val="1"/>
      <sheetId val="2"/>
    </sheetIdMap>
  </header>
  <header guid="{41471DD9-FE24-41D5-8A36-963081E3A3F0}" dateTime="2021-03-02T10:53:11" maxSheetId="3" userName="Астахова Анна Владимировна" r:id="rId413" minRId="2611">
    <sheetIdMap count="2">
      <sheetId val="1"/>
      <sheetId val="2"/>
    </sheetIdMap>
  </header>
  <header guid="{2DA1053A-216F-49D8-B789-20814EA720B9}" dateTime="2021-03-02T10:53:54" maxSheetId="3" userName="Астахова Анна Владимировна" r:id="rId414" minRId="2612">
    <sheetIdMap count="2">
      <sheetId val="1"/>
      <sheetId val="2"/>
    </sheetIdMap>
  </header>
  <header guid="{8D6180FC-1827-4F47-9985-9A5BFAA5F685}" dateTime="2021-03-02T10:54:54" maxSheetId="3" userName="Астахова Анна Владимировна" r:id="rId415" minRId="2613">
    <sheetIdMap count="2">
      <sheetId val="1"/>
      <sheetId val="2"/>
    </sheetIdMap>
  </header>
  <header guid="{D224BBEC-CBE7-4546-9072-22B8AE8ED0E9}" dateTime="2021-03-02T10:55:43" maxSheetId="3" userName="Астахова Анна Владимировна" r:id="rId416" minRId="2614">
    <sheetIdMap count="2">
      <sheetId val="1"/>
      <sheetId val="2"/>
    </sheetIdMap>
  </header>
  <header guid="{B0EF94D8-93AF-4CB4-B7E6-0470FF4CDD4F}" dateTime="2021-03-02T10:55:54" maxSheetId="3" userName="Залецкая Ольга Генадьевна" r:id="rId417" minRId="2615">
    <sheetIdMap count="2">
      <sheetId val="1"/>
      <sheetId val="2"/>
    </sheetIdMap>
  </header>
  <header guid="{FF35FA75-BE73-4E79-87C3-B94744C4AE90}" dateTime="2021-03-02T10:56:35" maxSheetId="3" userName="Залецкая Ольга Генадьевна" r:id="rId418">
    <sheetIdMap count="2">
      <sheetId val="1"/>
      <sheetId val="2"/>
    </sheetIdMap>
  </header>
  <header guid="{9A7EEE10-3202-4B26-B5C0-D0056ECFC347}" dateTime="2021-03-02T10:57:18" maxSheetId="3" userName="Астахова Анна Владимировна" r:id="rId419" minRId="2616">
    <sheetIdMap count="2">
      <sheetId val="1"/>
      <sheetId val="2"/>
    </sheetIdMap>
  </header>
  <header guid="{E36ACE7E-853C-48A3-A909-09BC9F3B60EC}" dateTime="2021-03-02T10:58:40" maxSheetId="3" userName="Астахова Анна Владимировна" r:id="rId420" minRId="2617">
    <sheetIdMap count="2">
      <sheetId val="1"/>
      <sheetId val="2"/>
    </sheetIdMap>
  </header>
  <header guid="{CE6F476F-1183-4170-8E7F-AA59B153C33B}" dateTime="2021-03-02T10:59:54" maxSheetId="3" userName="Астахова Анна Владимировна" r:id="rId421" minRId="2618">
    <sheetIdMap count="2">
      <sheetId val="1"/>
      <sheetId val="2"/>
    </sheetIdMap>
  </header>
  <header guid="{30707501-CC84-4069-B827-981B9C4968B6}" dateTime="2021-03-02T11:02:40" maxSheetId="3" userName="Астахова Анна Владимировна" r:id="rId422" minRId="2619">
    <sheetIdMap count="2">
      <sheetId val="1"/>
      <sheetId val="2"/>
    </sheetIdMap>
  </header>
  <header guid="{96B063DF-0B1B-48E4-8154-D17AECC13199}" dateTime="2021-03-02T11:03:13" maxSheetId="3" userName="Залецкая Ольга Генадьевна" r:id="rId423" minRId="2620">
    <sheetIdMap count="2">
      <sheetId val="1"/>
      <sheetId val="2"/>
    </sheetIdMap>
  </header>
  <header guid="{DE6CE0EE-1E68-49C2-B255-C5BBC6040D5D}" dateTime="2021-03-02T11:04:13" maxSheetId="3" userName="Астахова Анна Владимировна" r:id="rId424" minRId="2621">
    <sheetIdMap count="2">
      <sheetId val="1"/>
      <sheetId val="2"/>
    </sheetIdMap>
  </header>
  <header guid="{10D7A9C5-F3EE-4FB9-B38A-037221083E67}" dateTime="2021-03-02T11:09:31" maxSheetId="3" userName="Астахова Анна Владимировна" r:id="rId425" minRId="2622">
    <sheetIdMap count="2">
      <sheetId val="1"/>
      <sheetId val="2"/>
    </sheetIdMap>
  </header>
  <header guid="{5B438992-8C30-4F8D-AEB1-7BAAE38D0BBC}" dateTime="2021-03-02T11:13:40" maxSheetId="3" userName="Астахова Анна Владимировна" r:id="rId426" minRId="2626">
    <sheetIdMap count="2">
      <sheetId val="1"/>
      <sheetId val="2"/>
    </sheetIdMap>
  </header>
  <header guid="{01DC9AF3-328F-41D9-8F0A-741074830B49}" dateTime="2021-03-02T11:49:26" maxSheetId="3" userName="Астахова Анна Владимировна" r:id="rId427">
    <sheetIdMap count="2">
      <sheetId val="1"/>
      <sheetId val="2"/>
    </sheetIdMap>
  </header>
  <header guid="{06EF60C1-9856-47B4-8B3D-A47D227F444B}" dateTime="2021-03-02T13:09:09" maxSheetId="3" userName="Астахова Анна Владимировна" r:id="rId428">
    <sheetIdMap count="2">
      <sheetId val="1"/>
      <sheetId val="2"/>
    </sheetIdMap>
  </header>
  <header guid="{73920B34-35F8-4638-8687-819DE0DF6440}" dateTime="2021-03-02T13:25:50" maxSheetId="3" userName="Залецкая Ольга Генадьевна" r:id="rId429">
    <sheetIdMap count="2">
      <sheetId val="1"/>
      <sheetId val="2"/>
    </sheetIdMap>
  </header>
  <header guid="{4E66F0F5-AE16-4B9E-8598-C675CF936954}" dateTime="2021-03-02T14:21:34" maxSheetId="3" userName="Астахова Анна Владимировна" r:id="rId430">
    <sheetIdMap count="2">
      <sheetId val="1"/>
      <sheetId val="2"/>
    </sheetIdMap>
  </header>
  <header guid="{12FD17B3-548B-4262-9A03-5480EDC5290E}" dateTime="2021-03-02T15:53:37" maxSheetId="3" userName="Перевощикова Анна Васильевна" r:id="rId431">
    <sheetIdMap count="2">
      <sheetId val="1"/>
      <sheetId val="2"/>
    </sheetIdMap>
  </header>
  <header guid="{B2D3C72A-9553-418B-89D6-865DA74DFD21}" dateTime="2021-03-02T16:06:41" maxSheetId="3" userName="Залецкая Ольга Генадьевна" r:id="rId432" minRId="2642">
    <sheetIdMap count="2">
      <sheetId val="1"/>
      <sheetId val="2"/>
    </sheetIdMap>
  </header>
  <header guid="{3CDC3983-7610-4BFE-A246-F7B403FC3290}" dateTime="2021-03-02T16:08:23" maxSheetId="3" userName="Залецкая Ольга Генадьевна" r:id="rId433" minRId="2643">
    <sheetIdMap count="2">
      <sheetId val="1"/>
      <sheetId val="2"/>
    </sheetIdMap>
  </header>
  <header guid="{13E42F1F-D099-4D19-91F4-7E95B678F249}" dateTime="2021-03-02T16:09:03" maxSheetId="3" userName="Залецкая Ольга Генадьевна" r:id="rId434" minRId="2644">
    <sheetIdMap count="2">
      <sheetId val="1"/>
      <sheetId val="2"/>
    </sheetIdMap>
  </header>
  <header guid="{8FBE18C9-A9C4-432C-A4C6-E54588904BF1}" dateTime="2021-03-02T16:13:24" maxSheetId="3" userName="Залецкая Ольга Генадьевна" r:id="rId435">
    <sheetIdMap count="2">
      <sheetId val="1"/>
      <sheetId val="2"/>
    </sheetIdMap>
  </header>
  <header guid="{1D568A7A-82B7-403F-B846-6B722B7876A3}" dateTime="2021-03-02T16:15:22" maxSheetId="3" userName="Залецкая Ольга Генадьевна" r:id="rId436" minRId="2645">
    <sheetIdMap count="2">
      <sheetId val="1"/>
      <sheetId val="2"/>
    </sheetIdMap>
  </header>
  <header guid="{CE00CF64-F566-4A6B-8346-A9C873FF1ABA}" dateTime="2021-03-02T16:42:00" maxSheetId="3" userName="Залецкая Ольга Генадьевна" r:id="rId437" minRId="2646" maxRId="2647">
    <sheetIdMap count="2">
      <sheetId val="1"/>
      <sheetId val="2"/>
    </sheetIdMap>
  </header>
  <header guid="{FC7127D3-EA4A-4D8B-BCC9-881F23167909}" dateTime="2021-03-02T16:45:02" maxSheetId="3" userName="Астахова Анна Владимировна" r:id="rId438">
    <sheetIdMap count="2">
      <sheetId val="1"/>
      <sheetId val="2"/>
    </sheetIdMap>
  </header>
  <header guid="{07A5F8EF-83FE-4FC0-B80F-6E4BFBF30119}" dateTime="2021-03-02T16:48:42" maxSheetId="3" userName="Астахова Анна Владимировна" r:id="rId439">
    <sheetIdMap count="2">
      <sheetId val="1"/>
      <sheetId val="2"/>
    </sheetIdMap>
  </header>
  <header guid="{78290783-A4D3-47B5-AC40-412A500384A3}" dateTime="2021-03-02T16:48:56" maxSheetId="3" userName="Астахова Анна Владимировна" r:id="rId440" minRId="2654">
    <sheetIdMap count="2">
      <sheetId val="1"/>
      <sheetId val="2"/>
    </sheetIdMap>
  </header>
  <header guid="{BEBC56B7-8C9C-4C0A-A908-E141A451DAE4}" dateTime="2021-03-02T16:49:34" maxSheetId="3" userName="Астахова Анна Владимировна" r:id="rId441" minRId="2655">
    <sheetIdMap count="2">
      <sheetId val="1"/>
      <sheetId val="2"/>
    </sheetIdMap>
  </header>
  <header guid="{B2F31581-68F6-41EE-8EB5-A0DF27D18B34}" dateTime="2021-03-02T16:56:54" maxSheetId="3" userName="Шулепова Ольга Анатольевна" r:id="rId442" minRId="2656">
    <sheetIdMap count="2">
      <sheetId val="1"/>
      <sheetId val="2"/>
    </sheetIdMap>
  </header>
  <header guid="{8C40CD92-F284-4A53-8D72-E478873068BF}" dateTime="2021-03-02T17:09:12" maxSheetId="3" userName="Залецкая Ольга Генадьевна" r:id="rId443">
    <sheetIdMap count="2">
      <sheetId val="1"/>
      <sheetId val="2"/>
    </sheetIdMap>
  </header>
  <header guid="{791D80D4-9469-48B8-BCB0-104D9C7723EE}" dateTime="2021-03-03T09:43:39" maxSheetId="3" userName="Залецкая Ольга Генадьевна" r:id="rId444" minRId="2660">
    <sheetIdMap count="2">
      <sheetId val="1"/>
      <sheetId val="2"/>
    </sheetIdMap>
  </header>
  <header guid="{A6AD9869-F4E5-4219-9493-65F2C14D076D}" dateTime="2021-03-03T09:44:24" maxSheetId="3" userName="Залецкая Ольга Генадьевна" r:id="rId445">
    <sheetIdMap count="2">
      <sheetId val="1"/>
      <sheetId val="2"/>
    </sheetIdMap>
  </header>
  <header guid="{3EE9BDBE-EB82-434E-B4C3-B058434E498A}" dateTime="2021-03-03T09:45:30" maxSheetId="3" userName="Залецкая Ольга Генадьевна" r:id="rId446">
    <sheetIdMap count="2">
      <sheetId val="1"/>
      <sheetId val="2"/>
    </sheetIdMap>
  </header>
  <header guid="{80C3197D-BE92-438D-8FAB-724869A76E9F}" dateTime="2021-03-03T10:57:25" maxSheetId="3" userName="Фесик Светлана Викторовна" r:id="rId447">
    <sheetIdMap count="2">
      <sheetId val="1"/>
      <sheetId val="2"/>
    </sheetIdMap>
  </header>
  <header guid="{90D28062-F54B-4F3B-A7A2-FCD61F06921D}" dateTime="2021-03-03T10:59:05" maxSheetId="3" userName="Фесик Светлана Викторовна" r:id="rId448" minRId="2673">
    <sheetIdMap count="2">
      <sheetId val="1"/>
      <sheetId val="2"/>
    </sheetIdMap>
  </header>
  <header guid="{9D0CE099-9325-4C01-9585-DF4885171ACE}" dateTime="2021-03-03T11:01:52" maxSheetId="3" userName="Фесик Светлана Викторовна" r:id="rId449">
    <sheetIdMap count="2">
      <sheetId val="1"/>
      <sheetId val="2"/>
    </sheetIdMap>
  </header>
  <header guid="{6DAED7A0-42D3-46C9-97CF-35D3F006A756}" dateTime="2021-03-03T11:13:33" maxSheetId="3" userName="Фесик Светлана Викторовна" r:id="rId450" minRId="2674">
    <sheetIdMap count="2">
      <sheetId val="1"/>
      <sheetId val="2"/>
    </sheetIdMap>
  </header>
  <header guid="{C2241603-5381-4BE5-A96C-7BCF665C33F2}" dateTime="2021-03-03T11:17:25" maxSheetId="3" userName="Фесик Светлана Викторовна" r:id="rId451" minRId="2675">
    <sheetIdMap count="2">
      <sheetId val="1"/>
      <sheetId val="2"/>
    </sheetIdMap>
  </header>
  <header guid="{1F97A18E-39C2-4955-A50F-9BEB6CA5267C}" dateTime="2021-03-03T11:24:53" maxSheetId="3" userName="Фесик Светлана Викторовна" r:id="rId452" minRId="2679">
    <sheetIdMap count="2">
      <sheetId val="1"/>
      <sheetId val="2"/>
    </sheetIdMap>
  </header>
  <header guid="{52CBE661-CD1F-4F1A-993F-3E84FB2CDF42}" dateTime="2021-03-03T11:33:52" maxSheetId="3" userName="Фесик Светлана Викторовна" r:id="rId453" minRId="2680" maxRId="2682">
    <sheetIdMap count="2">
      <sheetId val="1"/>
      <sheetId val="2"/>
    </sheetIdMap>
  </header>
  <header guid="{F9535C48-55E8-4C52-B68C-AB4739E23F57}" dateTime="2021-03-03T11:35:28" maxSheetId="3" userName="Фесик Светлана Викторовна" r:id="rId454">
    <sheetIdMap count="2">
      <sheetId val="1"/>
      <sheetId val="2"/>
    </sheetIdMap>
  </header>
  <header guid="{458881AD-26DE-421C-B74F-8F39F1E1423C}" dateTime="2021-03-03T13:53:33" maxSheetId="3" userName="Крыжановская Анна Александровна" r:id="rId455">
    <sheetIdMap count="2">
      <sheetId val="1"/>
      <sheetId val="2"/>
    </sheetIdMap>
  </header>
  <header guid="{9AF879FF-8A83-4BB5-A240-BDE9EAD848A1}" dateTime="2021-03-03T13:56:43" maxSheetId="3" userName="Крыжановская Анна Александровна" r:id="rId456" minRId="2684">
    <sheetIdMap count="2">
      <sheetId val="1"/>
      <sheetId val="2"/>
    </sheetIdMap>
  </header>
  <header guid="{9257DD69-C3D2-409F-9A8B-2EE86FCDEE71}" dateTime="2021-03-03T13:58:31" maxSheetId="3" userName="Крыжановская Анна Александровна" r:id="rId457" minRId="2686">
    <sheetIdMap count="2">
      <sheetId val="1"/>
      <sheetId val="2"/>
    </sheetIdMap>
  </header>
  <header guid="{C71EC88F-C0E7-45B5-9B2D-80313774C68D}" dateTime="2021-03-03T13:59:04" maxSheetId="3" userName="Крыжановская Анна Александровна" r:id="rId458" minRId="2687">
    <sheetIdMap count="2">
      <sheetId val="1"/>
      <sheetId val="2"/>
    </sheetIdMap>
  </header>
  <header guid="{7D0C53ED-5405-41BA-A852-F26F0ADC7769}" dateTime="2021-03-03T13:59:14" maxSheetId="3" userName="Крыжановская Анна Александровна" r:id="rId459">
    <sheetIdMap count="2">
      <sheetId val="1"/>
      <sheetId val="2"/>
    </sheetIdMap>
  </header>
  <header guid="{3E68CEF9-B08E-446F-8D15-CF0EAA51A7EF}" dateTime="2021-03-03T13:59:26" maxSheetId="3" userName="Крыжановская Анна Александровна" r:id="rId460">
    <sheetIdMap count="2">
      <sheetId val="1"/>
      <sheetId val="2"/>
    </sheetIdMap>
  </header>
  <header guid="{D294E448-1252-4011-96E9-2912241469B5}" dateTime="2021-03-03T14:00:17" maxSheetId="3" userName="Крыжановская Анна Александровна" r:id="rId461" minRId="2688">
    <sheetIdMap count="2">
      <sheetId val="1"/>
      <sheetId val="2"/>
    </sheetIdMap>
  </header>
  <header guid="{3EE366FD-88F5-42BE-9E4F-C6D074B67978}" dateTime="2021-03-03T14:01:25" maxSheetId="3" userName="Крыжановская Анна Александровна" r:id="rId462" minRId="2689">
    <sheetIdMap count="2">
      <sheetId val="1"/>
      <sheetId val="2"/>
    </sheetIdMap>
  </header>
  <header guid="{929D3D46-B4CA-40AC-B66C-E75760812C4E}" dateTime="2021-03-03T14:02:13" maxSheetId="3" userName="Крыжановская Анна Александровна" r:id="rId463" minRId="2690">
    <sheetIdMap count="2">
      <sheetId val="1"/>
      <sheetId val="2"/>
    </sheetIdMap>
  </header>
  <header guid="{6401E0AF-C10B-4547-8187-0BD9F5065E55}" dateTime="2021-03-03T14:03:19" maxSheetId="3" userName="Крыжановская Анна Александровна" r:id="rId464">
    <sheetIdMap count="2">
      <sheetId val="1"/>
      <sheetId val="2"/>
    </sheetIdMap>
  </header>
  <header guid="{C18FED2D-3858-45FA-B613-AC1CD0408019}" dateTime="2021-03-03T14:05:00" maxSheetId="3" userName="Крыжановская Анна Александровна" r:id="rId465" minRId="2691" maxRId="2692">
    <sheetIdMap count="2">
      <sheetId val="1"/>
      <sheetId val="2"/>
    </sheetIdMap>
  </header>
  <header guid="{337F1770-3CB6-47E6-9AA1-C67CCEC11825}" dateTime="2021-03-03T14:05:23" maxSheetId="3" userName="Крыжановская Анна Александровна" r:id="rId466">
    <sheetIdMap count="2">
      <sheetId val="1"/>
      <sheetId val="2"/>
    </sheetIdMap>
  </header>
  <header guid="{22FA7385-A532-4321-894A-CC5747E6BC63}" dateTime="2021-03-03T14:07:04" maxSheetId="3" userName="Крыжановская Анна Александровна" r:id="rId467" minRId="2693" maxRId="2694">
    <sheetIdMap count="2">
      <sheetId val="1"/>
      <sheetId val="2"/>
    </sheetIdMap>
  </header>
  <header guid="{FEBBCBCC-D566-4EE3-A092-497C84EBBFBF}" dateTime="2021-03-03T14:07:43" maxSheetId="3" userName="Крыжановская Анна Александровна" r:id="rId468" minRId="2695">
    <sheetIdMap count="2">
      <sheetId val="1"/>
      <sheetId val="2"/>
    </sheetIdMap>
  </header>
  <header guid="{94D06255-43C0-4D29-A0B9-153CC6E92878}" dateTime="2021-03-03T14:08:59" maxSheetId="3" userName="Крыжановская Анна Александровна" r:id="rId469">
    <sheetIdMap count="2">
      <sheetId val="1"/>
      <sheetId val="2"/>
    </sheetIdMap>
  </header>
  <header guid="{210FACB1-280F-4823-9125-F0B2412C40F4}" dateTime="2021-03-03T14:10:34" maxSheetId="3" userName="Крыжановская Анна Александровна" r:id="rId470" minRId="2696">
    <sheetIdMap count="2">
      <sheetId val="1"/>
      <sheetId val="2"/>
    </sheetIdMap>
  </header>
  <header guid="{B9218CEF-8933-4CFB-AF14-17D8F3E50401}" dateTime="2021-03-03T14:10:59" maxSheetId="3" userName="Крыжановская Анна Александровна" r:id="rId471" minRId="2697">
    <sheetIdMap count="2">
      <sheetId val="1"/>
      <sheetId val="2"/>
    </sheetIdMap>
  </header>
  <header guid="{932A8D9E-188D-4C26-A867-67BD4BF0686B}" dateTime="2021-03-03T14:11:42" maxSheetId="3" userName="Крыжановская Анна Александровна" r:id="rId472" minRId="2698">
    <sheetIdMap count="2">
      <sheetId val="1"/>
      <sheetId val="2"/>
    </sheetIdMap>
  </header>
  <header guid="{A07B309D-3D17-46C4-8514-C6EC301C9B6C}" dateTime="2021-03-03T14:22:38" maxSheetId="3" userName="Крыжановская Анна Александровна" r:id="rId473">
    <sheetIdMap count="2">
      <sheetId val="1"/>
      <sheetId val="2"/>
    </sheetIdMap>
  </header>
  <header guid="{CBD17ED8-457D-412B-ACA1-A769A6AB3EA2}" dateTime="2021-03-03T14:42:53" maxSheetId="3" userName="Крыжановская Анна Александровна" r:id="rId474">
    <sheetIdMap count="2">
      <sheetId val="1"/>
      <sheetId val="2"/>
    </sheetIdMap>
  </header>
  <header guid="{E677DE82-D0C2-4DC8-AD8C-E95919CB465A}" dateTime="2021-03-03T14:43:54" maxSheetId="3" userName="Крыжановская Анна Александровна" r:id="rId475" minRId="2699">
    <sheetIdMap count="2">
      <sheetId val="1"/>
      <sheetId val="2"/>
    </sheetIdMap>
  </header>
  <header guid="{B4F89A07-F695-44F5-A3C7-4ECF39475BF5}" dateTime="2021-03-03T14:46:04" maxSheetId="3" userName="Крыжановская Анна Александровна" r:id="rId476" minRId="2700">
    <sheetIdMap count="2">
      <sheetId val="1"/>
      <sheetId val="2"/>
    </sheetIdMap>
  </header>
  <header guid="{690791D8-1ABA-4236-BBE6-A094D7E30148}" dateTime="2021-03-03T16:23:00" maxSheetId="3" userName="Залецкая Ольга Генадьевна" r:id="rId477">
    <sheetIdMap count="2">
      <sheetId val="1"/>
      <sheetId val="2"/>
    </sheetIdMap>
  </header>
  <header guid="{5C6EC0DD-B1D1-452A-A0BC-6146E5321991}" dateTime="2021-03-03T16:24:51" maxSheetId="3" userName="Маганёва Екатерина Николаевна" r:id="rId478" minRId="2705">
    <sheetIdMap count="2">
      <sheetId val="1"/>
      <sheetId val="2"/>
    </sheetIdMap>
  </header>
  <header guid="{A2451BF6-615C-4A1B-BEB1-90EE81623864}" dateTime="2021-03-03T16:28:58" maxSheetId="3" userName="Залецкая Ольга Генадьевна" r:id="rId479">
    <sheetIdMap count="2">
      <sheetId val="1"/>
      <sheetId val="2"/>
    </sheetIdMap>
  </header>
  <header guid="{A36F6D73-B89D-49E2-9D3B-D5BAF2DDB955}" dateTime="2021-03-04T09:09:27" maxSheetId="3" userName="Залецкая Ольга Генадьевна" r:id="rId480">
    <sheetIdMap count="2">
      <sheetId val="1"/>
      <sheetId val="2"/>
    </sheetIdMap>
  </header>
  <header guid="{457981F8-CE1C-4633-9D94-DDAC1B08DD1E}" dateTime="2021-03-10T10:45:29" maxSheetId="3" userName="Шулепова Ольга Анатольевна" r:id="rId481" minRId="2713" maxRId="2714">
    <sheetIdMap count="2">
      <sheetId val="1"/>
      <sheetId val="2"/>
    </sheetIdMap>
  </header>
  <header guid="{633F15F5-2534-43E0-8FEB-D570E5B97F23}" dateTime="2021-03-10T15:51:17" maxSheetId="3" userName="Минакова Оксана Сергеевна" r:id="rId482" minRId="2718">
    <sheetIdMap count="2">
      <sheetId val="1"/>
      <sheetId val="2"/>
    </sheetIdMap>
  </header>
  <header guid="{4787635E-83E1-4D6C-B5E7-D5A1EF68CEB8}" dateTime="2021-03-10T15:53:48" maxSheetId="3" userName="Минакова Оксана Сергеевна" r:id="rId483" minRId="2722" maxRId="2723">
    <sheetIdMap count="2">
      <sheetId val="1"/>
      <sheetId val="2"/>
    </sheetIdMap>
  </header>
  <header guid="{18B7DCC6-E719-4DB9-A5E9-F3C39B1627FE}" dateTime="2021-03-10T15:54:37" maxSheetId="3" userName="Минакова Оксана Сергеевна" r:id="rId484" minRId="2724">
    <sheetIdMap count="2">
      <sheetId val="1"/>
      <sheetId val="2"/>
    </sheetIdMap>
  </header>
  <header guid="{53C4022F-A172-4AC2-8A86-457BACC3F3B6}" dateTime="2021-03-10T15:56:59" maxSheetId="3" userName="Минакова Оксана Сергеевна" r:id="rId485" minRId="2725" maxRId="2726">
    <sheetIdMap count="2">
      <sheetId val="1"/>
      <sheetId val="2"/>
    </sheetIdMap>
  </header>
  <header guid="{C5FF044B-0E53-41ED-837C-79BF9B1F8BE6}" dateTime="2021-03-31T14:50:36" maxSheetId="3" userName="Маганёва Екатерина Николаевна" r:id="rId486" minRId="2727">
    <sheetIdMap count="2">
      <sheetId val="1"/>
      <sheetId val="2"/>
    </sheetIdMap>
  </header>
  <header guid="{90CF9631-04B3-4393-81E1-2CC2403406AE}" dateTime="2021-03-31T14:52:28" maxSheetId="3" userName="Маганёва Екатерина Николаевна" r:id="rId487" minRId="2732" maxRId="2733">
    <sheetIdMap count="2">
      <sheetId val="1"/>
      <sheetId val="2"/>
    </sheetIdMap>
  </header>
  <header guid="{854EC086-E650-42C1-824D-0B3AB33423C1}" dateTime="2021-03-31T14:52:56" maxSheetId="3" userName="Маганёва Екатерина Николаевна" r:id="rId488">
    <sheetIdMap count="2">
      <sheetId val="1"/>
      <sheetId val="2"/>
    </sheetIdMap>
  </header>
  <header guid="{03C91142-D982-402D-95AE-613F280DFC88}" dateTime="2021-03-31T14:53:35" maxSheetId="3" userName="Маганёва Екатерина Николаевна" r:id="rId489">
    <sheetIdMap count="2">
      <sheetId val="1"/>
      <sheetId val="2"/>
    </sheetIdMap>
  </header>
  <header guid="{FAE577B7-2846-414D-8B38-E8654CF2306A}" dateTime="2021-03-31T14:55:12" maxSheetId="3" userName="Маганёва Екатерина Николаевна" r:id="rId490" minRId="2742">
    <sheetIdMap count="2">
      <sheetId val="1"/>
      <sheetId val="2"/>
    </sheetIdMap>
  </header>
  <header guid="{7436963F-37CF-43EA-985D-2066EAD57DFE}" dateTime="2021-03-31T14:55:27" maxSheetId="3" userName="Маганёва Екатерина Николаевна" r:id="rId491">
    <sheetIdMap count="2">
      <sheetId val="1"/>
      <sheetId val="2"/>
    </sheetIdMap>
  </header>
  <header guid="{84C7F207-DD2A-4DA9-B859-10E016700520}" dateTime="2021-03-31T14:55:43" maxSheetId="3" userName="Маганёва Екатерина Николаевна" r:id="rId492">
    <sheetIdMap count="2">
      <sheetId val="1"/>
      <sheetId val="2"/>
    </sheetIdMap>
  </header>
  <header guid="{DF4F5B24-AFEF-4443-BFF2-573DFA55DFCD}" dateTime="2021-04-01T10:20:49" maxSheetId="3" userName="Маганёва Екатерина Николаевна" r:id="rId493">
    <sheetIdMap count="2">
      <sheetId val="1"/>
      <sheetId val="2"/>
    </sheetIdMap>
  </header>
  <header guid="{6395E78D-61D2-4789-9602-F9C82FACBBA7}" dateTime="2021-04-01T10:23:39" maxSheetId="3" userName="Маганёва Екатерина Николаевна" r:id="rId494" minRId="2759">
    <sheetIdMap count="2">
      <sheetId val="1"/>
      <sheetId val="2"/>
    </sheetIdMap>
  </header>
  <header guid="{69AE1027-7754-4BB6-B817-46EDFDE2EBA3}" dateTime="2021-04-01T10:26:24" maxSheetId="3" userName="Маганёва Екатерина Николаевна" r:id="rId495" minRId="2760">
    <sheetIdMap count="2">
      <sheetId val="1"/>
      <sheetId val="2"/>
    </sheetIdMap>
  </header>
  <header guid="{FBA7DCCF-40BF-42E6-B9E2-7C469E9AC6B2}" dateTime="2021-04-01T10:29:14" maxSheetId="3" userName="Маганёва Екатерина Николаевна" r:id="rId496" minRId="2761">
    <sheetIdMap count="2">
      <sheetId val="1"/>
      <sheetId val="2"/>
    </sheetIdMap>
  </header>
  <header guid="{774BFEE8-6BD3-499C-A648-BA43781ECFE1}" dateTime="2021-04-01T10:30:04" maxSheetId="3" userName="Маганёва Екатерина Николаевна" r:id="rId497" minRId="2762">
    <sheetIdMap count="2">
      <sheetId val="1"/>
      <sheetId val="2"/>
    </sheetIdMap>
  </header>
  <header guid="{65EEB910-BE86-4FB6-8BB6-D6591AF5318C}" dateTime="2021-04-01T10:30:19" maxSheetId="3" userName="Маганёва Екатерина Николаевна" r:id="rId498" minRId="2763">
    <sheetIdMap count="2">
      <sheetId val="1"/>
      <sheetId val="2"/>
    </sheetIdMap>
  </header>
  <header guid="{EA165622-DA11-4533-9E56-DEF7CD7A517A}" dateTime="2021-04-01T10:35:27" maxSheetId="3" userName="Маганёва Екатерина Николаевна" r:id="rId499" minRId="2764" maxRId="2765">
    <sheetIdMap count="2">
      <sheetId val="1"/>
      <sheetId val="2"/>
    </sheetIdMap>
  </header>
  <header guid="{11E0582F-CAE9-44AC-A041-F57C8A9CD06E}" dateTime="2021-04-01T10:36:54" maxSheetId="3" userName="Маганёва Екатерина Николаевна" r:id="rId500" minRId="2770">
    <sheetIdMap count="2">
      <sheetId val="1"/>
      <sheetId val="2"/>
    </sheetIdMap>
  </header>
  <header guid="{64172503-5B6F-4AA2-A73C-093C6EC4F132}" dateTime="2021-04-01T10:39:18" maxSheetId="3" userName="Маганёва Екатерина Николаевна" r:id="rId501" minRId="2771">
    <sheetIdMap count="2">
      <sheetId val="1"/>
      <sheetId val="2"/>
    </sheetIdMap>
  </header>
  <header guid="{47E179DC-7538-4BE3-827B-F1B6F51E02F4}" dateTime="2021-04-01T10:43:47" maxSheetId="3" userName="Маганёва Екатерина Николаевна" r:id="rId502" minRId="2772">
    <sheetIdMap count="2">
      <sheetId val="1"/>
      <sheetId val="2"/>
    </sheetIdMap>
  </header>
  <header guid="{FA7A212A-8A22-4CE2-AA6A-9792D6707DAB}" dateTime="2021-04-01T10:47:38" maxSheetId="3" userName="Маганёва Екатерина Николаевна" r:id="rId503" minRId="2773" maxRId="2774">
    <sheetIdMap count="2">
      <sheetId val="1"/>
      <sheetId val="2"/>
    </sheetIdMap>
  </header>
  <header guid="{BB2215B3-508B-464E-B7E0-9AB5A9074EFA}" dateTime="2021-04-01T14:49:38" maxSheetId="3" userName="Перевощикова Анна Васильевна" r:id="rId504" minRId="2775">
    <sheetIdMap count="2">
      <sheetId val="1"/>
      <sheetId val="2"/>
    </sheetIdMap>
  </header>
  <header guid="{697F3347-DDED-467D-AAC7-07C63FA690F7}" dateTime="2021-04-01T14:49:57" maxSheetId="3" userName="Перевощикова Анна Васильевна" r:id="rId505">
    <sheetIdMap count="2">
      <sheetId val="1"/>
      <sheetId val="2"/>
    </sheetIdMap>
  </header>
  <header guid="{D73623E1-884C-4083-AE31-49B7C3B4026F}" dateTime="2021-04-01T14:54:56" maxSheetId="3" userName="Перевощикова Анна Васильевна" r:id="rId506" minRId="2782" maxRId="2789">
    <sheetIdMap count="2">
      <sheetId val="1"/>
      <sheetId val="2"/>
    </sheetIdMap>
  </header>
  <header guid="{14788FBD-C5ED-4C77-A244-4146136B7E2A}" dateTime="2021-04-01T15:13:17" maxSheetId="3" userName="Перевощикова Анна Васильевна" r:id="rId507" minRId="2790">
    <sheetIdMap count="2">
      <sheetId val="1"/>
      <sheetId val="2"/>
    </sheetIdMap>
  </header>
  <header guid="{2DFDEF93-2DBA-407D-B148-3EBF3BA1425F}" dateTime="2021-04-01T15:50:01" maxSheetId="3" userName="Перевощикова Анна Васильевна" r:id="rId508" minRId="2794">
    <sheetIdMap count="2">
      <sheetId val="1"/>
      <sheetId val="2"/>
    </sheetIdMap>
  </header>
  <header guid="{1E5A9FEA-81F1-43DA-8F65-6B0A2BDB6424}" dateTime="2021-04-01T16:07:25" maxSheetId="3" userName="Перевощикова Анна Васильевна" r:id="rId509" minRId="2798">
    <sheetIdMap count="2">
      <sheetId val="1"/>
      <sheetId val="2"/>
    </sheetIdMap>
  </header>
  <header guid="{6B7C5486-CC60-497C-ACA2-A426CD23F260}" dateTime="2021-04-01T16:10:10" maxSheetId="3" userName="Перевощикова Анна Васильевна" r:id="rId510" minRId="2799">
    <sheetIdMap count="2">
      <sheetId val="1"/>
      <sheetId val="2"/>
    </sheetIdMap>
  </header>
  <header guid="{F3CBA3BC-2645-4D07-AE72-1501DE770431}" dateTime="2021-04-01T16:11:43" maxSheetId="3" userName="Перевощикова Анна Васильевна" r:id="rId511" minRId="2803">
    <sheetIdMap count="2">
      <sheetId val="1"/>
      <sheetId val="2"/>
    </sheetIdMap>
  </header>
  <header guid="{9E98E1D0-CFC1-407F-B2D5-BEF076BC44D9}" dateTime="2021-04-01T16:23:32" maxSheetId="3" userName="Перевощикова Анна Васильевна" r:id="rId512" minRId="2804" maxRId="2807">
    <sheetIdMap count="2">
      <sheetId val="1"/>
      <sheetId val="2"/>
    </sheetIdMap>
  </header>
  <header guid="{48229B65-8AA9-42DC-88B6-46F30D3B30E6}" dateTime="2021-04-01T16:24:59" maxSheetId="3" userName="Перевощикова Анна Васильевна" r:id="rId513" minRId="2808">
    <sheetIdMap count="2">
      <sheetId val="1"/>
      <sheetId val="2"/>
    </sheetIdMap>
  </header>
  <header guid="{84741596-B220-46C2-8BDD-A837B325F81A}" dateTime="2021-04-01T16:47:45" maxSheetId="3" userName="Перевощикова Анна Васильевна" r:id="rId514" minRId="2809" maxRId="2811">
    <sheetIdMap count="2">
      <sheetId val="1"/>
      <sheetId val="2"/>
    </sheetIdMap>
  </header>
  <header guid="{7809D188-7550-48AD-9CBC-22FEC895A8A9}" dateTime="2021-04-02T11:41:38" maxSheetId="3" userName="Перевощикова Анна Васильевна" r:id="rId515">
    <sheetIdMap count="2">
      <sheetId val="1"/>
      <sheetId val="2"/>
    </sheetIdMap>
  </header>
  <header guid="{DCA44E87-B2CB-4FB5-B7D7-50CD3DC0BA88}" dateTime="2021-04-02T14:31:25" maxSheetId="3" userName="Перевощикова Анна Васильевна" r:id="rId516" minRId="2818">
    <sheetIdMap count="2">
      <sheetId val="1"/>
      <sheetId val="2"/>
    </sheetIdMap>
  </header>
  <header guid="{37629AF8-3124-4D8A-BC6E-E8EB095D935A}" dateTime="2021-04-05T16:58:30" maxSheetId="3" userName="Астахова Анна Владимировна" r:id="rId517">
    <sheetIdMap count="2">
      <sheetId val="1"/>
      <sheetId val="2"/>
    </sheetIdMap>
  </header>
  <header guid="{79CE7510-3630-4F8F-8FAD-BA97E89C9B8E}" dateTime="2021-04-06T09:35:48" maxSheetId="3" userName="Залецкая Ольга Генадьевна" r:id="rId518" minRId="2825" maxRId="2826">
    <sheetIdMap count="2">
      <sheetId val="1"/>
      <sheetId val="2"/>
    </sheetIdMap>
  </header>
  <header guid="{092FC846-33F0-449E-BFA2-19FCC76022B7}" dateTime="2021-04-06T09:39:55" maxSheetId="3" userName="Залецкая Ольга Генадьевна" r:id="rId519">
    <sheetIdMap count="2">
      <sheetId val="1"/>
      <sheetId val="2"/>
    </sheetIdMap>
  </header>
  <header guid="{CA2FBF14-3E44-47B1-A3C5-1A6382BD1E0E}" dateTime="2021-04-06T09:42:58" maxSheetId="3" userName="Залецкая Ольга Генадьевна" r:id="rId520" minRId="2830">
    <sheetIdMap count="2">
      <sheetId val="1"/>
      <sheetId val="2"/>
    </sheetIdMap>
  </header>
  <header guid="{0C33CF9E-A16C-4499-B0D9-E3D614D94AFD}" dateTime="2021-04-06T09:47:58" maxSheetId="3" userName="Залецкая Ольга Генадьевна" r:id="rId521" minRId="2831" maxRId="2835">
    <sheetIdMap count="2">
      <sheetId val="1"/>
      <sheetId val="2"/>
    </sheetIdMap>
  </header>
  <header guid="{66D90748-6B42-4ABF-A9D6-B9CA280FCCC1}" dateTime="2021-04-06T09:53:37" maxSheetId="3" userName="Астахова Анна Владимировна" r:id="rId522" minRId="2836">
    <sheetIdMap count="2">
      <sheetId val="1"/>
      <sheetId val="2"/>
    </sheetIdMap>
  </header>
  <header guid="{ABCDA9FF-456A-44EB-BC46-E4FA97511EF2}" dateTime="2021-04-06T09:53:50" maxSheetId="3" userName="Залецкая Ольга Генадьевна" r:id="rId523" minRId="2837" maxRId="2839">
    <sheetIdMap count="2">
      <sheetId val="1"/>
      <sheetId val="2"/>
    </sheetIdMap>
  </header>
  <header guid="{F329F0B1-0FD6-4E7F-A165-35D9262BBC78}" dateTime="2021-04-06T09:55:15" maxSheetId="3" userName="Астахова Анна Владимировна" r:id="rId524" minRId="2840" maxRId="2842">
    <sheetIdMap count="2">
      <sheetId val="1"/>
      <sheetId val="2"/>
    </sheetIdMap>
  </header>
  <header guid="{F56C7EBF-7E5F-4408-ABAB-D08352DFB8E0}" dateTime="2021-04-06T09:56:32" maxSheetId="3" userName="Астахова Анна Владимировна" r:id="rId525">
    <sheetIdMap count="2">
      <sheetId val="1"/>
      <sheetId val="2"/>
    </sheetIdMap>
  </header>
  <header guid="{314FDF2B-0DF3-4F56-98ED-D1B8938D3BBD}" dateTime="2021-04-06T09:58:38" maxSheetId="3" userName="Астахова Анна Владимировна" r:id="rId526" minRId="2843">
    <sheetIdMap count="2">
      <sheetId val="1"/>
      <sheetId val="2"/>
    </sheetIdMap>
  </header>
  <header guid="{F0D44391-E15B-4740-A65D-3E65AABA5251}" dateTime="2021-04-06T10:02:08" maxSheetId="3" userName="Астахова Анна Владимировна" r:id="rId527" minRId="2844">
    <sheetIdMap count="2">
      <sheetId val="1"/>
      <sheetId val="2"/>
    </sheetIdMap>
  </header>
  <header guid="{4A56339C-E14C-48D6-967A-AAD23F525ADB}" dateTime="2021-04-06T10:05:14" maxSheetId="3" userName="Астахова Анна Владимировна" r:id="rId528" minRId="2845" maxRId="2846">
    <sheetIdMap count="2">
      <sheetId val="1"/>
      <sheetId val="2"/>
    </sheetIdMap>
  </header>
  <header guid="{26B147C9-A2C0-4511-949B-C5657528E2E2}" dateTime="2021-04-06T10:07:45" maxSheetId="3" userName="Астахова Анна Владимировна" r:id="rId529" minRId="2847">
    <sheetIdMap count="2">
      <sheetId val="1"/>
      <sheetId val="2"/>
    </sheetIdMap>
  </header>
  <header guid="{73EABD1C-8110-4DD8-B811-8E1828347570}" dateTime="2021-04-06T10:10:16" maxSheetId="3" userName="Астахова Анна Владимировна" r:id="rId530" minRId="2848">
    <sheetIdMap count="2">
      <sheetId val="1"/>
      <sheetId val="2"/>
    </sheetIdMap>
  </header>
  <header guid="{5647025F-78DD-40C9-8330-D171D10BBAC9}" dateTime="2021-04-06T10:11:48" maxSheetId="3" userName="Астахова Анна Владимировна" r:id="rId531" minRId="2849">
    <sheetIdMap count="2">
      <sheetId val="1"/>
      <sheetId val="2"/>
    </sheetIdMap>
  </header>
  <header guid="{560B5604-20C4-4F91-B7AA-98B04992421C}" dateTime="2021-04-06T10:14:18" maxSheetId="3" userName="Астахова Анна Владимировна" r:id="rId532" minRId="2850" maxRId="2851">
    <sheetIdMap count="2">
      <sheetId val="1"/>
      <sheetId val="2"/>
    </sheetIdMap>
  </header>
  <header guid="{2ED4F352-4BF6-4967-9DDE-F3404467A1A5}" dateTime="2021-04-06T10:15:45" maxSheetId="3" userName="Астахова Анна Владимировна" r:id="rId533">
    <sheetIdMap count="2">
      <sheetId val="1"/>
      <sheetId val="2"/>
    </sheetIdMap>
  </header>
  <header guid="{816178E7-7E29-4FC1-9A3A-FE2C53E7D954}" dateTime="2021-04-06T10:16:30" maxSheetId="3" userName="Астахова Анна Владимировна" r:id="rId534">
    <sheetIdMap count="2">
      <sheetId val="1"/>
      <sheetId val="2"/>
    </sheetIdMap>
  </header>
  <header guid="{C69C350A-4B66-4E0F-BD86-C8DD6845B7DC}" dateTime="2021-04-06T10:22:39" maxSheetId="3" userName="Астахова Анна Владимировна" r:id="rId535" minRId="2852">
    <sheetIdMap count="2">
      <sheetId val="1"/>
      <sheetId val="2"/>
    </sheetIdMap>
  </header>
  <header guid="{B15E73D0-1D62-49BF-BCAB-3A0CEC1DECFE}" dateTime="2021-04-06T10:24:00" maxSheetId="3" userName="Астахова Анна Владимировна" r:id="rId536">
    <sheetIdMap count="2">
      <sheetId val="1"/>
      <sheetId val="2"/>
    </sheetIdMap>
  </header>
  <header guid="{66C4053F-C2A5-49C9-B5CA-9069A39C736E}" dateTime="2021-04-06T10:26:06" maxSheetId="3" userName="Астахова Анна Владимировна" r:id="rId537" minRId="2853">
    <sheetIdMap count="2">
      <sheetId val="1"/>
      <sheetId val="2"/>
    </sheetIdMap>
  </header>
  <header guid="{3ACFF5C1-9EC4-4981-A8C8-5DCC7C322405}" dateTime="2021-04-06T10:27:21" maxSheetId="3" userName="Астахова Анна Владимировна" r:id="rId538" minRId="2854">
    <sheetIdMap count="2">
      <sheetId val="1"/>
      <sheetId val="2"/>
    </sheetIdMap>
  </header>
  <header guid="{DB19E293-A770-4A53-9EA4-62A9035EEE42}" dateTime="2021-04-06T10:30:28" maxSheetId="3" userName="Залецкая Ольга Генадьевна" r:id="rId539" minRId="2855">
    <sheetIdMap count="2">
      <sheetId val="1"/>
      <sheetId val="2"/>
    </sheetIdMap>
  </header>
  <header guid="{C318254C-FDDF-4053-B53F-F4E496DE49F9}" dateTime="2021-04-06T10:30:48" maxSheetId="3" userName="Залецкая Ольга Генадьевна" r:id="rId540">
    <sheetIdMap count="2">
      <sheetId val="1"/>
      <sheetId val="2"/>
    </sheetIdMap>
  </header>
  <header guid="{5B2C27F0-260C-4509-939C-049AB60C6365}" dateTime="2021-04-06T10:39:55" maxSheetId="3" userName="Залецкая Ольга Генадьевна" r:id="rId541" minRId="2856">
    <sheetIdMap count="2">
      <sheetId val="1"/>
      <sheetId val="2"/>
    </sheetIdMap>
  </header>
  <header guid="{2F4147C9-22FB-42B5-85EB-61803D15D6C2}" dateTime="2021-04-06T10:43:04" maxSheetId="3" userName="Залецкая Ольга Генадьевна" r:id="rId542">
    <sheetIdMap count="2">
      <sheetId val="1"/>
      <sheetId val="2"/>
    </sheetIdMap>
  </header>
  <header guid="{54CE4278-415A-4E4E-A11D-3A6E2D06BEA0}" dateTime="2021-04-06T10:44:56" maxSheetId="3" userName="Залецкая Ольга Генадьевна" r:id="rId543" minRId="2857">
    <sheetIdMap count="2">
      <sheetId val="1"/>
      <sheetId val="2"/>
    </sheetIdMap>
  </header>
  <header guid="{9FA74900-9196-4DD5-B00E-D6F4249CAF5C}" dateTime="2021-04-06T10:47:23" maxSheetId="3" userName="Залецкая Ольга Генадьевна" r:id="rId544" minRId="2858">
    <sheetIdMap count="2">
      <sheetId val="1"/>
      <sheetId val="2"/>
    </sheetIdMap>
  </header>
  <header guid="{43D48C99-81BC-49F1-B0A4-9A1409E33F14}" dateTime="2021-04-06T10:49:06" maxSheetId="3" userName="Залецкая Ольга Генадьевна" r:id="rId545" minRId="2859">
    <sheetIdMap count="2">
      <sheetId val="1"/>
      <sheetId val="2"/>
    </sheetIdMap>
  </header>
  <header guid="{4E71AF67-1E47-4688-B956-85AC4E3C37FF}" dateTime="2021-04-06T10:50:22" maxSheetId="3" userName="Залецкая Ольга Генадьевна" r:id="rId546" minRId="2860">
    <sheetIdMap count="2">
      <sheetId val="1"/>
      <sheetId val="2"/>
    </sheetIdMap>
  </header>
  <header guid="{70EE4E17-30C3-441E-BF93-7A69B30E0CB6}" dateTime="2021-04-06T10:51:36" maxSheetId="3" userName="Залецкая Ольга Генадьевна" r:id="rId547" minRId="2861">
    <sheetIdMap count="2">
      <sheetId val="1"/>
      <sheetId val="2"/>
    </sheetIdMap>
  </header>
  <header guid="{0A768A86-97C5-4116-860F-65C3BCBC527F}" dateTime="2021-04-06T10:57:44" maxSheetId="3" userName="Залецкая Ольга Генадьевна" r:id="rId548" minRId="2862">
    <sheetIdMap count="2">
      <sheetId val="1"/>
      <sheetId val="2"/>
    </sheetIdMap>
  </header>
  <header guid="{7F20F772-704D-4AF0-B612-A2DE01C11451}" dateTime="2021-04-06T11:03:18" maxSheetId="3" userName="Залецкая Ольга Генадьевна" r:id="rId549" minRId="2863">
    <sheetIdMap count="2">
      <sheetId val="1"/>
      <sheetId val="2"/>
    </sheetIdMap>
  </header>
  <header guid="{0B9AB83B-91D7-44C7-9E48-9D739586447F}" dateTime="2021-04-06T11:03:54" maxSheetId="3" userName="Залецкая Ольга Генадьевна" r:id="rId550">
    <sheetIdMap count="2">
      <sheetId val="1"/>
      <sheetId val="2"/>
    </sheetIdMap>
  </header>
  <header guid="{2260B309-636B-4263-BFF6-C4C7EFCFB6C5}" dateTime="2021-04-06T11:28:13" maxSheetId="3" userName="Залецкая Ольга Генадьевна" r:id="rId551" minRId="2867">
    <sheetIdMap count="2">
      <sheetId val="1"/>
      <sheetId val="2"/>
    </sheetIdMap>
  </header>
  <header guid="{42E26CB2-2508-4D0B-AE4F-CF28A9BA97C4}" dateTime="2021-04-06T11:28:52" maxSheetId="3" userName="Крыжановская Анна Александровна" r:id="rId552" minRId="2868" maxRId="2869">
    <sheetIdMap count="2">
      <sheetId val="1"/>
      <sheetId val="2"/>
    </sheetIdMap>
  </header>
  <header guid="{E98074C2-08BA-4D66-A1DC-7728E363E8D6}" dateTime="2021-04-06T11:30:44" maxSheetId="3" userName="Крыжановская Анна Александровна" r:id="rId553" minRId="2871" maxRId="2872">
    <sheetIdMap count="2">
      <sheetId val="1"/>
      <sheetId val="2"/>
    </sheetIdMap>
  </header>
  <header guid="{BB5F2797-AD71-4A92-B85C-EF9E8D68BFAF}" dateTime="2021-04-06T11:31:46" maxSheetId="3" userName="Крыжановская Анна Александровна" r:id="rId554" minRId="2873" maxRId="2874">
    <sheetIdMap count="2">
      <sheetId val="1"/>
      <sheetId val="2"/>
    </sheetIdMap>
  </header>
  <header guid="{036FCF8B-3192-4ED0-B46E-218589F41989}" dateTime="2021-04-06T11:33:02" maxSheetId="3" userName="Крыжановская Анна Александровна" r:id="rId555" minRId="2875" maxRId="2876">
    <sheetIdMap count="2">
      <sheetId val="1"/>
      <sheetId val="2"/>
    </sheetIdMap>
  </header>
  <header guid="{77F0E7BA-68B0-431A-88FE-796A297E88AE}" dateTime="2021-04-06T11:34:05" maxSheetId="3" userName="Залецкая Ольга Генадьевна" r:id="rId556">
    <sheetIdMap count="2">
      <sheetId val="1"/>
      <sheetId val="2"/>
    </sheetIdMap>
  </header>
  <header guid="{B40A6ED8-3A28-4F70-AA7D-FE43E6C158C2}" dateTime="2021-04-06T11:34:22" maxSheetId="3" userName="Крыжановская Анна Александровна" r:id="rId557" minRId="2877" maxRId="2879">
    <sheetIdMap count="2">
      <sheetId val="1"/>
      <sheetId val="2"/>
    </sheetIdMap>
  </header>
  <header guid="{21D33E1C-A825-42A1-9B15-273D9F3AD0F9}" dateTime="2021-04-06T11:34:58" maxSheetId="3" userName="Крыжановская Анна Александровна" r:id="rId558">
    <sheetIdMap count="2">
      <sheetId val="1"/>
      <sheetId val="2"/>
    </sheetIdMap>
  </header>
  <header guid="{1CBC82EA-D99A-49EC-AE46-4F750E22A3D1}" dateTime="2021-04-06T11:35:07" maxSheetId="3" userName="Крыжановская Анна Александровна" r:id="rId559">
    <sheetIdMap count="2">
      <sheetId val="1"/>
      <sheetId val="2"/>
    </sheetIdMap>
  </header>
  <header guid="{11F8FBD4-4376-4995-A4F6-9F84A23B092D}" dateTime="2021-04-06T11:35:33" maxSheetId="3" userName="Крыжановская Анна Александровна" r:id="rId560">
    <sheetIdMap count="2">
      <sheetId val="1"/>
      <sheetId val="2"/>
    </sheetIdMap>
  </header>
  <header guid="{46D784CD-61B5-4C3F-8D08-434C0B33716A}" dateTime="2021-04-06T11:36:48" maxSheetId="3" userName="Крыжановская Анна Александровна" r:id="rId561" minRId="2880">
    <sheetIdMap count="2">
      <sheetId val="1"/>
      <sheetId val="2"/>
    </sheetIdMap>
  </header>
  <header guid="{D9B0C86F-C712-4773-8842-0B11D12087C6}" dateTime="2021-04-06T11:37:28" maxSheetId="3" userName="Крыжановская Анна Александровна" r:id="rId562">
    <sheetIdMap count="2">
      <sheetId val="1"/>
      <sheetId val="2"/>
    </sheetIdMap>
  </header>
  <header guid="{8DE3F290-D5F7-4805-BF2E-B907B8D981A9}" dateTime="2021-04-06T11:51:09" maxSheetId="3" userName="Крыжановская Анна Александровна" r:id="rId563" minRId="2881">
    <sheetIdMap count="2">
      <sheetId val="1"/>
      <sheetId val="2"/>
    </sheetIdMap>
  </header>
  <header guid="{E3D8E6C5-0BFD-4E75-BCBE-9CD5C98DF39E}" dateTime="2021-04-06T11:52:04" maxSheetId="3" userName="Крыжановская Анна Александровна" r:id="rId564" minRId="2882">
    <sheetIdMap count="2">
      <sheetId val="1"/>
      <sheetId val="2"/>
    </sheetIdMap>
  </header>
  <header guid="{7469D2A4-557F-46E6-83AB-88DBCAE5F138}" dateTime="2021-04-06T12:07:48" maxSheetId="3" userName="Крыжановская Анна Александровна" r:id="rId565" minRId="2883">
    <sheetIdMap count="2">
      <sheetId val="1"/>
      <sheetId val="2"/>
    </sheetIdMap>
  </header>
  <header guid="{84316CA5-0CB7-45FB-B890-74F0F1A36B68}" dateTime="2021-04-06T12:08:19" maxSheetId="3" userName="Крыжановская Анна Александровна" r:id="rId566" minRId="2885">
    <sheetIdMap count="2">
      <sheetId val="1"/>
      <sheetId val="2"/>
    </sheetIdMap>
  </header>
  <header guid="{915433A1-998B-4A87-8F84-E0152743F01E}" dateTime="2021-04-06T12:08:52" maxSheetId="3" userName="Крыжановская Анна Александровна" r:id="rId567" minRId="2886">
    <sheetIdMap count="2">
      <sheetId val="1"/>
      <sheetId val="2"/>
    </sheetIdMap>
  </header>
  <header guid="{A9466BCD-AC7A-41F4-97E8-2851B0D513EB}" dateTime="2021-04-06T12:10:04" maxSheetId="3" userName="Крыжановская Анна Александровна" r:id="rId568" minRId="2887">
    <sheetIdMap count="2">
      <sheetId val="1"/>
      <sheetId val="2"/>
    </sheetIdMap>
  </header>
  <header guid="{0072232E-03DB-48DC-91E8-DE6D64E21A0C}" dateTime="2021-04-06T12:12:15" maxSheetId="3" userName="Крыжановская Анна Александровна" r:id="rId569" minRId="2888">
    <sheetIdMap count="2">
      <sheetId val="1"/>
      <sheetId val="2"/>
    </sheetIdMap>
  </header>
  <header guid="{C383DA6E-5901-416A-A651-A32057D195A0}" dateTime="2021-04-06T12:14:39" maxSheetId="3" userName="Крыжановская Анна Александровна" r:id="rId570" minRId="2889">
    <sheetIdMap count="2">
      <sheetId val="1"/>
      <sheetId val="2"/>
    </sheetIdMap>
  </header>
  <header guid="{8AEC1573-1B98-4967-8232-F47F92579692}" dateTime="2021-04-06T12:17:50" maxSheetId="3" userName="Крыжановская Анна Александровна" r:id="rId571" minRId="2890">
    <sheetIdMap count="2">
      <sheetId val="1"/>
      <sheetId val="2"/>
    </sheetIdMap>
  </header>
  <header guid="{4326DA7F-DEEB-4DB5-9815-F34DEA748D10}" dateTime="2021-04-06T12:18:42" maxSheetId="3" userName="Крыжановская Анна Александровна" r:id="rId572" minRId="2891">
    <sheetIdMap count="2">
      <sheetId val="1"/>
      <sheetId val="2"/>
    </sheetIdMap>
  </header>
  <header guid="{D2DB5460-5291-4535-92B6-2617678CE147}" dateTime="2021-04-06T12:19:01" maxSheetId="3" userName="Крыжановская Анна Александровна" r:id="rId573">
    <sheetIdMap count="2">
      <sheetId val="1"/>
      <sheetId val="2"/>
    </sheetIdMap>
  </header>
  <header guid="{BE5E8BCC-EF83-42B6-AA3E-4F863A6BA1DE}" dateTime="2021-04-06T12:22:39" maxSheetId="3" userName="Крыжановская Анна Александровна" r:id="rId574" minRId="2893">
    <sheetIdMap count="2">
      <sheetId val="1"/>
      <sheetId val="2"/>
    </sheetIdMap>
  </header>
  <header guid="{82AAE22E-854C-44F7-ABED-B15B975B7430}" dateTime="2021-04-06T12:23:47" maxSheetId="3" userName="Крыжановская Анна Александровна" r:id="rId575" minRId="2894">
    <sheetIdMap count="2">
      <sheetId val="1"/>
      <sheetId val="2"/>
    </sheetIdMap>
  </header>
  <header guid="{05049990-1886-421B-A47D-82DE5B24B87F}" dateTime="2021-04-06T12:27:43" maxSheetId="3" userName="Крыжановская Анна Александровна" r:id="rId576" minRId="2895">
    <sheetIdMap count="2">
      <sheetId val="1"/>
      <sheetId val="2"/>
    </sheetIdMap>
  </header>
  <header guid="{6FF4D638-71E8-4B4F-B5BA-9017CF88D661}" dateTime="2021-04-07T09:44:24" maxSheetId="3" userName="Фесик Светлана Викторовна" r:id="rId577">
    <sheetIdMap count="2">
      <sheetId val="1"/>
      <sheetId val="2"/>
    </sheetIdMap>
  </header>
  <header guid="{690C728A-82E8-481F-AC80-7EB51D39F6D1}" dateTime="2021-04-08T18:11:28" maxSheetId="3" userName="Шулепова Ольга Анатольевна" r:id="rId578">
    <sheetIdMap count="2">
      <sheetId val="1"/>
      <sheetId val="2"/>
    </sheetIdMap>
  </header>
  <header guid="{9B552BEB-3068-4478-A36C-D3BDAF032A03}" dateTime="2021-04-09T10:35:53" maxSheetId="3" userName="Фесик Светлана Викторовна" r:id="rId579" minRId="2899" maxRId="2928">
    <sheetIdMap count="2">
      <sheetId val="1"/>
      <sheetId val="2"/>
    </sheetIdMap>
  </header>
  <header guid="{FE73B5E5-413F-471C-83EE-93DC8AC05431}" dateTime="2021-04-09T16:16:42" maxSheetId="3" userName="Шулепова Ольга Анатольевна" r:id="rId580">
    <sheetIdMap count="2">
      <sheetId val="1"/>
      <sheetId val="2"/>
    </sheetIdMap>
  </header>
  <header guid="{CFDAB2AD-2B7D-4E02-856E-D85288596370}" dateTime="2021-04-12T09:19:45" maxSheetId="3" userName="Рогожина Ольга Сергеевна" r:id="rId581">
    <sheetIdMap count="2">
      <sheetId val="1"/>
      <sheetId val="2"/>
    </sheetIdMap>
  </header>
  <header guid="{27187D1F-E43D-4A7D-AB8D-54B76EE4E5D6}" dateTime="2021-04-12T09:20:42" maxSheetId="3" userName="Рогожина Ольга Сергеевна" r:id="rId582" minRId="2935">
    <sheetIdMap count="2">
      <sheetId val="1"/>
      <sheetId val="2"/>
    </sheetIdMap>
  </header>
  <header guid="{85DA794E-FEE2-4A1A-8D99-7B55FDADC974}" dateTime="2021-04-12T09:25:38" maxSheetId="3" userName="Рогожина Ольга Сергеевна" r:id="rId583" minRId="2939">
    <sheetIdMap count="2">
      <sheetId val="1"/>
      <sheetId val="2"/>
    </sheetIdMap>
  </header>
  <header guid="{157484E0-147B-40B7-817C-3A238A9A5FE7}" dateTime="2021-04-12T09:27:32" maxSheetId="3" userName="Рогожина Ольга Сергеевна" r:id="rId584">
    <sheetIdMap count="2">
      <sheetId val="1"/>
      <sheetId val="2"/>
    </sheetIdMap>
  </header>
  <header guid="{04874B58-2407-4DCC-8182-68E888677229}" dateTime="2021-04-12T09:30:08" maxSheetId="3" userName="Рогожина Ольга Сергеевна" r:id="rId585" minRId="2946">
    <sheetIdMap count="2">
      <sheetId val="1"/>
      <sheetId val="2"/>
    </sheetIdMap>
  </header>
  <header guid="{834C3ECF-2E1F-4F31-9B8B-5C1C872FC40A}" dateTime="2021-04-12T09:33:33" maxSheetId="3" userName="Залецкая Ольга Генадьевна" r:id="rId586" minRId="2947">
    <sheetIdMap count="2">
      <sheetId val="1"/>
      <sheetId val="2"/>
    </sheetIdMap>
  </header>
  <header guid="{1952D8C4-675B-4658-8059-AEC7C3FF813F}" dateTime="2021-04-12T09:34:30" maxSheetId="3" userName="Рогожина Ольга Сергеевна" r:id="rId587" minRId="2951">
    <sheetIdMap count="2">
      <sheetId val="1"/>
      <sheetId val="2"/>
    </sheetIdMap>
  </header>
  <header guid="{DD7ED388-5A71-4152-B9B4-18B036605F3A}" dateTime="2021-04-12T09:35:29" maxSheetId="3" userName="Рогожина Ольга Сергеевна" r:id="rId588">
    <sheetIdMap count="2">
      <sheetId val="1"/>
      <sheetId val="2"/>
    </sheetIdMap>
  </header>
  <header guid="{195AA3D7-22F7-40E5-9663-29A79AD1F045}" dateTime="2021-04-12T09:35:57" maxSheetId="3" userName="Рогожина Ольга Сергеевна" r:id="rId589">
    <sheetIdMap count="2">
      <sheetId val="1"/>
      <sheetId val="2"/>
    </sheetIdMap>
  </header>
  <header guid="{2CE828B0-A069-4612-B86E-7D370E05562B}" dateTime="2021-04-12T09:38:49" maxSheetId="3" userName="Рогожина Ольга Сергеевна" r:id="rId590" minRId="2952">
    <sheetIdMap count="2">
      <sheetId val="1"/>
      <sheetId val="2"/>
    </sheetIdMap>
  </header>
  <header guid="{98816C00-EE12-4B7F-8886-F57F9C5AC4BF}" dateTime="2021-04-12T09:42:41" maxSheetId="3" userName="Рогожина Ольга Сергеевна" r:id="rId591">
    <sheetIdMap count="2">
      <sheetId val="1"/>
      <sheetId val="2"/>
    </sheetIdMap>
  </header>
  <header guid="{C91E66EB-525B-42A6-B0D4-049EBCA491B9}" dateTime="2021-04-12T09:43:30" maxSheetId="3" userName="Рогожина Ольга Сергеевна" r:id="rId592">
    <sheetIdMap count="2">
      <sheetId val="1"/>
      <sheetId val="2"/>
    </sheetIdMap>
  </header>
  <header guid="{072C7ABC-E776-4FE6-B68C-038D0C790A54}" dateTime="2021-04-12T09:47:40" maxSheetId="3" userName="Маганёва Екатерина Николаевна" r:id="rId593" minRId="2959">
    <sheetIdMap count="2">
      <sheetId val="1"/>
      <sheetId val="2"/>
    </sheetIdMap>
  </header>
  <header guid="{F4AA44EA-8F2E-4142-9E05-C41A1E6E3430}" dateTime="2021-04-12T09:50:00" maxSheetId="3" userName="Перевощикова Анна Васильевна" r:id="rId594" minRId="2964">
    <sheetIdMap count="2">
      <sheetId val="1"/>
      <sheetId val="2"/>
    </sheetIdMap>
  </header>
  <header guid="{C03F077E-6290-4349-A9BE-D7C0C40CBB16}" dateTime="2021-04-12T09:54:58" maxSheetId="3" userName="Рогожина Ольга Сергеевна" r:id="rId595">
    <sheetIdMap count="2">
      <sheetId val="1"/>
      <sheetId val="2"/>
    </sheetIdMap>
  </header>
  <header guid="{DB92FA3A-7B41-440A-B05B-55737BE12302}" dateTime="2021-04-12T10:08:29" maxSheetId="3" userName="Рогожина Ольга Сергеевна" r:id="rId596" minRId="2971">
    <sheetIdMap count="2">
      <sheetId val="1"/>
      <sheetId val="2"/>
    </sheetIdMap>
  </header>
  <header guid="{26364FCA-CE5D-4C6C-A82C-9BE209FF4D37}" dateTime="2021-04-12T10:09:22" maxSheetId="3" userName="Рогожина Ольга Сергеевна" r:id="rId597">
    <sheetIdMap count="2">
      <sheetId val="1"/>
      <sheetId val="2"/>
    </sheetIdMap>
  </header>
  <header guid="{186BD9A3-4067-46A4-ACD7-EEBB91A073FC}" dateTime="2021-04-12T10:11:03" maxSheetId="3" userName="Рогожина Ольга Сергеевна" r:id="rId598">
    <sheetIdMap count="2">
      <sheetId val="1"/>
      <sheetId val="2"/>
    </sheetIdMap>
  </header>
  <header guid="{D0D21671-CD9C-4C11-BEE8-612929B0F8B8}" dateTime="2021-04-12T11:04:03" maxSheetId="3" userName="Маганёва Екатерина Николаевна" r:id="rId599" minRId="2979">
    <sheetIdMap count="2">
      <sheetId val="1"/>
      <sheetId val="2"/>
    </sheetIdMap>
  </header>
  <header guid="{5F8733DB-5D4E-4D82-BE1E-6B4F5039198F}" dateTime="2021-04-12T11:04:45" maxSheetId="3" userName="Маганёва Екатерина Николаевна" r:id="rId600" minRId="2984">
    <sheetIdMap count="2">
      <sheetId val="1"/>
      <sheetId val="2"/>
    </sheetIdMap>
  </header>
  <header guid="{EA0BAB3F-CF1F-4CBE-BB72-911595B2FFF2}" dateTime="2021-04-12T11:15:58" maxSheetId="3" userName="Маганёва Екатерина Николаевна" r:id="rId601" minRId="2985" maxRId="2986">
    <sheetIdMap count="2">
      <sheetId val="1"/>
      <sheetId val="2"/>
    </sheetIdMap>
  </header>
  <header guid="{4DA02DF0-17C7-4B70-A587-0DF0EE500EBD}" dateTime="2021-04-12T11:19:56" maxSheetId="3" userName="Маганёва Екатерина Николаевна" r:id="rId602" minRId="2987">
    <sheetIdMap count="2">
      <sheetId val="1"/>
      <sheetId val="2"/>
    </sheetIdMap>
  </header>
  <header guid="{80FF5C54-C351-4FCE-9E43-EB29B4705EEE}" dateTime="2021-04-12T13:31:03" maxSheetId="3" userName="Рогожина Ольга Сергеевна" r:id="rId603">
    <sheetIdMap count="2">
      <sheetId val="1"/>
      <sheetId val="2"/>
    </sheetIdMap>
  </header>
  <header guid="{5184BB84-893E-4C79-9C20-9D0D3D8F7ADE}" dateTime="2021-04-12T13:48:33" maxSheetId="3" userName="Рогожина Ольга Сергеевна" r:id="rId604" minRId="2992" maxRId="2994">
    <sheetIdMap count="2">
      <sheetId val="1"/>
      <sheetId val="2"/>
    </sheetIdMap>
  </header>
  <header guid="{B9B1CD5D-4A41-44A0-93BB-0FC847AEACB9}" dateTime="2021-04-12T13:49:28" maxSheetId="3" userName="Рогожина Ольга Сергеевна" r:id="rId605" minRId="2999">
    <sheetIdMap count="2">
      <sheetId val="1"/>
      <sheetId val="2"/>
    </sheetIdMap>
  </header>
  <header guid="{515615FB-CD41-48AE-9F4E-6A75011861AC}" dateTime="2021-04-12T13:50:01" maxSheetId="3" userName="Рогожина Ольга Сергеевна" r:id="rId606" minRId="3000">
    <sheetIdMap count="2">
      <sheetId val="1"/>
      <sheetId val="2"/>
    </sheetIdMap>
  </header>
  <header guid="{330F295E-C5B3-419C-A124-E75A81CB1BAF}" dateTime="2021-04-12T13:51:45" maxSheetId="3" userName="Рогожина Ольга Сергеевна" r:id="rId607" minRId="3001" maxRId="3010">
    <sheetIdMap count="2">
      <sheetId val="1"/>
      <sheetId val="2"/>
    </sheetIdMap>
  </header>
  <header guid="{6CD3335B-49E0-47D0-96BD-6FB26E5DD5C2}" dateTime="2021-04-12T13:54:32" maxSheetId="3" userName="Рогожина Ольга Сергеевна" r:id="rId608" minRId="3011" maxRId="3013">
    <sheetIdMap count="2">
      <sheetId val="1"/>
      <sheetId val="2"/>
    </sheetIdMap>
  </header>
  <header guid="{31D4AF66-74F9-42EE-A9F5-F03956167C7E}" dateTime="2021-04-12T13:55:11" maxSheetId="3" userName="Рогожина Ольга Сергеевна" r:id="rId609" minRId="3018">
    <sheetIdMap count="2">
      <sheetId val="1"/>
      <sheetId val="2"/>
    </sheetIdMap>
  </header>
  <header guid="{C720D7B1-675D-4E7C-9775-E736A80AAA8D}" dateTime="2021-04-12T13:56:27" maxSheetId="3" userName="Рогожина Ольга Сергеевна" r:id="rId610" minRId="3019" maxRId="3021">
    <sheetIdMap count="2">
      <sheetId val="1"/>
      <sheetId val="2"/>
    </sheetIdMap>
  </header>
  <header guid="{BE48D0D4-11B6-407E-A13B-1476BB8B78B8}" dateTime="2021-04-12T13:58:55" maxSheetId="3" userName="Рогожина Ольга Сергеевна" r:id="rId611" minRId="3022" maxRId="3032">
    <sheetIdMap count="2">
      <sheetId val="1"/>
      <sheetId val="2"/>
    </sheetIdMap>
  </header>
  <header guid="{D45D2BE0-869D-4EA6-8128-2AAD94F2B102}" dateTime="2021-04-12T13:59:34" maxSheetId="3" userName="Рогожина Ольга Сергеевна" r:id="rId612" minRId="3033">
    <sheetIdMap count="2">
      <sheetId val="1"/>
      <sheetId val="2"/>
    </sheetIdMap>
  </header>
  <header guid="{2C081B7A-1AA5-4B34-8C69-1DCE30076417}" dateTime="2021-04-12T15:25:54" maxSheetId="3" userName="Рогожина Ольга Сергеевна" r:id="rId613" minRId="3034">
    <sheetIdMap count="2">
      <sheetId val="1"/>
      <sheetId val="2"/>
    </sheetIdMap>
  </header>
  <header guid="{8F6709D3-6520-4C3A-9A16-EB6FEE193280}" dateTime="2021-04-12T15:29:16" maxSheetId="3" userName="Рогожина Ольга Сергеевна" r:id="rId614" minRId="3039">
    <sheetIdMap count="2">
      <sheetId val="1"/>
      <sheetId val="2"/>
    </sheetIdMap>
  </header>
  <header guid="{0A8ED61A-B1AC-41A4-AF60-4CBFC3F88511}" dateTime="2021-04-12T15:31:05" maxSheetId="3" userName="Рогожина Ольга Сергеевна" r:id="rId615" minRId="3040" maxRId="3041">
    <sheetIdMap count="2">
      <sheetId val="1"/>
      <sheetId val="2"/>
    </sheetIdMap>
  </header>
  <header guid="{F68E153D-CB8D-4511-9B06-78920843C96E}" dateTime="2021-04-12T15:33:26" maxSheetId="3" userName="Рогожина Ольга Сергеевна" r:id="rId616" minRId="3042">
    <sheetIdMap count="2">
      <sheetId val="1"/>
      <sheetId val="2"/>
    </sheetIdMap>
  </header>
  <header guid="{86C19426-0310-4B19-8D5E-0F2CD7C9F6B9}" dateTime="2021-04-12T15:57:46" maxSheetId="3" userName="Залецкая Ольга Генадьевна" r:id="rId617">
    <sheetIdMap count="2">
      <sheetId val="1"/>
      <sheetId val="2"/>
    </sheetIdMap>
  </header>
  <header guid="{8DEE482E-7423-487A-B2F2-5B3FA94C61AC}" dateTime="2021-04-12T15:59:59" maxSheetId="3" userName="Маганёва Екатерина Николаевна" r:id="rId618" minRId="3050">
    <sheetIdMap count="2">
      <sheetId val="1"/>
      <sheetId val="2"/>
    </sheetIdMap>
  </header>
  <header guid="{0476D753-0B8B-4895-9F2C-0AA0929B676F}" dateTime="2021-04-12T16:01:19" maxSheetId="3" userName="Маганёва Екатерина Николаевна" r:id="rId619" minRId="3055">
    <sheetIdMap count="2">
      <sheetId val="1"/>
      <sheetId val="2"/>
    </sheetIdMap>
  </header>
  <header guid="{32695165-6720-4927-BDFE-A66A6CF6AA7A}" dateTime="2021-04-12T16:10:26" maxSheetId="3" userName="Залецкая Ольга Генадьевна" r:id="rId620" minRId="3056" maxRId="3058">
    <sheetIdMap count="2">
      <sheetId val="1"/>
      <sheetId val="2"/>
    </sheetIdMap>
  </header>
  <header guid="{39C3AB95-860C-43CE-A629-0EFE5F267284}" dateTime="2021-04-12T16:31:06" maxSheetId="3" userName="Маганёва Екатерина Николаевна" r:id="rId621" minRId="3062">
    <sheetIdMap count="2">
      <sheetId val="1"/>
      <sheetId val="2"/>
    </sheetIdMap>
  </header>
  <header guid="{7DF37A77-6B4E-4CBE-B4FA-110DE46A8E64}" dateTime="2021-04-12T16:32:01" maxSheetId="3" userName="Маганёва Екатерина Николаевна" r:id="rId622" minRId="3063">
    <sheetIdMap count="2">
      <sheetId val="1"/>
      <sheetId val="2"/>
    </sheetIdMap>
  </header>
  <header guid="{D8932EBC-D37E-42BE-A65E-1705CF0E8D01}" dateTime="2021-04-12T16:35:01" maxSheetId="3" userName="Маганёва Екатерина Николаевна" r:id="rId623" minRId="3064">
    <sheetIdMap count="2">
      <sheetId val="1"/>
      <sheetId val="2"/>
    </sheetIdMap>
  </header>
  <header guid="{B5B44926-5D10-419E-927C-8AF7ED5FCD50}" dateTime="2021-04-12T17:00:33" maxSheetId="3" userName="Рогожина Ольга Сергеевна" r:id="rId624">
    <sheetIdMap count="2">
      <sheetId val="1"/>
      <sheetId val="2"/>
    </sheetIdMap>
  </header>
  <header guid="{2811D51F-3DF1-4B5D-9439-16B25743B68F}" dateTime="2021-04-14T13:53:10" maxSheetId="3" userName="Вершинина Мария Игоревна" r:id="rId625" minRId="3069" maxRId="325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7" sId="1" quotePrefix="1">
    <oc r="E5" t="inlineStr">
      <is>
        <t>на 31.01.2021</t>
      </is>
    </oc>
    <nc r="E5" t="inlineStr">
      <is>
        <t>на 01.03.2021</t>
      </is>
    </nc>
  </rcc>
  <rcc rId="2558" sId="1" quotePrefix="1">
    <oc r="A3" t="inlineStr">
      <is>
        <t>Информация о реализации государственных программ Ханты-Мансийского автономного округа - Югры
на территории города Сургута на 31.01 2021 года</t>
      </is>
    </oc>
    <nc r="A3" t="inlineStr">
      <is>
        <t>Информация о реализации государственных программ Ханты-Мансийского автономного округа - Югры
на территории города Сургута на 01.03 2021 года</t>
      </is>
    </nc>
  </rcc>
  <rfmt sheetId="1" sqref="A9:XFD196" start="0" length="2147483647">
    <dxf>
      <font>
        <color rgb="FFFF0000"/>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snm rId="2562" sheetId="1" oldName="[отчет по госпрограммам на 01.03.2021.xlsx]на 31.01.2021" newName="[отчет по госпрограммам на 01.03.2021.xlsx]на 01.03.2021"/>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44:I149" start="0" length="2147483647">
    <dxf>
      <font>
        <color auto="1"/>
      </font>
    </dxf>
  </rfmt>
  <rfmt sheetId="1" sqref="C151:I151" start="0" length="2147483647">
    <dxf>
      <font>
        <color auto="1"/>
      </font>
    </dxf>
  </rfmt>
  <rcc rId="2584" sId="1">
    <oc r="K145">
      <f>D145-I145</f>
    </oc>
    <nc r="K145">
      <f>D145-I145</f>
    </nc>
  </rcc>
  <rcc rId="2585" sId="1">
    <oc r="K146">
      <f>D146-I146</f>
    </oc>
    <nc r="K146">
      <f>D146-I146</f>
    </nc>
  </rcc>
  <rfmt sheetId="1" sqref="L145" start="0" length="2147483647">
    <dxf>
      <font>
        <color auto="1"/>
      </font>
    </dxf>
  </rfmt>
  <rfmt sheetId="1" sqref="L145" start="0" length="2147483647">
    <dxf>
      <font>
        <b val="0"/>
      </font>
    </dxf>
  </rfmt>
  <rcc rId="2586" sId="1" odxf="1" dxf="1">
    <o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
</t>
      </is>
    </oc>
    <n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
</t>
      </is>
    </nc>
    <ndxf>
      <font>
        <sz val="16"/>
        <color auto="1"/>
      </font>
    </ndxf>
  </rc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2" sId="1" quotePrefix="1">
    <oc r="E5" t="inlineStr">
      <is>
        <t>на 01.03.2021</t>
      </is>
    </oc>
    <nc r="E5" t="inlineStr">
      <is>
        <t>на 31.03.2021</t>
      </is>
    </nc>
  </rcc>
  <rcc rId="2733" sId="1">
    <oc r="I5" t="inlineStr">
      <is>
        <t>Ожидаемое исполнение на 01.01.2022</t>
      </is>
    </oc>
    <nc r="I5" t="inlineStr">
      <is>
        <t>Ожидаемое исполнение на 31.12.2021</t>
      </is>
    </nc>
  </rcc>
  <rfmt sheetId="1" sqref="C9:I196" start="0" length="2147483647">
    <dxf>
      <font>
        <color rgb="FFFF0000"/>
      </font>
    </dxf>
  </rfmt>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2" sId="1">
    <oc r="B108" t="inlineStr">
      <is>
        <t xml:space="preserve">Подпрограмма "Создание условий для обеспечения жилыми помещениями граждан"
</t>
      </is>
    </oc>
    <nc r="B108" t="inlineStr">
      <is>
        <t>Подпрограмма "Создание условий для обеспечения жилыми помещениями граждан"</t>
      </is>
    </nc>
  </rc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J1048576" start="0" length="2147483647">
    <dxf>
      <font>
        <color rgb="FFFF0000"/>
      </font>
    </dxf>
  </rfmt>
  <rfmt sheetId="1" sqref="J5:J7" start="0" length="2147483647">
    <dxf>
      <font>
        <color auto="1"/>
      </font>
    </dxf>
  </rfmt>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 start="0" length="2147483647">
    <dxf>
      <font>
        <color auto="1"/>
      </font>
    </dxf>
  </rfmt>
  <rcc rId="2759" sId="1">
    <o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is>
    </oc>
    <nc r="J144"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t>
        </r>
        <r>
          <rPr>
            <sz val="16"/>
            <rFont val="Times New Roman"/>
            <family val="1"/>
            <charset val="204"/>
          </rPr>
          <t xml:space="preserve">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0"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1"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0" sId="1">
    <oc r="J102" t="inlineStr">
      <is>
        <r>
          <t xml:space="preserve">Размещение закупок на приобретение жилых помещений для участников программы запланировано на апрель 2021 года
</t>
        </r>
        <r>
          <rPr>
            <sz val="16"/>
            <rFont val="Times New Roman"/>
            <family val="1"/>
            <charset val="204"/>
          </rPr>
          <t xml:space="preserve">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t>
        </r>
      </is>
    </oc>
    <nc r="J102" t="inlineStr">
      <is>
        <r>
          <t xml:space="preserve">Размещение закупок на приобретение жилых помещений для участников программы запланировано на апрель 2021 года
</t>
        </r>
        <r>
          <rPr>
            <sz val="16"/>
            <rFont val="Times New Roman"/>
            <family val="1"/>
            <charset val="204"/>
          </rPr>
          <t>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r>
      </is>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2"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3"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4"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2"/>
            <charset val="204"/>
          </rPr>
          <t xml:space="preserve">ДАиГ: </t>
        </r>
        <r>
          <rPr>
            <sz val="16"/>
            <color rgb="FFFF0000"/>
            <rFont val="Times New Roman"/>
            <family val="2"/>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cc rId="2765" sId="1">
    <oc r="J31"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 xml:space="preserve">ДГХ: 
</t>
        </r>
        <r>
          <rPr>
            <sz val="16"/>
            <color rgb="FFFF0000"/>
            <rFont val="Times New Roman"/>
            <family val="2"/>
            <charset val="204"/>
          </rPr>
          <t xml:space="preserve">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color rgb="FFFF0000"/>
            <rFont val="Times New Roman"/>
            <family val="2"/>
            <charset val="204"/>
          </rPr>
          <t>ДАиГ</t>
        </r>
        <r>
          <rPr>
            <sz val="16"/>
            <color rgb="FFFF0000"/>
            <rFont val="Times New Roman"/>
            <family val="2"/>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oc>
    <nc r="J31"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 xml:space="preserve">ДГХ: 
</t>
        </r>
        <r>
          <rPr>
            <sz val="16"/>
            <color rgb="FFFF0000"/>
            <rFont val="Times New Roman"/>
            <family val="2"/>
            <charset val="204"/>
          </rPr>
          <t xml:space="preserve">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nc>
  </rc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0"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r>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1" sId="1">
    <oc r="J84" t="inlineStr">
      <is>
        <t>Размещение закупок на приобретение жилых помещений для участников программы запланировано на апрель 2021 года</t>
      </is>
    </oc>
    <nc r="J84" t="inlineStr">
      <is>
        <t>Размещены закупки на приобретение 62 жилых помещений для участников программы. Подведение итогов аукциона состоится в апреле 2021 года</t>
      </is>
    </nc>
  </rcc>
  <rfmt sheetId="1" sqref="C84:J89" start="0" length="2147483647">
    <dxf>
      <font>
        <color auto="1"/>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8:J81" start="0" length="2147483647">
    <dxf>
      <font>
        <color auto="1"/>
      </font>
    </dxf>
  </rfmt>
  <rcc rId="2772" sId="1">
    <oc r="J96" t="inlineStr">
      <is>
        <t xml:space="preserve">Заключен муниципальный контракт на выполнение кадастровых работ №1 от 21.02.2020 №1 от 21.02.2020 с ООО "Геоземстрой", сумма контракта 47 000 тыс.руб. Срок выполнения работ - 01.11.2021 года. Подрядчиком нарушен срок выполнения работ. Ведется претензионная работа. </t>
      </is>
    </oc>
    <nc r="J96" t="inlineStr">
      <is>
        <t xml:space="preserve">Муниципальный контракт на выполнение кадастровых работ №1 от 21.02.2020 №1 с ООО "Геоземстрой" расторгнут по причине нарушения подрядчиком срока выполнения работ. Подрядчиком направлен иск о признании недействительным решение об одностороннем отказе. Судебное заседание назначено назначено на 05.04.2021 года </t>
      </is>
    </nc>
  </rcc>
  <rfmt sheetId="1" sqref="A96:J101" start="0" length="2147483647">
    <dxf>
      <font>
        <color auto="1"/>
      </font>
    </dxf>
  </rfmt>
  <rfmt sheetId="1" sqref="A90:J95" start="0" length="2147483647">
    <dxf>
      <font>
        <color auto="1"/>
      </font>
    </dxf>
  </rfmt>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3" sId="1" odxf="1" dxf="1">
    <oc r="J102" t="inlineStr">
      <is>
        <t>Размещение закупок на приобретение жилых помещений для участников программы запланировано на апрель 2021 года
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is>
    </oc>
    <nc r="J102" t="inlineStr">
      <is>
        <r>
          <rPr>
            <sz val="16"/>
            <rFont val="Times New Roman"/>
            <family val="1"/>
            <charset val="204"/>
          </rPr>
          <t>ДАиГ: размещены закупки на приобретение 31 жилого помещения для участников программы. Подведение итогов аукциона состоится в апреле 2021 года.</t>
        </r>
        <r>
          <rPr>
            <sz val="16"/>
            <color rgb="FFFF0000"/>
            <rFont val="Times New Roman"/>
            <family val="2"/>
            <charset val="204"/>
          </rPr>
          <t xml:space="preserve">
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r>
      </is>
    </nc>
    <ndxf>
      <font>
        <sz val="16"/>
        <color rgb="FFFF0000"/>
      </font>
    </ndxf>
  </rcc>
  <rcc rId="2774" sId="1" numFmtId="4">
    <nc r="C139">
      <v>1918.5</v>
    </nc>
  </rcc>
  <rfmt sheetId="1" sqref="A132:J142" start="0" length="2147483647">
    <dxf>
      <font>
        <color auto="1"/>
      </font>
    </dxf>
  </rfmt>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5:H17" start="0" length="2147483647">
    <dxf>
      <font>
        <color auto="1"/>
      </font>
    </dxf>
  </rfmt>
  <rfmt sheetId="1" sqref="C57:D59" start="0" length="2147483647">
    <dxf>
      <font>
        <color auto="1"/>
      </font>
    </dxf>
  </rfmt>
  <rcc rId="2775" sId="1" numFmtId="4">
    <oc r="G59">
      <v>1317.36</v>
    </oc>
    <nc r="G59">
      <v>1335.86</v>
    </nc>
  </rcc>
  <rfmt sheetId="1" sqref="G57:H59" start="0" length="2147483647">
    <dxf>
      <font>
        <color auto="1"/>
      </font>
    </dxf>
  </rfmt>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2" sId="1" numFmtId="4">
    <oc r="C147">
      <v>32495.3</v>
    </oc>
    <nc r="C147">
      <v>34371</v>
    </nc>
  </rcc>
  <rfmt sheetId="1" sqref="C147:D147" start="0" length="2147483647">
    <dxf>
      <font>
        <color auto="1"/>
      </font>
    </dxf>
  </rfmt>
  <rcc rId="2783" sId="1" numFmtId="4">
    <oc r="C148">
      <v>79764.899999999994</v>
    </oc>
    <nc r="C148">
      <v>82698.600000000006</v>
    </nc>
  </rcc>
  <rfmt sheetId="1" sqref="C148:D148" start="0" length="2147483647">
    <dxf>
      <font>
        <color auto="1"/>
      </font>
    </dxf>
  </rfmt>
  <rcc rId="2784" sId="1" numFmtId="4">
    <oc r="C149">
      <v>35165.339999999997</v>
    </oc>
    <nc r="C149">
      <v>35411.26</v>
    </nc>
  </rcc>
  <rfmt sheetId="1" sqref="C149:D149" start="0" length="2147483647">
    <dxf>
      <font>
        <color auto="1"/>
      </font>
    </dxf>
  </rfmt>
  <rcc rId="2785" sId="1" numFmtId="4">
    <oc r="G149">
      <v>0</v>
    </oc>
    <nc r="G149">
      <v>22.77</v>
    </nc>
  </rcc>
  <rfmt sheetId="1" sqref="E149:H149" start="0" length="2147483647">
    <dxf>
      <font>
        <color auto="1"/>
      </font>
    </dxf>
  </rfmt>
  <rfmt sheetId="1" sqref="C153:D155" start="0" length="2147483647">
    <dxf>
      <font>
        <color auto="1"/>
      </font>
    </dxf>
  </rfmt>
  <rcc rId="2786" sId="1" numFmtId="4">
    <oc r="G155">
      <v>0</v>
    </oc>
    <nc r="G155">
      <v>68.209999999999994</v>
    </nc>
  </rcc>
  <rfmt sheetId="1" sqref="G153:H155" start="0" length="2147483647">
    <dxf>
      <font>
        <color auto="1"/>
      </font>
    </dxf>
  </rfmt>
  <rcc rId="2787" sId="1" numFmtId="4">
    <oc r="C167">
      <v>0</v>
    </oc>
    <nc r="C167">
      <v>80000</v>
    </nc>
  </rcc>
  <rfmt sheetId="1" sqref="C167:D167" start="0" length="2147483647">
    <dxf>
      <font>
        <color auto="1"/>
      </font>
    </dxf>
  </rfmt>
  <rfmt sheetId="1" sqref="C168:D168" start="0" length="2147483647">
    <dxf>
      <font>
        <color auto="1"/>
      </font>
    </dxf>
  </rfmt>
  <rcc rId="2788" sId="1" numFmtId="4">
    <oc r="C169">
      <v>138415.10999999999</v>
    </oc>
    <nc r="C169">
      <v>138415.29999999999</v>
    </nc>
  </rcc>
  <rfmt sheetId="1" sqref="C169:D169" start="0" length="2147483647">
    <dxf>
      <font>
        <color auto="1"/>
      </font>
    </dxf>
  </rfmt>
  <rcc rId="2789" sId="1" numFmtId="4">
    <oc r="G169">
      <v>0</v>
    </oc>
    <nc r="G169">
      <v>22041.83</v>
    </nc>
  </rcc>
  <rfmt sheetId="1" sqref="E169:H169" start="0" length="2147483647">
    <dxf>
      <font>
        <color auto="1"/>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1" sId="1" numFmtId="4">
    <oc r="E34">
      <v>9500</v>
    </oc>
    <nc r="E34">
      <v>36000</v>
    </nc>
  </rcc>
  <rcc rId="2592" sId="1" numFmtId="4">
    <oc r="G34">
      <v>5040.1899999999996</v>
    </oc>
    <nc r="G34">
      <v>27847.91</v>
    </nc>
  </rcc>
  <rfmt sheetId="1" sqref="A31:I37"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0" sId="1">
    <oc r="J57" t="inlineStr">
      <is>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запланированы на 4 квартал 2021 года.
</t>
      </is>
    </oc>
    <nc r="J57" t="inlineStr">
      <is>
        <r>
          <t xml:space="preserve">
</t>
        </r>
        <r>
          <rPr>
            <sz val="16"/>
            <rFont val="Times New Roman"/>
            <family val="1"/>
            <charset val="204"/>
          </rPr>
          <t xml:space="preserve">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2"/>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запланированы на 4 квартал 2021 года.
</t>
        </r>
      </is>
    </nc>
  </rc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7:I59" start="0" length="2147483647">
    <dxf>
      <font>
        <color auto="1"/>
      </font>
    </dxf>
  </rfmt>
  <rcc rId="2794" sId="1">
    <oc r="J57" t="inlineStr">
      <is>
        <r>
          <t xml:space="preserve">
</t>
        </r>
        <r>
          <rPr>
            <sz val="16"/>
            <rFont val="Times New Roman"/>
            <family val="1"/>
            <charset val="204"/>
          </rPr>
          <t xml:space="preserve">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2"/>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запланированы на 4 квартал 2021 года.
</t>
        </r>
      </is>
    </oc>
    <nc r="J57" t="inlineStr">
      <is>
        <r>
          <t xml:space="preserve">
</t>
        </r>
        <r>
          <rPr>
            <sz val="16"/>
            <rFont val="Times New Roman"/>
            <family val="1"/>
            <charset val="204"/>
          </rPr>
          <t>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01.04.2021 за счет средств окружного бюджета  оплачены работы на сумму 1 317, 4 тыс.руб., фактически отловлено 37 голов.</t>
        </r>
        <r>
          <rPr>
            <sz val="16"/>
            <color rgb="FFFF0000"/>
            <rFont val="Times New Roman"/>
            <family val="2"/>
            <charset val="204"/>
          </rPr>
          <t xml:space="preserve">
</t>
        </r>
        <r>
          <rPr>
            <sz val="16"/>
            <rFont val="Times New Roman"/>
            <family val="1"/>
            <charset val="204"/>
          </rPr>
          <t xml:space="preserve">
УБУиО: На 01.04.2021 произведена оплата труда муниципального служащего органов местного самоуправления в размере 18,5 тыс.рублей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(с учетом страховых взносов на оплату труда в государственные внебюджетные фонды).
Расходы остатка средств запланированы на 4 квартал 2021 года.</t>
        </r>
        <r>
          <rPr>
            <sz val="16"/>
            <color rgb="FFFF0000"/>
            <rFont val="Times New Roman"/>
            <family val="2"/>
            <charset val="204"/>
          </rPr>
          <t xml:space="preserve">
</t>
        </r>
      </is>
    </nc>
  </rc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8" sId="1">
    <oc r="K15">
      <f>D15-I15</f>
    </oc>
    <nc r="K15">
      <f>D15-I15</f>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9" sId="1" odxf="1" dxf="1">
    <o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01.03.2021 заключен договор с ООО "Догма Групп" на оказание услуг по акарицидной (трехкратной) обработке территории города Сургута на сумму 1 174,4 тыс. рублей, срок выполнения работ с 26.04.2021 по 30.09.2021, площадь, подлежащая обработке 419,75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oc>
    <nc r="J15" t="inlineStr">
      <is>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01.04.2021 заключены договоры:
1) с ООО "Догма Групп" на оказание услуг по акарицидной (трехкратной) обработке территории города Сургута на сумму 1 174,4 тыс. рублей, срок выполнения работ с 26.04.2021 по 30.09.2021, площадь, подлежащая обработке 419,75 га.;
2) с ИП Конев Виктор Алексеевич на оказание услуг по ларвицидной (двухкратной) обработке открытых водоемов города Сургута на сумму 285,1 тыс.руб., срок выполнения работ с 24.05.2021 по 31.08.2021, площадь, подлежащая обработке 326,17 га.;
3) с ИП Конев Виктор Алексеевич на оказание услуг по проведению дератизации (двухкратной) селитебной зоны территории города Сургута на сумму 384,2 тыс.руб., срок выполнения работ с 03.05.2021 по 03.10.2021, площадь, подлежащая обработке 232,30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
</t>
      </is>
    </nc>
    <odxf>
      <font>
        <sz val="16"/>
        <color rgb="FFFF0000"/>
      </font>
    </odxf>
    <ndxf>
      <font>
        <sz val="16"/>
        <color auto="1"/>
      </font>
    </ndxf>
  </rcc>
  <rfmt sheetId="1" sqref="I15:I17" start="0" length="2147483647">
    <dxf>
      <font>
        <color auto="1"/>
      </font>
    </dxf>
  </rfmt>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3" sId="1">
    <oc r="J102" t="inlineStr">
      <is>
        <r>
          <rPr>
            <sz val="16"/>
            <rFont val="Times New Roman"/>
            <family val="1"/>
            <charset val="204"/>
          </rPr>
          <t>ДАиГ: размещены закупки на приобретение 31 жилого помещения для участников программы. Подведение итогов аукциона состоится в апреле 2021 года.</t>
        </r>
        <r>
          <rPr>
            <sz val="16"/>
            <color rgb="FFFF0000"/>
            <rFont val="Times New Roman"/>
            <family val="2"/>
            <charset val="204"/>
          </rPr>
          <t xml:space="preserve">
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r>
      </is>
    </oc>
    <nc r="J102" t="inlineStr">
      <is>
        <r>
          <rPr>
            <sz val="16"/>
            <rFont val="Times New Roman"/>
            <family val="1"/>
            <charset val="204"/>
          </rPr>
          <t>ДАиГ: размещены закупки на приобретение 31 жилого помещения для участников программы. Подведение итогов аукциона состоится в апреле 2021 года.</t>
        </r>
        <r>
          <rPr>
            <sz val="16"/>
            <color rgb="FFFF0000"/>
            <rFont val="Times New Roman"/>
            <family val="2"/>
            <charset val="204"/>
          </rPr>
          <t xml:space="preserve">
</t>
        </r>
        <r>
          <rPr>
            <sz val="16"/>
            <rFont val="Times New Roman"/>
            <family val="1"/>
            <charset val="204"/>
          </rPr>
          <t>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На 01.04.2021 заключены 2 соглашения об изъятии недвижимости для муниципальных нужд на сумму 8 649,00 тыс.руб. Расходы запланированы на 2 квартал 2021 года.</t>
        </r>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4" sId="1">
    <oc r="J31"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2"/>
            <charset val="204"/>
          </rPr>
          <t xml:space="preserve">ДГХ: 
</t>
        </r>
        <r>
          <rPr>
            <sz val="16"/>
            <color rgb="FFFF0000"/>
            <rFont val="Times New Roman"/>
            <family val="2"/>
            <charset val="204"/>
          </rPr>
          <t xml:space="preserve">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oc>
    <nc r="J31"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nc>
  </rcc>
  <rcc rId="2805" sId="1">
    <oc r="K169">
      <f>D169-I169</f>
    </oc>
    <nc r="K169">
      <f>D169-I169</f>
    </nc>
  </rcc>
  <rfmt sheetId="1" sqref="C166:I169" start="0" length="2147483647">
    <dxf>
      <font>
        <color auto="1"/>
      </font>
    </dxf>
  </rfmt>
  <rfmt sheetId="1" sqref="L166" start="0" length="2147483647">
    <dxf>
      <font>
        <color auto="1"/>
      </font>
    </dxf>
  </rfmt>
  <rfmt sheetId="1" sqref="L166" start="0" length="2147483647">
    <dxf>
      <font>
        <b val="0"/>
      </font>
    </dxf>
  </rfmt>
  <rcc rId="2806" sId="1" quotePrefix="1">
    <nc r="L166" t="inlineStr">
      <is>
        <t xml:space="preserve">
</t>
      </is>
    </nc>
  </rcc>
  <rcc rId="2807" sId="1" odxf="1" dxf="1">
    <oc r="J166" t="inlineStr">
      <is>
        <r>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oc>
    <n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22 025,66069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ndxf>
      <font>
        <sz val="16"/>
        <color rgb="FFFF0000"/>
      </font>
    </ndxf>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8" sId="1">
    <o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22 025,66069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oc>
    <n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22 025,7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4" start="0" length="0">
    <dxf>
      <font>
        <sz val="16"/>
        <color rgb="FFFF0000"/>
      </font>
    </dxf>
  </rfmt>
  <rm rId="2809" sheetId="1" source="L145" destination="L146" sourceSheetId="1">
    <rfmt sheetId="1" sqref="L146" start="0" length="0">
      <dxf>
        <font>
          <b/>
          <sz val="20"/>
          <color rgb="FFFF0000"/>
          <name val="Times New Roman"/>
          <scheme val="none"/>
        </font>
        <numFmt numFmtId="4" formatCode="#,##0.00"/>
        <alignment horizontal="left" vertical="top" wrapText="1" readingOrder="0"/>
      </dxf>
    </rfmt>
  </rm>
  <rfmt sheetId="1" sqref="L146" start="0" length="2147483647">
    <dxf>
      <font>
        <sz val="18"/>
      </font>
    </dxf>
  </rfmt>
  <rcc rId="2810" sId="1">
    <oc r="J144"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t>
        </r>
        <r>
          <rPr>
            <sz val="16"/>
            <rFont val="Times New Roman"/>
            <family val="1"/>
            <charset val="204"/>
          </rPr>
          <t xml:space="preserve">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oc>
    <nc r="J14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3)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r>
          <rPr>
            <sz val="16"/>
            <color rgb="FFFF0000"/>
            <rFont val="Times New Roman"/>
            <family val="2"/>
            <charset val="204"/>
          </rPr>
          <t xml:space="preserve">
</t>
        </r>
        <r>
          <rPr>
            <sz val="16"/>
            <rFont val="Times New Roman"/>
            <family val="1"/>
            <charset val="204"/>
          </rPr>
          <t xml:space="preserve">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nc>
  </rcc>
  <rfmt sheetId="1" sqref="C151:D151" start="0" length="2147483647">
    <dxf>
      <font>
        <color auto="1"/>
      </font>
    </dxf>
  </rfmt>
  <rfmt sheetId="1" sqref="I151" start="0" length="2147483647">
    <dxf>
      <font>
        <color auto="1"/>
      </font>
    </dxf>
  </rfmt>
  <rcc rId="2811" sId="1" numFmtId="4">
    <oc r="I149">
      <f>D149-G149</f>
    </oc>
    <nc r="I149">
      <v>36367.69</v>
    </nc>
  </rcc>
  <rfmt sheetId="1" sqref="I149" start="0" length="2147483647">
    <dxf>
      <font>
        <color auto="1"/>
      </font>
    </dxf>
  </rfmt>
  <rfmt sheetId="1" sqref="I147:I148" start="0" length="2147483647">
    <dxf>
      <font>
        <color auto="1"/>
      </font>
    </dxf>
  </rfmt>
  <rfmt sheetId="1" sqref="B144:I146" start="0" length="2147483647">
    <dxf>
      <font>
        <color auto="1"/>
      </font>
    </dxf>
  </rfmt>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7:G59" start="0" length="2147483647">
    <dxf>
      <font>
        <color auto="1"/>
      </font>
    </dxf>
  </rfmt>
  <rcc rId="2818" sId="1" numFmtId="4">
    <oc r="E155">
      <v>0</v>
    </oc>
    <nc r="E155">
      <v>68.209999999999994</v>
    </nc>
  </rcc>
  <rfmt sheetId="1" sqref="E153:F155" start="0" length="2147483647">
    <dxf>
      <font>
        <color auto="1"/>
      </font>
    </dxf>
  </rfmt>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B44" start="0" length="2147483647">
    <dxf>
      <font>
        <color auto="1"/>
      </font>
    </dxf>
  </rfmt>
  <rfmt sheetId="1" sqref="C42" start="0" length="2147483647">
    <dxf>
      <font>
        <color auto="1"/>
      </font>
    </dxf>
  </rfmt>
  <rfmt sheetId="1" sqref="C41" start="0" length="2147483647">
    <dxf>
      <font>
        <color auto="1"/>
      </font>
    </dxf>
  </rfmt>
  <rfmt sheetId="1" sqref="C40" start="0" length="2147483647">
    <dxf>
      <font>
        <color auto="1"/>
      </font>
    </dxf>
  </rfmt>
  <rfmt sheetId="1" sqref="C39" start="0" length="2147483647">
    <dxf>
      <font>
        <color auto="1"/>
      </font>
    </dxf>
  </rfmt>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5" sId="1" numFmtId="4">
    <oc r="E34">
      <v>36000</v>
    </oc>
    <nc r="E34">
      <v>57900</v>
    </nc>
  </rcc>
  <rcc rId="2826" sId="1" numFmtId="4">
    <oc r="G34">
      <v>27847.91</v>
    </oc>
    <nc r="G34">
      <v>49087.98</v>
    </nc>
  </rcc>
  <rfmt sheetId="1" sqref="C31:H37"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15:I115" start="0" length="2147483647">
    <dxf>
      <font>
        <color auto="1"/>
      </font>
    </dxf>
  </rfmt>
  <rfmt sheetId="1" sqref="C116:I116" start="0" length="2147483647">
    <dxf>
      <font>
        <color auto="1"/>
      </font>
    </dxf>
  </rfmt>
  <rfmt sheetId="1" sqref="C117:I117" start="0" length="2147483647">
    <dxf>
      <font>
        <color auto="1"/>
      </font>
    </dxf>
  </rfmt>
  <rfmt sheetId="1" sqref="C114:I114" start="0" length="2147483647">
    <dxf>
      <font>
        <color auto="1"/>
      </font>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20:I120" start="0" length="2147483647">
    <dxf>
      <font>
        <color auto="1"/>
      </font>
    </dxf>
  </rfmt>
  <rfmt sheetId="1" sqref="C122:I125" start="0" length="2147483647">
    <dxf>
      <font>
        <color auto="1"/>
      </font>
    </dxf>
  </rfmt>
  <rcc rId="2830" sId="1">
    <oc r="C127">
      <f>4725.1+47250.9</f>
    </oc>
    <nc r="C127">
      <f>5830.7+49141.1</f>
    </nc>
  </rcc>
  <rfmt sheetId="1" sqref="C126:I131" start="0" length="2147483647">
    <dxf>
      <font>
        <color auto="1"/>
      </font>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9:I164" start="0" length="2147483647">
    <dxf>
      <font>
        <color auto="1"/>
      </font>
    </dxf>
  </rfmt>
  <rcc rId="2831" sId="1" numFmtId="4">
    <oc r="C177">
      <v>24101.4</v>
    </oc>
    <nc r="C177">
      <v>24828.2</v>
    </nc>
  </rcc>
  <rcc rId="2832" sId="1" numFmtId="4">
    <oc r="E177">
      <v>3023.21</v>
    </oc>
    <nc r="E177">
      <v>5551.32</v>
    </nc>
  </rcc>
  <rcc rId="2833" sId="1" numFmtId="4">
    <oc r="G177">
      <v>3023.21</v>
    </oc>
    <nc r="G177">
      <v>5551.32</v>
    </nc>
  </rcc>
  <rcc rId="2834" sId="1" numFmtId="4">
    <oc r="C178">
      <v>7561.6</v>
    </oc>
    <nc r="C178">
      <v>7521.8</v>
    </nc>
  </rcc>
  <rcc rId="2835" sId="1" numFmtId="4">
    <oc r="G178">
      <v>697.04</v>
    </oc>
    <nc r="G178">
      <v>1290.24</v>
    </nc>
  </rcc>
  <rfmt sheetId="1" sqref="C176:I181" start="0" length="2147483647">
    <dxf>
      <font>
        <color auto="1"/>
      </font>
    </dxf>
  </rfmt>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6" sId="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2"/>
            <charset val="204"/>
          </rPr>
          <t>АГ(ДК):</t>
        </r>
        <r>
          <rPr>
            <sz val="16"/>
            <color rgb="FFFF0000"/>
            <rFont val="Times New Roman"/>
            <family val="2"/>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7" sId="1" numFmtId="4">
    <oc r="E188">
      <v>108.26</v>
    </oc>
    <nc r="E188">
      <v>145.97999999999999</v>
    </nc>
  </rcc>
  <rcc rId="2838" sId="1" numFmtId="4">
    <oc r="E187">
      <v>2554.44</v>
    </oc>
    <nc r="E187">
      <v>3508.88</v>
    </nc>
  </rcc>
  <rfmt sheetId="1" sqref="C183:I190" start="0" length="2147483647">
    <dxf>
      <font>
        <color auto="1"/>
      </font>
    </dxf>
  </rfmt>
  <rcc rId="2839" sId="1" numFmtId="4">
    <oc r="G187">
      <v>2147.83</v>
    </oc>
    <nc r="G187">
      <v>3507.53</v>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0" sId="1" numFmtId="4">
    <oc r="C42">
      <v>299.10000000000002</v>
    </oc>
    <nc r="C42">
      <v>305.08</v>
    </nc>
  </rcc>
  <rfmt sheetId="1" sqref="C42" start="0" length="2147483647">
    <dxf>
      <font>
        <color auto="1"/>
      </font>
    </dxf>
  </rfmt>
  <rcc rId="2841" sId="1" numFmtId="4">
    <oc r="C41">
      <v>1697</v>
    </oc>
    <nc r="C41">
      <v>1776.5</v>
    </nc>
  </rcc>
  <rfmt sheetId="1" sqref="C41" start="0" length="2147483647">
    <dxf>
      <font>
        <color auto="1"/>
      </font>
    </dxf>
  </rfmt>
  <rcc rId="2842" sId="1" numFmtId="4">
    <oc r="C40">
      <v>306.8</v>
    </oc>
    <nc r="C40">
      <v>340.9</v>
    </nc>
  </rcc>
  <rfmt sheetId="1" sqref="C39" start="0" length="2147483647">
    <dxf>
      <font>
        <color auto="1"/>
      </font>
    </dxf>
  </rfmt>
  <rfmt sheetId="1" sqref="C40" start="0" length="2147483647">
    <dxf>
      <font>
        <color auto="1"/>
      </font>
    </dxf>
  </rfmt>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0" start="0" length="2147483647">
    <dxf>
      <font>
        <color auto="1"/>
      </font>
    </dxf>
  </rfmt>
  <rfmt sheetId="1" sqref="D41" start="0" length="2147483647">
    <dxf>
      <font>
        <color auto="1"/>
      </font>
    </dxf>
  </rfmt>
  <rfmt sheetId="1" sqref="D42" start="0" length="2147483647">
    <dxf>
      <font>
        <color auto="1"/>
      </font>
    </dxf>
  </rfmt>
  <rfmt sheetId="1" sqref="D39" start="0" length="2147483647">
    <dxf>
      <font>
        <color auto="1"/>
      </font>
    </dxf>
  </rfmt>
  <rfmt sheetId="1" sqref="I39:I42" start="0" length="2147483647">
    <dxf>
      <font>
        <color auto="1"/>
      </font>
    </dxf>
  </rfmt>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3"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u/>
            <sz val="16"/>
            <rFont val="Times New Roman"/>
            <family val="1"/>
            <charset val="204"/>
          </rPr>
          <t/>
        </r>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0" start="0" length="2147483647">
    <dxf>
      <font>
        <color auto="1"/>
      </font>
    </dxf>
  </rfmt>
  <rfmt sheetId="1" sqref="D41" start="0" length="2147483647">
    <dxf>
      <font>
        <color auto="1"/>
      </font>
    </dxf>
  </rfmt>
  <rfmt sheetId="1" sqref="D42" start="0" length="2147483647">
    <dxf>
      <font>
        <color auto="1"/>
      </font>
    </dxf>
  </rfmt>
  <rfmt sheetId="1" sqref="D39" start="0" length="2147483647">
    <dxf>
      <font>
        <color auto="1"/>
      </font>
    </dxf>
  </rfmt>
  <rfmt sheetId="1" sqref="I39:I42" start="0" length="2147483647">
    <dxf>
      <font>
        <color auto="1"/>
      </font>
    </dxf>
  </rfmt>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4"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sz val="16"/>
            <color rgb="FFFF0000"/>
            <rFont val="Times New Roman"/>
            <family val="2"/>
            <charset val="204"/>
          </rPr>
          <t xml:space="preserve">                                                                                                                                                                                                                                                                                                                                                                                                                                                                                    
</t>
        </r>
        <r>
          <rPr>
            <u/>
            <sz val="16"/>
            <rFont val="Times New Roman"/>
            <family val="1"/>
            <charset val="204"/>
          </rPr>
          <t/>
        </r>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6" start="0" length="2147483647">
    <dxf>
      <font>
        <color auto="1"/>
      </font>
    </dxf>
  </rfmt>
  <rcc rId="2845" sId="1" numFmtId="4">
    <oc r="C47">
      <v>46212.7</v>
    </oc>
    <nc r="C47">
      <v>46294.2</v>
    </nc>
  </rcc>
  <rfmt sheetId="1" sqref="C47" start="0" length="2147483647">
    <dxf>
      <font>
        <color auto="1"/>
      </font>
    </dxf>
  </rfmt>
  <rcc rId="2846" sId="1" numFmtId="4">
    <oc r="C48">
      <v>2468.15</v>
    </oc>
    <nc r="C48">
      <v>2472.44</v>
    </nc>
  </rcc>
  <rfmt sheetId="1" sqref="C48" start="0" length="2147483647">
    <dxf>
      <font>
        <color auto="1"/>
      </font>
    </dxf>
  </rfmt>
  <rfmt sheetId="1" sqref="C45" start="0" length="2147483647">
    <dxf>
      <font>
        <color auto="1"/>
      </font>
    </dxf>
  </rfmt>
  <rfmt sheetId="1" sqref="D46" start="0" length="2147483647">
    <dxf>
      <font>
        <color auto="1"/>
      </font>
    </dxf>
  </rfmt>
  <rfmt sheetId="1" sqref="D47" start="0" length="2147483647">
    <dxf>
      <font>
        <color auto="1"/>
      </font>
    </dxf>
  </rfmt>
  <rfmt sheetId="1" sqref="D48" start="0" length="2147483647">
    <dxf>
      <font>
        <color auto="1"/>
      </font>
    </dxf>
  </rfmt>
  <rfmt sheetId="1" sqref="D45" start="0" length="2147483647">
    <dxf>
      <font>
        <color auto="1"/>
      </font>
    </dxf>
  </rfmt>
  <rfmt sheetId="1" sqref="I46:I48" start="0" length="2147483647">
    <dxf>
      <font>
        <color auto="1"/>
      </font>
    </dxf>
  </rfmt>
  <rfmt sheetId="1" sqref="I45" start="0" length="2147483647">
    <dxf>
      <font>
        <color auto="1"/>
      </font>
    </dxf>
  </rfmt>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7" sId="1" odxf="1" dxf="1">
    <oc r="J45" t="inlineStr">
      <is>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nc>
    <odxf>
      <font>
        <sz val="16"/>
        <color rgb="FFFF0000"/>
      </font>
    </odxf>
    <ndxf>
      <font>
        <sz val="16"/>
        <color rgb="FFFF0000"/>
      </font>
    </ndxf>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8"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9"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1:D53" start="0" length="2147483647">
    <dxf>
      <font>
        <color auto="1"/>
      </font>
    </dxf>
  </rfmt>
  <rcc rId="2850" sId="1" numFmtId="4">
    <oc r="E53">
      <v>2106.67</v>
    </oc>
    <nc r="E53">
      <v>2440.88</v>
    </nc>
  </rcc>
  <rcc rId="2851" sId="1" numFmtId="4">
    <oc r="G53">
      <v>956.78</v>
    </oc>
    <nc r="G53">
      <v>1729.48</v>
    </nc>
  </rcc>
  <rfmt sheetId="1" sqref="I51:I53" start="0" length="2147483647">
    <dxf>
      <font>
        <color auto="1"/>
      </font>
    </dxf>
  </rfmt>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1:F53" start="0" length="2147483647">
    <dxf>
      <font>
        <color auto="1"/>
      </font>
    </dxf>
  </rfmt>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51:H53" start="0" length="2147483647">
    <dxf>
      <font>
        <color auto="1"/>
      </font>
    </dxf>
  </rfmt>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2" sId="1">
    <oc r="J51" t="inlineStr">
      <is>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is>
    </oc>
    <nc r="J51" t="inlineStr">
      <is>
        <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r>
        <r>
          <rPr>
            <sz val="16"/>
            <color rgb="FFFF0000"/>
            <rFont val="Times New Roman"/>
            <family val="2"/>
            <charset val="204"/>
          </rPr>
          <t xml:space="preserve">                                                                                                                                                                                                                                                
</t>
        </r>
      </is>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94" start="0" length="2147483647">
    <dxf>
      <font>
        <color auto="1"/>
      </font>
    </dxf>
  </rfmt>
  <rfmt sheetId="1" sqref="C193" start="0" length="2147483647">
    <dxf>
      <font>
        <color auto="1"/>
      </font>
    </dxf>
  </rfmt>
  <rfmt sheetId="1" sqref="C191" start="0" length="2147483647">
    <dxf>
      <font>
        <color auto="1"/>
      </font>
    </dxf>
  </rfmt>
  <rfmt sheetId="1" sqref="D194" start="0" length="2147483647">
    <dxf>
      <font>
        <color auto="1"/>
      </font>
    </dxf>
  </rfmt>
  <rfmt sheetId="1" sqref="D193" start="0" length="2147483647">
    <dxf>
      <font>
        <color auto="1"/>
      </font>
    </dxf>
  </rfmt>
  <rfmt sheetId="1" sqref="D191" start="0" length="2147483647">
    <dxf>
      <font>
        <color auto="1"/>
      </font>
    </dxf>
  </rfmt>
  <rfmt sheetId="1" sqref="I191:I195"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4:I119" start="0" length="2147483647">
    <dxf>
      <font>
        <color auto="1"/>
      </font>
    </dxf>
  </rfmt>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3" sId="1" odxf="1" dxf="1">
    <oc r="J191" t="inlineStr">
      <is>
        <r>
          <rPr>
            <u/>
            <sz val="16"/>
            <color rgb="FFFF0000"/>
            <rFont val="Times New Roman"/>
            <family val="2"/>
            <charset val="204"/>
          </rPr>
          <t>АГ(ДК):</t>
        </r>
        <r>
          <rPr>
            <sz val="16"/>
            <color rgb="FFFF0000"/>
            <rFont val="Times New Roman"/>
            <family val="2"/>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oc>
    <nc r="J191" t="inlineStr">
      <is>
        <r>
          <rPr>
            <u/>
            <sz val="16"/>
            <rFont val="Times New Roman"/>
            <family val="1"/>
            <charset val="204"/>
          </rPr>
          <t>АГ(ДК):</t>
        </r>
        <r>
          <rPr>
            <sz val="16"/>
            <rFont val="Times New Roman"/>
            <family val="1"/>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r>
          <rPr>
            <sz val="16"/>
            <color rgb="FFFF0000"/>
            <rFont val="Times New Roman"/>
            <family val="2"/>
            <charset val="204"/>
          </rPr>
          <t xml:space="preserve">
                                                                                    </t>
        </r>
      </is>
    </nc>
    <odxf>
      <font>
        <sz val="16"/>
        <color rgb="FFFF0000"/>
      </font>
    </odxf>
    <ndxf>
      <font>
        <sz val="16"/>
        <color rgb="FFFF0000"/>
      </font>
    </ndxf>
  </rcc>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4"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sz val="16"/>
            <color rgb="FFFF0000"/>
            <rFont val="Times New Roman"/>
            <family val="2"/>
            <charset val="204"/>
          </rPr>
          <t xml:space="preserve">                                                                                                                                                                                                                                                                                                                                                                                                                                                                                    
</t>
        </r>
        <r>
          <rPr>
            <u/>
            <sz val="16"/>
            <rFont val="Times New Roman"/>
            <family val="1"/>
            <charset val="204"/>
          </rPr>
          <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 sId="1">
    <oc r="J21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t>
        </r>
        <r>
          <rPr>
            <sz val="16"/>
            <color rgb="FFFF0000"/>
            <rFont val="Times New Roman"/>
            <family val="1"/>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01.12.2020 заключен контракт на приобретение цифровых камер АПК "Безопасный город" и договор на поставку купольной видеокамеры.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Планируется заключить контракт на проведение обучающих семинаров для руководителей и сотрудников органов местного самоуправления.
       Ожидаемое неисполнение составит 73,37 тыс.рублей, в том числе за счет бюджета автономного округа 72,64 тыс. рублей и 0,73 тыс. рублей за счет средств местного бюджета.  
     </t>
        </r>
        <r>
          <rPr>
            <u/>
            <sz val="16"/>
            <color rgb="FFFF0000"/>
            <rFont val="Times New Roman"/>
            <family val="2"/>
            <charset val="204"/>
          </rPr>
          <t/>
        </r>
      </is>
    </oc>
    <nc r="J21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t>
        </r>
        <r>
          <rPr>
            <sz val="16"/>
            <color rgb="FFFF0000"/>
            <rFont val="Times New Roman"/>
            <family val="1"/>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Заключен контракт на приобретение цифровых камер АПК "Безопасный город" с целью замены устаревшего оборудования.
       </t>
        </r>
        <r>
          <rPr>
            <sz val="16"/>
            <rFont val="Times New Roman"/>
            <family val="1"/>
            <charset val="204"/>
          </rPr>
          <t xml:space="preserve"> Заключены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1"/>
            <charset val="204"/>
          </rPr>
          <t xml:space="preserve">
     </t>
        </r>
        <r>
          <rPr>
            <sz val="16"/>
            <rFont val="Times New Roman"/>
            <family val="1"/>
            <charset val="204"/>
          </rPr>
          <t xml:space="preserve">  Заключен контракт на проведение обучающих семинаров для руководителей и сотрудников органов местного самоуправления.</t>
        </r>
        <r>
          <rPr>
            <sz val="16"/>
            <color rgb="FFFF0000"/>
            <rFont val="Times New Roman"/>
            <family val="1"/>
            <charset val="204"/>
          </rPr>
          <t xml:space="preserve">
     </t>
        </r>
        <r>
          <rPr>
            <u/>
            <sz val="16"/>
            <color rgb="FFFF0000"/>
            <rFont val="Times New Roman"/>
            <family val="2"/>
            <charset val="204"/>
          </rPr>
          <t/>
        </r>
      </is>
    </nc>
  </rcc>
  <rfmt sheetId="1" sqref="J219:J226"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is>
    </nc>
  </rcc>
  <rfmt sheetId="1" sqref="J51:J56">
    <dxf>
      <numFmt numFmtId="2" formatCode="0.00"/>
      <alignment horizontal="general" readingOrder="0"/>
    </dxf>
  </rfmt>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наличие остатка средств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(федеральный и окружной бюджет), местного бюджета в сумме 18 839,54 тыс. руб., сложившемся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наличие остатка средств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(федеральный и окружной бюджет), местного бюджета в сумме 18 839,54 тыс. руб., сложившемся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0:I125" start="0" length="2147483647">
    <dxf>
      <font>
        <color auto="1"/>
      </font>
    </dxf>
  </rfmt>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t>
        </r>
        <r>
          <rPr>
            <sz val="16"/>
            <color rgb="FFFF0000"/>
            <rFont val="Times New Roman"/>
            <family val="1"/>
            <charset val="204"/>
          </rPr>
          <t xml:space="preserve">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t>
        </r>
        <r>
          <rPr>
            <sz val="16"/>
            <color rgb="FFFF0000"/>
            <rFont val="Times New Roman"/>
            <family val="1"/>
            <charset val="204"/>
          </rPr>
          <t xml:space="preserve">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t>
        </r>
        <r>
          <rPr>
            <sz val="16"/>
            <color rgb="FFFF0000"/>
            <rFont val="Times New Roman"/>
            <family val="1"/>
            <charset val="204"/>
          </rPr>
          <t xml:space="preserve">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t>
        </r>
        <r>
          <rPr>
            <sz val="16"/>
            <color rgb="FFFF0000"/>
            <rFont val="Times New Roman"/>
            <family val="1"/>
            <charset val="204"/>
          </rPr>
          <t xml:space="preserve">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 sId="1">
    <oc r="I53">
      <f>665.58+4025.7+985.1</f>
    </oc>
    <nc r="I53">
      <f>D53-G53</f>
    </nc>
  </rcc>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3"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cv guid="{3EEA7E1A-5F2B-4408-A34C-1F0223B5B245}" action="delete"/>
  <rdn rId="0" localSheetId="1" customView="1" name="Z_3EEA7E1A_5F2B_4408_A34C_1F0223B5B245_.wvu.FilterData" hidden="1" oldHidden="1">
    <formula>'на 01.10.2020'!$A$7:$J$433</formula>
    <oldFormula>'на 01.10.2020'!$A$7:$J$433</oldFormula>
  </rdn>
  <rcv guid="{3EEA7E1A-5F2B-4408-A34C-1F0223B5B245}" action="add"/>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7:I28"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1">
    <oc r="I27">
      <f>D27-G27</f>
    </oc>
    <nc r="I27">
      <f>D27-G27</f>
    </nc>
  </rcc>
  <rfmt sheetId="1" sqref="I21:I23" start="0" length="2147483647">
    <dxf>
      <font>
        <color auto="1"/>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6:I131" start="0" length="2147483647">
    <dxf>
      <font>
        <color auto="1"/>
      </font>
    </dxf>
  </rfmt>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1" start="0" length="2147483647">
    <dxf>
      <font>
        <color auto="1"/>
      </font>
    </dxf>
  </rfmt>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sz val="16"/>
            <color rgb="FFFF0000"/>
            <rFont val="Times New Roman"/>
            <family val="1"/>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I7"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01.10.2020'!$A$1:$J$232</formula>
    <oldFormula>'на 01.10.2020'!$A$1:$J$232</oldFormula>
  </rdn>
  <rdn rId="0" localSheetId="1" customView="1" name="Z_CA384592_0CFD_4322_A4EB_34EC04693944_.wvu.PrintTitles" hidden="1" oldHidden="1">
    <formula>'на 01.10.2020'!$5:$8</formula>
    <oldFormula>'на 01.10.2020'!$5:$8</oldFormula>
  </rdn>
  <rdn rId="0" localSheetId="1" customView="1" name="Z_CA384592_0CFD_4322_A4EB_34EC04693944_.wvu.Cols" hidden="1" oldHidden="1">
    <formula>'на 01.10.2020'!$K:$M</formula>
    <oldFormula>'на 01.10.2020'!$K:$M</oldFormula>
  </rdn>
  <rdn rId="0" localSheetId="1" customView="1" name="Z_CA384592_0CFD_4322_A4EB_34EC04693944_.wvu.FilterData" hidden="1" oldHidden="1">
    <formula>'на 01.10.2020'!$A$7:$J$433</formula>
    <oldFormula>'на 01.10.2020'!$A$7:$J$433</oldFormula>
  </rdn>
  <rcv guid="{CA384592-0CFD-4322-A4EB-34EC04693944}" action="add"/>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в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4"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в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cv guid="{CCF533A2-322B-40E2-88B2-065E6D1D35B4}" action="delete"/>
  <rdn rId="0" localSheetId="1" customView="1" name="Z_CCF533A2_322B_40E2_88B2_065E6D1D35B4_.wvu.PrintArea" hidden="1" oldHidden="1">
    <formula>'на 01.10.2020'!$A$1:$J$232</formula>
    <oldFormula>'на 01.10.2020'!$A$1:$J$232</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01.10.2020'!$A$7:$J$433</formula>
    <oldFormula>'на 01.10.2020'!$A$7:$J$433</oldFormula>
  </rdn>
  <rcv guid="{CCF533A2-322B-40E2-88B2-065E6D1D35B4}"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5:B45" start="0" length="2147483647">
    <dxf>
      <font>
        <color auto="1"/>
      </font>
    </dxf>
  </rfmt>
  <rfmt sheetId="1" sqref="B46:B50" start="0" length="2147483647">
    <dxf>
      <font>
        <color auto="1"/>
      </font>
    </dxf>
  </rfmt>
  <rfmt sheetId="1" sqref="C48" start="0" length="2147483647">
    <dxf>
      <font>
        <color auto="1"/>
      </font>
    </dxf>
  </rfmt>
  <rfmt sheetId="1" sqref="C47" start="0" length="2147483647">
    <dxf>
      <font>
        <color auto="1"/>
      </font>
    </dxf>
  </rfmt>
  <rfmt sheetId="1" sqref="C46" start="0" length="2147483647">
    <dxf>
      <font>
        <color auto="1"/>
      </font>
    </dxf>
  </rfmt>
  <rfmt sheetId="1" sqref="C45" start="0" length="2147483647">
    <dxf>
      <font>
        <color auto="1"/>
      </font>
    </dxf>
  </rfmt>
  <rfmt sheetId="1" sqref="D46" start="0" length="2147483647">
    <dxf>
      <font>
        <color auto="1"/>
      </font>
    </dxf>
  </rfmt>
  <rfmt sheetId="1" sqref="D47" start="0" length="2147483647">
    <dxf>
      <font>
        <color auto="1"/>
      </font>
    </dxf>
  </rfmt>
  <rfmt sheetId="1" sqref="D48" start="0" length="2147483647">
    <dxf>
      <font>
        <color auto="1"/>
      </font>
    </dxf>
  </rfmt>
  <rfmt sheetId="1" sqref="D45" start="0" length="2147483647">
    <dxf>
      <font>
        <color auto="1"/>
      </font>
    </dxf>
  </rfmt>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За счет средств окружного бюджета отловлено 312 голов.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1">
    <oc r="J114" t="inlineStr">
      <is>
        <t xml:space="preserve">1.Заключено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oc>
    <n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nc>
  </rcc>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 sId="1">
    <oc r="J132" t="inlineStr">
      <is>
        <t>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r>
      </is>
    </nc>
  </rcc>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8" start="0" length="2147483647">
    <dxf>
      <font>
        <color rgb="FFFF0000"/>
      </font>
    </dxf>
  </rfmt>
  <rcc rId="415"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r>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сложилась в связи с отказом граждан в предоставлении выкупной цены, а также в связи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t>
        </r>
        <r>
          <rPr>
            <sz val="16"/>
            <rFont val="Times New Roman"/>
            <family val="1"/>
            <charset val="204"/>
          </rPr>
          <t xml:space="preserve">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t>
        </r>
        <r>
          <rPr>
            <sz val="16"/>
            <color rgb="FFFF0000"/>
            <rFont val="Times New Roman"/>
            <family val="1"/>
            <charset val="204"/>
          </rPr>
          <t xml:space="preserve">-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t>
        </r>
        <r>
          <rPr>
            <sz val="16"/>
            <rFont val="Times New Roman"/>
            <family val="1"/>
            <charset val="204"/>
          </rPr>
          <t xml:space="preserve">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
    <o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t>
        </r>
        <r>
          <rPr>
            <sz val="16"/>
            <rFont val="Times New Roman"/>
            <family val="1"/>
            <charset val="204"/>
          </rPr>
          <t xml:space="preserve">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t>
        </r>
        <r>
          <rPr>
            <sz val="16"/>
            <color rgb="FFFF0000"/>
            <rFont val="Times New Roman"/>
            <family val="1"/>
            <charset val="204"/>
          </rPr>
          <t xml:space="preserve">-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t>
        </r>
        <r>
          <rPr>
            <sz val="16"/>
            <rFont val="Times New Roman"/>
            <family val="1"/>
            <charset val="204"/>
          </rPr>
          <t xml:space="preserve">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oc>
    <n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 по объекту "Сквер, прилегающий к территории МКУ "Дворец торжеств";</t>
        </r>
        <r>
          <rPr>
            <sz val="16"/>
            <rFont val="Times New Roman"/>
            <family val="1"/>
            <charset val="204"/>
          </rPr>
          <t xml:space="preserve">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nc>
  </rcc>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
    <o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 по объекту "Сквер, прилегающий к территории МКУ "Дворец торжеств";</t>
        </r>
        <r>
          <rPr>
            <sz val="16"/>
            <rFont val="Times New Roman"/>
            <family val="1"/>
            <charset val="204"/>
          </rPr>
          <t xml:space="preserve">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0"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сложилась в связи с отказом граждан в предоставлении выкупной цены, а также в связи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5:I48" start="0" length="2147483647">
    <dxf>
      <font>
        <color auto="1"/>
      </font>
    </dxf>
  </rfmt>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nc>
  </rcc>
  <rcc rId="423" sId="1" odxf="1" dxf="1">
    <oc r="J138" t="inlineStr">
      <is>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is>
    </oc>
    <nc r="J138" t="inlineStr">
      <is>
        <t xml:space="preserve">Произведена выплата субсидии 1 участнику программы. </t>
      </is>
    </nc>
    <odxf>
      <font>
        <sz val="16"/>
        <color rgb="FFFF0000"/>
      </font>
    </odxf>
    <ndxf>
      <font>
        <sz val="16"/>
        <color auto="1"/>
      </font>
    </ndxf>
  </rcc>
  <rfmt sheetId="1" sqref="J202:J207" start="0" length="2147483647">
    <dxf>
      <font>
        <sz val="10"/>
      </font>
    </dxf>
  </rfmt>
  <rcc rId="424" sId="1">
    <oc r="J202"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2. "Улица Маяковского от ул.30 лет Победы до ул.Университетская". Объект введен в эксплуатацию. Разрешение на ввод №86-ru86310000-82-2020 от 30.12.2020 года.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oc>
    <nc r="J202" t="inlineStr">
      <is>
        <r>
          <rPr>
            <u/>
            <sz val="10"/>
            <rFont val="Times New Roman"/>
            <family val="1"/>
            <charset val="204"/>
          </rPr>
          <t>ДГХ</t>
        </r>
        <r>
          <rPr>
            <sz val="1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0"/>
            <color rgb="FFFF0000"/>
            <rFont val="Times New Roman"/>
            <family val="1"/>
            <charset val="204"/>
          </rPr>
          <t xml:space="preserve">
</t>
        </r>
        <r>
          <rPr>
            <u/>
            <sz val="10"/>
            <rFont val="Times New Roman"/>
            <family val="1"/>
            <charset val="204"/>
          </rPr>
          <t>ДАиГ</t>
        </r>
        <r>
          <rPr>
            <sz val="1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0"/>
            <color rgb="FFFF0000"/>
            <rFont val="Times New Roman"/>
            <family val="1"/>
            <charset val="204"/>
          </rPr>
          <t xml:space="preserve">
</t>
        </r>
        <r>
          <rPr>
            <u/>
            <sz val="10"/>
            <color rgb="FFFF0000"/>
            <rFont val="Times New Roman"/>
            <family val="1"/>
            <charset val="204"/>
          </rPr>
          <t>АГ:</t>
        </r>
        <r>
          <rPr>
            <sz val="10"/>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nc>
  </rcc>
  <rfmt sheetId="1" sqref="J202:J207" start="0" length="2147483647">
    <dxf>
      <font>
        <sz val="16"/>
      </font>
    </dxf>
  </rfmt>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fmt sheetId="1" sqref="J21:J30" start="0" length="2147483647">
    <dxf>
      <font>
        <color auto="1"/>
      </font>
    </dxf>
  </rfmt>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6" sId="1">
    <o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CA384592-0CFD-4322-A4EB-34EC04693944}" action="delete"/>
  <rdn rId="0" localSheetId="1" customView="1" name="Z_CA384592_0CFD_4322_A4EB_34EC04693944_.wvu.PrintArea" hidden="1" oldHidden="1">
    <formula>'на 01.10.2020'!$A$1:$J$232</formula>
    <oldFormula>'на 01.10.2020'!$A$1:$J$232</oldFormula>
  </rdn>
  <rdn rId="0" localSheetId="1" customView="1" name="Z_CA384592_0CFD_4322_A4EB_34EC04693944_.wvu.PrintTitles" hidden="1" oldHidden="1">
    <formula>'на 01.10.2020'!$5:$8</formula>
    <oldFormula>'на 01.10.2020'!$5:$8</oldFormula>
  </rdn>
  <rdn rId="0" localSheetId="1" customView="1" name="Z_CA384592_0CFD_4322_A4EB_34EC04693944_.wvu.Cols" hidden="1" oldHidden="1">
    <formula>'на 01.10.2020'!$K:$M</formula>
    <oldFormula>'на 01.10.2020'!$K:$M</oldFormula>
  </rdn>
  <rdn rId="0" localSheetId="1" customView="1" name="Z_CA384592_0CFD_4322_A4EB_34EC04693944_.wvu.FilterData" hidden="1" oldHidden="1">
    <formula>'на 01.10.2020'!$A$7:$J$433</formula>
    <oldFormula>'на 01.10.2020'!$A$7:$J$433</oldFormula>
  </rdn>
  <rcv guid="{CA384592-0CFD-4322-A4EB-34EC04693944}" action="add"/>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1" sId="1">
    <o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оплачены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oc>
    <n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nc>
  </rc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5" sId="1">
    <o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oc>
    <n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произведена выплата заработной платы и оплата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
    <oc r="K9">
      <f>D9-I9</f>
    </oc>
    <nc r="K9">
      <f>D9-G9</f>
    </nc>
  </rcc>
  <rcc rId="437" sId="1">
    <oc r="K10">
      <f>D10-I10</f>
    </oc>
    <nc r="K10">
      <f>D10-G10</f>
    </nc>
  </rcc>
  <rcc rId="438" sId="1">
    <oc r="K11">
      <f>D11-I11</f>
    </oc>
    <nc r="K11">
      <f>D11-G11</f>
    </nc>
  </rcc>
  <rcc rId="439" sId="1">
    <oc r="K12">
      <f>D12-I12</f>
    </oc>
    <nc r="K12">
      <f>D12-G12</f>
    </nc>
  </rcc>
  <rcc rId="440" sId="1">
    <oc r="K13">
      <f>D13-I13</f>
    </oc>
    <nc r="K13">
      <f>D13-G13</f>
    </nc>
  </rcc>
  <rcc rId="441" sId="1">
    <oc r="K14">
      <f>D14-I14</f>
    </oc>
    <nc r="K14">
      <f>D14-G14</f>
    </nc>
  </rcc>
  <rcc rId="442" sId="1">
    <oc r="K15">
      <f>D15-I15</f>
    </oc>
    <nc r="K15">
      <f>D15-G15</f>
    </nc>
  </rcc>
  <rcc rId="443" sId="1" odxf="1" dxf="1">
    <oc r="K16">
      <f>D16-I16</f>
    </oc>
    <nc r="K16">
      <f>D16-G16</f>
    </nc>
    <odxf>
      <font>
        <sz val="20"/>
        <color rgb="FFFF0000"/>
      </font>
    </odxf>
    <ndxf>
      <font>
        <sz val="20"/>
        <color auto="1"/>
      </font>
    </ndxf>
  </rcc>
  <rcc rId="444" sId="1" odxf="1" dxf="1">
    <oc r="K17">
      <f>D17-I17</f>
    </oc>
    <nc r="K17">
      <f>D17-G17</f>
    </nc>
    <odxf>
      <font>
        <sz val="20"/>
        <color rgb="FFFF0000"/>
      </font>
    </odxf>
    <ndxf>
      <font>
        <sz val="20"/>
        <color auto="1"/>
      </font>
    </ndxf>
  </rcc>
  <rcc rId="445" sId="1" odxf="1" dxf="1">
    <oc r="K18">
      <f>D18-I18</f>
    </oc>
    <nc r="K18">
      <f>D18-G18</f>
    </nc>
    <odxf>
      <font>
        <sz val="20"/>
        <color rgb="FFFF0000"/>
      </font>
    </odxf>
    <ndxf>
      <font>
        <sz val="20"/>
        <color auto="1"/>
      </font>
    </ndxf>
  </rcc>
  <rcc rId="446" sId="1" odxf="1" dxf="1">
    <oc r="K19">
      <f>D19-I19</f>
    </oc>
    <nc r="K19">
      <f>D19-G19</f>
    </nc>
    <odxf>
      <font>
        <sz val="20"/>
        <color rgb="FFFF0000"/>
      </font>
    </odxf>
    <ndxf>
      <font>
        <sz val="20"/>
        <color auto="1"/>
      </font>
    </ndxf>
  </rcc>
  <rcc rId="447" sId="1" odxf="1" dxf="1">
    <oc r="K20">
      <f>D20-I20</f>
    </oc>
    <nc r="K20">
      <f>D20-G20</f>
    </nc>
    <odxf>
      <font>
        <sz val="20"/>
        <color rgb="FFFF0000"/>
      </font>
    </odxf>
    <ndxf>
      <font>
        <sz val="20"/>
        <color auto="1"/>
      </font>
    </ndxf>
  </rcc>
  <rcc rId="448" sId="1" odxf="1" dxf="1">
    <oc r="K21">
      <f>D21-I21</f>
    </oc>
    <nc r="K21">
      <f>D21-G21</f>
    </nc>
    <odxf>
      <font>
        <sz val="20"/>
        <color rgb="FFFF0000"/>
      </font>
    </odxf>
    <ndxf>
      <font>
        <sz val="20"/>
        <color auto="1"/>
      </font>
    </ndxf>
  </rcc>
  <rcc rId="449" sId="1" odxf="1" dxf="1">
    <oc r="K22">
      <f>D22-I22</f>
    </oc>
    <nc r="K22">
      <f>D22-G22</f>
    </nc>
    <odxf>
      <font>
        <sz val="20"/>
        <color rgb="FFFF0000"/>
      </font>
    </odxf>
    <ndxf>
      <font>
        <sz val="20"/>
        <color auto="1"/>
      </font>
    </ndxf>
  </rcc>
  <rcc rId="450" sId="1" odxf="1" dxf="1">
    <oc r="K23">
      <f>D23-I23</f>
    </oc>
    <nc r="K23">
      <f>D23-G23</f>
    </nc>
    <odxf>
      <font>
        <sz val="20"/>
        <color rgb="FFFF0000"/>
      </font>
    </odxf>
    <ndxf>
      <font>
        <sz val="20"/>
        <color auto="1"/>
      </font>
    </ndxf>
  </rcc>
  <rcc rId="451" sId="1" odxf="1" dxf="1">
    <oc r="K24">
      <f>D24-I24</f>
    </oc>
    <nc r="K24">
      <f>D24-G24</f>
    </nc>
    <odxf>
      <font>
        <sz val="20"/>
        <color rgb="FFFF0000"/>
      </font>
    </odxf>
    <ndxf>
      <font>
        <sz val="20"/>
        <color auto="1"/>
      </font>
    </ndxf>
  </rcc>
  <rcc rId="452" sId="1" odxf="1" dxf="1">
    <nc r="K25">
      <f>D25-G25</f>
    </nc>
    <odxf>
      <font>
        <sz val="20"/>
        <color rgb="FFFF0000"/>
      </font>
    </odxf>
    <ndxf>
      <font>
        <sz val="20"/>
        <color auto="1"/>
      </font>
    </ndxf>
  </rcc>
  <rcc rId="453" sId="1" odxf="1" dxf="1">
    <oc r="K26">
      <f>D26-I26</f>
    </oc>
    <nc r="K26">
      <f>D26-G26</f>
    </nc>
    <odxf>
      <font>
        <sz val="20"/>
        <color rgb="FFFF0000"/>
      </font>
    </odxf>
    <ndxf>
      <font>
        <sz val="20"/>
        <color auto="1"/>
      </font>
    </ndxf>
  </rcc>
  <rcc rId="454" sId="1" odxf="1" dxf="1">
    <oc r="K27">
      <f>D27-I27</f>
    </oc>
    <nc r="K27">
      <f>D27-G27</f>
    </nc>
    <odxf>
      <font>
        <sz val="20"/>
        <color rgb="FFFF0000"/>
      </font>
    </odxf>
    <ndxf>
      <font>
        <sz val="20"/>
        <color auto="1"/>
      </font>
    </ndxf>
  </rcc>
  <rcc rId="455" sId="1" odxf="1" dxf="1">
    <oc r="K28">
      <f>D28-I28</f>
    </oc>
    <nc r="K28">
      <f>D28-G28</f>
    </nc>
    <odxf>
      <font>
        <sz val="20"/>
        <color rgb="FFFF0000"/>
      </font>
    </odxf>
    <ndxf>
      <font>
        <sz val="20"/>
        <color auto="1"/>
      </font>
    </ndxf>
  </rcc>
  <rcc rId="456" sId="1" odxf="1" dxf="1">
    <oc r="K29">
      <f>D29-I29</f>
    </oc>
    <nc r="K29">
      <f>D29-G29</f>
    </nc>
    <odxf>
      <font>
        <sz val="20"/>
        <color rgb="FFFF0000"/>
      </font>
    </odxf>
    <ndxf>
      <font>
        <sz val="20"/>
        <color auto="1"/>
      </font>
    </ndxf>
  </rcc>
  <rcc rId="457" sId="1" odxf="1" dxf="1">
    <oc r="K30">
      <f>D30-I30</f>
    </oc>
    <nc r="K30">
      <f>D30-G30</f>
    </nc>
    <odxf>
      <font>
        <sz val="20"/>
        <color rgb="FFFF0000"/>
      </font>
    </odxf>
    <ndxf>
      <font>
        <sz val="20"/>
        <color auto="1"/>
      </font>
    </ndxf>
  </rcc>
  <rcc rId="458" sId="1" odxf="1" dxf="1">
    <oc r="K31">
      <f>D31-I31</f>
    </oc>
    <nc r="K31">
      <f>D31-G31</f>
    </nc>
    <odxf>
      <font>
        <sz val="20"/>
        <color rgb="FFFF0000"/>
      </font>
    </odxf>
    <ndxf>
      <font>
        <sz val="20"/>
        <color auto="1"/>
      </font>
    </ndxf>
  </rcc>
  <rcc rId="459" sId="1" odxf="1" dxf="1">
    <oc r="K32">
      <f>D32-I32</f>
    </oc>
    <nc r="K32">
      <f>D32-G32</f>
    </nc>
    <odxf>
      <font>
        <sz val="20"/>
        <color rgb="FFFF0000"/>
      </font>
    </odxf>
    <ndxf>
      <font>
        <sz val="20"/>
        <color auto="1"/>
      </font>
    </ndxf>
  </rcc>
  <rcc rId="460" sId="1" odxf="1" dxf="1">
    <oc r="K33">
      <f>D33-I33</f>
    </oc>
    <nc r="K33">
      <f>D33-G33</f>
    </nc>
    <odxf>
      <font>
        <sz val="20"/>
        <color rgb="FFFF0000"/>
      </font>
    </odxf>
    <ndxf>
      <font>
        <sz val="20"/>
        <color auto="1"/>
      </font>
    </ndxf>
  </rcc>
  <rcc rId="461" sId="1" odxf="1" dxf="1">
    <oc r="K34">
      <f>D34-I34</f>
    </oc>
    <nc r="K34">
      <f>D34-G34</f>
    </nc>
    <odxf>
      <font>
        <sz val="20"/>
        <color rgb="FFFF0000"/>
      </font>
    </odxf>
    <ndxf>
      <font>
        <sz val="20"/>
        <color auto="1"/>
      </font>
    </ndxf>
  </rcc>
  <rcc rId="462" sId="1" odxf="1" dxf="1">
    <nc r="K35">
      <f>D35-G35</f>
    </nc>
    <odxf>
      <font>
        <sz val="20"/>
        <color rgb="FFFF0000"/>
      </font>
    </odxf>
    <ndxf>
      <font>
        <sz val="20"/>
        <color auto="1"/>
      </font>
    </ndxf>
  </rcc>
  <rcc rId="463" sId="1" odxf="1" dxf="1">
    <oc r="K36">
      <f>D36-I36</f>
    </oc>
    <nc r="K36">
      <f>D36-G36</f>
    </nc>
    <odxf>
      <font>
        <sz val="20"/>
        <color rgb="FFFF0000"/>
      </font>
    </odxf>
    <ndxf>
      <font>
        <sz val="20"/>
        <color auto="1"/>
      </font>
    </ndxf>
  </rcc>
  <rcc rId="464" sId="1">
    <oc r="K37">
      <f>D37-I37</f>
    </oc>
    <nc r="K37">
      <f>D37-G37</f>
    </nc>
  </rcc>
  <rcc rId="465" sId="1">
    <oc r="K38">
      <f>D38-I38</f>
    </oc>
    <nc r="K38">
      <f>D38-G38</f>
    </nc>
  </rcc>
  <rcc rId="466" sId="1" odxf="1" dxf="1">
    <oc r="K39">
      <f>D39-I39</f>
    </oc>
    <nc r="K39">
      <f>D39-G39</f>
    </nc>
    <odxf>
      <font>
        <sz val="20"/>
        <color rgb="FFFF0000"/>
      </font>
    </odxf>
    <ndxf>
      <font>
        <sz val="20"/>
        <color auto="1"/>
      </font>
    </ndxf>
  </rcc>
  <rcc rId="467" sId="1" odxf="1" dxf="1">
    <oc r="K40">
      <f>D40-I40</f>
    </oc>
    <nc r="K40">
      <f>D40-G40</f>
    </nc>
    <odxf>
      <font>
        <sz val="20"/>
        <color rgb="FFFF0000"/>
      </font>
    </odxf>
    <ndxf>
      <font>
        <sz val="20"/>
        <color auto="1"/>
      </font>
    </ndxf>
  </rcc>
  <rcc rId="468" sId="1" odxf="1" dxf="1">
    <oc r="K41">
      <f>D41-I41</f>
    </oc>
    <nc r="K41">
      <f>D41-G41</f>
    </nc>
    <odxf>
      <font>
        <sz val="20"/>
        <color rgb="FFFF0000"/>
      </font>
    </odxf>
    <ndxf>
      <font>
        <sz val="20"/>
        <color auto="1"/>
      </font>
    </ndxf>
  </rcc>
  <rcc rId="469" sId="1" odxf="1" dxf="1">
    <oc r="K42">
      <f>D42-I42</f>
    </oc>
    <nc r="K42">
      <f>D42-G42</f>
    </nc>
    <odxf>
      <font>
        <sz val="20"/>
        <color rgb="FFFF0000"/>
      </font>
    </odxf>
    <ndxf>
      <font>
        <sz val="20"/>
        <color auto="1"/>
      </font>
    </ndxf>
  </rcc>
  <rcc rId="470" sId="1" odxf="1" dxf="1">
    <oc r="K43">
      <f>D43-I43</f>
    </oc>
    <nc r="K43">
      <f>D43-G43</f>
    </nc>
    <odxf>
      <font>
        <sz val="20"/>
        <color rgb="FFFF0000"/>
      </font>
    </odxf>
    <ndxf>
      <font>
        <sz val="20"/>
        <color auto="1"/>
      </font>
    </ndxf>
  </rcc>
  <rcc rId="471" sId="1" odxf="1" dxf="1">
    <oc r="K44">
      <f>D44-I44</f>
    </oc>
    <nc r="K44">
      <f>D44-G44</f>
    </nc>
    <odxf>
      <font>
        <sz val="20"/>
        <color rgb="FFFF0000"/>
      </font>
    </odxf>
    <ndxf>
      <font>
        <sz val="20"/>
        <color auto="1"/>
      </font>
    </ndxf>
  </rcc>
  <rcc rId="472" sId="1" odxf="1" dxf="1">
    <oc r="K45">
      <f>D45-I45</f>
    </oc>
    <nc r="K45">
      <f>D45-G45</f>
    </nc>
    <odxf>
      <font>
        <sz val="20"/>
        <color rgb="FFFF0000"/>
      </font>
    </odxf>
    <ndxf>
      <font>
        <sz val="20"/>
        <color auto="1"/>
      </font>
    </ndxf>
  </rcc>
  <rcc rId="473" sId="1" odxf="1" dxf="1">
    <oc r="K46">
      <f>D46-I46</f>
    </oc>
    <nc r="K46">
      <f>D46-G46</f>
    </nc>
    <odxf>
      <font>
        <sz val="20"/>
        <color rgb="FFFF0000"/>
      </font>
    </odxf>
    <ndxf>
      <font>
        <sz val="20"/>
        <color auto="1"/>
      </font>
    </ndxf>
  </rcc>
  <rcc rId="474" sId="1" odxf="1" dxf="1">
    <oc r="K47">
      <f>D47-I47</f>
    </oc>
    <nc r="K47">
      <f>D47-G47</f>
    </nc>
    <odxf>
      <font>
        <sz val="20"/>
        <color rgb="FFFF0000"/>
      </font>
    </odxf>
    <ndxf>
      <font>
        <sz val="20"/>
        <color auto="1"/>
      </font>
    </ndxf>
  </rcc>
  <rcc rId="475" sId="1" odxf="1" dxf="1">
    <oc r="K48">
      <f>D48-I48</f>
    </oc>
    <nc r="K48">
      <f>D48-G48</f>
    </nc>
    <odxf>
      <font>
        <sz val="20"/>
        <color rgb="FFFF0000"/>
      </font>
    </odxf>
    <ndxf>
      <font>
        <sz val="20"/>
        <color auto="1"/>
      </font>
    </ndxf>
  </rcc>
  <rcc rId="476" sId="1" odxf="1" dxf="1">
    <oc r="K49">
      <f>D49-I49</f>
    </oc>
    <nc r="K49">
      <f>D49-G49</f>
    </nc>
    <odxf>
      <font>
        <sz val="20"/>
        <color rgb="FFFF0000"/>
      </font>
    </odxf>
    <ndxf>
      <font>
        <sz val="20"/>
        <color auto="1"/>
      </font>
    </ndxf>
  </rcc>
  <rcc rId="477" sId="1" odxf="1" dxf="1">
    <oc r="K50">
      <f>D50-I50</f>
    </oc>
    <nc r="K50">
      <f>D50-G50</f>
    </nc>
    <odxf>
      <font>
        <sz val="20"/>
        <color rgb="FFFF0000"/>
      </font>
    </odxf>
    <ndxf>
      <font>
        <sz val="20"/>
        <color auto="1"/>
      </font>
    </ndxf>
  </rcc>
  <rcc rId="478" sId="1">
    <oc r="K51">
      <f>D51-I51</f>
    </oc>
    <nc r="K51">
      <f>D51-G51</f>
    </nc>
  </rcc>
  <rcc rId="479" sId="1" odxf="1" dxf="1">
    <oc r="K52">
      <f>D52-I52</f>
    </oc>
    <nc r="K52">
      <f>D52-G52</f>
    </nc>
    <odxf>
      <font>
        <sz val="20"/>
        <color rgb="FFFF0000"/>
      </font>
    </odxf>
    <ndxf>
      <font>
        <sz val="20"/>
        <color auto="1"/>
      </font>
    </ndxf>
  </rcc>
  <rcc rId="480" sId="1" odxf="1" dxf="1">
    <oc r="K53">
      <f>D53-I53</f>
    </oc>
    <nc r="K53">
      <f>D53-G53</f>
    </nc>
    <odxf>
      <font>
        <sz val="20"/>
        <color rgb="FFFF0000"/>
      </font>
    </odxf>
    <ndxf>
      <font>
        <sz val="20"/>
        <color auto="1"/>
      </font>
    </ndxf>
  </rcc>
  <rcc rId="481" sId="1" odxf="1" dxf="1">
    <oc r="K54">
      <f>D54-I54</f>
    </oc>
    <nc r="K54">
      <f>D54-G54</f>
    </nc>
    <odxf>
      <font>
        <sz val="20"/>
        <color rgb="FFFF0000"/>
      </font>
    </odxf>
    <ndxf>
      <font>
        <sz val="20"/>
        <color auto="1"/>
      </font>
    </ndxf>
  </rcc>
  <rcc rId="482" sId="1" odxf="1" dxf="1">
    <oc r="K55">
      <f>D55-I55</f>
    </oc>
    <nc r="K55">
      <f>D55-G55</f>
    </nc>
    <odxf>
      <font>
        <sz val="20"/>
        <color rgb="FFFF0000"/>
      </font>
    </odxf>
    <ndxf>
      <font>
        <sz val="20"/>
        <color auto="1"/>
      </font>
    </ndxf>
  </rcc>
  <rcc rId="483" sId="1" odxf="1" dxf="1">
    <oc r="K56">
      <f>D56-I56</f>
    </oc>
    <nc r="K56">
      <f>D56-G56</f>
    </nc>
    <odxf>
      <font>
        <sz val="20"/>
        <color rgb="FFFF0000"/>
      </font>
    </odxf>
    <ndxf>
      <font>
        <sz val="20"/>
        <color auto="1"/>
      </font>
    </ndxf>
  </rcc>
  <rcc rId="484" sId="1" odxf="1" dxf="1">
    <oc r="K57">
      <f>D57-I57</f>
    </oc>
    <nc r="K57">
      <f>D57-G57</f>
    </nc>
    <odxf>
      <font>
        <sz val="20"/>
        <color rgb="FFFF0000"/>
      </font>
    </odxf>
    <ndxf>
      <font>
        <sz val="20"/>
        <color auto="1"/>
      </font>
    </ndxf>
  </rcc>
  <rcc rId="485" sId="1" odxf="1" dxf="1">
    <oc r="K58">
      <f>D58-I58</f>
    </oc>
    <nc r="K58">
      <f>D58-G58</f>
    </nc>
    <odxf>
      <font>
        <sz val="20"/>
        <color rgb="FFFF0000"/>
      </font>
    </odxf>
    <ndxf>
      <font>
        <sz val="20"/>
        <color auto="1"/>
      </font>
    </ndxf>
  </rcc>
  <rcc rId="486" sId="1" odxf="1" dxf="1">
    <oc r="K59">
      <f>D59-I59</f>
    </oc>
    <nc r="K59">
      <f>D59-G59</f>
    </nc>
    <odxf>
      <font>
        <sz val="20"/>
        <color rgb="FFFF0000"/>
      </font>
    </odxf>
    <ndxf>
      <font>
        <sz val="20"/>
        <color auto="1"/>
      </font>
    </ndxf>
  </rcc>
  <rcc rId="487" sId="1" odxf="1" dxf="1">
    <oc r="K60">
      <f>D60-I60</f>
    </oc>
    <nc r="K60">
      <f>D60-G60</f>
    </nc>
    <odxf>
      <font>
        <sz val="20"/>
        <color rgb="FFFF0000"/>
      </font>
    </odxf>
    <ndxf>
      <font>
        <sz val="20"/>
        <color auto="1"/>
      </font>
    </ndxf>
  </rcc>
  <rcc rId="488" sId="1" odxf="1" dxf="1">
    <oc r="K61">
      <f>D61-I61</f>
    </oc>
    <nc r="K61">
      <f>D61-G61</f>
    </nc>
    <odxf>
      <font>
        <sz val="20"/>
        <color rgb="FFFF0000"/>
      </font>
    </odxf>
    <ndxf>
      <font>
        <sz val="20"/>
        <color auto="1"/>
      </font>
    </ndxf>
  </rcc>
  <rcc rId="489" sId="1" odxf="1" dxf="1">
    <oc r="K62">
      <f>D62-I62</f>
    </oc>
    <nc r="K62">
      <f>D62-G62</f>
    </nc>
    <odxf>
      <font>
        <sz val="20"/>
        <color rgb="FFFF0000"/>
      </font>
    </odxf>
    <ndxf>
      <font>
        <sz val="20"/>
        <color auto="1"/>
      </font>
    </ndxf>
  </rcc>
  <rcc rId="490" sId="1">
    <oc r="K63">
      <f>D63-I63</f>
    </oc>
    <nc r="K63">
      <f>D63-G63</f>
    </nc>
  </rcc>
  <rcc rId="491" sId="1" odxf="1" dxf="1">
    <oc r="K64">
      <f>D64-I64</f>
    </oc>
    <nc r="K64">
      <f>D64-G64</f>
    </nc>
    <odxf>
      <font>
        <sz val="20"/>
        <color rgb="FFFF0000"/>
      </font>
    </odxf>
    <ndxf>
      <font>
        <sz val="20"/>
        <color auto="1"/>
      </font>
    </ndxf>
  </rcc>
  <rcc rId="492" sId="1" odxf="1" dxf="1">
    <nc r="K65">
      <f>D65-G65</f>
    </nc>
    <odxf>
      <font>
        <sz val="20"/>
        <color rgb="FFFF0000"/>
      </font>
    </odxf>
    <ndxf>
      <font>
        <sz val="20"/>
        <color auto="1"/>
      </font>
    </ndxf>
  </rcc>
  <rcc rId="493" sId="1" odxf="1" dxf="1">
    <oc r="K66">
      <f>D66-I66</f>
    </oc>
    <nc r="K66">
      <f>D66-G66</f>
    </nc>
    <odxf>
      <font>
        <sz val="20"/>
        <color rgb="FFFF0000"/>
      </font>
    </odxf>
    <ndxf>
      <font>
        <sz val="20"/>
        <color auto="1"/>
      </font>
    </ndxf>
  </rcc>
  <rcc rId="494" sId="1" odxf="1" dxf="1">
    <oc r="K67">
      <f>D67-I67</f>
    </oc>
    <nc r="K67">
      <f>D67-G67</f>
    </nc>
    <odxf>
      <font>
        <sz val="20"/>
        <color rgb="FFFF0000"/>
      </font>
    </odxf>
    <ndxf>
      <font>
        <sz val="20"/>
        <color auto="1"/>
      </font>
    </ndxf>
  </rcc>
  <rcc rId="495" sId="1" odxf="1" dxf="1">
    <oc r="K68">
      <f>D68-I68</f>
    </oc>
    <nc r="K68">
      <f>D68-G68</f>
    </nc>
    <odxf>
      <font>
        <sz val="20"/>
        <color rgb="FFFF0000"/>
      </font>
    </odxf>
    <ndxf>
      <font>
        <sz val="20"/>
        <color auto="1"/>
      </font>
    </ndxf>
  </rcc>
  <rcc rId="496" sId="1" odxf="1" dxf="1">
    <oc r="K69">
      <f>D69-I69</f>
    </oc>
    <nc r="K69">
      <f>D69-G69</f>
    </nc>
    <odxf>
      <font>
        <sz val="20"/>
        <color rgb="FFFF0000"/>
      </font>
    </odxf>
    <ndxf>
      <font>
        <sz val="20"/>
        <color auto="1"/>
      </font>
    </ndxf>
  </rcc>
  <rcc rId="497" sId="1" odxf="1" dxf="1">
    <oc r="K70">
      <f>D70-I70</f>
    </oc>
    <nc r="K70">
      <f>D70-G70</f>
    </nc>
    <odxf>
      <font>
        <sz val="20"/>
        <color rgb="FFFF0000"/>
      </font>
    </odxf>
    <ndxf>
      <font>
        <sz val="20"/>
        <color auto="1"/>
      </font>
    </ndxf>
  </rcc>
  <rcc rId="498" sId="1" odxf="1" dxf="1">
    <oc r="K71">
      <f>D71-I71</f>
    </oc>
    <nc r="K71">
      <f>D71-G71</f>
    </nc>
    <odxf>
      <font>
        <sz val="20"/>
        <color rgb="FFFF0000"/>
      </font>
    </odxf>
    <ndxf>
      <font>
        <sz val="20"/>
        <color auto="1"/>
      </font>
    </ndxf>
  </rcc>
  <rcc rId="499" sId="1" odxf="1" dxf="1">
    <oc r="K72">
      <f>D72-I72</f>
    </oc>
    <nc r="K72">
      <f>D72-G72</f>
    </nc>
    <odxf>
      <font>
        <sz val="20"/>
        <color rgb="FFFF0000"/>
      </font>
    </odxf>
    <ndxf>
      <font>
        <sz val="20"/>
        <color auto="1"/>
      </font>
    </ndxf>
  </rcc>
  <rcc rId="500" sId="1" odxf="1" dxf="1">
    <oc r="K73">
      <f>D73-I73</f>
    </oc>
    <nc r="K73">
      <f>D73-G73</f>
    </nc>
    <odxf>
      <font>
        <sz val="20"/>
        <color rgb="FFFF0000"/>
      </font>
    </odxf>
    <ndxf>
      <font>
        <sz val="20"/>
        <color auto="1"/>
      </font>
    </ndxf>
  </rcc>
  <rcc rId="501" sId="1" odxf="1" dxf="1">
    <oc r="K74">
      <f>D74-I74</f>
    </oc>
    <nc r="K74">
      <f>D74-G74</f>
    </nc>
    <odxf>
      <font>
        <sz val="20"/>
        <color rgb="FFFF0000"/>
      </font>
    </odxf>
    <ndxf>
      <font>
        <sz val="20"/>
        <color auto="1"/>
      </font>
    </ndxf>
  </rcc>
  <rcc rId="502" sId="1" odxf="1" dxf="1">
    <oc r="K75">
      <f>D75-I75</f>
    </oc>
    <nc r="K75">
      <f>D75-G75</f>
    </nc>
    <odxf>
      <font>
        <sz val="20"/>
        <color rgb="FFFF0000"/>
      </font>
    </odxf>
    <ndxf>
      <font>
        <sz val="20"/>
        <color auto="1"/>
      </font>
    </ndxf>
  </rcc>
  <rcc rId="503" sId="1" odxf="1" dxf="1">
    <oc r="K76">
      <f>D76-I76</f>
    </oc>
    <nc r="K76">
      <f>D76-G76</f>
    </nc>
    <odxf>
      <font>
        <sz val="20"/>
        <color rgb="FFFF0000"/>
      </font>
    </odxf>
    <ndxf>
      <font>
        <sz val="20"/>
        <color auto="1"/>
      </font>
    </ndxf>
  </rcc>
  <rcc rId="504" sId="1" odxf="1" dxf="1">
    <oc r="K77">
      <f>D77-I77</f>
    </oc>
    <nc r="K77">
      <f>D77-G77</f>
    </nc>
    <odxf>
      <font>
        <sz val="20"/>
        <color rgb="FFFF0000"/>
      </font>
    </odxf>
    <ndxf>
      <font>
        <sz val="20"/>
        <color auto="1"/>
      </font>
    </ndxf>
  </rcc>
  <rcc rId="505" sId="1" odxf="1" dxf="1">
    <oc r="K78">
      <f>D78-I78</f>
    </oc>
    <nc r="K78">
      <f>D78-G78</f>
    </nc>
    <odxf>
      <font>
        <sz val="20"/>
        <color rgb="FFFF0000"/>
      </font>
    </odxf>
    <ndxf>
      <font>
        <sz val="20"/>
        <color auto="1"/>
      </font>
    </ndxf>
  </rcc>
  <rcc rId="506" sId="1" odxf="1" dxf="1">
    <oc r="K79">
      <f>D79-I79</f>
    </oc>
    <nc r="K79">
      <f>D79-G79</f>
    </nc>
    <odxf>
      <font>
        <sz val="20"/>
        <color rgb="FFFF0000"/>
      </font>
    </odxf>
    <ndxf>
      <font>
        <sz val="20"/>
        <color auto="1"/>
      </font>
    </ndxf>
  </rcc>
  <rcc rId="507" sId="1" odxf="1" dxf="1">
    <oc r="K80">
      <f>D80-I80</f>
    </oc>
    <nc r="K80">
      <f>D80-G80</f>
    </nc>
    <odxf>
      <font>
        <sz val="20"/>
        <color rgb="FFFF0000"/>
      </font>
    </odxf>
    <ndxf>
      <font>
        <sz val="20"/>
        <color auto="1"/>
      </font>
    </ndxf>
  </rcc>
  <rcc rId="508" sId="1" odxf="1" dxf="1">
    <oc r="K81">
      <f>D81-I81</f>
    </oc>
    <nc r="K81">
      <f>D81-G81</f>
    </nc>
    <odxf>
      <font>
        <sz val="20"/>
        <color rgb="FFFF0000"/>
      </font>
    </odxf>
    <ndxf>
      <font>
        <sz val="20"/>
        <color auto="1"/>
      </font>
    </ndxf>
  </rcc>
  <rcc rId="509" sId="1" odxf="1" dxf="1">
    <oc r="K82">
      <f>D82-I82</f>
    </oc>
    <nc r="K82">
      <f>D82-G82</f>
    </nc>
    <odxf>
      <font>
        <sz val="20"/>
        <color rgb="FFFF0000"/>
      </font>
    </odxf>
    <ndxf>
      <font>
        <sz val="20"/>
        <color auto="1"/>
      </font>
    </ndxf>
  </rcc>
  <rcc rId="510" sId="1" odxf="1" dxf="1">
    <oc r="K83">
      <f>D83-I83</f>
    </oc>
    <nc r="K83">
      <f>D83-G83</f>
    </nc>
    <odxf>
      <font>
        <sz val="20"/>
        <color rgb="FFFF0000"/>
      </font>
    </odxf>
    <ndxf>
      <font>
        <sz val="20"/>
        <color auto="1"/>
      </font>
    </ndxf>
  </rcc>
  <rcc rId="511" sId="1" odxf="1" dxf="1">
    <oc r="K84">
      <f>D84-I84</f>
    </oc>
    <nc r="K84">
      <f>D84-G84</f>
    </nc>
    <odxf>
      <font>
        <sz val="20"/>
        <color rgb="FFFF0000"/>
      </font>
    </odxf>
    <ndxf>
      <font>
        <sz val="20"/>
        <color auto="1"/>
      </font>
    </ndxf>
  </rcc>
  <rcc rId="512" sId="1" odxf="1" dxf="1">
    <oc r="K85">
      <f>D85-I85</f>
    </oc>
    <nc r="K85">
      <f>D85-G85</f>
    </nc>
    <odxf>
      <font>
        <sz val="20"/>
        <color rgb="FFFF0000"/>
      </font>
    </odxf>
    <ndxf>
      <font>
        <sz val="20"/>
        <color auto="1"/>
      </font>
    </ndxf>
  </rcc>
  <rcc rId="513" sId="1" odxf="1" dxf="1">
    <oc r="K86">
      <f>D86-I86</f>
    </oc>
    <nc r="K86">
      <f>D86-G86</f>
    </nc>
    <odxf>
      <font>
        <sz val="20"/>
        <color rgb="FFFF0000"/>
      </font>
    </odxf>
    <ndxf>
      <font>
        <sz val="20"/>
        <color auto="1"/>
      </font>
    </ndxf>
  </rcc>
  <rcc rId="514" sId="1" odxf="1" dxf="1">
    <oc r="K87">
      <f>D87-I87</f>
    </oc>
    <nc r="K87">
      <f>D87-G87</f>
    </nc>
    <odxf>
      <font>
        <sz val="20"/>
        <color rgb="FFFF0000"/>
      </font>
    </odxf>
    <ndxf>
      <font>
        <sz val="20"/>
        <color auto="1"/>
      </font>
    </ndxf>
  </rcc>
  <rcc rId="515" sId="1" odxf="1" dxf="1">
    <oc r="K88">
      <f>D88-I88</f>
    </oc>
    <nc r="K88">
      <f>D88-G88</f>
    </nc>
    <odxf>
      <font>
        <sz val="20"/>
        <color rgb="FFFF0000"/>
      </font>
    </odxf>
    <ndxf>
      <font>
        <sz val="20"/>
        <color auto="1"/>
      </font>
    </ndxf>
  </rcc>
  <rcc rId="516" sId="1" odxf="1" dxf="1">
    <oc r="K89">
      <f>D89-I89</f>
    </oc>
    <nc r="K89">
      <f>D89-G89</f>
    </nc>
    <odxf>
      <font>
        <sz val="20"/>
        <color rgb="FFFF0000"/>
      </font>
    </odxf>
    <ndxf>
      <font>
        <sz val="20"/>
        <color auto="1"/>
      </font>
    </ndxf>
  </rcc>
  <rcc rId="517" sId="1" odxf="1" dxf="1">
    <oc r="K90">
      <f>D90-I90</f>
    </oc>
    <nc r="K90">
      <f>D90-G90</f>
    </nc>
    <odxf>
      <font>
        <sz val="20"/>
        <color rgb="FFFF0000"/>
      </font>
    </odxf>
    <ndxf>
      <font>
        <sz val="20"/>
        <color auto="1"/>
      </font>
    </ndxf>
  </rcc>
  <rcc rId="518" sId="1" odxf="1" dxf="1">
    <oc r="K91">
      <f>D91-I91</f>
    </oc>
    <nc r="K91">
      <f>D91-G91</f>
    </nc>
    <odxf>
      <font>
        <sz val="20"/>
        <color rgb="FFFF0000"/>
      </font>
    </odxf>
    <ndxf>
      <font>
        <sz val="20"/>
        <color auto="1"/>
      </font>
    </ndxf>
  </rcc>
  <rcc rId="519" sId="1" odxf="1" dxf="1">
    <oc r="K92">
      <f>D92-I92</f>
    </oc>
    <nc r="K92">
      <f>D92-G92</f>
    </nc>
    <odxf>
      <font>
        <sz val="20"/>
        <color rgb="FFFF0000"/>
      </font>
    </odxf>
    <ndxf>
      <font>
        <sz val="20"/>
        <color auto="1"/>
      </font>
    </ndxf>
  </rcc>
  <rcc rId="520" sId="1" odxf="1" dxf="1">
    <oc r="K93">
      <f>D93-I93</f>
    </oc>
    <nc r="K93">
      <f>D93-G93</f>
    </nc>
    <odxf>
      <font>
        <sz val="20"/>
        <color rgb="FFFF0000"/>
      </font>
    </odxf>
    <ndxf>
      <font>
        <sz val="20"/>
        <color auto="1"/>
      </font>
    </ndxf>
  </rcc>
  <rcc rId="521" sId="1" odxf="1" dxf="1">
    <oc r="K94">
      <f>D94-I94</f>
    </oc>
    <nc r="K94">
      <f>D94-G94</f>
    </nc>
    <odxf>
      <font>
        <sz val="20"/>
        <color rgb="FFFF0000"/>
      </font>
    </odxf>
    <ndxf>
      <font>
        <sz val="20"/>
        <color auto="1"/>
      </font>
    </ndxf>
  </rcc>
  <rcc rId="522" sId="1" odxf="1" dxf="1">
    <oc r="K95">
      <f>D95-I95</f>
    </oc>
    <nc r="K95">
      <f>D95-G95</f>
    </nc>
    <odxf>
      <font>
        <sz val="20"/>
        <color rgb="FFFF0000"/>
      </font>
    </odxf>
    <ndxf>
      <font>
        <sz val="20"/>
        <color auto="1"/>
      </font>
    </ndxf>
  </rcc>
  <rcc rId="523" sId="1" odxf="1" dxf="1">
    <oc r="K96">
      <f>D96-I96</f>
    </oc>
    <nc r="K96">
      <f>D96-G96</f>
    </nc>
    <odxf>
      <font>
        <sz val="20"/>
        <color rgb="FFFF0000"/>
      </font>
    </odxf>
    <ndxf>
      <font>
        <sz val="20"/>
        <color auto="1"/>
      </font>
    </ndxf>
  </rcc>
  <rcc rId="524" sId="1" odxf="1" dxf="1">
    <oc r="K97">
      <f>D97-I97</f>
    </oc>
    <nc r="K97">
      <f>D97-G97</f>
    </nc>
    <odxf>
      <font>
        <sz val="20"/>
        <color rgb="FFFF0000"/>
      </font>
    </odxf>
    <ndxf>
      <font>
        <sz val="20"/>
        <color auto="1"/>
      </font>
    </ndxf>
  </rcc>
  <rcc rId="525" sId="1" odxf="1" dxf="1">
    <oc r="K98">
      <f>D98-I98</f>
    </oc>
    <nc r="K98">
      <f>D98-G98</f>
    </nc>
    <odxf>
      <font>
        <sz val="20"/>
        <color rgb="FFFF0000"/>
      </font>
    </odxf>
    <ndxf>
      <font>
        <sz val="20"/>
        <color auto="1"/>
      </font>
    </ndxf>
  </rcc>
  <rcc rId="526" sId="1" odxf="1" dxf="1">
    <oc r="K99">
      <f>D99-I99</f>
    </oc>
    <nc r="K99">
      <f>D99-G99</f>
    </nc>
    <odxf>
      <font>
        <sz val="20"/>
        <color rgb="FFFF0000"/>
      </font>
    </odxf>
    <ndxf>
      <font>
        <sz val="20"/>
        <color auto="1"/>
      </font>
    </ndxf>
  </rcc>
  <rcc rId="527" sId="1" odxf="1" dxf="1">
    <oc r="K100">
      <f>D100-I100</f>
    </oc>
    <nc r="K100">
      <f>D100-G100</f>
    </nc>
    <odxf>
      <font>
        <sz val="20"/>
        <color rgb="FFFF0000"/>
      </font>
    </odxf>
    <ndxf>
      <font>
        <sz val="20"/>
        <color auto="1"/>
      </font>
    </ndxf>
  </rcc>
  <rcc rId="528" sId="1" odxf="1" dxf="1">
    <oc r="K101">
      <f>D101-I101</f>
    </oc>
    <nc r="K101">
      <f>D101-G101</f>
    </nc>
    <odxf>
      <font>
        <sz val="20"/>
        <color rgb="FFFF0000"/>
      </font>
    </odxf>
    <ndxf>
      <font>
        <sz val="20"/>
        <color auto="1"/>
      </font>
    </ndxf>
  </rcc>
  <rcc rId="529" sId="1" odxf="1" dxf="1">
    <oc r="K102">
      <f>D102-I102</f>
    </oc>
    <nc r="K102">
      <f>D102-G102</f>
    </nc>
    <odxf>
      <font>
        <sz val="20"/>
        <color rgb="FFFF0000"/>
      </font>
    </odxf>
    <ndxf>
      <font>
        <sz val="20"/>
        <color auto="1"/>
      </font>
    </ndxf>
  </rcc>
  <rcc rId="530" sId="1" odxf="1" dxf="1">
    <oc r="K103">
      <f>D103-I103</f>
    </oc>
    <nc r="K103">
      <f>D103-G103</f>
    </nc>
    <odxf>
      <font>
        <sz val="20"/>
        <color rgb="FFFF0000"/>
      </font>
    </odxf>
    <ndxf>
      <font>
        <sz val="20"/>
        <color auto="1"/>
      </font>
    </ndxf>
  </rcc>
  <rcc rId="531" sId="1" odxf="1" dxf="1">
    <oc r="K104">
      <f>D104-I104</f>
    </oc>
    <nc r="K104">
      <f>D104-G104</f>
    </nc>
    <odxf>
      <font>
        <sz val="20"/>
        <color rgb="FFFF0000"/>
      </font>
    </odxf>
    <ndxf>
      <font>
        <sz val="20"/>
        <color auto="1"/>
      </font>
    </ndxf>
  </rcc>
  <rcc rId="532" sId="1" odxf="1" dxf="1">
    <oc r="K105">
      <f>D105-I105</f>
    </oc>
    <nc r="K105">
      <f>D105-G105</f>
    </nc>
    <odxf>
      <font>
        <sz val="20"/>
        <color rgb="FFFF0000"/>
      </font>
    </odxf>
    <ndxf>
      <font>
        <sz val="20"/>
        <color auto="1"/>
      </font>
    </ndxf>
  </rcc>
  <rcc rId="533" sId="1" odxf="1" dxf="1">
    <oc r="K106">
      <f>D106-I106</f>
    </oc>
    <nc r="K106">
      <f>D106-G106</f>
    </nc>
    <odxf>
      <font>
        <sz val="20"/>
        <color rgb="FFFF0000"/>
      </font>
    </odxf>
    <ndxf>
      <font>
        <sz val="20"/>
        <color auto="1"/>
      </font>
    </ndxf>
  </rcc>
  <rcc rId="534" sId="1" odxf="1" dxf="1">
    <oc r="K107">
      <f>D107-I107</f>
    </oc>
    <nc r="K107">
      <f>D107-G107</f>
    </nc>
    <odxf>
      <font>
        <sz val="20"/>
        <color rgb="FFFF0000"/>
      </font>
    </odxf>
    <ndxf>
      <font>
        <sz val="20"/>
        <color auto="1"/>
      </font>
    </ndxf>
  </rcc>
  <rcc rId="535" sId="1" odxf="1" dxf="1">
    <oc r="K108">
      <f>D108-I108</f>
    </oc>
    <nc r="K108">
      <f>D108-G108</f>
    </nc>
    <odxf>
      <font>
        <sz val="20"/>
        <color rgb="FFFF0000"/>
      </font>
    </odxf>
    <ndxf>
      <font>
        <sz val="20"/>
        <color auto="1"/>
      </font>
    </ndxf>
  </rcc>
  <rcc rId="536" sId="1" odxf="1" dxf="1">
    <oc r="K109">
      <f>D109-I109</f>
    </oc>
    <nc r="K109">
      <f>D109-G109</f>
    </nc>
    <odxf>
      <font>
        <sz val="20"/>
        <color rgb="FFFF0000"/>
      </font>
    </odxf>
    <ndxf>
      <font>
        <sz val="20"/>
        <color auto="1"/>
      </font>
    </ndxf>
  </rcc>
  <rcc rId="537" sId="1" odxf="1" dxf="1">
    <oc r="K110">
      <f>D110-I110</f>
    </oc>
    <nc r="K110">
      <f>D110-G110</f>
    </nc>
    <odxf>
      <font>
        <sz val="20"/>
        <color rgb="FFFF0000"/>
      </font>
    </odxf>
    <ndxf>
      <font>
        <sz val="20"/>
        <color auto="1"/>
      </font>
    </ndxf>
  </rcc>
  <rcc rId="538" sId="1" odxf="1" dxf="1">
    <oc r="K111">
      <f>D111-I111</f>
    </oc>
    <nc r="K111">
      <f>D111-G111</f>
    </nc>
    <odxf>
      <font>
        <sz val="20"/>
        <color rgb="FFFF0000"/>
      </font>
    </odxf>
    <ndxf>
      <font>
        <sz val="20"/>
        <color auto="1"/>
      </font>
    </ndxf>
  </rcc>
  <rcc rId="539" sId="1" odxf="1" dxf="1">
    <oc r="K112">
      <f>D112-I112</f>
    </oc>
    <nc r="K112">
      <f>D112-G112</f>
    </nc>
    <odxf>
      <font>
        <sz val="20"/>
        <color rgb="FFFF0000"/>
      </font>
    </odxf>
    <ndxf>
      <font>
        <sz val="20"/>
        <color auto="1"/>
      </font>
    </ndxf>
  </rcc>
  <rcc rId="540" sId="1" odxf="1" dxf="1">
    <oc r="K113">
      <f>D113-I113</f>
    </oc>
    <nc r="K113">
      <f>D113-G113</f>
    </nc>
    <odxf>
      <font>
        <sz val="20"/>
        <color rgb="FFFF0000"/>
      </font>
    </odxf>
    <ndxf>
      <font>
        <sz val="20"/>
        <color auto="1"/>
      </font>
    </ndxf>
  </rcc>
  <rcc rId="541" sId="1" odxf="1" dxf="1">
    <oc r="K114">
      <f>D114-I114</f>
    </oc>
    <nc r="K114">
      <f>D114-G114</f>
    </nc>
    <odxf>
      <font>
        <sz val="20"/>
        <color rgb="FFFF0000"/>
      </font>
    </odxf>
    <ndxf>
      <font>
        <sz val="20"/>
        <color auto="1"/>
      </font>
    </ndxf>
  </rcc>
  <rcc rId="542" sId="1" odxf="1" dxf="1">
    <oc r="K115">
      <f>D115-I115</f>
    </oc>
    <nc r="K115">
      <f>D115-G115</f>
    </nc>
    <odxf>
      <font>
        <sz val="20"/>
        <color rgb="FFFF0000"/>
      </font>
    </odxf>
    <ndxf>
      <font>
        <sz val="20"/>
        <color auto="1"/>
      </font>
    </ndxf>
  </rcc>
  <rcc rId="543" sId="1" odxf="1" dxf="1">
    <oc r="K116">
      <f>D116-I116</f>
    </oc>
    <nc r="K116">
      <f>D116-G116</f>
    </nc>
    <odxf>
      <font>
        <sz val="20"/>
        <color rgb="FFFF0000"/>
      </font>
    </odxf>
    <ndxf>
      <font>
        <sz val="20"/>
        <color auto="1"/>
      </font>
    </ndxf>
  </rcc>
  <rcc rId="544" sId="1" odxf="1" dxf="1">
    <oc r="K117">
      <f>D117-I117</f>
    </oc>
    <nc r="K117">
      <f>D117-G117</f>
    </nc>
    <odxf>
      <font>
        <sz val="20"/>
        <color rgb="FFFF0000"/>
      </font>
    </odxf>
    <ndxf>
      <font>
        <sz val="20"/>
        <color auto="1"/>
      </font>
    </ndxf>
  </rcc>
  <rcc rId="545" sId="1" odxf="1" dxf="1">
    <oc r="K118">
      <f>D118-I118</f>
    </oc>
    <nc r="K118">
      <f>D118-G118</f>
    </nc>
    <odxf>
      <font>
        <sz val="20"/>
        <color rgb="FFFF0000"/>
      </font>
    </odxf>
    <ndxf>
      <font>
        <sz val="20"/>
        <color auto="1"/>
      </font>
    </ndxf>
  </rcc>
  <rcc rId="546" sId="1" odxf="1" dxf="1">
    <oc r="K119">
      <f>D119-I119</f>
    </oc>
    <nc r="K119">
      <f>D119-G119</f>
    </nc>
    <odxf>
      <font>
        <sz val="20"/>
        <color rgb="FFFF0000"/>
      </font>
    </odxf>
    <ndxf>
      <font>
        <sz val="20"/>
        <color auto="1"/>
      </font>
    </ndxf>
  </rcc>
  <rcc rId="547" sId="1" odxf="1" dxf="1">
    <oc r="K120">
      <f>D120-I120</f>
    </oc>
    <nc r="K120">
      <f>D120-G120</f>
    </nc>
    <odxf>
      <font>
        <sz val="20"/>
        <color rgb="FFFF0000"/>
      </font>
    </odxf>
    <ndxf>
      <font>
        <sz val="20"/>
        <color auto="1"/>
      </font>
    </ndxf>
  </rcc>
  <rcc rId="548" sId="1" odxf="1" dxf="1">
    <oc r="K121">
      <f>D121-I121</f>
    </oc>
    <nc r="K121">
      <f>D121-G121</f>
    </nc>
    <odxf>
      <font>
        <sz val="20"/>
        <color rgb="FFFF0000"/>
      </font>
    </odxf>
    <ndxf>
      <font>
        <sz val="20"/>
        <color auto="1"/>
      </font>
    </ndxf>
  </rcc>
  <rcc rId="549" sId="1" odxf="1" dxf="1">
    <oc r="K122">
      <f>D122-I122</f>
    </oc>
    <nc r="K122">
      <f>D122-G122</f>
    </nc>
    <odxf>
      <font>
        <sz val="20"/>
        <color rgb="FFFF0000"/>
      </font>
    </odxf>
    <ndxf>
      <font>
        <sz val="20"/>
        <color auto="1"/>
      </font>
    </ndxf>
  </rcc>
  <rcc rId="550" sId="1" odxf="1" dxf="1">
    <oc r="K123">
      <f>D123-I123</f>
    </oc>
    <nc r="K123">
      <f>D123-G123</f>
    </nc>
    <odxf>
      <font>
        <sz val="20"/>
        <color rgb="FFFF0000"/>
      </font>
    </odxf>
    <ndxf>
      <font>
        <sz val="20"/>
        <color auto="1"/>
      </font>
    </ndxf>
  </rcc>
  <rcc rId="551" sId="1" odxf="1" dxf="1">
    <oc r="K124">
      <f>D124-I124</f>
    </oc>
    <nc r="K124">
      <f>D124-G124</f>
    </nc>
    <odxf>
      <font>
        <sz val="20"/>
        <color rgb="FFFF0000"/>
      </font>
    </odxf>
    <ndxf>
      <font>
        <sz val="20"/>
        <color auto="1"/>
      </font>
    </ndxf>
  </rcc>
  <rcc rId="552" sId="1" odxf="1" dxf="1">
    <oc r="K125">
      <f>D125-I125</f>
    </oc>
    <nc r="K125">
      <f>D125-G125</f>
    </nc>
    <odxf>
      <font>
        <sz val="20"/>
        <color rgb="FFFF0000"/>
      </font>
    </odxf>
    <ndxf>
      <font>
        <sz val="20"/>
        <color auto="1"/>
      </font>
    </ndxf>
  </rcc>
  <rcc rId="553" sId="1" odxf="1" dxf="1">
    <oc r="K126">
      <f>D126-I126</f>
    </oc>
    <nc r="K126">
      <f>D126-G126</f>
    </nc>
    <odxf>
      <font>
        <sz val="20"/>
        <color rgb="FFFF0000"/>
      </font>
    </odxf>
    <ndxf>
      <font>
        <sz val="20"/>
        <color auto="1"/>
      </font>
    </ndxf>
  </rcc>
  <rcc rId="554" sId="1" odxf="1" dxf="1">
    <oc r="K127">
      <f>D127-I127</f>
    </oc>
    <nc r="K127">
      <f>D127-G127</f>
    </nc>
    <odxf>
      <font>
        <sz val="20"/>
        <color rgb="FFFF0000"/>
      </font>
    </odxf>
    <ndxf>
      <font>
        <sz val="20"/>
        <color auto="1"/>
      </font>
    </ndxf>
  </rcc>
  <rcc rId="555" sId="1" odxf="1" dxf="1">
    <oc r="K128">
      <f>D128-I128</f>
    </oc>
    <nc r="K128">
      <f>D128-G128</f>
    </nc>
    <odxf>
      <font>
        <sz val="20"/>
        <color rgb="FFFF0000"/>
      </font>
    </odxf>
    <ndxf>
      <font>
        <sz val="20"/>
        <color auto="1"/>
      </font>
    </ndxf>
  </rcc>
  <rcc rId="556" sId="1" odxf="1" dxf="1">
    <oc r="K129">
      <f>D129-I129</f>
    </oc>
    <nc r="K129">
      <f>D129-G129</f>
    </nc>
    <odxf>
      <font>
        <sz val="20"/>
        <color rgb="FFFF0000"/>
      </font>
    </odxf>
    <ndxf>
      <font>
        <sz val="20"/>
        <color auto="1"/>
      </font>
    </ndxf>
  </rcc>
  <rcc rId="557" sId="1" odxf="1" dxf="1">
    <oc r="K130">
      <f>D130-I130</f>
    </oc>
    <nc r="K130">
      <f>D130-G130</f>
    </nc>
    <odxf>
      <font>
        <sz val="20"/>
        <color rgb="FFFF0000"/>
      </font>
    </odxf>
    <ndxf>
      <font>
        <sz val="20"/>
        <color auto="1"/>
      </font>
    </ndxf>
  </rcc>
  <rcc rId="558" sId="1" odxf="1" dxf="1">
    <oc r="K131">
      <f>D131-I131</f>
    </oc>
    <nc r="K131">
      <f>D131-G131</f>
    </nc>
    <odxf>
      <font>
        <sz val="20"/>
        <color rgb="FFFF0000"/>
      </font>
    </odxf>
    <ndxf>
      <font>
        <sz val="20"/>
        <color auto="1"/>
      </font>
    </ndxf>
  </rcc>
  <rcc rId="559" sId="1" odxf="1" dxf="1">
    <oc r="K132">
      <f>D132-I132</f>
    </oc>
    <nc r="K132">
      <f>D132-G132</f>
    </nc>
    <odxf>
      <font>
        <sz val="20"/>
        <color rgb="FFFF0000"/>
      </font>
    </odxf>
    <ndxf>
      <font>
        <sz val="20"/>
        <color auto="1"/>
      </font>
    </ndxf>
  </rcc>
  <rcc rId="560" sId="1" odxf="1" dxf="1">
    <oc r="K133">
      <f>D133-I133</f>
    </oc>
    <nc r="K133">
      <f>D133-G133</f>
    </nc>
    <odxf>
      <font>
        <sz val="20"/>
        <color rgb="FFFF0000"/>
      </font>
    </odxf>
    <ndxf>
      <font>
        <sz val="20"/>
        <color auto="1"/>
      </font>
    </ndxf>
  </rcc>
  <rcc rId="561" sId="1" odxf="1" dxf="1">
    <oc r="K134">
      <f>D134-I134</f>
    </oc>
    <nc r="K134">
      <f>D134-G134</f>
    </nc>
    <odxf>
      <font>
        <sz val="20"/>
        <color rgb="FFFF0000"/>
      </font>
    </odxf>
    <ndxf>
      <font>
        <sz val="20"/>
        <color auto="1"/>
      </font>
    </ndxf>
  </rcc>
  <rcc rId="562" sId="1" odxf="1" dxf="1">
    <oc r="K135">
      <f>D135-I135</f>
    </oc>
    <nc r="K135">
      <f>D135-G135</f>
    </nc>
    <odxf>
      <font>
        <sz val="20"/>
        <color rgb="FFFF0000"/>
      </font>
    </odxf>
    <ndxf>
      <font>
        <sz val="20"/>
        <color auto="1"/>
      </font>
    </ndxf>
  </rcc>
  <rcc rId="563" sId="1" odxf="1" dxf="1">
    <oc r="K136">
      <f>D136-I136</f>
    </oc>
    <nc r="K136">
      <f>D136-G136</f>
    </nc>
    <odxf>
      <font>
        <sz val="20"/>
        <color rgb="FFFF0000"/>
      </font>
    </odxf>
    <ndxf>
      <font>
        <sz val="20"/>
        <color auto="1"/>
      </font>
    </ndxf>
  </rcc>
  <rcc rId="564" sId="1" odxf="1" dxf="1">
    <oc r="K137">
      <f>D137-I137</f>
    </oc>
    <nc r="K137">
      <f>D137-G137</f>
    </nc>
    <odxf>
      <font>
        <sz val="20"/>
        <color rgb="FFFF0000"/>
      </font>
    </odxf>
    <ndxf>
      <font>
        <sz val="20"/>
        <color auto="1"/>
      </font>
    </ndxf>
  </rcc>
  <rcc rId="565" sId="1" odxf="1" dxf="1">
    <oc r="K138">
      <f>D138-I138</f>
    </oc>
    <nc r="K138">
      <f>D138-G138</f>
    </nc>
    <odxf>
      <font>
        <sz val="20"/>
        <color rgb="FFFF0000"/>
      </font>
    </odxf>
    <ndxf>
      <font>
        <sz val="20"/>
        <color auto="1"/>
      </font>
    </ndxf>
  </rcc>
  <rcc rId="566" sId="1" odxf="1" dxf="1">
    <oc r="K139">
      <f>D139-I139</f>
    </oc>
    <nc r="K139">
      <f>D139-G139</f>
    </nc>
    <odxf>
      <font>
        <sz val="20"/>
        <color rgb="FFFF0000"/>
      </font>
    </odxf>
    <ndxf>
      <font>
        <sz val="20"/>
        <color auto="1"/>
      </font>
    </ndxf>
  </rcc>
  <rcc rId="567" sId="1" odxf="1" dxf="1">
    <oc r="K140">
      <f>D140-I140</f>
    </oc>
    <nc r="K140">
      <f>D140-G140</f>
    </nc>
    <odxf>
      <font>
        <sz val="20"/>
        <color rgb="FFFF0000"/>
      </font>
    </odxf>
    <ndxf>
      <font>
        <sz val="20"/>
        <color auto="1"/>
      </font>
    </ndxf>
  </rcc>
  <rcc rId="568" sId="1" odxf="1" dxf="1">
    <oc r="K141">
      <f>D141-I141</f>
    </oc>
    <nc r="K141">
      <f>D141-G141</f>
    </nc>
    <odxf>
      <font>
        <sz val="20"/>
        <color rgb="FFFF0000"/>
      </font>
    </odxf>
    <ndxf>
      <font>
        <sz val="20"/>
        <color auto="1"/>
      </font>
    </ndxf>
  </rcc>
  <rcc rId="569" sId="1" odxf="1" dxf="1">
    <oc r="K142">
      <f>D142-I142</f>
    </oc>
    <nc r="K142">
      <f>D142-G142</f>
    </nc>
    <odxf>
      <font>
        <sz val="20"/>
        <color rgb="FFFF0000"/>
      </font>
    </odxf>
    <ndxf>
      <font>
        <sz val="20"/>
        <color auto="1"/>
      </font>
    </ndxf>
  </rcc>
  <rcc rId="570" sId="1" odxf="1" dxf="1">
    <oc r="K143">
      <f>D143-I143</f>
    </oc>
    <nc r="K143">
      <f>D143-G143</f>
    </nc>
    <odxf>
      <font>
        <sz val="20"/>
        <color rgb="FFFF0000"/>
      </font>
    </odxf>
    <ndxf>
      <font>
        <sz val="20"/>
        <color auto="1"/>
      </font>
    </ndxf>
  </rcc>
  <rcc rId="571" sId="1" odxf="1" dxf="1">
    <oc r="K144">
      <f>D144-I144</f>
    </oc>
    <nc r="K144">
      <f>D144-G144</f>
    </nc>
    <odxf>
      <font>
        <sz val="20"/>
        <color rgb="FFFF0000"/>
      </font>
    </odxf>
    <ndxf>
      <font>
        <sz val="20"/>
        <color auto="1"/>
      </font>
    </ndxf>
  </rcc>
  <rcc rId="572" sId="1" odxf="1" dxf="1">
    <oc r="K145">
      <f>D145-I145</f>
    </oc>
    <nc r="K145">
      <f>D145-G145</f>
    </nc>
    <odxf>
      <font>
        <sz val="20"/>
        <color rgb="FFFF0000"/>
      </font>
    </odxf>
    <ndxf>
      <font>
        <sz val="20"/>
        <color auto="1"/>
      </font>
    </ndxf>
  </rcc>
  <rcc rId="573" sId="1" odxf="1" dxf="1">
    <oc r="K146">
      <f>D146-I146</f>
    </oc>
    <nc r="K146">
      <f>D146-G146</f>
    </nc>
    <odxf>
      <font>
        <sz val="20"/>
        <color rgb="FFFF0000"/>
      </font>
    </odxf>
    <ndxf>
      <font>
        <sz val="20"/>
        <color auto="1"/>
      </font>
    </ndxf>
  </rcc>
  <rcc rId="574" sId="1" odxf="1" dxf="1">
    <oc r="K147">
      <f>D147-I147</f>
    </oc>
    <nc r="K147">
      <f>D147-G147</f>
    </nc>
    <odxf>
      <font>
        <sz val="20"/>
        <color rgb="FFFF0000"/>
      </font>
    </odxf>
    <ndxf>
      <font>
        <sz val="20"/>
        <color auto="1"/>
      </font>
    </ndxf>
  </rcc>
  <rcc rId="575" sId="1" odxf="1" dxf="1">
    <oc r="K148">
      <f>D148-I148</f>
    </oc>
    <nc r="K148">
      <f>D148-G148</f>
    </nc>
    <odxf>
      <font>
        <sz val="20"/>
        <color rgb="FFFF0000"/>
      </font>
    </odxf>
    <ndxf>
      <font>
        <sz val="20"/>
        <color auto="1"/>
      </font>
    </ndxf>
  </rcc>
  <rcc rId="576" sId="1" odxf="1" dxf="1">
    <oc r="K149">
      <f>D149-I149</f>
    </oc>
    <nc r="K149">
      <f>D149-G149</f>
    </nc>
    <odxf>
      <font>
        <sz val="20"/>
        <color rgb="FFFF0000"/>
      </font>
    </odxf>
    <ndxf>
      <font>
        <sz val="20"/>
        <color auto="1"/>
      </font>
    </ndxf>
  </rcc>
  <rcc rId="577" sId="1" odxf="1" dxf="1">
    <oc r="K150">
      <f>D150-I150</f>
    </oc>
    <nc r="K150">
      <f>D150-G150</f>
    </nc>
    <odxf>
      <font>
        <sz val="20"/>
        <color rgb="FFFF0000"/>
      </font>
    </odxf>
    <ndxf>
      <font>
        <sz val="20"/>
        <color auto="1"/>
      </font>
    </ndxf>
  </rcc>
  <rcc rId="578" sId="1" odxf="1" dxf="1">
    <oc r="K151">
      <f>D151-I151</f>
    </oc>
    <nc r="K151">
      <f>D151-G151</f>
    </nc>
    <odxf>
      <font>
        <sz val="20"/>
        <color rgb="FFFF0000"/>
      </font>
    </odxf>
    <ndxf>
      <font>
        <sz val="20"/>
        <color auto="1"/>
      </font>
    </ndxf>
  </rcc>
  <rcc rId="579" sId="1" odxf="1" dxf="1">
    <oc r="K152">
      <f>D152-I152</f>
    </oc>
    <nc r="K152">
      <f>D152-G152</f>
    </nc>
    <odxf>
      <font>
        <sz val="20"/>
        <color rgb="FFFF0000"/>
      </font>
    </odxf>
    <ndxf>
      <font>
        <sz val="20"/>
        <color auto="1"/>
      </font>
    </ndxf>
  </rcc>
  <rcc rId="580" sId="1" odxf="1" dxf="1">
    <oc r="K153">
      <f>D153-I153</f>
    </oc>
    <nc r="K153">
      <f>D153-G153</f>
    </nc>
    <odxf>
      <font>
        <sz val="20"/>
        <color rgb="FFFF0000"/>
      </font>
    </odxf>
    <ndxf>
      <font>
        <sz val="20"/>
        <color auto="1"/>
      </font>
    </ndxf>
  </rcc>
  <rcc rId="581" sId="1" odxf="1" dxf="1">
    <oc r="K154">
      <f>D154-I154</f>
    </oc>
    <nc r="K154">
      <f>D154-G154</f>
    </nc>
    <odxf>
      <font>
        <sz val="20"/>
        <color rgb="FFFF0000"/>
      </font>
    </odxf>
    <ndxf>
      <font>
        <sz val="20"/>
        <color auto="1"/>
      </font>
    </ndxf>
  </rcc>
  <rcc rId="582" sId="1" odxf="1" dxf="1">
    <oc r="K155">
      <f>D155-I155</f>
    </oc>
    <nc r="K155">
      <f>D155-G155</f>
    </nc>
    <odxf>
      <font>
        <sz val="20"/>
        <color rgb="FFFF0000"/>
      </font>
    </odxf>
    <ndxf>
      <font>
        <sz val="20"/>
        <color auto="1"/>
      </font>
    </ndxf>
  </rcc>
  <rcc rId="583" sId="1" odxf="1" dxf="1">
    <oc r="K156">
      <f>D156-I156</f>
    </oc>
    <nc r="K156">
      <f>D156-G156</f>
    </nc>
    <odxf>
      <font>
        <sz val="20"/>
        <color rgb="FFFF0000"/>
      </font>
    </odxf>
    <ndxf>
      <font>
        <sz val="20"/>
        <color auto="1"/>
      </font>
    </ndxf>
  </rcc>
  <rcc rId="584" sId="1" odxf="1" dxf="1">
    <oc r="K157">
      <f>D157-I157</f>
    </oc>
    <nc r="K157">
      <f>D157-G157</f>
    </nc>
    <odxf>
      <font>
        <sz val="20"/>
        <color rgb="FFFF0000"/>
      </font>
    </odxf>
    <ndxf>
      <font>
        <sz val="20"/>
        <color auto="1"/>
      </font>
    </ndxf>
  </rcc>
  <rcc rId="585" sId="1" odxf="1" dxf="1">
    <oc r="K158">
      <f>D158-I158</f>
    </oc>
    <nc r="K158">
      <f>D158-G158</f>
    </nc>
    <odxf>
      <font>
        <sz val="20"/>
        <color rgb="FFFF0000"/>
      </font>
    </odxf>
    <ndxf>
      <font>
        <sz val="20"/>
        <color auto="1"/>
      </font>
    </ndxf>
  </rcc>
  <rcc rId="586" sId="1" odxf="1" dxf="1">
    <oc r="K159">
      <f>D159-I159</f>
    </oc>
    <nc r="K159">
      <f>D159-G159</f>
    </nc>
    <odxf>
      <font>
        <sz val="20"/>
        <color rgb="FFFF0000"/>
      </font>
    </odxf>
    <ndxf>
      <font>
        <sz val="20"/>
        <color auto="1"/>
      </font>
    </ndxf>
  </rcc>
  <rcc rId="587" sId="1" odxf="1" dxf="1">
    <oc r="K160">
      <f>D160-I160</f>
    </oc>
    <nc r="K160">
      <f>D160-G160</f>
    </nc>
    <odxf>
      <font>
        <sz val="20"/>
        <color rgb="FFFF0000"/>
      </font>
    </odxf>
    <ndxf>
      <font>
        <sz val="20"/>
        <color auto="1"/>
      </font>
    </ndxf>
  </rcc>
  <rcc rId="588" sId="1" odxf="1" dxf="1">
    <oc r="K161">
      <f>D161-I161</f>
    </oc>
    <nc r="K161">
      <f>D161-G161</f>
    </nc>
    <odxf>
      <font>
        <sz val="20"/>
        <color rgb="FFFF0000"/>
      </font>
    </odxf>
    <ndxf>
      <font>
        <sz val="20"/>
        <color auto="1"/>
      </font>
    </ndxf>
  </rcc>
  <rcc rId="589" sId="1" odxf="1" dxf="1">
    <oc r="K162">
      <f>D162-I162</f>
    </oc>
    <nc r="K162">
      <f>D162-G162</f>
    </nc>
    <odxf>
      <font>
        <sz val="20"/>
        <color rgb="FFFF0000"/>
      </font>
    </odxf>
    <ndxf>
      <font>
        <sz val="20"/>
        <color auto="1"/>
      </font>
    </ndxf>
  </rcc>
  <rcc rId="590" sId="1" odxf="1" dxf="1">
    <oc r="K163">
      <f>D163-I163</f>
    </oc>
    <nc r="K163">
      <f>D163-G163</f>
    </nc>
    <odxf>
      <font>
        <sz val="20"/>
        <color rgb="FFFF0000"/>
      </font>
    </odxf>
    <ndxf>
      <font>
        <sz val="20"/>
        <color auto="1"/>
      </font>
    </ndxf>
  </rcc>
  <rcc rId="591" sId="1" odxf="1" dxf="1">
    <oc r="K164">
      <f>D164-I164</f>
    </oc>
    <nc r="K164">
      <f>D164-G164</f>
    </nc>
    <odxf>
      <font>
        <sz val="20"/>
        <color rgb="FFFF0000"/>
      </font>
    </odxf>
    <ndxf>
      <font>
        <sz val="20"/>
        <color auto="1"/>
      </font>
    </ndxf>
  </rcc>
  <rcc rId="592" sId="1" odxf="1" dxf="1">
    <oc r="K165">
      <f>D165-I165</f>
    </oc>
    <nc r="K165">
      <f>D165-G165</f>
    </nc>
    <odxf>
      <font>
        <sz val="20"/>
        <color rgb="FFFF0000"/>
      </font>
    </odxf>
    <ndxf>
      <font>
        <sz val="20"/>
        <color auto="1"/>
      </font>
    </ndxf>
  </rcc>
  <rcc rId="593" sId="1" odxf="1" dxf="1">
    <oc r="K166">
      <f>D166-I166</f>
    </oc>
    <nc r="K166">
      <f>D166-G166</f>
    </nc>
    <odxf>
      <font>
        <sz val="20"/>
        <color rgb="FFFF0000"/>
      </font>
    </odxf>
    <ndxf>
      <font>
        <sz val="20"/>
        <color auto="1"/>
      </font>
    </ndxf>
  </rcc>
  <rcc rId="594" sId="1" odxf="1" dxf="1">
    <oc r="K167">
      <f>D167-I167</f>
    </oc>
    <nc r="K167">
      <f>D167-G167</f>
    </nc>
    <odxf>
      <font>
        <sz val="20"/>
        <color rgb="FFFF0000"/>
      </font>
    </odxf>
    <ndxf>
      <font>
        <sz val="20"/>
        <color auto="1"/>
      </font>
    </ndxf>
  </rcc>
  <rcc rId="595" sId="1" odxf="1" dxf="1">
    <oc r="K168">
      <f>D168-I168</f>
    </oc>
    <nc r="K168">
      <f>D168-G168</f>
    </nc>
    <odxf>
      <font>
        <sz val="20"/>
        <color rgb="FFFF0000"/>
      </font>
    </odxf>
    <ndxf>
      <font>
        <sz val="20"/>
        <color auto="1"/>
      </font>
    </ndxf>
  </rcc>
  <rcc rId="596" sId="1" odxf="1" dxf="1">
    <oc r="K169">
      <f>D169-I169</f>
    </oc>
    <nc r="K169">
      <f>D169-G169</f>
    </nc>
    <odxf>
      <font>
        <sz val="20"/>
        <color rgb="FFFF0000"/>
      </font>
    </odxf>
    <ndxf>
      <font>
        <sz val="20"/>
        <color auto="1"/>
      </font>
    </ndxf>
  </rcc>
  <rcc rId="597" sId="1" odxf="1" dxf="1">
    <oc r="K170">
      <f>D170-I170</f>
    </oc>
    <nc r="K170">
      <f>D170-G170</f>
    </nc>
    <odxf>
      <font>
        <sz val="20"/>
        <color rgb="FFFF0000"/>
      </font>
    </odxf>
    <ndxf>
      <font>
        <sz val="20"/>
        <color auto="1"/>
      </font>
    </ndxf>
  </rcc>
  <rcc rId="598" sId="1" odxf="1" dxf="1">
    <oc r="K171">
      <f>D171-I171</f>
    </oc>
    <nc r="K171">
      <f>D171-G171</f>
    </nc>
    <odxf>
      <font>
        <sz val="20"/>
        <color rgb="FFFF0000"/>
      </font>
    </odxf>
    <ndxf>
      <font>
        <sz val="20"/>
        <color auto="1"/>
      </font>
    </ndxf>
  </rcc>
  <rcc rId="599" sId="1" odxf="1" dxf="1">
    <oc r="K172">
      <f>D172-I172</f>
    </oc>
    <nc r="K172">
      <f>D172-G172</f>
    </nc>
    <odxf>
      <font>
        <sz val="20"/>
        <color rgb="FFFF0000"/>
      </font>
    </odxf>
    <ndxf>
      <font>
        <sz val="20"/>
        <color auto="1"/>
      </font>
    </ndxf>
  </rcc>
  <rcc rId="600" sId="1" odxf="1" dxf="1">
    <oc r="K173">
      <f>D173-I173</f>
    </oc>
    <nc r="K173">
      <f>D173-G173</f>
    </nc>
    <odxf>
      <font>
        <sz val="20"/>
        <color rgb="FFFF0000"/>
      </font>
    </odxf>
    <ndxf>
      <font>
        <sz val="20"/>
        <color auto="1"/>
      </font>
    </ndxf>
  </rcc>
  <rcc rId="601" sId="1" odxf="1" dxf="1">
    <oc r="K174">
      <f>D174-I174</f>
    </oc>
    <nc r="K174">
      <f>D174-G174</f>
    </nc>
    <odxf>
      <font>
        <sz val="20"/>
        <color rgb="FFFF0000"/>
      </font>
    </odxf>
    <ndxf>
      <font>
        <sz val="20"/>
        <color auto="1"/>
      </font>
    </ndxf>
  </rcc>
  <rcc rId="602" sId="1" odxf="1" dxf="1">
    <oc r="K175">
      <f>D175-I175</f>
    </oc>
    <nc r="K175">
      <f>D175-G175</f>
    </nc>
    <odxf>
      <font>
        <sz val="20"/>
        <color rgb="FFFF0000"/>
      </font>
    </odxf>
    <ndxf>
      <font>
        <sz val="20"/>
        <color auto="1"/>
      </font>
    </ndxf>
  </rcc>
  <rcc rId="603" sId="1" odxf="1" dxf="1">
    <oc r="K176">
      <f>D176-I176</f>
    </oc>
    <nc r="K176">
      <f>D176-G176</f>
    </nc>
    <odxf>
      <font>
        <sz val="20"/>
        <color rgb="FFFF0000"/>
      </font>
    </odxf>
    <ndxf>
      <font>
        <sz val="20"/>
        <color auto="1"/>
      </font>
    </ndxf>
  </rcc>
  <rcc rId="604" sId="1" odxf="1" dxf="1">
    <oc r="K177">
      <f>D177-I177</f>
    </oc>
    <nc r="K177">
      <f>D177-G177</f>
    </nc>
    <odxf>
      <font>
        <sz val="20"/>
        <color rgb="FFFF0000"/>
      </font>
    </odxf>
    <ndxf>
      <font>
        <sz val="20"/>
        <color auto="1"/>
      </font>
    </ndxf>
  </rcc>
  <rcc rId="605" sId="1" odxf="1" dxf="1">
    <oc r="K178">
      <f>D178-I178</f>
    </oc>
    <nc r="K178">
      <f>D178-G178</f>
    </nc>
    <odxf>
      <font>
        <sz val="20"/>
        <color rgb="FFFF0000"/>
      </font>
    </odxf>
    <ndxf>
      <font>
        <sz val="20"/>
        <color auto="1"/>
      </font>
    </ndxf>
  </rcc>
  <rcc rId="606" sId="1" odxf="1" dxf="1">
    <oc r="K179">
      <f>D179-I179</f>
    </oc>
    <nc r="K179">
      <f>D179-G179</f>
    </nc>
    <odxf>
      <font>
        <sz val="20"/>
        <color rgb="FFFF0000"/>
      </font>
    </odxf>
    <ndxf>
      <font>
        <sz val="20"/>
        <color auto="1"/>
      </font>
    </ndxf>
  </rcc>
  <rcc rId="607" sId="1" odxf="1" dxf="1">
    <oc r="K180">
      <f>D180-I180</f>
    </oc>
    <nc r="K180">
      <f>D180-G180</f>
    </nc>
    <odxf>
      <font>
        <sz val="20"/>
        <color rgb="FFFF0000"/>
      </font>
    </odxf>
    <ndxf>
      <font>
        <sz val="20"/>
        <color auto="1"/>
      </font>
    </ndxf>
  </rcc>
  <rcc rId="608" sId="1" odxf="1" dxf="1">
    <oc r="K181">
      <f>D181-I181</f>
    </oc>
    <nc r="K181">
      <f>D181-G181</f>
    </nc>
    <odxf>
      <font>
        <sz val="20"/>
        <color rgb="FFFF0000"/>
      </font>
    </odxf>
    <ndxf>
      <font>
        <sz val="20"/>
        <color auto="1"/>
      </font>
    </ndxf>
  </rcc>
  <rcc rId="609" sId="1" odxf="1" dxf="1">
    <nc r="K182">
      <f>D182-G182</f>
    </nc>
    <odxf>
      <font>
        <sz val="20"/>
        <color rgb="FFFF0000"/>
      </font>
    </odxf>
    <ndxf>
      <font>
        <sz val="20"/>
        <color auto="1"/>
      </font>
    </ndxf>
  </rcc>
  <rcc rId="610" sId="1" odxf="1" dxf="1">
    <oc r="K183">
      <f>D183-I183</f>
    </oc>
    <nc r="K183">
      <f>D183-G183</f>
    </nc>
    <odxf>
      <font>
        <sz val="20"/>
        <color rgb="FFFF0000"/>
      </font>
    </odxf>
    <ndxf>
      <font>
        <sz val="20"/>
        <color auto="1"/>
      </font>
    </ndxf>
  </rcc>
  <rcc rId="611" sId="1" odxf="1" dxf="1">
    <oc r="K184">
      <f>D184-I184</f>
    </oc>
    <nc r="K184">
      <f>D184-G184</f>
    </nc>
    <odxf>
      <font>
        <sz val="20"/>
        <color rgb="FFFF0000"/>
      </font>
    </odxf>
    <ndxf>
      <font>
        <sz val="20"/>
        <color auto="1"/>
      </font>
    </ndxf>
  </rcc>
  <rcc rId="612" sId="1" odxf="1" dxf="1">
    <oc r="K185">
      <f>D185-I185</f>
    </oc>
    <nc r="K185">
      <f>D185-G185</f>
    </nc>
    <odxf>
      <font>
        <sz val="20"/>
        <color rgb="FFFF0000"/>
      </font>
    </odxf>
    <ndxf>
      <font>
        <sz val="20"/>
        <color auto="1"/>
      </font>
    </ndxf>
  </rcc>
  <rcc rId="613" sId="1" odxf="1" dxf="1">
    <oc r="K186">
      <f>D186-I186</f>
    </oc>
    <nc r="K186">
      <f>D186-G186</f>
    </nc>
    <odxf>
      <font>
        <sz val="20"/>
        <color rgb="FFFF0000"/>
      </font>
    </odxf>
    <ndxf>
      <font>
        <sz val="20"/>
        <color auto="1"/>
      </font>
    </ndxf>
  </rcc>
  <rcc rId="614" sId="1" odxf="1" dxf="1">
    <oc r="K187">
      <f>D187-I187</f>
    </oc>
    <nc r="K187">
      <f>D187-G187</f>
    </nc>
    <odxf>
      <font>
        <sz val="20"/>
        <color rgb="FFFF0000"/>
      </font>
    </odxf>
    <ndxf>
      <font>
        <sz val="20"/>
        <color auto="1"/>
      </font>
    </ndxf>
  </rcc>
  <rcc rId="615" sId="1">
    <oc r="K188">
      <f>D188-I188</f>
    </oc>
    <nc r="K188">
      <f>D188-G188</f>
    </nc>
  </rcc>
  <rcc rId="616" sId="1" odxf="1" dxf="1">
    <oc r="K189">
      <f>D189-I189</f>
    </oc>
    <nc r="K189">
      <f>D189-G189</f>
    </nc>
    <odxf>
      <font>
        <sz val="20"/>
        <color rgb="FFFF0000"/>
      </font>
    </odxf>
    <ndxf>
      <font>
        <sz val="20"/>
        <color auto="1"/>
      </font>
    </ndxf>
  </rcc>
  <rcc rId="617" sId="1" odxf="1" dxf="1">
    <oc r="K190">
      <f>D190-I190</f>
    </oc>
    <nc r="K190">
      <f>D190-G190</f>
    </nc>
    <odxf>
      <font>
        <sz val="20"/>
        <color rgb="FFFF0000"/>
      </font>
    </odxf>
    <ndxf>
      <font>
        <sz val="20"/>
        <color auto="1"/>
      </font>
    </ndxf>
  </rcc>
  <rcc rId="618" sId="1" odxf="1" dxf="1">
    <oc r="K191">
      <f>D191-I191</f>
    </oc>
    <nc r="K191">
      <f>D191-G191</f>
    </nc>
    <odxf>
      <font>
        <sz val="20"/>
        <color rgb="FFFF0000"/>
      </font>
    </odxf>
    <ndxf>
      <font>
        <sz val="20"/>
        <color auto="1"/>
      </font>
    </ndxf>
  </rcc>
  <rcc rId="619" sId="1" odxf="1" dxf="1">
    <oc r="K192">
      <f>D192-I192</f>
    </oc>
    <nc r="K192">
      <f>D192-G192</f>
    </nc>
    <odxf>
      <font>
        <sz val="20"/>
        <color rgb="FFFF0000"/>
      </font>
    </odxf>
    <ndxf>
      <font>
        <sz val="20"/>
        <color auto="1"/>
      </font>
    </ndxf>
  </rcc>
  <rcc rId="620" sId="1" odxf="1" dxf="1">
    <oc r="K193">
      <f>D193-I193</f>
    </oc>
    <nc r="K193">
      <f>D193-G193</f>
    </nc>
    <odxf>
      <font>
        <sz val="20"/>
        <color rgb="FFFF0000"/>
      </font>
    </odxf>
    <ndxf>
      <font>
        <sz val="20"/>
        <color auto="1"/>
      </font>
    </ndxf>
  </rcc>
  <rcc rId="621" sId="1" odxf="1" dxf="1">
    <oc r="K194">
      <f>D194-I194</f>
    </oc>
    <nc r="K194">
      <f>D194-G194</f>
    </nc>
    <odxf>
      <font>
        <sz val="20"/>
        <color rgb="FFFF0000"/>
      </font>
    </odxf>
    <ndxf>
      <font>
        <sz val="20"/>
        <color auto="1"/>
      </font>
    </ndxf>
  </rcc>
  <rcc rId="622" sId="1" odxf="1" dxf="1">
    <oc r="K195">
      <f>D195-I195</f>
    </oc>
    <nc r="K195">
      <f>D195-G195</f>
    </nc>
    <odxf>
      <font>
        <sz val="20"/>
        <color rgb="FFFF0000"/>
      </font>
    </odxf>
    <ndxf>
      <font>
        <sz val="20"/>
        <color auto="1"/>
      </font>
    </ndxf>
  </rcc>
  <rcc rId="623" sId="1" odxf="1" dxf="1">
    <oc r="K196">
      <f>D196-I196</f>
    </oc>
    <nc r="K196">
      <f>D196-G196</f>
    </nc>
    <odxf>
      <font>
        <sz val="20"/>
        <color rgb="FFFF0000"/>
      </font>
    </odxf>
    <ndxf>
      <font>
        <sz val="20"/>
        <color auto="1"/>
      </font>
    </ndxf>
  </rcc>
  <rcc rId="624" sId="1" odxf="1" dxf="1">
    <oc r="K197">
      <f>D197-I197</f>
    </oc>
    <nc r="K197">
      <f>D197-G197</f>
    </nc>
    <odxf>
      <font>
        <sz val="20"/>
        <color rgb="FFFF0000"/>
      </font>
    </odxf>
    <ndxf>
      <font>
        <sz val="20"/>
        <color auto="1"/>
      </font>
    </ndxf>
  </rcc>
  <rcc rId="625" sId="1" odxf="1" dxf="1">
    <oc r="K198">
      <f>D198-I198</f>
    </oc>
    <nc r="K198">
      <f>D198-G198</f>
    </nc>
    <odxf>
      <font>
        <sz val="20"/>
        <color rgb="FFFF0000"/>
      </font>
    </odxf>
    <ndxf>
      <font>
        <sz val="20"/>
        <color auto="1"/>
      </font>
    </ndxf>
  </rcc>
  <rcc rId="626" sId="1" odxf="1" dxf="1">
    <oc r="K199">
      <f>D199-I199</f>
    </oc>
    <nc r="K199">
      <f>D199-G199</f>
    </nc>
    <odxf>
      <font>
        <sz val="20"/>
        <color rgb="FFFF0000"/>
      </font>
    </odxf>
    <ndxf>
      <font>
        <sz val="20"/>
        <color auto="1"/>
      </font>
    </ndxf>
  </rcc>
  <rcc rId="627" sId="1" odxf="1" dxf="1">
    <oc r="K200">
      <f>D200-I200</f>
    </oc>
    <nc r="K200">
      <f>D200-G200</f>
    </nc>
    <odxf>
      <font>
        <sz val="20"/>
        <color rgb="FFFF0000"/>
      </font>
    </odxf>
    <ndxf>
      <font>
        <sz val="20"/>
        <color auto="1"/>
      </font>
    </ndxf>
  </rcc>
  <rcc rId="628" sId="1">
    <oc r="K201">
      <f>D201-I201</f>
    </oc>
    <nc r="K201">
      <f>D201-G201</f>
    </nc>
  </rcc>
  <rcc rId="629" sId="1" odxf="1" dxf="1">
    <oc r="K202">
      <f>D202-I202</f>
    </oc>
    <nc r="K202">
      <f>D202-G202</f>
    </nc>
    <odxf>
      <font>
        <sz val="20"/>
        <color rgb="FFFF0000"/>
      </font>
    </odxf>
    <ndxf>
      <font>
        <sz val="20"/>
        <color auto="1"/>
      </font>
    </ndxf>
  </rcc>
  <rcc rId="630" sId="1" odxf="1" dxf="1">
    <oc r="K203">
      <f>D203-I203</f>
    </oc>
    <nc r="K203">
      <f>D203-G203</f>
    </nc>
    <odxf>
      <font>
        <sz val="20"/>
        <color rgb="FFFF0000"/>
      </font>
    </odxf>
    <ndxf>
      <font>
        <sz val="20"/>
        <color auto="1"/>
      </font>
    </ndxf>
  </rcc>
  <rcc rId="631" sId="1" odxf="1" dxf="1">
    <oc r="K204">
      <f>D204-I204</f>
    </oc>
    <nc r="K204">
      <f>D204-G204</f>
    </nc>
    <odxf>
      <font>
        <sz val="20"/>
        <color rgb="FFFF0000"/>
      </font>
    </odxf>
    <ndxf>
      <font>
        <sz val="20"/>
        <color auto="1"/>
      </font>
    </ndxf>
  </rcc>
  <rcc rId="632" sId="1" odxf="1" dxf="1">
    <oc r="K205">
      <f>D205-I205</f>
    </oc>
    <nc r="K205">
      <f>D205-G205</f>
    </nc>
    <odxf>
      <font>
        <sz val="20"/>
        <color rgb="FFFF0000"/>
      </font>
    </odxf>
    <ndxf>
      <font>
        <sz val="20"/>
        <color auto="1"/>
      </font>
    </ndxf>
  </rcc>
  <rcc rId="633" sId="1" odxf="1" dxf="1">
    <oc r="K206">
      <f>D206-I206</f>
    </oc>
    <nc r="K206">
      <f>D206-G206</f>
    </nc>
    <odxf>
      <font>
        <sz val="20"/>
        <color rgb="FFFF0000"/>
      </font>
    </odxf>
    <ndxf>
      <font>
        <sz val="20"/>
        <color auto="1"/>
      </font>
    </ndxf>
  </rcc>
  <rcc rId="634" sId="1" odxf="1" dxf="1">
    <oc r="K207">
      <f>D207-I207</f>
    </oc>
    <nc r="K207">
      <f>D207-G207</f>
    </nc>
    <odxf>
      <font>
        <sz val="20"/>
        <color rgb="FFFF0000"/>
      </font>
    </odxf>
    <ndxf>
      <font>
        <sz val="20"/>
        <color auto="1"/>
      </font>
    </ndxf>
  </rcc>
  <rcc rId="635" sId="1">
    <oc r="K208">
      <f>D208-I208</f>
    </oc>
    <nc r="K208">
      <f>D208-G208</f>
    </nc>
  </rcc>
  <rcc rId="636" sId="1">
    <oc r="K209">
      <f>D209-I209</f>
    </oc>
    <nc r="K209">
      <f>D209-G209</f>
    </nc>
  </rcc>
  <rcc rId="637" sId="1">
    <oc r="K210">
      <f>D210-I210</f>
    </oc>
    <nc r="K210">
      <f>D210-G210</f>
    </nc>
  </rcc>
  <rcc rId="638" sId="1">
    <oc r="K211">
      <f>D211-I211</f>
    </oc>
    <nc r="K211">
      <f>D211-G211</f>
    </nc>
  </rcc>
  <rcc rId="639" sId="1" odxf="1" dxf="1">
    <oc r="K212">
      <f>D212-I212</f>
    </oc>
    <nc r="K212">
      <f>D212-G212</f>
    </nc>
    <odxf>
      <font>
        <sz val="20"/>
        <color rgb="FFFF0000"/>
      </font>
    </odxf>
    <ndxf>
      <font>
        <sz val="20"/>
        <color auto="1"/>
      </font>
    </ndxf>
  </rcc>
  <rcc rId="640" sId="1" odxf="1" dxf="1">
    <oc r="K213">
      <f>D213-I213</f>
    </oc>
    <nc r="K213">
      <f>D213-G213</f>
    </nc>
    <odxf>
      <font>
        <sz val="20"/>
        <color rgb="FFFF0000"/>
      </font>
    </odxf>
    <ndxf>
      <font>
        <sz val="20"/>
        <color auto="1"/>
      </font>
    </ndxf>
  </rcc>
  <rcc rId="641" sId="1" odxf="1" dxf="1">
    <oc r="K214">
      <f>D214-I214</f>
    </oc>
    <nc r="K214">
      <f>D214-G214</f>
    </nc>
    <odxf>
      <font>
        <sz val="20"/>
        <color rgb="FFFF0000"/>
      </font>
    </odxf>
    <ndxf>
      <font>
        <sz val="20"/>
        <color auto="1"/>
      </font>
    </ndxf>
  </rcc>
  <rcc rId="642" sId="1" odxf="1" dxf="1">
    <oc r="K215">
      <f>D215-I215</f>
    </oc>
    <nc r="K215">
      <f>D215-G215</f>
    </nc>
    <odxf>
      <font>
        <sz val="20"/>
        <color rgb="FFFF0000"/>
      </font>
    </odxf>
    <ndxf>
      <font>
        <sz val="20"/>
        <color auto="1"/>
      </font>
    </ndxf>
  </rcc>
  <rcc rId="643" sId="1" odxf="1" dxf="1">
    <oc r="K216">
      <f>D216-I216</f>
    </oc>
    <nc r="K216">
      <f>D216-G216</f>
    </nc>
    <odxf>
      <font>
        <sz val="20"/>
        <color rgb="FFFF0000"/>
      </font>
    </odxf>
    <ndxf>
      <font>
        <sz val="20"/>
        <color auto="1"/>
      </font>
    </ndxf>
  </rcc>
  <rcc rId="644" sId="1">
    <oc r="K217">
      <f>D217-I217</f>
    </oc>
    <nc r="K217">
      <f>D217-G217</f>
    </nc>
  </rcc>
  <rcc rId="645" sId="1">
    <oc r="K218">
      <f>D218-I218</f>
    </oc>
    <nc r="K218">
      <f>D218-G218</f>
    </nc>
  </rcc>
  <rcc rId="646" sId="1" odxf="1" dxf="1">
    <oc r="K219">
      <f>D219-I219</f>
    </oc>
    <nc r="K219">
      <f>D219-G219</f>
    </nc>
    <odxf>
      <font>
        <sz val="20"/>
        <color rgb="FFFF0000"/>
      </font>
    </odxf>
    <ndxf>
      <font>
        <sz val="20"/>
        <color auto="1"/>
      </font>
    </ndxf>
  </rcc>
  <rcc rId="647" sId="1" odxf="1" dxf="1">
    <oc r="K220">
      <f>D220-I220</f>
    </oc>
    <nc r="K220">
      <f>D220-G220</f>
    </nc>
    <odxf>
      <font>
        <sz val="20"/>
        <color rgb="FFFF0000"/>
      </font>
    </odxf>
    <ndxf>
      <font>
        <sz val="20"/>
        <color auto="1"/>
      </font>
    </ndxf>
  </rcc>
  <rcc rId="648" sId="1" odxf="1" dxf="1">
    <oc r="K221">
      <f>D221-I221</f>
    </oc>
    <nc r="K221">
      <f>D221-G221</f>
    </nc>
    <odxf>
      <font>
        <sz val="20"/>
        <color rgb="FFFF0000"/>
      </font>
    </odxf>
    <ndxf>
      <font>
        <sz val="20"/>
        <color auto="1"/>
      </font>
    </ndxf>
  </rcc>
  <rcc rId="649" sId="1" odxf="1" dxf="1">
    <oc r="K222">
      <f>D222-I222</f>
    </oc>
    <nc r="K222">
      <f>D222-G222</f>
    </nc>
    <odxf>
      <font>
        <sz val="20"/>
        <color rgb="FFFF0000"/>
      </font>
    </odxf>
    <ndxf>
      <font>
        <sz val="20"/>
        <color auto="1"/>
      </font>
    </ndxf>
  </rcc>
  <rcc rId="650" sId="1" odxf="1" dxf="1">
    <oc r="K223">
      <f>D223-I223</f>
    </oc>
    <nc r="K223">
      <f>D223-G223</f>
    </nc>
    <odxf>
      <font>
        <sz val="20"/>
        <color rgb="FFFF0000"/>
      </font>
    </odxf>
    <ndxf>
      <font>
        <sz val="20"/>
        <color auto="1"/>
      </font>
    </ndxf>
  </rcc>
  <rcc rId="651" sId="1" odxf="1" dxf="1">
    <oc r="K224">
      <f>D224-I224</f>
    </oc>
    <nc r="K224">
      <f>D224-G224</f>
    </nc>
    <odxf>
      <font>
        <sz val="20"/>
        <color rgb="FFFF0000"/>
      </font>
    </odxf>
    <ndxf>
      <font>
        <sz val="20"/>
        <color auto="1"/>
      </font>
    </ndxf>
  </rcc>
  <rcc rId="652" sId="1" odxf="1" dxf="1">
    <oc r="K225">
      <f>D225-I225</f>
    </oc>
    <nc r="K225">
      <f>D225-G225</f>
    </nc>
    <odxf>
      <font>
        <sz val="20"/>
        <color rgb="FFFF0000"/>
      </font>
    </odxf>
    <ndxf>
      <font>
        <sz val="20"/>
        <color auto="1"/>
      </font>
    </ndxf>
  </rcc>
  <rcc rId="653" sId="1" odxf="1" dxf="1">
    <oc r="K226">
      <f>D226-I226</f>
    </oc>
    <nc r="K226">
      <f>D226-G226</f>
    </nc>
    <odxf>
      <font>
        <sz val="20"/>
        <color rgb="FFFF0000"/>
      </font>
    </odxf>
    <ndxf>
      <font>
        <sz val="20"/>
        <color auto="1"/>
      </font>
    </ndxf>
  </rcc>
  <rcc rId="654" sId="1" odxf="1" dxf="1">
    <oc r="K227">
      <f>D227-I227</f>
    </oc>
    <nc r="K227">
      <f>D227-G227</f>
    </nc>
    <odxf>
      <font>
        <sz val="20"/>
        <color rgb="FFFF0000"/>
      </font>
    </odxf>
    <ndxf>
      <font>
        <sz val="20"/>
        <color auto="1"/>
      </font>
    </ndxf>
  </rcc>
  <rcc rId="655" sId="1" odxf="1" dxf="1">
    <oc r="K228">
      <f>D228-I228</f>
    </oc>
    <nc r="K228">
      <f>D228-G228</f>
    </nc>
    <odxf>
      <font>
        <sz val="20"/>
        <color rgb="FFFF0000"/>
      </font>
    </odxf>
    <ndxf>
      <font>
        <sz val="20"/>
        <color auto="1"/>
      </font>
    </ndxf>
  </rcc>
  <rcc rId="656" sId="1" odxf="1" dxf="1">
    <oc r="K229">
      <f>D229-I229</f>
    </oc>
    <nc r="K229">
      <f>D229-G229</f>
    </nc>
    <odxf>
      <font>
        <sz val="20"/>
        <color rgb="FFFF0000"/>
      </font>
    </odxf>
    <ndxf>
      <font>
        <sz val="20"/>
        <color auto="1"/>
      </font>
    </ndxf>
  </rcc>
  <rcc rId="657" sId="1" odxf="1" dxf="1">
    <oc r="K230">
      <f>D230-I230</f>
    </oc>
    <nc r="K230">
      <f>D230-G230</f>
    </nc>
    <odxf>
      <font>
        <sz val="20"/>
        <color rgb="FFFF0000"/>
      </font>
    </odxf>
    <ndxf>
      <font>
        <sz val="20"/>
        <color auto="1"/>
      </font>
    </ndxf>
  </rcc>
  <rcc rId="658" sId="1" odxf="1" dxf="1">
    <oc r="K231">
      <f>D231-I231</f>
    </oc>
    <nc r="K231">
      <f>D231-G231</f>
    </nc>
    <odxf>
      <font>
        <sz val="20"/>
        <color rgb="FFFF0000"/>
      </font>
    </odxf>
    <ndxf>
      <font>
        <sz val="20"/>
        <color auto="1"/>
      </font>
    </ndxf>
  </rcc>
  <rcc rId="659" sId="1" odxf="1" dxf="1">
    <oc r="K232">
      <f>D232-I232</f>
    </oc>
    <nc r="K232">
      <f>D232-G232</f>
    </nc>
    <odxf>
      <font>
        <sz val="20"/>
        <color rgb="FFFF0000"/>
      </font>
    </odxf>
    <ndxf>
      <font>
        <sz val="20"/>
        <color auto="1"/>
      </font>
    </ndxf>
  </rcc>
  <rrc rId="660" sId="1" ref="N1:N1048576" action="deleteCol">
    <undo index="0" exp="area" ref3D="1" dr="$A$5:$XFD$8" dn="Заголовки_для_печати" sId="1"/>
    <undo index="0" exp="area" ref3D="1" dr="$A$5:$XFD$7" dn="Z_F2110B0B_AAE7_42F0_B553_C360E9249AD4_.wvu.PrintTitles" sId="1"/>
    <undo index="4" exp="area" ref3D="1" dr="$K$1:$BN$1048576" dn="Z_F2110B0B_AAE7_42F0_B553_C360E9249AD4_.wvu.Cols" sId="1"/>
    <undo index="0" exp="area" ref3D="1" dr="$A$5:$XFD$7" dn="Z_D7BC8E82_4392_4806_9DAE_D94253790B9C_.wvu.PrintTitles" sId="1"/>
    <undo index="4" exp="area" ref3D="1" dr="$K$1:$BN$1048576" dn="Z_D7BC8E82_4392_4806_9DAE_D94253790B9C_.wvu.Cols" sId="1"/>
    <undo index="0" exp="area" ref3D="1" dr="$A$67:$N$232" dn="Z_D50A6792_49FE_4C67_B11B_814FAEB0FCE7_.wvu.FilterData" sId="1"/>
    <undo index="0" exp="area" ref3D="1" dr="$A$5:$XFD$8" dn="Z_D20DFCFE_63F9_4265_B37B_4F36C46DF159_.wvu.PrintTitles" sId="1"/>
    <undo index="0" exp="area" ref3D="1" dr="$A$5:$XFD$8" dn="Z_CCF533A2_322B_40E2_88B2_065E6D1D35B4_.wvu.PrintTitles" sId="1"/>
    <undo index="0" exp="area" ref3D="1" dr="$A$5:$XFD$8" dn="Z_A0A3CD9B_2436_40D7_91DB_589A95FBBF00_.wvu.PrintTitles" sId="1"/>
    <undo index="0" exp="area" ref3D="1" dr="$A$5:$XFD$8" dn="Z_9FA29541_62F4_4CED_BF33_19F6BA57578F_.wvu.PrintTitles" sId="1"/>
    <undo index="0" exp="area" ref3D="1" dr="$A$5:$XFD$8" dn="Z_9E943B7D_D4C7_443F_BC4C_8AB90546D8A5_.wvu.PrintTitles" sId="1"/>
    <undo index="0" exp="area" ref3D="1" dr="$A$5:$XFD$8" dn="Z_99950613_28E7_4EC2_B918_559A2757B0A9_.wvu.PrintTitles" sId="1"/>
    <undo index="0" exp="area" ref3D="1" dr="$A$5:$XFD$8" dn="Z_998B8119_4FF3_4A16_838D_539C6AE34D55_.wvu.PrintTitles" sId="1"/>
    <undo index="0" exp="area" ref3D="1" dr="$A$5:$XFD$8" dn="Z_7B245AB0_C2AF_4822_BFC4_2399F85856C1_.wvu.PrintTitles" sId="1"/>
    <undo index="0" exp="area" ref3D="1" dr="$A$5:$XFD$8" dn="Z_72C0943B_A5D5_4B80_AD54_166C5CDC74DE_.wvu.PrintTitles" sId="1"/>
    <undo index="0" exp="area" ref3D="1" dr="$A$5:$XFD$8" dn="Z_6E4A7295_8CE0_4D28_ABEF_D38EBAE7C204_.wvu.PrintTitles" sId="1"/>
    <undo index="0" exp="area" ref3D="1" dr="$A$5:$XFD$8" dn="Z_67ADFAE6_A9AF_44D7_8539_93CD0F6B7849_.wvu.PrintTitles" sId="1"/>
    <undo index="0" exp="area" ref3D="1" dr="$A$5:$XFD$8" dn="Z_649E5CE3_4976_49D9_83DA_4E57FFC714BF_.wvu.PrintTitles" sId="1"/>
    <undo index="0" exp="area" ref3D="1" dr="$A$5:$XFD$8" dn="Z_6068C3FF_17AA_48A5_A88B_2523CBAC39AE_.wvu.PrintTitles" sId="1"/>
    <undo index="0" exp="area" ref3D="1" dr="$A$5:$XFD$8" dn="Z_5FB953A5_71FF_4056_AF98_C9D06FF0EDF3_.wvu.PrintTitles" sId="1"/>
    <undo index="0" exp="area" ref3D="1" dr="$A$5:$XFD$8" dn="Z_5EB1B5BB_79BE_4318_9140_3FA31802D519_.wvu.PrintTitles" sId="1"/>
    <undo index="0" exp="area" ref3D="1" dr="$A$5:$XFD$8" dn="Z_539CB3DF_9B66_4BE7_9074_8CE0405EB8A6_.wvu.PrintTitles" sId="1"/>
    <undo index="0" exp="area" ref3D="1" dr="$A$5:$XFD$8" dn="Z_45DE1976_7F07_4EB4_8A9C_FB72D060BEFA_.wvu.PrintTitles" sId="1"/>
    <undo index="0" exp="area" ref3D="1" dr="$A$5:$XFD$8" dn="Z_37F8CE32_8CE8_4D95_9C0E_63112E6EFFE9_.wvu.PrintTitles" sId="1"/>
    <undo index="0" exp="area" ref3D="1" dr="$A$5:$XFD$8" dn="Z_13BE7114_35DF_4699_8779_61985C68F6C3_.wvu.PrintTitles" sId="1"/>
    <undo index="0" exp="area" ref3D="1" dr="$A$5:$XFD$8" dn="Z_0CCCFAED_79CE_4449_BC23_D60C794B65C2_.wvu.PrintTitles" sId="1"/>
    <undo index="0" exp="area" ref3D="1" dr="$A$5:$XFD$8" dn="Z_CA384592_0CFD_4322_A4EB_34EC04693944_.wvu.PrintTitles" sId="1"/>
    <undo index="0" exp="area" ref3D="1" dr="$A$5:$XFD$8" dn="Z_BEA0FDBA_BB07_4C19_8BBD_5E57EE395C09_.wvu.PrintTitles" sId="1"/>
    <undo index="0" exp="area" ref3D="1" dr="$A$5:$XFD$7" dn="Z_A6B98527_7CBF_4E4D_BDEA_9334A3EB779F_.wvu.PrintTitles" sId="1"/>
    <undo index="4" exp="area" ref3D="1" dr="$K$1:$BN$1048576" dn="Z_A6B98527_7CBF_4E4D_BDEA_9334A3EB779F_.wvu.Cols" sId="1"/>
    <rfmt sheetId="1" xfDxf="1" sqref="N1:N1048576" start="0" length="0">
      <dxf>
        <font>
          <sz val="20"/>
          <color rgb="FFFF0000"/>
        </font>
        <alignment vertical="top" wrapText="1" readingOrder="0"/>
      </dxf>
    </rfmt>
    <rfmt sheetId="1" sqref="N4" start="0" length="0">
      <dxf/>
    </rfmt>
    <rfmt sheetId="1" sqref="N5" start="0" length="0">
      <dxf>
        <font>
          <sz val="20"/>
          <color rgb="FFFF0000"/>
        </font>
        <alignment horizontal="left" readingOrder="0"/>
      </dxf>
    </rfmt>
    <rfmt sheetId="1" sqref="N6" start="0" length="0">
      <dxf>
        <font>
          <sz val="20"/>
          <color rgb="FFFF0000"/>
        </font>
        <alignment horizontal="left" readingOrder="0"/>
      </dxf>
    </rfmt>
    <rfmt sheetId="1" sqref="N7" start="0" length="0">
      <dxf>
        <font>
          <sz val="20"/>
          <color rgb="FFFF0000"/>
        </font>
        <alignment horizontal="left" readingOrder="0"/>
      </dxf>
    </rfmt>
    <rfmt sheetId="1" sqref="N8" start="0" length="0">
      <dxf>
        <font>
          <i/>
          <sz val="20"/>
          <color rgb="FFFF0000"/>
        </font>
        <alignment horizontal="left" readingOrder="0"/>
      </dxf>
    </rfmt>
    <rfmt sheetId="1" sqref="N9" start="0" length="0">
      <dxf>
        <font>
          <b/>
          <sz val="20"/>
          <color auto="1"/>
        </font>
        <alignment horizontal="left" readingOrder="0"/>
      </dxf>
    </rfmt>
    <rfmt sheetId="1" sqref="N10" start="0" length="0">
      <dxf>
        <font>
          <sz val="20"/>
          <color auto="1"/>
        </font>
        <alignment horizontal="left" readingOrder="0"/>
      </dxf>
    </rfmt>
    <rcc rId="0" sId="1" dxf="1">
      <nc r="N11">
        <f>D11-I11</f>
      </nc>
      <ndxf>
        <font>
          <sz val="20"/>
          <color auto="1"/>
        </font>
        <numFmt numFmtId="4" formatCode="#,##0.00"/>
        <alignment horizontal="left" readingOrder="0"/>
      </ndxf>
    </rcc>
    <rfmt sheetId="1" sqref="N12" start="0" length="0">
      <dxf>
        <font>
          <sz val="20"/>
          <color auto="1"/>
        </font>
        <alignment horizontal="left" readingOrder="0"/>
      </dxf>
    </rfmt>
    <rfmt sheetId="1" sqref="N13" start="0" length="0">
      <dxf>
        <font>
          <sz val="20"/>
          <color auto="1"/>
        </font>
        <alignment horizontal="left" readingOrder="0"/>
      </dxf>
    </rfmt>
    <rfmt sheetId="1" sqref="N14" start="0" length="0">
      <dxf>
        <font>
          <sz val="20"/>
          <color auto="1"/>
        </font>
        <alignment horizontal="left" readingOrder="0"/>
      </dxf>
    </rfmt>
    <rfmt sheetId="1" sqref="N15" start="0" length="0">
      <dxf>
        <font>
          <b/>
          <sz val="20"/>
          <color auto="1"/>
        </font>
        <alignment horizontal="left" readingOrder="0"/>
      </dxf>
    </rfmt>
    <rfmt sheetId="1" sqref="N16" start="0" length="0">
      <dxf>
        <font>
          <b/>
          <sz val="20"/>
          <color rgb="FFFF0000"/>
        </font>
        <alignment horizontal="left" readingOrder="0"/>
      </dxf>
    </rfmt>
    <rfmt sheetId="1" sqref="N17" start="0" length="0">
      <dxf>
        <font>
          <b/>
          <sz val="20"/>
          <color rgb="FFFF0000"/>
        </font>
        <alignment horizontal="left" readingOrder="0"/>
      </dxf>
    </rfmt>
    <rfmt sheetId="1" sqref="N18" start="0" length="0">
      <dxf>
        <font>
          <b/>
          <sz val="20"/>
          <color rgb="FFFF0000"/>
        </font>
        <alignment horizontal="left" readingOrder="0"/>
      </dxf>
    </rfmt>
    <rfmt sheetId="1" sqref="N19" start="0" length="0">
      <dxf>
        <font>
          <b/>
          <sz val="20"/>
          <color rgb="FFFF0000"/>
        </font>
        <alignment horizontal="left" readingOrder="0"/>
      </dxf>
    </rfmt>
    <rcc rId="0" sId="1" dxf="1">
      <nc r="N20">
        <f>N22-N21</f>
      </nc>
      <ndxf>
        <numFmt numFmtId="4" formatCode="#,##0.00"/>
        <alignment horizontal="left" readingOrder="0"/>
      </ndxf>
    </rcc>
    <rcc rId="0" sId="1" dxf="1">
      <nc r="N21">
        <f>D21-I21</f>
      </nc>
      <ndxf>
        <numFmt numFmtId="4" formatCode="#,##0.00"/>
      </ndxf>
    </rcc>
    <rcc rId="0" sId="1" dxf="1">
      <nc r="N22">
        <f>21842.02+23958.41+220763.3</f>
      </nc>
      <ndxf>
        <numFmt numFmtId="4" formatCode="#,##0.00"/>
      </ndxf>
    </rcc>
    <rfmt sheetId="1" sqref="N81" start="0" length="0">
      <dxf>
        <font>
          <sz val="18"/>
          <color rgb="FFFF0000"/>
        </font>
        <alignment horizontal="left" readingOrder="0"/>
      </dxf>
    </rfmt>
    <rfmt sheetId="1" sqref="N82" start="0" length="0">
      <dxf>
        <font>
          <sz val="18"/>
          <color rgb="FFFF0000"/>
        </font>
        <alignment horizontal="left" readingOrder="0"/>
      </dxf>
    </rfmt>
    <rfmt sheetId="1" sqref="N83" start="0" length="0">
      <dxf>
        <font>
          <sz val="18"/>
          <color rgb="FFFF0000"/>
        </font>
        <alignment horizontal="left" readingOrder="0"/>
      </dxf>
    </rfmt>
    <rfmt sheetId="1" sqref="N84" start="0" length="0">
      <dxf>
        <font>
          <i/>
          <sz val="18"/>
          <color rgb="FFFF0000"/>
        </font>
        <alignment horizontal="left" readingOrder="0"/>
      </dxf>
    </rfmt>
    <rcc rId="0" sId="1" dxf="1">
      <nc r="N85">
        <f>I86-D86</f>
      </nc>
      <ndxf>
        <font>
          <sz val="18"/>
          <color rgb="FFFF0000"/>
        </font>
        <numFmt numFmtId="4" formatCode="#,##0.00"/>
        <alignment horizontal="left" readingOrder="0"/>
      </ndxf>
    </rcc>
    <rcc rId="0" sId="1" dxf="1">
      <nc r="N86">
        <f>I87-D87</f>
      </nc>
      <ndxf>
        <font>
          <sz val="18"/>
          <color rgb="FFFF0000"/>
        </font>
        <numFmt numFmtId="4" formatCode="#,##0.00"/>
        <alignment horizontal="left" readingOrder="0"/>
      </ndxf>
    </rcc>
    <rfmt sheetId="1" sqref="N87" start="0" length="0">
      <dxf>
        <font>
          <sz val="18"/>
          <color rgb="FFFF0000"/>
        </font>
        <alignment horizontal="left" readingOrder="0"/>
      </dxf>
    </rfmt>
    <rfmt sheetId="1" sqref="N88" start="0" length="0">
      <dxf>
        <font>
          <sz val="18"/>
          <color rgb="FFFF0000"/>
        </font>
        <alignment horizontal="left" readingOrder="0"/>
      </dxf>
    </rfmt>
    <rfmt sheetId="1" sqref="N89" start="0" length="0">
      <dxf>
        <font>
          <sz val="18"/>
          <color rgb="FFFF0000"/>
        </font>
        <alignment horizontal="left" readingOrder="0"/>
      </dxf>
    </rfmt>
    <rcc rId="0" sId="1" dxf="1">
      <nc r="N90">
        <f>I91-D91</f>
      </nc>
      <ndxf>
        <font>
          <sz val="18"/>
          <color rgb="FFFF0000"/>
        </font>
        <numFmt numFmtId="4" formatCode="#,##0.00"/>
        <alignment horizontal="left" readingOrder="0"/>
      </ndxf>
    </rcc>
    <rcc rId="0" sId="1" dxf="1">
      <nc r="N91">
        <f>I92-D92</f>
      </nc>
      <ndxf>
        <font>
          <sz val="18"/>
          <color rgb="FFFF0000"/>
        </font>
        <numFmt numFmtId="4" formatCode="#,##0.00"/>
        <alignment horizontal="left" readingOrder="0"/>
      </ndxf>
    </rcc>
    <rcc rId="0" sId="1" dxf="1">
      <nc r="N92">
        <f>I93-D93</f>
      </nc>
      <ndxf>
        <font>
          <sz val="18"/>
          <color rgb="FFFF0000"/>
        </font>
        <numFmt numFmtId="4" formatCode="#,##0.00"/>
        <alignment horizontal="left" readingOrder="0"/>
      </ndxf>
    </rcc>
    <rcc rId="0" sId="1" dxf="1">
      <nc r="N93">
        <f>I94-D94</f>
      </nc>
      <ndxf>
        <font>
          <sz val="18"/>
          <color rgb="FFFF0000"/>
        </font>
        <numFmt numFmtId="4" formatCode="#,##0.00"/>
        <alignment horizontal="left" readingOrder="0"/>
      </ndxf>
    </rcc>
    <rcc rId="0" sId="1" dxf="1">
      <nc r="N94">
        <f>I95-D95</f>
      </nc>
      <ndxf>
        <font>
          <sz val="18"/>
          <color rgb="FFFF0000"/>
        </font>
        <numFmt numFmtId="4" formatCode="#,##0.00"/>
        <alignment horizontal="left" readingOrder="0"/>
      </ndxf>
    </rcc>
    <rcc rId="0" sId="1" dxf="1">
      <nc r="N95">
        <f>I96-D96</f>
      </nc>
      <ndxf>
        <font>
          <sz val="18"/>
          <color rgb="FFFF0000"/>
        </font>
        <numFmt numFmtId="4" formatCode="#,##0.00"/>
        <alignment horizontal="left" readingOrder="0"/>
      </ndxf>
    </rcc>
    <rfmt sheetId="1" sqref="N96" start="0" length="0">
      <dxf>
        <font>
          <sz val="18"/>
          <color rgb="FFFF0000"/>
        </font>
        <alignment horizontal="left" readingOrder="0"/>
      </dxf>
    </rfmt>
    <rfmt sheetId="1" sqref="N97" start="0" length="0">
      <dxf>
        <font>
          <sz val="18"/>
          <color rgb="FFFF0000"/>
        </font>
        <alignment horizontal="left" readingOrder="0"/>
      </dxf>
    </rfmt>
    <rfmt sheetId="1" sqref="N98" start="0" length="0">
      <dxf>
        <font>
          <sz val="18"/>
          <color rgb="FFFF0000"/>
        </font>
        <alignment horizontal="left" readingOrder="0"/>
      </dxf>
    </rfmt>
    <rfmt sheetId="1" sqref="N99" start="0" length="0">
      <dxf>
        <font>
          <sz val="18"/>
          <color rgb="FFFF0000"/>
        </font>
        <alignment horizontal="left" readingOrder="0"/>
      </dxf>
    </rfmt>
    <rfmt sheetId="1" sqref="N100" start="0" length="0">
      <dxf>
        <font>
          <sz val="18"/>
          <color rgb="FFFF0000"/>
        </font>
        <alignment horizontal="left" readingOrder="0"/>
      </dxf>
    </rfmt>
    <rfmt sheetId="1" sqref="N101" start="0" length="0">
      <dxf>
        <font>
          <sz val="18"/>
          <color rgb="FFFF0000"/>
        </font>
        <alignment horizontal="left" readingOrder="0"/>
      </dxf>
    </rfmt>
    <rcc rId="0" sId="1" dxf="1">
      <nc r="N102">
        <f>C102-I102</f>
      </nc>
      <ndxf>
        <font>
          <sz val="18"/>
          <color rgb="FFFF0000"/>
        </font>
        <numFmt numFmtId="4" formatCode="#,##0.00"/>
        <alignment horizontal="left" readingOrder="0"/>
      </ndxf>
    </rcc>
    <rfmt sheetId="1" sqref="N103" start="0" length="0">
      <dxf>
        <font>
          <sz val="18"/>
          <color rgb="FFFF0000"/>
        </font>
        <alignment horizontal="left" readingOrder="0"/>
      </dxf>
    </rfmt>
    <rfmt sheetId="1" sqref="N104" start="0" length="0">
      <dxf>
        <font>
          <sz val="18"/>
          <color rgb="FFFF0000"/>
        </font>
        <alignment horizontal="left" readingOrder="0"/>
      </dxf>
    </rfmt>
    <rfmt sheetId="1" sqref="N105" start="0" length="0">
      <dxf>
        <font>
          <sz val="18"/>
          <color rgb="FFFF0000"/>
        </font>
        <alignment horizontal="left" readingOrder="0"/>
      </dxf>
    </rfmt>
    <rfmt sheetId="1" sqref="N106" start="0" length="0">
      <dxf>
        <font>
          <sz val="18"/>
          <color rgb="FFFF0000"/>
        </font>
        <alignment horizontal="left" readingOrder="0"/>
      </dxf>
    </rfmt>
    <rfmt sheetId="1" sqref="N107" start="0" length="0">
      <dxf>
        <font>
          <sz val="18"/>
          <color rgb="FFFF0000"/>
        </font>
        <alignment horizontal="left" readingOrder="0"/>
      </dxf>
    </rfmt>
    <rfmt sheetId="1" sqref="N108" start="0" length="0">
      <dxf>
        <font>
          <sz val="18"/>
          <color rgb="FFFF0000"/>
        </font>
        <alignment horizontal="left" readingOrder="0"/>
      </dxf>
    </rfmt>
    <rfmt sheetId="1" sqref="N109" start="0" length="0">
      <dxf>
        <font>
          <sz val="18"/>
          <color rgb="FFFF0000"/>
        </font>
        <alignment horizontal="left" readingOrder="0"/>
      </dxf>
    </rfmt>
    <rfmt sheetId="1" sqref="N110" start="0" length="0">
      <dxf>
        <font>
          <sz val="18"/>
          <color rgb="FFFF0000"/>
        </font>
        <alignment horizontal="left" readingOrder="0"/>
      </dxf>
    </rfmt>
    <rfmt sheetId="1" sqref="N111" start="0" length="0">
      <dxf>
        <font>
          <sz val="18"/>
          <color rgb="FFFF0000"/>
        </font>
        <alignment horizontal="left" readingOrder="0"/>
      </dxf>
    </rfmt>
    <rfmt sheetId="1" sqref="N112" start="0" length="0">
      <dxf>
        <font>
          <sz val="18"/>
          <color rgb="FFFF0000"/>
        </font>
        <alignment horizontal="left" readingOrder="0"/>
      </dxf>
    </rfmt>
    <rfmt sheetId="1" sqref="N113" start="0" length="0">
      <dxf>
        <font>
          <sz val="18"/>
          <color rgb="FFFF0000"/>
        </font>
        <alignment horizontal="left" readingOrder="0"/>
      </dxf>
    </rfmt>
    <rcc rId="0" sId="1" dxf="1">
      <nc r="N114">
        <f>D114-I114</f>
      </nc>
      <ndxf>
        <font>
          <sz val="18"/>
          <color rgb="FFFF0000"/>
        </font>
        <numFmt numFmtId="4" formatCode="#,##0.00"/>
        <alignment horizontal="left" readingOrder="0"/>
      </ndxf>
    </rcc>
    <rcc rId="0" sId="1" dxf="1">
      <nc r="N115">
        <f>I116-D116</f>
      </nc>
      <ndxf>
        <font>
          <sz val="18"/>
          <color rgb="FFFF0000"/>
        </font>
        <numFmt numFmtId="4" formatCode="#,##0.00"/>
        <alignment horizontal="left" readingOrder="0"/>
      </ndxf>
    </rcc>
    <rcc rId="0" sId="1" dxf="1">
      <nc r="N116">
        <f>I117-D117</f>
      </nc>
      <ndxf>
        <font>
          <sz val="18"/>
          <color rgb="FFFF0000"/>
        </font>
        <numFmt numFmtId="4" formatCode="#,##0.00"/>
        <alignment horizontal="left" readingOrder="0"/>
      </ndxf>
    </rcc>
    <rcc rId="0" sId="1" dxf="1">
      <nc r="N117">
        <f>I118-D118</f>
      </nc>
      <ndxf>
        <font>
          <sz val="18"/>
          <color rgb="FFFF0000"/>
        </font>
        <numFmt numFmtId="4" formatCode="#,##0.00"/>
        <alignment horizontal="left" readingOrder="0"/>
      </ndxf>
    </rcc>
    <rcc rId="0" sId="1" dxf="1">
      <nc r="N118">
        <f>I119-D119</f>
      </nc>
      <ndxf>
        <font>
          <sz val="18"/>
          <color rgb="FFFF0000"/>
        </font>
        <numFmt numFmtId="4" formatCode="#,##0.00"/>
        <alignment horizontal="left" readingOrder="0"/>
      </ndxf>
    </rcc>
    <rcc rId="0" sId="1" dxf="1">
      <nc r="N119">
        <f>I120-D120</f>
      </nc>
      <ndxf>
        <font>
          <sz val="18"/>
          <color rgb="FFFF0000"/>
        </font>
        <numFmt numFmtId="4" formatCode="#,##0.00"/>
        <alignment horizontal="left" readingOrder="0"/>
      </ndxf>
    </rcc>
    <rfmt sheetId="1" sqref="N120" start="0" length="0">
      <dxf>
        <font>
          <sz val="18"/>
          <color rgb="FFFF0000"/>
        </font>
        <alignment horizontal="left" readingOrder="0"/>
      </dxf>
    </rfmt>
    <rfmt sheetId="1" sqref="N121" start="0" length="0">
      <dxf>
        <font>
          <sz val="18"/>
          <color rgb="FFFF0000"/>
        </font>
        <alignment horizontal="left" readingOrder="0"/>
      </dxf>
    </rfmt>
    <rfmt sheetId="1" sqref="N122" start="0" length="0">
      <dxf>
        <font>
          <sz val="18"/>
          <color rgb="FFFF0000"/>
        </font>
        <alignment horizontal="left" readingOrder="0"/>
      </dxf>
    </rfmt>
    <rfmt sheetId="1" sqref="N123" start="0" length="0">
      <dxf>
        <font>
          <sz val="18"/>
          <color rgb="FFFF0000"/>
        </font>
        <alignment horizontal="left" readingOrder="0"/>
      </dxf>
    </rfmt>
    <rfmt sheetId="1" sqref="N124" start="0" length="0">
      <dxf>
        <font>
          <sz val="18"/>
          <color rgb="FFFF0000"/>
        </font>
        <alignment horizontal="left" readingOrder="0"/>
      </dxf>
    </rfmt>
    <rfmt sheetId="1" sqref="N125" start="0" length="0">
      <dxf>
        <font>
          <sz val="18"/>
          <color rgb="FFFF0000"/>
        </font>
        <alignment horizontal="left" readingOrder="0"/>
      </dxf>
    </rfmt>
    <rfmt sheetId="1" sqref="N126" start="0" length="0">
      <dxf>
        <font>
          <i/>
          <sz val="18"/>
          <color rgb="FFFF0000"/>
        </font>
        <alignment horizontal="left" readingOrder="0"/>
      </dxf>
    </rfmt>
    <rfmt sheetId="1" sqref="N127" start="0" length="0">
      <dxf>
        <font>
          <sz val="18"/>
          <color rgb="FFFF0000"/>
        </font>
        <alignment horizontal="left" readingOrder="0"/>
      </dxf>
    </rfmt>
    <rfmt sheetId="1" sqref="N128" start="0" length="0">
      <dxf>
        <font>
          <sz val="18"/>
          <color rgb="FFFF0000"/>
        </font>
        <alignment horizontal="left" readingOrder="0"/>
      </dxf>
    </rfmt>
  </rrc>
  <rcc rId="661" sId="1">
    <nc r="L9">
      <f>I9-K9</f>
    </nc>
  </rcc>
  <rcc rId="662" sId="1">
    <nc r="L10">
      <f>I10-K10</f>
    </nc>
  </rcc>
  <rcc rId="663" sId="1">
    <nc r="L11">
      <f>I11-K11</f>
    </nc>
  </rcc>
  <rcc rId="664" sId="1">
    <nc r="L12">
      <f>I12-K12</f>
    </nc>
  </rcc>
  <rcc rId="665" sId="1">
    <nc r="L13">
      <f>I13-K13</f>
    </nc>
  </rcc>
  <rcc rId="666" sId="1">
    <nc r="L14">
      <f>I14-K14</f>
    </nc>
  </rcc>
  <rcc rId="667" sId="1" odxf="1" dxf="1">
    <nc r="L15">
      <f>I15-K15</f>
    </nc>
    <odxf>
      <font>
        <b val="0"/>
        <sz val="20"/>
        <color auto="1"/>
      </font>
    </odxf>
    <ndxf>
      <font>
        <b/>
        <sz val="20"/>
        <color auto="1"/>
      </font>
    </ndxf>
  </rcc>
  <rcc rId="668" sId="1" odxf="1" dxf="1">
    <nc r="L16">
      <f>I16-K16</f>
    </nc>
    <odxf>
      <font>
        <sz val="20"/>
        <color rgb="FFFF0000"/>
      </font>
    </odxf>
    <ndxf>
      <font>
        <sz val="20"/>
        <color auto="1"/>
      </font>
    </ndxf>
  </rcc>
  <rcc rId="669" sId="1" odxf="1" dxf="1">
    <nc r="L17">
      <f>I17-K17</f>
    </nc>
    <odxf>
      <font>
        <sz val="20"/>
        <color rgb="FFFF0000"/>
      </font>
    </odxf>
    <ndxf>
      <font>
        <sz val="20"/>
        <color auto="1"/>
      </font>
    </ndxf>
  </rcc>
  <rcc rId="670" sId="1" odxf="1" dxf="1">
    <nc r="L18">
      <f>I18-K18</f>
    </nc>
    <odxf>
      <font>
        <sz val="20"/>
        <color rgb="FFFF0000"/>
      </font>
    </odxf>
    <ndxf>
      <font>
        <sz val="20"/>
        <color auto="1"/>
      </font>
    </ndxf>
  </rcc>
  <rcc rId="671" sId="1" odxf="1" dxf="1">
    <nc r="L19">
      <f>I19-K19</f>
    </nc>
    <odxf>
      <font>
        <sz val="20"/>
        <color rgb="FFFF0000"/>
      </font>
    </odxf>
    <ndxf>
      <font>
        <sz val="20"/>
        <color auto="1"/>
      </font>
    </ndxf>
  </rcc>
  <rcc rId="672" sId="1" odxf="1" dxf="1">
    <nc r="L20">
      <f>I20-K20</f>
    </nc>
    <odxf>
      <font>
        <sz val="20"/>
        <color rgb="FFFF0000"/>
      </font>
    </odxf>
    <ndxf>
      <font>
        <sz val="20"/>
        <color auto="1"/>
      </font>
    </ndxf>
  </rcc>
  <rcc rId="673" sId="1" odxf="1" dxf="1">
    <nc r="L21">
      <f>I21-K21</f>
    </nc>
    <odxf>
      <font>
        <sz val="20"/>
        <color rgb="FFFF0000"/>
      </font>
    </odxf>
    <ndxf>
      <font>
        <sz val="20"/>
        <color auto="1"/>
      </font>
    </ndxf>
  </rcc>
  <rcc rId="674" sId="1" odxf="1" dxf="1">
    <nc r="L22">
      <f>I22-K22</f>
    </nc>
    <odxf>
      <font>
        <sz val="20"/>
        <color rgb="FFFF0000"/>
      </font>
    </odxf>
    <ndxf>
      <font>
        <sz val="20"/>
        <color auto="1"/>
      </font>
    </ndxf>
  </rcc>
  <rcc rId="675" sId="1" odxf="1" dxf="1">
    <nc r="L23">
      <f>I23-K23</f>
    </nc>
    <odxf>
      <font>
        <sz val="20"/>
        <color rgb="FFFF0000"/>
      </font>
    </odxf>
    <ndxf>
      <font>
        <sz val="20"/>
        <color auto="1"/>
      </font>
    </ndxf>
  </rcc>
  <rcc rId="676" sId="1" odxf="1" dxf="1">
    <nc r="L24">
      <f>I24-K24</f>
    </nc>
    <odxf>
      <font>
        <sz val="20"/>
        <color rgb="FFFF0000"/>
      </font>
    </odxf>
    <ndxf>
      <font>
        <sz val="20"/>
        <color auto="1"/>
      </font>
    </ndxf>
  </rcc>
  <rcc rId="677" sId="1" odxf="1" dxf="1">
    <nc r="L25">
      <f>I25-K25</f>
    </nc>
    <odxf>
      <font>
        <sz val="20"/>
        <color rgb="FFFF0000"/>
      </font>
    </odxf>
    <ndxf>
      <font>
        <sz val="20"/>
        <color auto="1"/>
      </font>
    </ndxf>
  </rcc>
  <rcc rId="678" sId="1" odxf="1" dxf="1">
    <nc r="L26">
      <f>I26-K26</f>
    </nc>
    <odxf>
      <font>
        <sz val="20"/>
        <color rgb="FFFF0000"/>
      </font>
    </odxf>
    <ndxf>
      <font>
        <sz val="20"/>
        <color auto="1"/>
      </font>
    </ndxf>
  </rcc>
  <rcc rId="679" sId="1" odxf="1" dxf="1">
    <nc r="L27">
      <f>I27-K27</f>
    </nc>
    <odxf>
      <font>
        <sz val="20"/>
        <color rgb="FFFF0000"/>
      </font>
    </odxf>
    <ndxf>
      <font>
        <sz val="20"/>
        <color auto="1"/>
      </font>
    </ndxf>
  </rcc>
  <rcc rId="680" sId="1" odxf="1" dxf="1">
    <nc r="L28">
      <f>I28-K28</f>
    </nc>
    <odxf>
      <font>
        <sz val="20"/>
        <color rgb="FFFF0000"/>
      </font>
    </odxf>
    <ndxf>
      <font>
        <sz val="20"/>
        <color auto="1"/>
      </font>
    </ndxf>
  </rcc>
  <rcc rId="681" sId="1" odxf="1" dxf="1">
    <nc r="L29">
      <f>I29-K29</f>
    </nc>
    <odxf>
      <font>
        <sz val="20"/>
        <color rgb="FFFF0000"/>
      </font>
    </odxf>
    <ndxf>
      <font>
        <sz val="20"/>
        <color auto="1"/>
      </font>
    </ndxf>
  </rcc>
  <rcc rId="682" sId="1" odxf="1" dxf="1">
    <nc r="L30">
      <f>I30-K30</f>
    </nc>
    <odxf>
      <font>
        <sz val="20"/>
        <color rgb="FFFF0000"/>
      </font>
    </odxf>
    <ndxf>
      <font>
        <sz val="20"/>
        <color auto="1"/>
      </font>
    </ndxf>
  </rcc>
  <rcc rId="683" sId="1" odxf="1" dxf="1">
    <nc r="L31">
      <f>I31-K31</f>
    </nc>
    <odxf>
      <font>
        <sz val="20"/>
        <color rgb="FFFF0000"/>
      </font>
    </odxf>
    <ndxf>
      <font>
        <sz val="20"/>
        <color auto="1"/>
      </font>
    </ndxf>
  </rcc>
  <rcc rId="684" sId="1" odxf="1" dxf="1">
    <nc r="L32">
      <f>I32-K32</f>
    </nc>
    <odxf>
      <font>
        <sz val="20"/>
        <color rgb="FFFF0000"/>
      </font>
    </odxf>
    <ndxf>
      <font>
        <sz val="20"/>
        <color auto="1"/>
      </font>
    </ndxf>
  </rcc>
  <rcc rId="685" sId="1" odxf="1" dxf="1">
    <nc r="L33">
      <f>I33-K33</f>
    </nc>
    <odxf>
      <font>
        <sz val="20"/>
        <color rgb="FFFF0000"/>
      </font>
    </odxf>
    <ndxf>
      <font>
        <sz val="20"/>
        <color auto="1"/>
      </font>
    </ndxf>
  </rcc>
  <rcc rId="686" sId="1" odxf="1" dxf="1">
    <nc r="L34">
      <f>I34-K34</f>
    </nc>
    <odxf>
      <font>
        <sz val="20"/>
        <color rgb="FFFF0000"/>
      </font>
    </odxf>
    <ndxf>
      <font>
        <sz val="20"/>
        <color auto="1"/>
      </font>
    </ndxf>
  </rcc>
  <rcc rId="687" sId="1" odxf="1" dxf="1">
    <nc r="L35">
      <f>I35-K35</f>
    </nc>
    <odxf>
      <font>
        <sz val="20"/>
        <color rgb="FFFF0000"/>
      </font>
    </odxf>
    <ndxf>
      <font>
        <sz val="20"/>
        <color auto="1"/>
      </font>
    </ndxf>
  </rcc>
  <rcc rId="688" sId="1" odxf="1" dxf="1">
    <nc r="L36">
      <f>I36-K36</f>
    </nc>
    <odxf>
      <font>
        <sz val="20"/>
        <color rgb="FFFF0000"/>
      </font>
    </odxf>
    <ndxf>
      <font>
        <sz val="20"/>
        <color auto="1"/>
      </font>
    </ndxf>
  </rcc>
  <rcc rId="689" sId="1">
    <nc r="L37">
      <f>I37-K37</f>
    </nc>
  </rcc>
  <rcc rId="690" sId="1">
    <nc r="L38">
      <f>I38-K38</f>
    </nc>
  </rcc>
  <rcc rId="691" sId="1" odxf="1" dxf="1">
    <nc r="L39">
      <f>I39-K39</f>
    </nc>
    <odxf>
      <font>
        <sz val="20"/>
        <color rgb="FFFF0000"/>
      </font>
    </odxf>
    <ndxf>
      <font>
        <sz val="20"/>
        <color auto="1"/>
      </font>
    </ndxf>
  </rcc>
  <rcc rId="692" sId="1" odxf="1" dxf="1">
    <nc r="L40">
      <f>I40-K40</f>
    </nc>
    <odxf>
      <font>
        <sz val="20"/>
        <color rgb="FFFF0000"/>
      </font>
    </odxf>
    <ndxf>
      <font>
        <sz val="20"/>
        <color auto="1"/>
      </font>
    </ndxf>
  </rcc>
  <rcc rId="693" sId="1" odxf="1" dxf="1">
    <nc r="L41">
      <f>I41-K41</f>
    </nc>
    <odxf>
      <font>
        <sz val="20"/>
        <color rgb="FFFF0000"/>
      </font>
    </odxf>
    <ndxf>
      <font>
        <sz val="20"/>
        <color auto="1"/>
      </font>
    </ndxf>
  </rcc>
  <rcc rId="694" sId="1" odxf="1" dxf="1">
    <nc r="L42">
      <f>I42-K42</f>
    </nc>
    <odxf>
      <font>
        <sz val="20"/>
        <color rgb="FFFF0000"/>
      </font>
    </odxf>
    <ndxf>
      <font>
        <sz val="20"/>
        <color auto="1"/>
      </font>
    </ndxf>
  </rcc>
  <rcc rId="695" sId="1" odxf="1" dxf="1">
    <nc r="L43">
      <f>I43-K43</f>
    </nc>
    <odxf>
      <font>
        <sz val="20"/>
        <color rgb="FFFF0000"/>
      </font>
    </odxf>
    <ndxf>
      <font>
        <sz val="20"/>
        <color auto="1"/>
      </font>
    </ndxf>
  </rcc>
  <rcc rId="696" sId="1" odxf="1" dxf="1">
    <nc r="L44">
      <f>I44-K44</f>
    </nc>
    <odxf>
      <font>
        <sz val="20"/>
        <color rgb="FFFF0000"/>
      </font>
    </odxf>
    <ndxf>
      <font>
        <sz val="20"/>
        <color auto="1"/>
      </font>
    </ndxf>
  </rcc>
  <rcc rId="697" sId="1" odxf="1" dxf="1">
    <nc r="L45">
      <f>I45-K45</f>
    </nc>
    <odxf>
      <font>
        <sz val="20"/>
        <color rgb="FFFF0000"/>
      </font>
    </odxf>
    <ndxf>
      <font>
        <sz val="20"/>
        <color auto="1"/>
      </font>
    </ndxf>
  </rcc>
  <rcc rId="698" sId="1" odxf="1" dxf="1">
    <nc r="L46">
      <f>I46-K46</f>
    </nc>
    <odxf>
      <font>
        <sz val="20"/>
        <color rgb="FFFF0000"/>
      </font>
    </odxf>
    <ndxf>
      <font>
        <sz val="20"/>
        <color auto="1"/>
      </font>
    </ndxf>
  </rcc>
  <rcc rId="699" sId="1" odxf="1" dxf="1">
    <nc r="L47">
      <f>I47-K47</f>
    </nc>
    <odxf>
      <font>
        <sz val="20"/>
        <color rgb="FFFF0000"/>
      </font>
    </odxf>
    <ndxf>
      <font>
        <sz val="20"/>
        <color auto="1"/>
      </font>
    </ndxf>
  </rcc>
  <rcc rId="700" sId="1" odxf="1" dxf="1">
    <nc r="L48">
      <f>I48-K48</f>
    </nc>
    <odxf>
      <font>
        <sz val="20"/>
        <color rgb="FFFF0000"/>
      </font>
    </odxf>
    <ndxf>
      <font>
        <sz val="20"/>
        <color auto="1"/>
      </font>
    </ndxf>
  </rcc>
  <rcc rId="701" sId="1" odxf="1" dxf="1">
    <nc r="L49">
      <f>I49-K49</f>
    </nc>
    <odxf>
      <font>
        <sz val="20"/>
        <color rgb="FFFF0000"/>
      </font>
    </odxf>
    <ndxf>
      <font>
        <sz val="20"/>
        <color auto="1"/>
      </font>
    </ndxf>
  </rcc>
  <rcc rId="702" sId="1" odxf="1" dxf="1">
    <nc r="L50">
      <f>I50-K50</f>
    </nc>
    <odxf>
      <font>
        <sz val="20"/>
        <color rgb="FFFF0000"/>
      </font>
    </odxf>
    <ndxf>
      <font>
        <sz val="20"/>
        <color auto="1"/>
      </font>
    </ndxf>
  </rcc>
  <rcc rId="703" sId="1">
    <nc r="L51">
      <f>I51-K51</f>
    </nc>
  </rcc>
  <rcc rId="704" sId="1" odxf="1" dxf="1">
    <nc r="L52">
      <f>I52-K52</f>
    </nc>
    <odxf>
      <font>
        <sz val="20"/>
        <color rgb="FFFF0000"/>
      </font>
    </odxf>
    <ndxf>
      <font>
        <sz val="20"/>
        <color auto="1"/>
      </font>
    </ndxf>
  </rcc>
  <rcc rId="705" sId="1" odxf="1" dxf="1">
    <nc r="L53">
      <f>I53-K53</f>
    </nc>
    <odxf>
      <font>
        <sz val="20"/>
        <color rgb="FFFF0000"/>
      </font>
    </odxf>
    <ndxf>
      <font>
        <sz val="20"/>
        <color auto="1"/>
      </font>
    </ndxf>
  </rcc>
  <rcc rId="706" sId="1" odxf="1" dxf="1">
    <nc r="L54">
      <f>I54-K54</f>
    </nc>
    <odxf>
      <font>
        <sz val="20"/>
        <color rgb="FFFF0000"/>
      </font>
    </odxf>
    <ndxf>
      <font>
        <sz val="20"/>
        <color auto="1"/>
      </font>
    </ndxf>
  </rcc>
  <rcc rId="707" sId="1" odxf="1" dxf="1">
    <nc r="L55">
      <f>I55-K55</f>
    </nc>
    <odxf>
      <font>
        <sz val="20"/>
        <color rgb="FFFF0000"/>
      </font>
    </odxf>
    <ndxf>
      <font>
        <sz val="20"/>
        <color auto="1"/>
      </font>
    </ndxf>
  </rcc>
  <rcc rId="708" sId="1" odxf="1" dxf="1">
    <nc r="L56">
      <f>I56-K56</f>
    </nc>
    <odxf>
      <font>
        <sz val="20"/>
        <color rgb="FFFF0000"/>
      </font>
    </odxf>
    <ndxf>
      <font>
        <sz val="20"/>
        <color auto="1"/>
      </font>
    </ndxf>
  </rcc>
  <rcc rId="709" sId="1" odxf="1" dxf="1">
    <nc r="L57">
      <f>I57-K57</f>
    </nc>
    <odxf>
      <font>
        <sz val="20"/>
        <color rgb="FFFF0000"/>
      </font>
    </odxf>
    <ndxf>
      <font>
        <sz val="20"/>
        <color auto="1"/>
      </font>
    </ndxf>
  </rcc>
  <rcc rId="710" sId="1" odxf="1" dxf="1">
    <nc r="L58">
      <f>I58-K58</f>
    </nc>
    <odxf>
      <font>
        <sz val="20"/>
        <color rgb="FFFF0000"/>
      </font>
    </odxf>
    <ndxf>
      <font>
        <sz val="20"/>
        <color auto="1"/>
      </font>
    </ndxf>
  </rcc>
  <rcc rId="711" sId="1" odxf="1" dxf="1">
    <nc r="L59">
      <f>I59-K59</f>
    </nc>
    <odxf>
      <font>
        <sz val="20"/>
        <color rgb="FFFF0000"/>
      </font>
    </odxf>
    <ndxf>
      <font>
        <sz val="20"/>
        <color auto="1"/>
      </font>
    </ndxf>
  </rcc>
  <rcc rId="712" sId="1" odxf="1" dxf="1">
    <nc r="L60">
      <f>I60-K60</f>
    </nc>
    <odxf>
      <font>
        <sz val="20"/>
        <color rgb="FFFF0000"/>
      </font>
    </odxf>
    <ndxf>
      <font>
        <sz val="20"/>
        <color auto="1"/>
      </font>
    </ndxf>
  </rcc>
  <rcc rId="713" sId="1" odxf="1" dxf="1">
    <nc r="L61">
      <f>I61-K61</f>
    </nc>
    <odxf>
      <font>
        <sz val="20"/>
        <color rgb="FFFF0000"/>
      </font>
    </odxf>
    <ndxf>
      <font>
        <sz val="20"/>
        <color auto="1"/>
      </font>
    </ndxf>
  </rcc>
  <rcc rId="714" sId="1" odxf="1" dxf="1">
    <nc r="L62">
      <f>I62-K62</f>
    </nc>
    <odxf>
      <font>
        <sz val="20"/>
        <color rgb="FFFF0000"/>
      </font>
    </odxf>
    <ndxf>
      <font>
        <sz val="20"/>
        <color auto="1"/>
      </font>
    </ndxf>
  </rcc>
  <rcc rId="715" sId="1">
    <nc r="L63">
      <f>I63-K63</f>
    </nc>
  </rcc>
  <rcc rId="716" sId="1" odxf="1" dxf="1">
    <nc r="L64">
      <f>I64-K64</f>
    </nc>
    <odxf>
      <font>
        <sz val="20"/>
        <color rgb="FFFF0000"/>
      </font>
    </odxf>
    <ndxf>
      <font>
        <sz val="20"/>
        <color auto="1"/>
      </font>
    </ndxf>
  </rcc>
  <rcc rId="717" sId="1" odxf="1" dxf="1">
    <nc r="L65">
      <f>I65-K65</f>
    </nc>
    <odxf>
      <font>
        <sz val="20"/>
        <color rgb="FFFF0000"/>
      </font>
    </odxf>
    <ndxf>
      <font>
        <sz val="20"/>
        <color auto="1"/>
      </font>
    </ndxf>
  </rcc>
  <rcc rId="718" sId="1" odxf="1" dxf="1">
    <nc r="L66">
      <f>I66-K66</f>
    </nc>
    <odxf>
      <font>
        <sz val="20"/>
        <color rgb="FFFF0000"/>
      </font>
    </odxf>
    <ndxf>
      <font>
        <sz val="20"/>
        <color auto="1"/>
      </font>
    </ndxf>
  </rcc>
  <rcc rId="719" sId="1" odxf="1" dxf="1">
    <nc r="L67">
      <f>I67-K67</f>
    </nc>
    <odxf>
      <font>
        <sz val="20"/>
        <color rgb="FFFF0000"/>
      </font>
    </odxf>
    <ndxf>
      <font>
        <sz val="20"/>
        <color auto="1"/>
      </font>
    </ndxf>
  </rcc>
  <rcc rId="720" sId="1" odxf="1" dxf="1">
    <nc r="L68">
      <f>I68-K68</f>
    </nc>
    <odxf>
      <font>
        <sz val="20"/>
        <color rgb="FFFF0000"/>
      </font>
    </odxf>
    <ndxf>
      <font>
        <sz val="20"/>
        <color auto="1"/>
      </font>
    </ndxf>
  </rcc>
  <rcc rId="721" sId="1" odxf="1" dxf="1">
    <nc r="L69">
      <f>I69-K69</f>
    </nc>
    <odxf>
      <font>
        <sz val="20"/>
        <color rgb="FFFF0000"/>
      </font>
    </odxf>
    <ndxf>
      <font>
        <sz val="20"/>
        <color auto="1"/>
      </font>
    </ndxf>
  </rcc>
  <rcc rId="722" sId="1" odxf="1" dxf="1">
    <nc r="L70">
      <f>I70-K70</f>
    </nc>
    <odxf>
      <font>
        <sz val="20"/>
        <color rgb="FFFF0000"/>
      </font>
    </odxf>
    <ndxf>
      <font>
        <sz val="20"/>
        <color auto="1"/>
      </font>
    </ndxf>
  </rcc>
  <rcc rId="723" sId="1" odxf="1" dxf="1">
    <nc r="L71">
      <f>I71-K71</f>
    </nc>
    <odxf>
      <font>
        <sz val="20"/>
        <color rgb="FFFF0000"/>
      </font>
    </odxf>
    <ndxf>
      <font>
        <sz val="20"/>
        <color auto="1"/>
      </font>
    </ndxf>
  </rcc>
  <rcc rId="724" sId="1" odxf="1" dxf="1">
    <nc r="L72">
      <f>I72-K72</f>
    </nc>
    <odxf>
      <font>
        <sz val="20"/>
        <color rgb="FFFF0000"/>
      </font>
    </odxf>
    <ndxf>
      <font>
        <sz val="20"/>
        <color auto="1"/>
      </font>
    </ndxf>
  </rcc>
  <rcc rId="725" sId="1" odxf="1" dxf="1">
    <nc r="L73">
      <f>I73-K73</f>
    </nc>
    <odxf>
      <font>
        <sz val="20"/>
        <color rgb="FFFF0000"/>
      </font>
    </odxf>
    <ndxf>
      <font>
        <sz val="20"/>
        <color auto="1"/>
      </font>
    </ndxf>
  </rcc>
  <rcc rId="726" sId="1" odxf="1" dxf="1">
    <nc r="L74">
      <f>I74-K74</f>
    </nc>
    <odxf>
      <font>
        <sz val="20"/>
        <color rgb="FFFF0000"/>
      </font>
    </odxf>
    <ndxf>
      <font>
        <sz val="20"/>
        <color auto="1"/>
      </font>
    </ndxf>
  </rcc>
  <rcc rId="727" sId="1" odxf="1" dxf="1">
    <nc r="L75">
      <f>I75-K75</f>
    </nc>
    <odxf>
      <font>
        <sz val="20"/>
        <color rgb="FFFF0000"/>
      </font>
    </odxf>
    <ndxf>
      <font>
        <sz val="20"/>
        <color auto="1"/>
      </font>
    </ndxf>
  </rcc>
  <rcc rId="728" sId="1" odxf="1" dxf="1">
    <nc r="L76">
      <f>I76-K76</f>
    </nc>
    <odxf>
      <font>
        <sz val="20"/>
        <color rgb="FFFF0000"/>
      </font>
    </odxf>
    <ndxf>
      <font>
        <sz val="20"/>
        <color auto="1"/>
      </font>
    </ndxf>
  </rcc>
  <rcc rId="729" sId="1" odxf="1" dxf="1">
    <nc r="L77">
      <f>I77-K77</f>
    </nc>
    <odxf>
      <font>
        <sz val="20"/>
        <color rgb="FFFF0000"/>
      </font>
    </odxf>
    <ndxf>
      <font>
        <sz val="20"/>
        <color auto="1"/>
      </font>
    </ndxf>
  </rcc>
  <rcc rId="730" sId="1" odxf="1" dxf="1">
    <nc r="L78">
      <f>I78-K78</f>
    </nc>
    <odxf>
      <font>
        <sz val="20"/>
        <color rgb="FFFF0000"/>
      </font>
    </odxf>
    <ndxf>
      <font>
        <sz val="20"/>
        <color auto="1"/>
      </font>
    </ndxf>
  </rcc>
  <rcc rId="731" sId="1" odxf="1" dxf="1">
    <nc r="L79">
      <f>I79-K79</f>
    </nc>
    <odxf>
      <font>
        <sz val="20"/>
        <color rgb="FFFF0000"/>
      </font>
    </odxf>
    <ndxf>
      <font>
        <sz val="20"/>
        <color auto="1"/>
      </font>
    </ndxf>
  </rcc>
  <rcc rId="732" sId="1" odxf="1" dxf="1">
    <nc r="L80">
      <f>I80-K80</f>
    </nc>
    <odxf>
      <font>
        <sz val="20"/>
        <color rgb="FFFF0000"/>
      </font>
    </odxf>
    <ndxf>
      <font>
        <sz val="20"/>
        <color auto="1"/>
      </font>
    </ndxf>
  </rcc>
  <rcc rId="733" sId="1" odxf="1" dxf="1">
    <nc r="L81">
      <f>I81-K81</f>
    </nc>
    <odxf>
      <font>
        <sz val="20"/>
        <color rgb="FFFF0000"/>
      </font>
    </odxf>
    <ndxf>
      <font>
        <sz val="20"/>
        <color auto="1"/>
      </font>
    </ndxf>
  </rcc>
  <rcc rId="734" sId="1" odxf="1" dxf="1">
    <nc r="L82">
      <f>I82-K82</f>
    </nc>
    <odxf>
      <font>
        <sz val="20"/>
        <color rgb="FFFF0000"/>
      </font>
    </odxf>
    <ndxf>
      <font>
        <sz val="20"/>
        <color auto="1"/>
      </font>
    </ndxf>
  </rcc>
  <rcc rId="735" sId="1" odxf="1" dxf="1">
    <nc r="L83">
      <f>I83-K83</f>
    </nc>
    <odxf>
      <font>
        <sz val="20"/>
        <color rgb="FFFF0000"/>
      </font>
    </odxf>
    <ndxf>
      <font>
        <sz val="20"/>
        <color auto="1"/>
      </font>
    </ndxf>
  </rcc>
  <rcc rId="736" sId="1" odxf="1" dxf="1">
    <nc r="L84">
      <f>I84-K84</f>
    </nc>
    <odxf>
      <font>
        <sz val="20"/>
        <color rgb="FFFF0000"/>
      </font>
    </odxf>
    <ndxf>
      <font>
        <sz val="20"/>
        <color auto="1"/>
      </font>
    </ndxf>
  </rcc>
  <rcc rId="737" sId="1" odxf="1" dxf="1">
    <nc r="L85">
      <f>I85-K85</f>
    </nc>
    <odxf>
      <font>
        <sz val="20"/>
        <color rgb="FFFF0000"/>
      </font>
    </odxf>
    <ndxf>
      <font>
        <sz val="20"/>
        <color auto="1"/>
      </font>
    </ndxf>
  </rcc>
  <rcc rId="738" sId="1" odxf="1" dxf="1">
    <nc r="L86">
      <f>I86-K86</f>
    </nc>
    <odxf>
      <font>
        <sz val="20"/>
        <color rgb="FFFF0000"/>
      </font>
    </odxf>
    <ndxf>
      <font>
        <sz val="20"/>
        <color auto="1"/>
      </font>
    </ndxf>
  </rcc>
  <rcc rId="739" sId="1" odxf="1" dxf="1">
    <nc r="L87">
      <f>I87-K87</f>
    </nc>
    <odxf>
      <font>
        <sz val="20"/>
        <color rgb="FFFF0000"/>
      </font>
    </odxf>
    <ndxf>
      <font>
        <sz val="20"/>
        <color auto="1"/>
      </font>
    </ndxf>
  </rcc>
  <rcc rId="740" sId="1" odxf="1" dxf="1">
    <nc r="L88">
      <f>I88-K88</f>
    </nc>
    <odxf>
      <font>
        <sz val="20"/>
        <color rgb="FFFF0000"/>
      </font>
    </odxf>
    <ndxf>
      <font>
        <sz val="20"/>
        <color auto="1"/>
      </font>
    </ndxf>
  </rcc>
  <rcc rId="741" sId="1" odxf="1" dxf="1">
    <nc r="L89">
      <f>I89-K89</f>
    </nc>
    <odxf>
      <font>
        <sz val="20"/>
        <color rgb="FFFF0000"/>
      </font>
    </odxf>
    <ndxf>
      <font>
        <sz val="20"/>
        <color auto="1"/>
      </font>
    </ndxf>
  </rcc>
  <rcc rId="742" sId="1" odxf="1" dxf="1">
    <nc r="L90">
      <f>I90-K90</f>
    </nc>
    <odxf>
      <font>
        <sz val="20"/>
        <color rgb="FFFF0000"/>
      </font>
    </odxf>
    <ndxf>
      <font>
        <sz val="20"/>
        <color auto="1"/>
      </font>
    </ndxf>
  </rcc>
  <rcc rId="743" sId="1" odxf="1" dxf="1">
    <nc r="L91">
      <f>I91-K91</f>
    </nc>
    <odxf>
      <font>
        <sz val="20"/>
        <color rgb="FFFF0000"/>
      </font>
    </odxf>
    <ndxf>
      <font>
        <sz val="20"/>
        <color auto="1"/>
      </font>
    </ndxf>
  </rcc>
  <rcc rId="744" sId="1" odxf="1" dxf="1">
    <nc r="L92">
      <f>I92-K92</f>
    </nc>
    <odxf>
      <font>
        <sz val="20"/>
        <color rgb="FFFF0000"/>
      </font>
    </odxf>
    <ndxf>
      <font>
        <sz val="20"/>
        <color auto="1"/>
      </font>
    </ndxf>
  </rcc>
  <rcc rId="745" sId="1" odxf="1" dxf="1">
    <nc r="L93">
      <f>I93-K93</f>
    </nc>
    <odxf>
      <font>
        <sz val="20"/>
        <color rgb="FFFF0000"/>
      </font>
    </odxf>
    <ndxf>
      <font>
        <sz val="20"/>
        <color auto="1"/>
      </font>
    </ndxf>
  </rcc>
  <rcc rId="746" sId="1" odxf="1" dxf="1">
    <nc r="L94">
      <f>I94-K94</f>
    </nc>
    <odxf>
      <font>
        <sz val="20"/>
        <color rgb="FFFF0000"/>
      </font>
    </odxf>
    <ndxf>
      <font>
        <sz val="20"/>
        <color auto="1"/>
      </font>
    </ndxf>
  </rcc>
  <rcc rId="747" sId="1" odxf="1" dxf="1">
    <nc r="L95">
      <f>I95-K95</f>
    </nc>
    <odxf>
      <font>
        <sz val="20"/>
        <color rgb="FFFF0000"/>
      </font>
    </odxf>
    <ndxf>
      <font>
        <sz val="20"/>
        <color auto="1"/>
      </font>
    </ndxf>
  </rcc>
  <rcc rId="748" sId="1" odxf="1" dxf="1">
    <nc r="L96">
      <f>I96-K96</f>
    </nc>
    <odxf>
      <font>
        <sz val="20"/>
        <color rgb="FFFF0000"/>
      </font>
    </odxf>
    <ndxf>
      <font>
        <sz val="20"/>
        <color auto="1"/>
      </font>
    </ndxf>
  </rcc>
  <rcc rId="749" sId="1" odxf="1" dxf="1">
    <nc r="L97">
      <f>I97-K97</f>
    </nc>
    <odxf>
      <font>
        <sz val="20"/>
        <color rgb="FFFF0000"/>
      </font>
    </odxf>
    <ndxf>
      <font>
        <sz val="20"/>
        <color auto="1"/>
      </font>
    </ndxf>
  </rcc>
  <rcc rId="750" sId="1" odxf="1" dxf="1">
    <nc r="L98">
      <f>I98-K98</f>
    </nc>
    <odxf>
      <font>
        <sz val="20"/>
        <color rgb="FFFF0000"/>
      </font>
    </odxf>
    <ndxf>
      <font>
        <sz val="20"/>
        <color auto="1"/>
      </font>
    </ndxf>
  </rcc>
  <rcc rId="751" sId="1" odxf="1" dxf="1">
    <nc r="L99">
      <f>I99-K99</f>
    </nc>
    <odxf>
      <font>
        <sz val="20"/>
        <color rgb="FFFF0000"/>
      </font>
    </odxf>
    <ndxf>
      <font>
        <sz val="20"/>
        <color auto="1"/>
      </font>
    </ndxf>
  </rcc>
  <rcc rId="752" sId="1" odxf="1" dxf="1">
    <nc r="L100">
      <f>I100-K100</f>
    </nc>
    <odxf>
      <font>
        <sz val="20"/>
        <color rgb="FFFF0000"/>
      </font>
    </odxf>
    <ndxf>
      <font>
        <sz val="20"/>
        <color auto="1"/>
      </font>
    </ndxf>
  </rcc>
  <rcc rId="753" sId="1" odxf="1" dxf="1">
    <nc r="L101">
      <f>I101-K101</f>
    </nc>
    <odxf>
      <font>
        <sz val="20"/>
        <color rgb="FFFF0000"/>
      </font>
    </odxf>
    <ndxf>
      <font>
        <sz val="20"/>
        <color auto="1"/>
      </font>
    </ndxf>
  </rcc>
  <rcc rId="754" sId="1" odxf="1" dxf="1">
    <nc r="L102">
      <f>I102-K102</f>
    </nc>
    <odxf>
      <font>
        <sz val="20"/>
        <color rgb="FFFF0000"/>
      </font>
    </odxf>
    <ndxf>
      <font>
        <sz val="20"/>
        <color auto="1"/>
      </font>
    </ndxf>
  </rcc>
  <rcc rId="755" sId="1" odxf="1" dxf="1">
    <nc r="L103">
      <f>I103-K103</f>
    </nc>
    <odxf>
      <font>
        <sz val="20"/>
        <color rgb="FFFF0000"/>
      </font>
    </odxf>
    <ndxf>
      <font>
        <sz val="20"/>
        <color auto="1"/>
      </font>
    </ndxf>
  </rcc>
  <rcc rId="756" sId="1" odxf="1" dxf="1">
    <nc r="L104">
      <f>I104-K104</f>
    </nc>
    <odxf>
      <font>
        <sz val="20"/>
        <color rgb="FFFF0000"/>
      </font>
    </odxf>
    <ndxf>
      <font>
        <sz val="20"/>
        <color auto="1"/>
      </font>
    </ndxf>
  </rcc>
  <rcc rId="757" sId="1" odxf="1" dxf="1">
    <nc r="L105">
      <f>I105-K105</f>
    </nc>
    <odxf>
      <font>
        <sz val="20"/>
        <color rgb="FFFF0000"/>
      </font>
    </odxf>
    <ndxf>
      <font>
        <sz val="20"/>
        <color auto="1"/>
      </font>
    </ndxf>
  </rcc>
  <rcc rId="758" sId="1" odxf="1" dxf="1">
    <nc r="L106">
      <f>I106-K106</f>
    </nc>
    <odxf>
      <font>
        <sz val="20"/>
        <color rgb="FFFF0000"/>
      </font>
    </odxf>
    <ndxf>
      <font>
        <sz val="20"/>
        <color auto="1"/>
      </font>
    </ndxf>
  </rcc>
  <rcc rId="759" sId="1" odxf="1" dxf="1">
    <nc r="L107">
      <f>I107-K107</f>
    </nc>
    <odxf>
      <font>
        <sz val="20"/>
        <color rgb="FFFF0000"/>
      </font>
    </odxf>
    <ndxf>
      <font>
        <sz val="20"/>
        <color auto="1"/>
      </font>
    </ndxf>
  </rcc>
  <rcc rId="760" sId="1" odxf="1" dxf="1">
    <nc r="L108">
      <f>I108-K108</f>
    </nc>
    <odxf>
      <font>
        <sz val="20"/>
        <color rgb="FFFF0000"/>
      </font>
    </odxf>
    <ndxf>
      <font>
        <sz val="20"/>
        <color auto="1"/>
      </font>
    </ndxf>
  </rcc>
  <rcc rId="761" sId="1" odxf="1" dxf="1">
    <nc r="L109">
      <f>I109-K109</f>
    </nc>
    <odxf>
      <font>
        <sz val="20"/>
        <color rgb="FFFF0000"/>
      </font>
    </odxf>
    <ndxf>
      <font>
        <sz val="20"/>
        <color auto="1"/>
      </font>
    </ndxf>
  </rcc>
  <rcc rId="762" sId="1" odxf="1" dxf="1">
    <nc r="L110">
      <f>I110-K110</f>
    </nc>
    <odxf>
      <font>
        <sz val="20"/>
        <color rgb="FFFF0000"/>
      </font>
    </odxf>
    <ndxf>
      <font>
        <sz val="20"/>
        <color auto="1"/>
      </font>
    </ndxf>
  </rcc>
  <rcc rId="763" sId="1" odxf="1" dxf="1">
    <nc r="L111">
      <f>I111-K111</f>
    </nc>
    <odxf>
      <font>
        <sz val="20"/>
        <color rgb="FFFF0000"/>
      </font>
    </odxf>
    <ndxf>
      <font>
        <sz val="20"/>
        <color auto="1"/>
      </font>
    </ndxf>
  </rcc>
  <rcc rId="764" sId="1" odxf="1" dxf="1">
    <nc r="L112">
      <f>I112-K112</f>
    </nc>
    <odxf>
      <font>
        <sz val="20"/>
        <color rgb="FFFF0000"/>
      </font>
    </odxf>
    <ndxf>
      <font>
        <sz val="20"/>
        <color auto="1"/>
      </font>
    </ndxf>
  </rcc>
  <rcc rId="765" sId="1" odxf="1" dxf="1">
    <nc r="L113">
      <f>I113-K113</f>
    </nc>
    <odxf>
      <font>
        <sz val="20"/>
        <color rgb="FFFF0000"/>
      </font>
    </odxf>
    <ndxf>
      <font>
        <sz val="20"/>
        <color auto="1"/>
      </font>
    </ndxf>
  </rcc>
  <rcc rId="766" sId="1" odxf="1" dxf="1">
    <oc r="L114">
      <f>D114-K114</f>
    </oc>
    <nc r="L114">
      <f>I114-K114</f>
    </nc>
    <odxf>
      <font>
        <sz val="20"/>
        <color rgb="FFFF0000"/>
      </font>
    </odxf>
    <ndxf>
      <font>
        <sz val="20"/>
        <color auto="1"/>
      </font>
    </ndxf>
  </rcc>
  <rcc rId="767" sId="1" odxf="1" dxf="1">
    <nc r="L115">
      <f>I115-K115</f>
    </nc>
    <odxf>
      <font>
        <sz val="20"/>
        <color rgb="FFFF0000"/>
      </font>
    </odxf>
    <ndxf>
      <font>
        <sz val="20"/>
        <color auto="1"/>
      </font>
    </ndxf>
  </rcc>
  <rcc rId="768" sId="1" odxf="1" dxf="1">
    <nc r="L116">
      <f>I116-K116</f>
    </nc>
    <odxf>
      <font>
        <sz val="20"/>
        <color rgb="FFFF0000"/>
      </font>
    </odxf>
    <ndxf>
      <font>
        <sz val="20"/>
        <color auto="1"/>
      </font>
    </ndxf>
  </rcc>
  <rcc rId="769" sId="1" odxf="1" dxf="1">
    <nc r="L117">
      <f>I117-K117</f>
    </nc>
    <odxf>
      <font>
        <sz val="20"/>
        <color rgb="FFFF0000"/>
      </font>
    </odxf>
    <ndxf>
      <font>
        <sz val="20"/>
        <color auto="1"/>
      </font>
    </ndxf>
  </rcc>
  <rcc rId="770" sId="1" odxf="1" dxf="1">
    <nc r="L118">
      <f>I118-K118</f>
    </nc>
    <odxf>
      <font>
        <sz val="20"/>
        <color rgb="FFFF0000"/>
      </font>
    </odxf>
    <ndxf>
      <font>
        <sz val="20"/>
        <color auto="1"/>
      </font>
    </ndxf>
  </rcc>
  <rcc rId="771" sId="1" odxf="1" dxf="1">
    <nc r="L119">
      <f>I119-K119</f>
    </nc>
    <odxf>
      <font>
        <sz val="20"/>
        <color rgb="FFFF0000"/>
      </font>
    </odxf>
    <ndxf>
      <font>
        <sz val="20"/>
        <color auto="1"/>
      </font>
    </ndxf>
  </rcc>
  <rcc rId="772" sId="1" odxf="1" dxf="1">
    <nc r="L120">
      <f>I120-K120</f>
    </nc>
    <odxf>
      <font>
        <sz val="20"/>
        <color rgb="FFFF0000"/>
      </font>
    </odxf>
    <ndxf>
      <font>
        <sz val="20"/>
        <color auto="1"/>
      </font>
    </ndxf>
  </rcc>
  <rcc rId="773" sId="1" odxf="1" dxf="1">
    <nc r="L121">
      <f>I121-K121</f>
    </nc>
    <odxf>
      <font>
        <sz val="20"/>
        <color rgb="FFFF0000"/>
      </font>
    </odxf>
    <ndxf>
      <font>
        <sz val="20"/>
        <color auto="1"/>
      </font>
    </ndxf>
  </rcc>
  <rcc rId="774" sId="1" odxf="1" dxf="1">
    <nc r="L122">
      <f>I122-K122</f>
    </nc>
    <odxf>
      <font>
        <sz val="20"/>
        <color rgb="FFFF0000"/>
      </font>
    </odxf>
    <ndxf>
      <font>
        <sz val="20"/>
        <color auto="1"/>
      </font>
    </ndxf>
  </rcc>
  <rcc rId="775" sId="1" odxf="1" dxf="1">
    <nc r="L123">
      <f>I123-K123</f>
    </nc>
    <odxf>
      <font>
        <sz val="20"/>
        <color rgb="FFFF0000"/>
      </font>
    </odxf>
    <ndxf>
      <font>
        <sz val="20"/>
        <color auto="1"/>
      </font>
    </ndxf>
  </rcc>
  <rcc rId="776" sId="1" odxf="1" dxf="1">
    <nc r="L124">
      <f>I124-K124</f>
    </nc>
    <odxf>
      <font>
        <sz val="20"/>
        <color rgb="FFFF0000"/>
      </font>
    </odxf>
    <ndxf>
      <font>
        <sz val="20"/>
        <color auto="1"/>
      </font>
    </ndxf>
  </rcc>
  <rcc rId="777" sId="1" odxf="1" dxf="1">
    <nc r="L125">
      <f>I125-K125</f>
    </nc>
    <odxf>
      <font>
        <sz val="20"/>
        <color rgb="FFFF0000"/>
      </font>
    </odxf>
    <ndxf>
      <font>
        <sz val="20"/>
        <color auto="1"/>
      </font>
    </ndxf>
  </rcc>
  <rcc rId="778" sId="1" odxf="1" dxf="1">
    <nc r="L126">
      <f>I126-K126</f>
    </nc>
    <odxf>
      <font>
        <sz val="20"/>
        <color rgb="FFFF0000"/>
      </font>
    </odxf>
    <ndxf>
      <font>
        <sz val="20"/>
        <color auto="1"/>
      </font>
    </ndxf>
  </rcc>
  <rcc rId="779" sId="1" odxf="1" dxf="1">
    <nc r="L127">
      <f>I127-K127</f>
    </nc>
    <odxf>
      <font>
        <sz val="20"/>
        <color rgb="FFFF0000"/>
      </font>
    </odxf>
    <ndxf>
      <font>
        <sz val="20"/>
        <color auto="1"/>
      </font>
    </ndxf>
  </rcc>
  <rcc rId="780" sId="1" odxf="1" dxf="1">
    <nc r="L128">
      <f>I128-K128</f>
    </nc>
    <odxf>
      <font>
        <sz val="20"/>
        <color rgb="FFFF0000"/>
      </font>
    </odxf>
    <ndxf>
      <font>
        <sz val="20"/>
        <color auto="1"/>
      </font>
    </ndxf>
  </rcc>
  <rcc rId="781" sId="1" odxf="1" dxf="1">
    <nc r="L129">
      <f>I129-K129</f>
    </nc>
    <odxf>
      <font>
        <sz val="20"/>
        <color rgb="FFFF0000"/>
      </font>
    </odxf>
    <ndxf>
      <font>
        <sz val="20"/>
        <color auto="1"/>
      </font>
    </ndxf>
  </rcc>
  <rcc rId="782" sId="1" odxf="1" dxf="1">
    <nc r="L130">
      <f>I130-K130</f>
    </nc>
    <odxf>
      <font>
        <sz val="20"/>
        <color rgb="FFFF0000"/>
      </font>
    </odxf>
    <ndxf>
      <font>
        <sz val="20"/>
        <color auto="1"/>
      </font>
    </ndxf>
  </rcc>
  <rcc rId="783" sId="1" odxf="1" dxf="1">
    <nc r="L131">
      <f>I131-K131</f>
    </nc>
    <odxf>
      <font>
        <sz val="20"/>
        <color rgb="FFFF0000"/>
      </font>
    </odxf>
    <ndxf>
      <font>
        <sz val="20"/>
        <color auto="1"/>
      </font>
    </ndxf>
  </rcc>
  <rcc rId="784" sId="1" odxf="1" dxf="1">
    <nc r="L132">
      <f>I132-K132</f>
    </nc>
    <odxf>
      <font>
        <sz val="20"/>
        <color rgb="FFFF0000"/>
      </font>
    </odxf>
    <ndxf>
      <font>
        <sz val="20"/>
        <color auto="1"/>
      </font>
    </ndxf>
  </rcc>
  <rcc rId="785" sId="1" odxf="1" dxf="1">
    <nc r="L133">
      <f>I133-K133</f>
    </nc>
    <odxf>
      <font>
        <sz val="20"/>
        <color rgb="FFFF0000"/>
      </font>
    </odxf>
    <ndxf>
      <font>
        <sz val="20"/>
        <color auto="1"/>
      </font>
    </ndxf>
  </rcc>
  <rcc rId="786" sId="1" odxf="1" dxf="1">
    <nc r="L134">
      <f>I134-K134</f>
    </nc>
    <odxf>
      <font>
        <sz val="20"/>
        <color rgb="FFFF0000"/>
      </font>
    </odxf>
    <ndxf>
      <font>
        <sz val="20"/>
        <color auto="1"/>
      </font>
    </ndxf>
  </rcc>
  <rcc rId="787" sId="1" odxf="1" dxf="1">
    <nc r="L135">
      <f>I135-K135</f>
    </nc>
    <odxf>
      <font>
        <sz val="20"/>
        <color rgb="FFFF0000"/>
      </font>
    </odxf>
    <ndxf>
      <font>
        <sz val="20"/>
        <color auto="1"/>
      </font>
    </ndxf>
  </rcc>
  <rcc rId="788" sId="1" odxf="1" dxf="1">
    <nc r="L136">
      <f>I136-K136</f>
    </nc>
    <odxf>
      <font>
        <sz val="20"/>
        <color rgb="FFFF0000"/>
      </font>
    </odxf>
    <ndxf>
      <font>
        <sz val="20"/>
        <color auto="1"/>
      </font>
    </ndxf>
  </rcc>
  <rcc rId="789" sId="1" odxf="1" dxf="1">
    <nc r="L137">
      <f>I137-K137</f>
    </nc>
    <odxf>
      <font>
        <sz val="20"/>
        <color rgb="FFFF0000"/>
      </font>
    </odxf>
    <ndxf>
      <font>
        <sz val="20"/>
        <color auto="1"/>
      </font>
    </ndxf>
  </rcc>
  <rcc rId="790" sId="1" odxf="1" dxf="1">
    <nc r="L138">
      <f>I138-K138</f>
    </nc>
    <odxf>
      <font>
        <sz val="20"/>
        <color rgb="FFFF0000"/>
      </font>
    </odxf>
    <ndxf>
      <font>
        <sz val="20"/>
        <color auto="1"/>
      </font>
    </ndxf>
  </rcc>
  <rcc rId="791" sId="1" odxf="1" dxf="1">
    <nc r="L139">
      <f>I139-K139</f>
    </nc>
    <odxf>
      <font>
        <sz val="20"/>
        <color rgb="FFFF0000"/>
      </font>
    </odxf>
    <ndxf>
      <font>
        <sz val="20"/>
        <color auto="1"/>
      </font>
    </ndxf>
  </rcc>
  <rcc rId="792" sId="1" odxf="1" dxf="1">
    <nc r="L140">
      <f>I140-K140</f>
    </nc>
    <odxf>
      <font>
        <sz val="20"/>
        <color rgb="FFFF0000"/>
      </font>
    </odxf>
    <ndxf>
      <font>
        <sz val="20"/>
        <color auto="1"/>
      </font>
    </ndxf>
  </rcc>
  <rcc rId="793" sId="1" odxf="1" dxf="1">
    <nc r="L141">
      <f>I141-K141</f>
    </nc>
    <odxf>
      <font>
        <sz val="20"/>
        <color rgb="FFFF0000"/>
      </font>
    </odxf>
    <ndxf>
      <font>
        <sz val="20"/>
        <color auto="1"/>
      </font>
    </ndxf>
  </rcc>
  <rcc rId="794" sId="1" odxf="1" dxf="1">
    <nc r="L142">
      <f>I142-K142</f>
    </nc>
    <odxf>
      <font>
        <sz val="20"/>
        <color rgb="FFFF0000"/>
      </font>
    </odxf>
    <ndxf>
      <font>
        <sz val="20"/>
        <color auto="1"/>
      </font>
    </ndxf>
  </rcc>
  <rcc rId="795" sId="1" odxf="1" dxf="1">
    <nc r="L143">
      <f>I143-K143</f>
    </nc>
    <odxf>
      <font>
        <sz val="20"/>
        <color rgb="FFFF0000"/>
      </font>
    </odxf>
    <ndxf>
      <font>
        <sz val="20"/>
        <color auto="1"/>
      </font>
    </ndxf>
  </rcc>
  <rcc rId="796" sId="1" odxf="1" dxf="1">
    <nc r="L144">
      <f>I144-K144</f>
    </nc>
    <odxf>
      <font>
        <sz val="20"/>
        <color rgb="FFFF0000"/>
      </font>
    </odxf>
    <ndxf>
      <font>
        <sz val="20"/>
        <color auto="1"/>
      </font>
    </ndxf>
  </rcc>
  <rcc rId="797" sId="1" odxf="1" dxf="1">
    <nc r="L145">
      <f>I145-K145</f>
    </nc>
    <odxf>
      <font>
        <sz val="20"/>
        <color rgb="FFFF0000"/>
      </font>
    </odxf>
    <ndxf>
      <font>
        <sz val="20"/>
        <color auto="1"/>
      </font>
    </ndxf>
  </rcc>
  <rcc rId="798" sId="1" odxf="1" dxf="1">
    <nc r="L146">
      <f>I146-K146</f>
    </nc>
    <odxf>
      <font>
        <sz val="20"/>
        <color rgb="FFFF0000"/>
      </font>
    </odxf>
    <ndxf>
      <font>
        <sz val="20"/>
        <color auto="1"/>
      </font>
    </ndxf>
  </rcc>
  <rcc rId="799" sId="1" odxf="1" dxf="1">
    <nc r="L147">
      <f>I147-K147</f>
    </nc>
    <odxf>
      <font>
        <sz val="20"/>
        <color rgb="FFFF0000"/>
      </font>
    </odxf>
    <ndxf>
      <font>
        <sz val="20"/>
        <color auto="1"/>
      </font>
    </ndxf>
  </rcc>
  <rcc rId="800" sId="1" odxf="1" dxf="1">
    <nc r="L148">
      <f>I148-K148</f>
    </nc>
    <odxf>
      <font>
        <sz val="20"/>
        <color rgb="FFFF0000"/>
      </font>
    </odxf>
    <ndxf>
      <font>
        <sz val="20"/>
        <color auto="1"/>
      </font>
    </ndxf>
  </rcc>
  <rcc rId="801" sId="1" odxf="1" dxf="1">
    <nc r="L149">
      <f>I149-K149</f>
    </nc>
    <odxf>
      <font>
        <sz val="20"/>
        <color rgb="FFFF0000"/>
      </font>
    </odxf>
    <ndxf>
      <font>
        <sz val="20"/>
        <color auto="1"/>
      </font>
    </ndxf>
  </rcc>
  <rcc rId="802" sId="1" odxf="1" dxf="1">
    <nc r="L150">
      <f>I150-K150</f>
    </nc>
    <odxf>
      <font>
        <sz val="20"/>
        <color rgb="FFFF0000"/>
      </font>
    </odxf>
    <ndxf>
      <font>
        <sz val="20"/>
        <color auto="1"/>
      </font>
    </ndxf>
  </rcc>
  <rcc rId="803" sId="1" odxf="1" dxf="1">
    <nc r="L151">
      <f>I151-K151</f>
    </nc>
    <odxf>
      <font>
        <sz val="20"/>
        <color rgb="FFFF0000"/>
      </font>
    </odxf>
    <ndxf>
      <font>
        <sz val="20"/>
        <color auto="1"/>
      </font>
    </ndxf>
  </rcc>
  <rcc rId="804" sId="1" odxf="1" dxf="1">
    <nc r="L152">
      <f>I152-K152</f>
    </nc>
    <odxf>
      <font>
        <sz val="20"/>
        <color rgb="FFFF0000"/>
      </font>
    </odxf>
    <ndxf>
      <font>
        <sz val="20"/>
        <color auto="1"/>
      </font>
    </ndxf>
  </rcc>
  <rcc rId="805" sId="1" odxf="1" dxf="1">
    <nc r="L153">
      <f>I153-K153</f>
    </nc>
    <odxf>
      <font>
        <sz val="20"/>
        <color rgb="FFFF0000"/>
      </font>
    </odxf>
    <ndxf>
      <font>
        <sz val="20"/>
        <color auto="1"/>
      </font>
    </ndxf>
  </rcc>
  <rcc rId="806" sId="1" odxf="1" dxf="1">
    <nc r="L154">
      <f>I154-K154</f>
    </nc>
    <odxf>
      <font>
        <sz val="20"/>
        <color rgb="FFFF0000"/>
      </font>
    </odxf>
    <ndxf>
      <font>
        <sz val="20"/>
        <color auto="1"/>
      </font>
    </ndxf>
  </rcc>
  <rcc rId="807" sId="1" odxf="1" dxf="1">
    <nc r="L155">
      <f>I155-K155</f>
    </nc>
    <odxf>
      <font>
        <sz val="20"/>
        <color rgb="FFFF0000"/>
      </font>
    </odxf>
    <ndxf>
      <font>
        <sz val="20"/>
        <color auto="1"/>
      </font>
    </ndxf>
  </rcc>
  <rcc rId="808" sId="1" odxf="1" dxf="1">
    <nc r="L156">
      <f>I156-K156</f>
    </nc>
    <odxf>
      <font>
        <sz val="20"/>
        <color rgb="FFFF0000"/>
      </font>
    </odxf>
    <ndxf>
      <font>
        <sz val="20"/>
        <color auto="1"/>
      </font>
    </ndxf>
  </rcc>
  <rcc rId="809" sId="1" odxf="1" dxf="1">
    <nc r="L157">
      <f>I157-K157</f>
    </nc>
    <odxf>
      <font>
        <sz val="20"/>
        <color rgb="FFFF0000"/>
      </font>
    </odxf>
    <ndxf>
      <font>
        <sz val="20"/>
        <color auto="1"/>
      </font>
    </ndxf>
  </rcc>
  <rcc rId="810" sId="1" odxf="1" dxf="1">
    <nc r="L158">
      <f>I158-K158</f>
    </nc>
    <odxf>
      <font>
        <sz val="20"/>
        <color rgb="FFFF0000"/>
      </font>
    </odxf>
    <ndxf>
      <font>
        <sz val="20"/>
        <color auto="1"/>
      </font>
    </ndxf>
  </rcc>
  <rcc rId="811" sId="1" odxf="1" dxf="1">
    <nc r="L159">
      <f>I159-K159</f>
    </nc>
    <odxf>
      <font>
        <sz val="20"/>
        <color rgb="FFFF0000"/>
      </font>
    </odxf>
    <ndxf>
      <font>
        <sz val="20"/>
        <color auto="1"/>
      </font>
    </ndxf>
  </rcc>
  <rcc rId="812" sId="1" odxf="1" dxf="1">
    <nc r="L160">
      <f>I160-K160</f>
    </nc>
    <odxf>
      <font>
        <sz val="20"/>
        <color rgb="FFFF0000"/>
      </font>
    </odxf>
    <ndxf>
      <font>
        <sz val="20"/>
        <color auto="1"/>
      </font>
    </ndxf>
  </rcc>
  <rcc rId="813" sId="1" odxf="1" dxf="1">
    <nc r="L161">
      <f>I161-K161</f>
    </nc>
    <odxf>
      <font>
        <sz val="20"/>
        <color rgb="FFFF0000"/>
      </font>
    </odxf>
    <ndxf>
      <font>
        <sz val="20"/>
        <color auto="1"/>
      </font>
    </ndxf>
  </rcc>
  <rcc rId="814" sId="1" odxf="1" dxf="1">
    <nc r="L162">
      <f>I162-K162</f>
    </nc>
    <odxf>
      <font>
        <sz val="20"/>
        <color rgb="FFFF0000"/>
      </font>
    </odxf>
    <ndxf>
      <font>
        <sz val="20"/>
        <color auto="1"/>
      </font>
    </ndxf>
  </rcc>
  <rcc rId="815" sId="1" odxf="1" dxf="1">
    <nc r="L163">
      <f>I163-K163</f>
    </nc>
    <odxf>
      <font>
        <sz val="20"/>
        <color rgb="FFFF0000"/>
      </font>
    </odxf>
    <ndxf>
      <font>
        <sz val="20"/>
        <color auto="1"/>
      </font>
    </ndxf>
  </rcc>
  <rcc rId="816" sId="1" odxf="1" dxf="1">
    <nc r="L164">
      <f>I164-K164</f>
    </nc>
    <odxf>
      <font>
        <sz val="20"/>
        <color rgb="FFFF0000"/>
      </font>
    </odxf>
    <ndxf>
      <font>
        <sz val="20"/>
        <color auto="1"/>
      </font>
    </ndxf>
  </rcc>
  <rcc rId="817" sId="1" odxf="1" dxf="1">
    <nc r="L165">
      <f>I165-K165</f>
    </nc>
    <odxf>
      <font>
        <sz val="20"/>
        <color rgb="FFFF0000"/>
      </font>
    </odxf>
    <ndxf>
      <font>
        <sz val="20"/>
        <color auto="1"/>
      </font>
    </ndxf>
  </rcc>
  <rcc rId="818" sId="1" odxf="1" dxf="1">
    <nc r="L166">
      <f>I166-K166</f>
    </nc>
    <odxf>
      <font>
        <sz val="20"/>
        <color rgb="FFFF0000"/>
      </font>
    </odxf>
    <ndxf>
      <font>
        <sz val="20"/>
        <color auto="1"/>
      </font>
    </ndxf>
  </rcc>
  <rcc rId="819" sId="1" odxf="1" dxf="1">
    <nc r="L167">
      <f>I167-K167</f>
    </nc>
    <odxf>
      <font>
        <sz val="20"/>
        <color rgb="FFFF0000"/>
      </font>
    </odxf>
    <ndxf>
      <font>
        <sz val="20"/>
        <color auto="1"/>
      </font>
    </ndxf>
  </rcc>
  <rcc rId="820" sId="1" odxf="1" dxf="1">
    <nc r="L168">
      <f>I168-K168</f>
    </nc>
    <odxf>
      <font>
        <sz val="20"/>
        <color rgb="FFFF0000"/>
      </font>
    </odxf>
    <ndxf>
      <font>
        <sz val="20"/>
        <color auto="1"/>
      </font>
    </ndxf>
  </rcc>
  <rcc rId="821" sId="1" odxf="1" dxf="1">
    <nc r="L169">
      <f>I169-K169</f>
    </nc>
    <odxf>
      <font>
        <sz val="20"/>
        <color rgb="FFFF0000"/>
      </font>
    </odxf>
    <ndxf>
      <font>
        <sz val="20"/>
        <color auto="1"/>
      </font>
    </ndxf>
  </rcc>
  <rcc rId="822" sId="1" odxf="1" dxf="1">
    <nc r="L170">
      <f>I170-K170</f>
    </nc>
    <odxf>
      <font>
        <sz val="20"/>
        <color rgb="FFFF0000"/>
      </font>
    </odxf>
    <ndxf>
      <font>
        <sz val="20"/>
        <color auto="1"/>
      </font>
    </ndxf>
  </rcc>
  <rcc rId="823" sId="1" odxf="1" dxf="1">
    <nc r="L171">
      <f>I171-K171</f>
    </nc>
    <odxf>
      <font>
        <sz val="20"/>
        <color rgb="FFFF0000"/>
      </font>
    </odxf>
    <ndxf>
      <font>
        <sz val="20"/>
        <color auto="1"/>
      </font>
    </ndxf>
  </rcc>
  <rcc rId="824" sId="1" odxf="1" dxf="1">
    <nc r="L172">
      <f>I172-K172</f>
    </nc>
    <odxf>
      <font>
        <sz val="20"/>
        <color rgb="FFFF0000"/>
      </font>
    </odxf>
    <ndxf>
      <font>
        <sz val="20"/>
        <color auto="1"/>
      </font>
    </ndxf>
  </rcc>
  <rcc rId="825" sId="1" odxf="1" dxf="1">
    <nc r="L173">
      <f>I173-K173</f>
    </nc>
    <odxf>
      <font>
        <sz val="20"/>
        <color rgb="FFFF0000"/>
      </font>
    </odxf>
    <ndxf>
      <font>
        <sz val="20"/>
        <color auto="1"/>
      </font>
    </ndxf>
  </rcc>
  <rcc rId="826" sId="1" odxf="1" dxf="1">
    <nc r="L174">
      <f>I174-K174</f>
    </nc>
    <odxf>
      <font>
        <sz val="20"/>
        <color rgb="FFFF0000"/>
      </font>
    </odxf>
    <ndxf>
      <font>
        <sz val="20"/>
        <color auto="1"/>
      </font>
    </ndxf>
  </rcc>
  <rcc rId="827" sId="1" odxf="1" dxf="1">
    <nc r="L175">
      <f>I175-K175</f>
    </nc>
    <odxf>
      <font>
        <sz val="20"/>
        <color rgb="FFFF0000"/>
      </font>
    </odxf>
    <ndxf>
      <font>
        <sz val="20"/>
        <color auto="1"/>
      </font>
    </ndxf>
  </rcc>
  <rcc rId="828" sId="1" odxf="1" dxf="1">
    <nc r="L176">
      <f>I176-K176</f>
    </nc>
    <odxf>
      <font>
        <sz val="20"/>
        <color rgb="FFFF0000"/>
      </font>
    </odxf>
    <ndxf>
      <font>
        <sz val="20"/>
        <color auto="1"/>
      </font>
    </ndxf>
  </rcc>
  <rcc rId="829" sId="1" odxf="1" dxf="1">
    <nc r="L177">
      <f>I177-K177</f>
    </nc>
    <odxf>
      <font>
        <sz val="20"/>
        <color rgb="FFFF0000"/>
      </font>
    </odxf>
    <ndxf>
      <font>
        <sz val="20"/>
        <color auto="1"/>
      </font>
    </ndxf>
  </rcc>
  <rcc rId="830" sId="1" odxf="1" dxf="1">
    <nc r="L178">
      <f>I178-K178</f>
    </nc>
    <odxf>
      <font>
        <sz val="20"/>
        <color rgb="FFFF0000"/>
      </font>
    </odxf>
    <ndxf>
      <font>
        <sz val="20"/>
        <color auto="1"/>
      </font>
    </ndxf>
  </rcc>
  <rcc rId="831" sId="1" odxf="1" dxf="1">
    <nc r="L179">
      <f>I179-K179</f>
    </nc>
    <odxf>
      <font>
        <sz val="20"/>
        <color rgb="FFFF0000"/>
      </font>
    </odxf>
    <ndxf>
      <font>
        <sz val="20"/>
        <color auto="1"/>
      </font>
    </ndxf>
  </rcc>
  <rcc rId="832" sId="1" odxf="1" dxf="1">
    <nc r="L180">
      <f>I180-K180</f>
    </nc>
    <odxf>
      <font>
        <sz val="20"/>
        <color rgb="FFFF0000"/>
      </font>
    </odxf>
    <ndxf>
      <font>
        <sz val="20"/>
        <color auto="1"/>
      </font>
    </ndxf>
  </rcc>
  <rcc rId="833" sId="1" odxf="1" dxf="1">
    <nc r="L181">
      <f>I181-K181</f>
    </nc>
    <odxf>
      <font>
        <b val="0"/>
        <sz val="18"/>
        <color rgb="FFFF0000"/>
      </font>
    </odxf>
    <ndxf>
      <font>
        <b/>
        <sz val="20"/>
        <color auto="1"/>
      </font>
    </ndxf>
  </rcc>
  <rcc rId="834" sId="1" odxf="1" dxf="1">
    <oc r="L182" t="inlineStr">
      <is>
        <t xml:space="preserve">
</t>
      </is>
    </oc>
    <nc r="L182">
      <f>I182-K182</f>
    </nc>
    <odxf>
      <font>
        <b val="0"/>
        <sz val="18"/>
        <color auto="1"/>
      </font>
    </odxf>
    <ndxf>
      <font>
        <b/>
        <sz val="20"/>
        <color auto="1"/>
      </font>
    </ndxf>
  </rcc>
  <rcc rId="835" sId="1" odxf="1" dxf="1">
    <nc r="L183">
      <f>I183-K183</f>
    </nc>
    <odxf>
      <font>
        <sz val="20"/>
        <color auto="1"/>
      </font>
    </odxf>
    <ndxf>
      <font>
        <sz val="20"/>
        <color auto="1"/>
      </font>
    </ndxf>
  </rcc>
  <rcc rId="836" sId="1" odxf="1" dxf="1">
    <nc r="L184">
      <f>I184-K184</f>
    </nc>
    <odxf>
      <font>
        <b val="0"/>
        <sz val="20"/>
        <color auto="1"/>
      </font>
      <numFmt numFmtId="0" formatCode="General"/>
    </odxf>
    <ndxf>
      <font>
        <b/>
        <sz val="20"/>
        <color auto="1"/>
      </font>
      <numFmt numFmtId="4" formatCode="#,##0.00"/>
    </ndxf>
  </rcc>
  <rcc rId="837" sId="1" odxf="1" dxf="1">
    <nc r="L185">
      <f>I185-K185</f>
    </nc>
    <odxf>
      <font>
        <b val="0"/>
        <color auto="1"/>
      </font>
    </odxf>
    <ndxf>
      <font>
        <b/>
        <sz val="20"/>
        <color auto="1"/>
      </font>
    </ndxf>
  </rcc>
  <rcc rId="838" sId="1" odxf="1" dxf="1">
    <nc r="L186">
      <f>I186-K186</f>
    </nc>
    <odxf>
      <font>
        <sz val="20"/>
        <color rgb="FFFF0000"/>
      </font>
    </odxf>
    <ndxf>
      <font>
        <sz val="20"/>
        <color auto="1"/>
      </font>
    </ndxf>
  </rcc>
  <rcc rId="839" sId="1" odxf="1" dxf="1">
    <nc r="L187">
      <f>I187-K187</f>
    </nc>
    <odxf>
      <font>
        <sz val="20"/>
        <color rgb="FFFF0000"/>
      </font>
    </odxf>
    <ndxf>
      <font>
        <sz val="20"/>
        <color auto="1"/>
      </font>
    </ndxf>
  </rcc>
  <rcc rId="840" sId="1">
    <nc r="L188">
      <f>I188-K188</f>
    </nc>
  </rcc>
  <rcc rId="841" sId="1" odxf="1" dxf="1">
    <nc r="L189">
      <f>I189-K189</f>
    </nc>
    <odxf>
      <font>
        <sz val="20"/>
        <color rgb="FFFF0000"/>
      </font>
    </odxf>
    <ndxf>
      <font>
        <sz val="20"/>
        <color auto="1"/>
      </font>
    </ndxf>
  </rcc>
  <rcc rId="842" sId="1" odxf="1" dxf="1">
    <nc r="L190">
      <f>I190-K190</f>
    </nc>
    <odxf>
      <font>
        <sz val="20"/>
        <color rgb="FFFF0000"/>
      </font>
    </odxf>
    <ndxf>
      <font>
        <sz val="20"/>
        <color auto="1"/>
      </font>
    </ndxf>
  </rcc>
  <rcc rId="843" sId="1" odxf="1" dxf="1">
    <nc r="L191">
      <f>I191-K191</f>
    </nc>
    <odxf>
      <font>
        <sz val="20"/>
        <color rgb="FFFF0000"/>
      </font>
    </odxf>
    <ndxf>
      <font>
        <sz val="20"/>
        <color auto="1"/>
      </font>
    </ndxf>
  </rcc>
  <rcc rId="844" sId="1" odxf="1" dxf="1">
    <nc r="L192">
      <f>I192-K192</f>
    </nc>
    <odxf>
      <font>
        <sz val="20"/>
        <color rgb="FFFF0000"/>
      </font>
    </odxf>
    <ndxf>
      <font>
        <sz val="20"/>
        <color auto="1"/>
      </font>
    </ndxf>
  </rcc>
  <rcc rId="845" sId="1" odxf="1" dxf="1">
    <nc r="L193">
      <f>I193-K193</f>
    </nc>
    <odxf>
      <font>
        <sz val="20"/>
        <color rgb="FFFF0000"/>
      </font>
    </odxf>
    <ndxf>
      <font>
        <sz val="20"/>
        <color auto="1"/>
      </font>
    </ndxf>
  </rcc>
  <rcc rId="846" sId="1" odxf="1" dxf="1">
    <nc r="L194">
      <f>I194-K194</f>
    </nc>
    <odxf>
      <font>
        <sz val="20"/>
        <color rgb="FFFF0000"/>
      </font>
    </odxf>
    <ndxf>
      <font>
        <sz val="20"/>
        <color auto="1"/>
      </font>
    </ndxf>
  </rcc>
  <rcc rId="847" sId="1" odxf="1" dxf="1">
    <nc r="L195">
      <f>I195-K195</f>
    </nc>
    <odxf>
      <font>
        <sz val="20"/>
        <color rgb="FFFF0000"/>
      </font>
    </odxf>
    <ndxf>
      <font>
        <sz val="20"/>
        <color auto="1"/>
      </font>
    </ndxf>
  </rcc>
  <rcc rId="848" sId="1" odxf="1" dxf="1">
    <nc r="L196">
      <f>I196-K196</f>
    </nc>
    <odxf>
      <font>
        <sz val="20"/>
        <color rgb="FFFF0000"/>
      </font>
    </odxf>
    <ndxf>
      <font>
        <sz val="20"/>
        <color auto="1"/>
      </font>
    </ndxf>
  </rcc>
  <rcc rId="849" sId="1" odxf="1" dxf="1">
    <nc r="L197">
      <f>I197-K197</f>
    </nc>
    <odxf>
      <font>
        <sz val="20"/>
        <color rgb="FFFF0000"/>
      </font>
    </odxf>
    <ndxf>
      <font>
        <sz val="20"/>
        <color auto="1"/>
      </font>
    </ndxf>
  </rcc>
  <rcc rId="850" sId="1" odxf="1" dxf="1">
    <nc r="L198">
      <f>I198-K198</f>
    </nc>
    <odxf>
      <font>
        <sz val="20"/>
        <color rgb="FFFF0000"/>
      </font>
    </odxf>
    <ndxf>
      <font>
        <sz val="20"/>
        <color auto="1"/>
      </font>
    </ndxf>
  </rcc>
  <rcc rId="851" sId="1" odxf="1" dxf="1">
    <nc r="L199">
      <f>I199-K199</f>
    </nc>
    <odxf>
      <font>
        <sz val="20"/>
        <color rgb="FFFF0000"/>
      </font>
    </odxf>
    <ndxf>
      <font>
        <sz val="20"/>
        <color auto="1"/>
      </font>
    </ndxf>
  </rcc>
  <rcc rId="852" sId="1" odxf="1" dxf="1">
    <nc r="L200">
      <f>I200-K200</f>
    </nc>
    <odxf>
      <font>
        <sz val="20"/>
        <color rgb="FFFF0000"/>
      </font>
    </odxf>
    <ndxf>
      <font>
        <sz val="20"/>
        <color auto="1"/>
      </font>
    </ndxf>
  </rcc>
  <rcc rId="853" sId="1">
    <nc r="L201">
      <f>I201-K201</f>
    </nc>
  </rcc>
  <rcc rId="854" sId="1" odxf="1" dxf="1">
    <nc r="L202">
      <f>I202-K202</f>
    </nc>
    <odxf>
      <font>
        <b val="0"/>
        <sz val="20"/>
        <color auto="1"/>
      </font>
    </odxf>
    <ndxf>
      <font>
        <b/>
        <sz val="20"/>
        <color auto="1"/>
      </font>
    </ndxf>
  </rcc>
  <rcc rId="855" sId="1" odxf="1" dxf="1">
    <nc r="L203">
      <f>I203-K203</f>
    </nc>
    <odxf>
      <font>
        <sz val="20"/>
        <color rgb="FFFF0000"/>
      </font>
    </odxf>
    <ndxf>
      <font>
        <sz val="20"/>
        <color auto="1"/>
      </font>
    </ndxf>
  </rcc>
  <rcc rId="856" sId="1" odxf="1" dxf="1">
    <nc r="L204">
      <f>I204-K204</f>
    </nc>
    <odxf>
      <font>
        <sz val="20"/>
        <color rgb="FFFF0000"/>
      </font>
    </odxf>
    <ndxf>
      <font>
        <sz val="20"/>
        <color auto="1"/>
      </font>
    </ndxf>
  </rcc>
  <rcc rId="857" sId="1" odxf="1" dxf="1">
    <nc r="L205">
      <f>I205-K205</f>
    </nc>
    <odxf>
      <font>
        <sz val="20"/>
        <color rgb="FFFF0000"/>
      </font>
    </odxf>
    <ndxf>
      <font>
        <sz val="20"/>
        <color auto="1"/>
      </font>
    </ndxf>
  </rcc>
  <rcc rId="858" sId="1" odxf="1" dxf="1">
    <nc r="L206">
      <f>I206-K206</f>
    </nc>
    <odxf>
      <font>
        <sz val="20"/>
        <color rgb="FFFF0000"/>
      </font>
    </odxf>
    <ndxf>
      <font>
        <sz val="20"/>
        <color auto="1"/>
      </font>
    </ndxf>
  </rcc>
  <rcc rId="859" sId="1" odxf="1" dxf="1">
    <nc r="L207">
      <f>I207-K207</f>
    </nc>
    <odxf>
      <font>
        <sz val="20"/>
        <color rgb="FFFF0000"/>
      </font>
    </odxf>
    <ndxf>
      <font>
        <sz val="20"/>
        <color auto="1"/>
      </font>
    </ndxf>
  </rcc>
  <rcc rId="860" sId="1">
    <nc r="L208">
      <f>I208-K208</f>
    </nc>
  </rcc>
  <rcc rId="861" sId="1">
    <nc r="L209">
      <f>I209-K209</f>
    </nc>
  </rcc>
  <rcc rId="862" sId="1">
    <nc r="L210">
      <f>I210-K210</f>
    </nc>
  </rcc>
  <rcc rId="863" sId="1">
    <nc r="L211">
      <f>I211-K211</f>
    </nc>
  </rcc>
  <rcc rId="864" sId="1" odxf="1" dxf="1">
    <nc r="L212">
      <f>I212-K212</f>
    </nc>
    <odxf>
      <font>
        <sz val="20"/>
        <color rgb="FFFF0000"/>
      </font>
    </odxf>
    <ndxf>
      <font>
        <sz val="20"/>
        <color auto="1"/>
      </font>
    </ndxf>
  </rcc>
  <rcc rId="865" sId="1" odxf="1" dxf="1">
    <nc r="L213">
      <f>I213-K213</f>
    </nc>
    <odxf>
      <font>
        <sz val="20"/>
        <color rgb="FFFF0000"/>
      </font>
    </odxf>
    <ndxf>
      <font>
        <sz val="20"/>
        <color auto="1"/>
      </font>
    </ndxf>
  </rcc>
  <rcc rId="866" sId="1" odxf="1" dxf="1">
    <nc r="L214">
      <f>I214-K214</f>
    </nc>
    <odxf>
      <font>
        <sz val="20"/>
        <color rgb="FFFF0000"/>
      </font>
    </odxf>
    <ndxf>
      <font>
        <sz val="20"/>
        <color auto="1"/>
      </font>
    </ndxf>
  </rcc>
  <rcc rId="867" sId="1" odxf="1" dxf="1">
    <nc r="L215">
      <f>I215-K215</f>
    </nc>
    <odxf>
      <font>
        <sz val="20"/>
        <color rgb="FFFF0000"/>
      </font>
    </odxf>
    <ndxf>
      <font>
        <sz val="20"/>
        <color auto="1"/>
      </font>
    </ndxf>
  </rcc>
  <rcc rId="868" sId="1" odxf="1" dxf="1">
    <nc r="L216">
      <f>I216-K216</f>
    </nc>
    <odxf>
      <font>
        <sz val="20"/>
        <color rgb="FFFF0000"/>
      </font>
    </odxf>
    <ndxf>
      <font>
        <sz val="20"/>
        <color auto="1"/>
      </font>
    </ndxf>
  </rcc>
  <rcc rId="869" sId="1">
    <nc r="L217">
      <f>I217-K217</f>
    </nc>
  </rcc>
  <rcc rId="870" sId="1">
    <nc r="L218">
      <f>I218-K218</f>
    </nc>
  </rcc>
  <rcc rId="871" sId="1" odxf="1" dxf="1">
    <nc r="L219">
      <f>I219-K219</f>
    </nc>
    <odxf>
      <font>
        <sz val="20"/>
        <color rgb="FFFF0000"/>
      </font>
    </odxf>
    <ndxf>
      <font>
        <sz val="20"/>
        <color auto="1"/>
      </font>
    </ndxf>
  </rcc>
  <rcc rId="872" sId="1" odxf="1" dxf="1">
    <nc r="L220">
      <f>I220-K220</f>
    </nc>
    <odxf>
      <font>
        <sz val="20"/>
        <color rgb="FFFF0000"/>
      </font>
    </odxf>
    <ndxf>
      <font>
        <sz val="20"/>
        <color auto="1"/>
      </font>
    </ndxf>
  </rcc>
  <rcc rId="873" sId="1" odxf="1" dxf="1">
    <nc r="L221">
      <f>I221-K221</f>
    </nc>
    <odxf>
      <font>
        <sz val="20"/>
        <color rgb="FFFF0000"/>
      </font>
    </odxf>
    <ndxf>
      <font>
        <sz val="20"/>
        <color auto="1"/>
      </font>
    </ndxf>
  </rcc>
  <rcc rId="874" sId="1" odxf="1" dxf="1">
    <nc r="L222">
      <f>I222-K222</f>
    </nc>
    <odxf>
      <font>
        <sz val="20"/>
        <color rgb="FFFF0000"/>
      </font>
    </odxf>
    <ndxf>
      <font>
        <sz val="20"/>
        <color auto="1"/>
      </font>
    </ndxf>
  </rcc>
  <rcc rId="875" sId="1" odxf="1" dxf="1">
    <nc r="L223">
      <f>I223-K223</f>
    </nc>
    <odxf>
      <font>
        <sz val="20"/>
        <color rgb="FFFF0000"/>
      </font>
    </odxf>
    <ndxf>
      <font>
        <sz val="20"/>
        <color auto="1"/>
      </font>
    </ndxf>
  </rcc>
  <rcc rId="876" sId="1" odxf="1" dxf="1">
    <nc r="L224">
      <f>I224-K224</f>
    </nc>
    <odxf>
      <font>
        <sz val="20"/>
        <color rgb="FFFF0000"/>
      </font>
    </odxf>
    <ndxf>
      <font>
        <sz val="20"/>
        <color auto="1"/>
      </font>
    </ndxf>
  </rcc>
  <rcc rId="877" sId="1" odxf="1" dxf="1">
    <nc r="L225">
      <f>I225-K225</f>
    </nc>
    <odxf>
      <font>
        <sz val="20"/>
        <color rgb="FFFF0000"/>
      </font>
    </odxf>
    <ndxf>
      <font>
        <sz val="20"/>
        <color auto="1"/>
      </font>
    </ndxf>
  </rcc>
  <rcc rId="878" sId="1" odxf="1" dxf="1">
    <nc r="L226">
      <f>I226-K226</f>
    </nc>
    <odxf>
      <font>
        <sz val="20"/>
        <color rgb="FFFF0000"/>
      </font>
    </odxf>
    <ndxf>
      <font>
        <sz val="20"/>
        <color auto="1"/>
      </font>
    </ndxf>
  </rcc>
  <rcc rId="879" sId="1" odxf="1" dxf="1">
    <nc r="L227">
      <f>I227-K227</f>
    </nc>
    <odxf>
      <font>
        <sz val="20"/>
        <color rgb="FFFF0000"/>
      </font>
    </odxf>
    <ndxf>
      <font>
        <sz val="20"/>
        <color auto="1"/>
      </font>
    </ndxf>
  </rcc>
  <rcc rId="880" sId="1" odxf="1" dxf="1">
    <nc r="L228">
      <f>I228-K228</f>
    </nc>
    <odxf>
      <font>
        <sz val="20"/>
        <color rgb="FFFF0000"/>
      </font>
    </odxf>
    <ndxf>
      <font>
        <sz val="20"/>
        <color auto="1"/>
      </font>
    </ndxf>
  </rcc>
  <rcc rId="881" sId="1" odxf="1" dxf="1">
    <nc r="L229">
      <f>I229-K229</f>
    </nc>
    <odxf>
      <font>
        <sz val="20"/>
        <color rgb="FFFF0000"/>
      </font>
    </odxf>
    <ndxf>
      <font>
        <sz val="20"/>
        <color auto="1"/>
      </font>
    </ndxf>
  </rcc>
  <rcc rId="882" sId="1" odxf="1" dxf="1">
    <nc r="L230">
      <f>I230-K230</f>
    </nc>
    <odxf>
      <font>
        <sz val="20"/>
        <color rgb="FFFF0000"/>
      </font>
    </odxf>
    <ndxf>
      <font>
        <sz val="20"/>
        <color auto="1"/>
      </font>
    </ndxf>
  </rcc>
  <rcc rId="883" sId="1" odxf="1" dxf="1">
    <nc r="L231">
      <f>I231-K231</f>
    </nc>
    <odxf>
      <font>
        <sz val="20"/>
        <color rgb="FFFF0000"/>
      </font>
    </odxf>
    <ndxf>
      <font>
        <sz val="20"/>
        <color auto="1"/>
      </font>
    </ndxf>
  </rcc>
  <rcc rId="884" sId="1" odxf="1" dxf="1">
    <nc r="L232">
      <f>I232-K232</f>
    </nc>
    <odxf>
      <font>
        <sz val="20"/>
        <color rgb="FFFF0000"/>
      </font>
    </odxf>
    <ndxf>
      <font>
        <sz val="20"/>
        <color auto="1"/>
      </font>
    </ndxf>
  </rcc>
  <rfmt sheetId="1" sqref="I117">
    <dxf>
      <fill>
        <patternFill patternType="solid">
          <bgColor rgb="FFFF0000"/>
        </patternFill>
      </fill>
    </dxf>
  </rfmt>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1">
    <o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oc>
    <n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953,99 тыс.рублей сложился по итогам проведения конкурсных процедур
</t>
      </is>
    </nc>
  </rcc>
  <rcc rId="889" sId="1" odxf="1" dxf="1">
    <oc r="I117">
      <f>865.11-4.34</f>
    </oc>
    <nc r="I117">
      <f>D117-G117</f>
    </nc>
    <ndxf>
      <fill>
        <patternFill patternType="none">
          <bgColor indexed="65"/>
        </patternFill>
      </fill>
    </ndxf>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6" sId="1">
    <oc r="J39"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9"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3"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r>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t>
        </r>
        <r>
          <rPr>
            <sz val="16"/>
            <rFont val="Times New Roman"/>
            <family val="1"/>
            <charset val="204"/>
          </rPr>
          <t>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rcc>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2:XFD152" start="0" length="2147483647">
    <dxf>
      <font>
        <color auto="1"/>
      </font>
    </dxf>
  </rfmt>
  <rfmt sheetId="1" sqref="A159:I164" start="0" length="2147483647">
    <dxf>
      <font>
        <color auto="1"/>
      </font>
    </dxf>
  </rfmt>
  <rfmt sheetId="1" sqref="A165:XFD165" start="0" length="2147483647">
    <dxf>
      <font>
        <color auto="1"/>
      </font>
    </dxf>
  </rfmt>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7" sId="1">
    <o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oc>
    <nc r="J132" t="inlineStr">
      <is>
        <r>
          <t xml:space="preserve">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t>
        </r>
        <r>
          <rPr>
            <sz val="16"/>
            <color rgb="FFFF0000"/>
            <rFont val="Times New Roman"/>
            <family val="1"/>
            <charset val="204"/>
          </rPr>
          <t>237 384,06</t>
        </r>
        <r>
          <rPr>
            <sz val="16"/>
            <rFont val="Times New Roman"/>
            <family val="1"/>
            <charset val="204"/>
          </rPr>
          <t xml:space="preserve">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8" sId="1">
    <oc r="J132" t="inlineStr">
      <is>
        <r>
          <t xml:space="preserve">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t>
        </r>
        <r>
          <rPr>
            <sz val="16"/>
            <color rgb="FFFF0000"/>
            <rFont val="Times New Roman"/>
            <family val="1"/>
            <charset val="204"/>
          </rPr>
          <t>237 384,06</t>
        </r>
        <r>
          <rPr>
            <sz val="16"/>
            <rFont val="Times New Roman"/>
            <family val="1"/>
            <charset val="204"/>
          </rPr>
          <t xml:space="preserve">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237 384,04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nc>
  </rcc>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9" sId="1">
    <o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приняти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3" sId="1">
    <o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4" sId="1">
    <oc r="I119">
      <f>D119-G119</f>
    </oc>
    <nc r="I119">
      <f>D119-G119</f>
    </nc>
  </rcc>
  <rcc rId="905" sId="1">
    <o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 ДАиГ)</t>
      </is>
    </oc>
    <n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nc>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15"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cc rId="0" sId="1" dxf="1">
      <nc r="A174" t="inlineStr">
        <is>
          <t>11.2.5.</t>
        </is>
      </nc>
      <n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74"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ndxf>
        <font>
          <i/>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74">
        <f>C175+C176+C177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74">
        <f>D175+D176+D177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74">
        <f>E175+E176+E177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6" sId="1" ref="A174:XFD174" action="deleteRow">
    <undo index="7" exp="ref" v="1" dr="E174" r="E145" sId="1"/>
    <undo index="7" exp="ref" v="1" dr="D174" r="D145" sId="1"/>
    <undo index="7" exp="ref" v="1" dr="C174" r="C145"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федеральный бюджет</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7" sId="1" ref="A174:XFD174" action="deleteRow">
    <undo index="7" exp="ref" v="1" dr="E174" r="E146" sId="1"/>
    <undo index="7" exp="ref" v="1" dr="D174" r="D146" sId="1"/>
    <undo index="7" exp="ref" v="1" dr="C174" r="C146"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ХМАО - Югры</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8" sId="1" ref="A174:XFD174" action="deleteRow">
    <undo index="7" exp="ref" v="1" dr="E174" r="E147" sId="1"/>
    <undo index="7" exp="ref" v="1" dr="D174" r="D147" sId="1"/>
    <undo index="7" exp="ref" v="1" dr="C174" r="C14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МО</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9"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МО сверх соглашения</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20"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привлечённые средства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cc rId="921" sId="1">
    <oc r="C145">
      <f>C151+C157+C163+C169+#REF!</f>
    </oc>
    <nc r="C145">
      <f>C151+C157+C163+C169</f>
    </nc>
  </rcc>
  <rcc rId="922" sId="1">
    <oc r="C146">
      <f>C152+C158+C164+C170+#REF!</f>
    </oc>
    <nc r="C146">
      <f>C152+C158+C164+C170</f>
    </nc>
  </rcc>
  <rcc rId="923" sId="1">
    <oc r="C147">
      <f>C153+C159+C165+C171+#REF!</f>
    </oc>
    <nc r="C147">
      <f>C153+C159+C165+C171</f>
    </nc>
  </rcc>
  <rcc rId="924" sId="1">
    <oc r="D145">
      <f>D151+D157+D163+D169+#REF!</f>
    </oc>
    <nc r="D145">
      <f>D151+D157+D163+D169</f>
    </nc>
  </rcc>
  <rcc rId="925" sId="1">
    <oc r="D146">
      <f>D152+D158+D164+D170+#REF!</f>
    </oc>
    <nc r="D146">
      <f>D152+D158+D164+D170</f>
    </nc>
  </rcc>
  <rcc rId="926" sId="1">
    <oc r="D147">
      <f>D153+D159+D165+D171+#REF!</f>
    </oc>
    <nc r="D147">
      <f>D153+D159+D165+D171</f>
    </nc>
  </rcc>
  <rcc rId="927" sId="1">
    <oc r="E145">
      <f>E151+E157+E163+E169+#REF!</f>
    </oc>
    <nc r="E145">
      <f>E151+E157+E163+E169</f>
    </nc>
  </rcc>
  <rcc rId="928" sId="1">
    <oc r="E146">
      <f>E152+E158+E164+E170+#REF!</f>
    </oc>
    <nc r="E146">
      <f>E152+E158+E164+E170</f>
    </nc>
  </rcc>
  <rcc rId="929" sId="1">
    <oc r="E147">
      <f>E153+E159+E165+E171+#REF!</f>
    </oc>
    <nc r="E147">
      <f>E153+E159+E165+E171</f>
    </nc>
  </rcc>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0" sId="1">
    <o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oc>
    <n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nc>
  </rcc>
  <rcc rId="931"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nc>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5" sId="1">
    <o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oc>
    <n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Остаток средств в объеме 48,40 тыс.рублей сложился за счет экономии в связи с о снижением фактических затрат на услуги связи, коммунальные услуги.</t>
        </r>
      </is>
    </nc>
  </rcc>
  <rfmt sheetId="1" sqref="J206:J210" start="0" length="2147483647">
    <dxf>
      <font>
        <color auto="1"/>
      </font>
    </dxf>
  </rfmt>
  <rcv guid="{A0A3CD9B-2436-40D7-91DB-589A95FBBF00}" action="delete"/>
  <rdn rId="0" localSheetId="1" customView="1" name="Z_A0A3CD9B_2436_40D7_91DB_589A95FBBF00_.wvu.PrintArea" hidden="1" oldHidden="1">
    <formula>'на 01.10.2020'!$A$1:$J$226</formula>
    <oldFormula>'на 01.10.2020'!$A$1:$J$226</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01.10.2020'!$A$7:$J$427</formula>
    <oldFormula>'на 01.10.2020'!$A$7:$J$427</oldFormula>
  </rdn>
  <rcv guid="{A0A3CD9B-2436-40D7-91DB-589A95FBBF00}"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1:B56" start="0" length="2147483647">
    <dxf>
      <font>
        <color auto="1"/>
      </font>
    </dxf>
  </rfmt>
  <rfmt sheetId="1" sqref="C51:C53" start="0" length="2147483647">
    <dxf>
      <font>
        <color auto="1"/>
      </font>
    </dxf>
  </rfmt>
  <rfmt sheetId="1" sqref="D51:D53" start="0" length="2147483647">
    <dxf>
      <font>
        <color auto="1"/>
      </font>
    </dxf>
  </rfmt>
  <rfmt sheetId="1" sqref="I51:I55" start="0" length="2147483647">
    <dxf>
      <font>
        <color auto="1"/>
      </font>
    </dxf>
  </rfmt>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9" sId="1">
    <o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color rgb="FFFF0000"/>
            <rFont val="Times New Roman"/>
            <family val="1"/>
            <charset val="204"/>
          </rPr>
          <t>(1.Субвенции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r>
        <r>
          <rPr>
            <sz val="16"/>
            <rFont val="Times New Roman"/>
            <family val="2"/>
            <charset val="204"/>
          </rPr>
          <t xml:space="preserve">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nc>
  </rcc>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0"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 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3:B215" start="0" length="2147483647">
    <dxf>
      <font>
        <color auto="1"/>
      </font>
    </dxf>
  </rfmt>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1"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участников Великой Отечественной войны, имеющих право обеспечения жильем за счет средств федерального бюджета.</t>
        </r>
      </is>
    </nc>
  </rcc>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2" sId="1">
    <oc r="J206" t="inlineStr">
      <is>
        <r>
          <t xml:space="preserve">АГ: </t>
        </r>
        <r>
          <rPr>
            <sz val="16"/>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 о снижением фактических затрат на услуги связи, коммунальные услуги.</t>
        </r>
      </is>
    </oc>
    <nc r="J206" t="inlineStr">
      <is>
        <r>
          <t xml:space="preserve">АГ: </t>
        </r>
        <r>
          <rPr>
            <sz val="16"/>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со снижением фактических затрат на услуги связи, коммунальные услуги.</t>
        </r>
      </is>
    </nc>
  </rcc>
  <rcc rId="943"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 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4"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участников Великой Отечественной войны, имеющих право обеспечения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обеспечения жильем за счет средств федерального бюджета.</t>
        </r>
      </is>
    </nc>
  </rcc>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5" sId="1">
    <o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oc>
    <n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t>
        </r>
        <r>
          <rPr>
            <sz val="16"/>
            <color rgb="FFFF0000"/>
            <rFont val="Times New Roman"/>
            <family val="1"/>
            <charset val="204"/>
          </rPr>
          <t xml:space="preserve">
      </t>
        </r>
      </is>
    </nc>
  </rcc>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6" sId="1">
    <o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01.10.2020'!$A$7:$J$427</formula>
    <oldFormula>'на 01.10.2020'!$A$7:$J$427</oldFormula>
  </rdn>
  <rcv guid="{3EEA7E1A-5F2B-4408-A34C-1F0223B5B245}" action="add"/>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8" sId="1" numFmtId="4">
    <oc r="D26">
      <v>310905.48</v>
    </oc>
    <nc r="D26">
      <f>310905.48-331.94</f>
    </nc>
  </rcc>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9" sId="1" numFmtId="4">
    <oc r="D27">
      <v>14046759.119999999</v>
    </oc>
    <nc r="D27">
      <f>14046759.12-519.19</f>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9" sId="1" numFmtId="4">
    <oc r="G53">
      <v>240.57</v>
    </oc>
    <nc r="G53">
      <v>956.78</v>
    </nc>
  </rcc>
  <rfmt sheetId="1" sqref="G51:H53" start="0" length="2147483647">
    <dxf>
      <font>
        <color auto="1"/>
      </font>
    </dxf>
  </rfmt>
  <rcc rId="2600" sId="1" numFmtId="4">
    <oc r="E53">
      <v>1000</v>
    </oc>
    <nc r="E53">
      <v>2106.67</v>
    </nc>
  </rcc>
  <rfmt sheetId="1" sqref="E51:F55" start="0" length="2147483647">
    <dxf>
      <font>
        <color auto="1"/>
      </font>
    </dxf>
  </rfmt>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0" sId="1">
    <oc r="D27">
      <f>14046759.12-519.19</f>
    </oc>
    <nc r="D27">
      <f>14046759.12-519.18</f>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1"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обеспечения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на обеспечение жильем за счет средств федерального бюджета.</t>
        </r>
      </is>
    </nc>
  </rcc>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2" sId="1">
    <o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t>
        </r>
        <r>
          <rPr>
            <sz val="16"/>
            <color rgb="FFFF0000"/>
            <rFont val="Times New Roman"/>
            <family val="1"/>
            <charset val="204"/>
          </rPr>
          <t xml:space="preserve">
      </t>
        </r>
      </is>
    </oc>
    <n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t>
        </r>
        <r>
          <rPr>
            <sz val="16"/>
            <color rgb="FFFF0000"/>
            <rFont val="Times New Roman"/>
            <family val="1"/>
            <charset val="204"/>
          </rPr>
          <t xml:space="preserve">
      </t>
        </r>
      </is>
    </nc>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9" sId="1" numFmtId="4">
    <oc r="D178">
      <v>81397.179999999993</v>
    </oc>
    <nc r="D178">
      <f>81397.18+646.4</f>
    </nc>
  </rcc>
  <rcc rId="960"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1)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2)- 646,4 - невозможностью использования бюджетных ассигнований, в связи с поступлением денежных средств из бюджета автономного округа в конце года.
</t>
      </is>
    </nc>
  </rcc>
  <rcv guid="{CCF533A2-322B-40E2-88B2-065E6D1D35B4}" action="delete"/>
  <rdn rId="0" localSheetId="1" customView="1" name="Z_CCF533A2_322B_40E2_88B2_065E6D1D35B4_.wvu.PrintArea" hidden="1" oldHidden="1">
    <formula>'на 01.10.2020'!$A$1:$J$226</formula>
    <oldFormula>'на 01.10.2020'!$A$1:$J$226</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01.10.2020'!$A$7:$J$427</formula>
    <oldFormula>'на 01.10.2020'!$A$7:$J$427</oldFormula>
  </rdn>
  <rcv guid="{CCF533A2-322B-40E2-88B2-065E6D1D35B4}" action="add"/>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79" start="0" length="2147483647">
    <dxf>
      <font>
        <color auto="1"/>
      </font>
    </dxf>
  </rfmt>
  <rcc rId="964"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1)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2)- 646,4 - невозможностью использования бюджетных ассигнований, в связи с поступлением денежных средств из бюджета автономного округа в конце года.
</t>
      </is>
    </oc>
    <n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1006,19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- 646,4 -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невозможностью использования средств по причине их позднего поступления в конце года (29.12.2020).
</t>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5" sId="1">
    <oc r="D174">
      <f>SUM(D177:D181)</f>
    </oc>
    <nc r="D174">
      <f>SUM(D177:D181)</f>
    </nc>
  </rcc>
  <rcv guid="{CCF533A2-322B-40E2-88B2-065E6D1D35B4}" action="delete"/>
  <rdn rId="0" localSheetId="1" customView="1" name="Z_CCF533A2_322B_40E2_88B2_065E6D1D35B4_.wvu.PrintArea" hidden="1" oldHidden="1">
    <formula>'на 01.10.2020'!$A$1:$J$226</formula>
    <oldFormula>'на 01.10.2020'!$A$1:$J$226</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01.10.2020'!$A$7:$J$427</formula>
    <oldFormula>'на 01.10.2020'!$A$7:$J$427</oldFormula>
  </rdn>
  <rcv guid="{CCF533A2-322B-40E2-88B2-065E6D1D35B4}" action="add"/>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9" sId="1">
    <oc r="K9">
      <f>D9-G9</f>
    </oc>
    <nc r="K9"/>
  </rcc>
  <rcc rId="970" sId="1">
    <oc r="K10">
      <f>D10-G10</f>
    </oc>
    <nc r="K10"/>
  </rcc>
  <rcc rId="971" sId="1">
    <oc r="K11">
      <f>D11-G11</f>
    </oc>
    <nc r="K11"/>
  </rcc>
  <rcc rId="972" sId="1">
    <oc r="K12">
      <f>D12-G12</f>
    </oc>
    <nc r="K12"/>
  </rcc>
  <rcc rId="973" sId="1">
    <oc r="K13">
      <f>D13-G13</f>
    </oc>
    <nc r="K13"/>
  </rcc>
  <rcc rId="974" sId="1">
    <oc r="K14">
      <f>D14-G14</f>
    </oc>
    <nc r="K14"/>
  </rcc>
  <rcc rId="975" sId="1">
    <oc r="K15">
      <f>D15-G15</f>
    </oc>
    <nc r="K15"/>
  </rcc>
  <rcc rId="976" sId="1">
    <oc r="K16">
      <f>D16-G16</f>
    </oc>
    <nc r="K16"/>
  </rcc>
  <rcc rId="977" sId="1">
    <oc r="K17">
      <f>D17-G17</f>
    </oc>
    <nc r="K17"/>
  </rcc>
  <rcc rId="978" sId="1">
    <oc r="K18">
      <f>D18-G18</f>
    </oc>
    <nc r="K18"/>
  </rcc>
  <rcc rId="979" sId="1">
    <oc r="K19">
      <f>D19-G19</f>
    </oc>
    <nc r="K19"/>
  </rcc>
  <rcc rId="980" sId="1">
    <oc r="K20">
      <f>D20-G20</f>
    </oc>
    <nc r="K20"/>
  </rcc>
  <rcc rId="981" sId="1">
    <oc r="K21">
      <f>D21-G21</f>
    </oc>
    <nc r="K21"/>
  </rcc>
  <rcc rId="982" sId="1">
    <oc r="K22">
      <f>D22-G22</f>
    </oc>
    <nc r="K22"/>
  </rcc>
  <rcc rId="983" sId="1">
    <oc r="K23">
      <f>D23-G23</f>
    </oc>
    <nc r="K23"/>
  </rcc>
  <rcc rId="984" sId="1">
    <oc r="K24">
      <f>D24-G24</f>
    </oc>
    <nc r="K24"/>
  </rcc>
  <rcc rId="985" sId="1">
    <oc r="K25">
      <f>D25-G25</f>
    </oc>
    <nc r="K25"/>
  </rcc>
  <rcc rId="986" sId="1">
    <oc r="K26">
      <f>D26-G26</f>
    </oc>
    <nc r="K26"/>
  </rcc>
  <rcc rId="987" sId="1">
    <oc r="K27">
      <f>D27-G27</f>
    </oc>
    <nc r="K27"/>
  </rcc>
  <rcc rId="988" sId="1">
    <oc r="K28">
      <f>D28-G28</f>
    </oc>
    <nc r="K28"/>
  </rcc>
  <rcc rId="989" sId="1">
    <oc r="K29">
      <f>D29-G29</f>
    </oc>
    <nc r="K29"/>
  </rcc>
  <rcc rId="990" sId="1">
    <oc r="K30">
      <f>D30-G30</f>
    </oc>
    <nc r="K30"/>
  </rcc>
  <rcc rId="991" sId="1">
    <oc r="K31">
      <f>D31-G31</f>
    </oc>
    <nc r="K31"/>
  </rcc>
  <rcc rId="992" sId="1">
    <oc r="K32">
      <f>D32-G32</f>
    </oc>
    <nc r="K32"/>
  </rcc>
  <rcc rId="993" sId="1">
    <oc r="K33">
      <f>D33-G33</f>
    </oc>
    <nc r="K33"/>
  </rcc>
  <rcc rId="994" sId="1">
    <oc r="K34">
      <f>D34-G34</f>
    </oc>
    <nc r="K34"/>
  </rcc>
  <rcc rId="995" sId="1">
    <oc r="K35">
      <f>D35-G35</f>
    </oc>
    <nc r="K35"/>
  </rcc>
  <rcc rId="996" sId="1">
    <oc r="K36">
      <f>D36-G36</f>
    </oc>
    <nc r="K36"/>
  </rcc>
  <rcc rId="997" sId="1">
    <oc r="K37">
      <f>D37-G37</f>
    </oc>
    <nc r="K37"/>
  </rcc>
  <rcc rId="998" sId="1">
    <oc r="K38">
      <f>D38-G38</f>
    </oc>
    <nc r="K38"/>
  </rcc>
  <rcc rId="999" sId="1">
    <oc r="K39">
      <f>D39-G39</f>
    </oc>
    <nc r="K39"/>
  </rcc>
  <rcc rId="1000" sId="1">
    <oc r="K40">
      <f>D40-G40</f>
    </oc>
    <nc r="K40"/>
  </rcc>
  <rcc rId="1001" sId="1">
    <oc r="K41">
      <f>D41-G41</f>
    </oc>
    <nc r="K41"/>
  </rcc>
  <rcc rId="1002" sId="1">
    <oc r="K42">
      <f>D42-G42</f>
    </oc>
    <nc r="K42"/>
  </rcc>
  <rcc rId="1003" sId="1">
    <oc r="K43">
      <f>D43-G43</f>
    </oc>
    <nc r="K43"/>
  </rcc>
  <rcc rId="1004" sId="1">
    <oc r="K44">
      <f>D44-G44</f>
    </oc>
    <nc r="K44"/>
  </rcc>
  <rcc rId="1005" sId="1">
    <oc r="K45">
      <f>D45-G45</f>
    </oc>
    <nc r="K45"/>
  </rcc>
  <rcc rId="1006" sId="1">
    <oc r="K46">
      <f>D46-G46</f>
    </oc>
    <nc r="K46"/>
  </rcc>
  <rcc rId="1007" sId="1">
    <oc r="K47">
      <f>D47-G47</f>
    </oc>
    <nc r="K47"/>
  </rcc>
  <rcc rId="1008" sId="1">
    <oc r="K48">
      <f>D48-G48</f>
    </oc>
    <nc r="K48"/>
  </rcc>
  <rcc rId="1009" sId="1">
    <oc r="K49">
      <f>D49-G49</f>
    </oc>
    <nc r="K49"/>
  </rcc>
  <rcc rId="1010" sId="1">
    <oc r="K50">
      <f>D50-G50</f>
    </oc>
    <nc r="K50"/>
  </rcc>
  <rcc rId="1011" sId="1">
    <oc r="K51">
      <f>D51-G51</f>
    </oc>
    <nc r="K51"/>
  </rcc>
  <rcc rId="1012" sId="1">
    <oc r="K52">
      <f>D52-G52</f>
    </oc>
    <nc r="K52"/>
  </rcc>
  <rcc rId="1013" sId="1">
    <oc r="K53">
      <f>D53-G53</f>
    </oc>
    <nc r="K53"/>
  </rcc>
  <rcc rId="1014" sId="1">
    <oc r="K54">
      <f>D54-G54</f>
    </oc>
    <nc r="K54"/>
  </rcc>
  <rcc rId="1015" sId="1">
    <oc r="K55">
      <f>D55-G55</f>
    </oc>
    <nc r="K55"/>
  </rcc>
  <rcc rId="1016" sId="1">
    <oc r="K56">
      <f>D56-G56</f>
    </oc>
    <nc r="K56"/>
  </rcc>
  <rcc rId="1017" sId="1">
    <oc r="K57">
      <f>D57-G57</f>
    </oc>
    <nc r="K57"/>
  </rcc>
  <rcc rId="1018" sId="1">
    <oc r="K58">
      <f>D58-G58</f>
    </oc>
    <nc r="K58"/>
  </rcc>
  <rcc rId="1019" sId="1">
    <oc r="K59">
      <f>D59-G59</f>
    </oc>
    <nc r="K59"/>
  </rcc>
  <rcc rId="1020" sId="1">
    <oc r="K60">
      <f>D60-G60</f>
    </oc>
    <nc r="K60"/>
  </rcc>
  <rcc rId="1021" sId="1">
    <oc r="K61">
      <f>D61-G61</f>
    </oc>
    <nc r="K61"/>
  </rcc>
  <rcc rId="1022" sId="1">
    <oc r="K62">
      <f>D62-G62</f>
    </oc>
    <nc r="K62"/>
  </rcc>
  <rcc rId="1023" sId="1">
    <oc r="K63">
      <f>D63-G63</f>
    </oc>
    <nc r="K63"/>
  </rcc>
  <rcc rId="1024" sId="1">
    <oc r="K64">
      <f>D64-G64</f>
    </oc>
    <nc r="K64"/>
  </rcc>
  <rcc rId="1025" sId="1">
    <oc r="K65">
      <f>D65-G65</f>
    </oc>
    <nc r="K65"/>
  </rcc>
  <rcc rId="1026" sId="1">
    <oc r="K66">
      <f>D66-G66</f>
    </oc>
    <nc r="K66"/>
  </rcc>
  <rcc rId="1027" sId="1">
    <oc r="K67">
      <f>D67-G67</f>
    </oc>
    <nc r="K67"/>
  </rcc>
  <rcc rId="1028" sId="1">
    <oc r="K68">
      <f>D68-G68</f>
    </oc>
    <nc r="K68"/>
  </rcc>
  <rcc rId="1029" sId="1">
    <oc r="K69">
      <f>D69-G69</f>
    </oc>
    <nc r="K69"/>
  </rcc>
  <rcc rId="1030" sId="1">
    <oc r="K70">
      <f>D70-G70</f>
    </oc>
    <nc r="K70"/>
  </rcc>
  <rcc rId="1031" sId="1">
    <oc r="K71">
      <f>D71-G71</f>
    </oc>
    <nc r="K71"/>
  </rcc>
  <rcc rId="1032" sId="1">
    <oc r="K72">
      <f>D72-G72</f>
    </oc>
    <nc r="K72"/>
  </rcc>
  <rcc rId="1033" sId="1">
    <oc r="K73">
      <f>D73-G73</f>
    </oc>
    <nc r="K73"/>
  </rcc>
  <rcc rId="1034" sId="1">
    <oc r="K74">
      <f>D74-G74</f>
    </oc>
    <nc r="K74"/>
  </rcc>
  <rcc rId="1035" sId="1">
    <oc r="K75">
      <f>D75-G75</f>
    </oc>
    <nc r="K75"/>
  </rcc>
  <rcc rId="1036" sId="1">
    <oc r="K76">
      <f>D76-G76</f>
    </oc>
    <nc r="K76"/>
  </rcc>
  <rcc rId="1037" sId="1">
    <oc r="K77">
      <f>D77-G77</f>
    </oc>
    <nc r="K77"/>
  </rcc>
  <rcc rId="1038" sId="1">
    <oc r="K78">
      <f>D78-G78</f>
    </oc>
    <nc r="K78"/>
  </rcc>
  <rcc rId="1039" sId="1">
    <oc r="K79">
      <f>D79-G79</f>
    </oc>
    <nc r="K79"/>
  </rcc>
  <rcc rId="1040" sId="1">
    <oc r="K80">
      <f>D80-G80</f>
    </oc>
    <nc r="K80"/>
  </rcc>
  <rcc rId="1041" sId="1">
    <oc r="K81">
      <f>D81-G81</f>
    </oc>
    <nc r="K81"/>
  </rcc>
  <rcc rId="1042" sId="1">
    <oc r="K82">
      <f>D82-G82</f>
    </oc>
    <nc r="K82"/>
  </rcc>
  <rcc rId="1043" sId="1">
    <oc r="K83">
      <f>D83-G83</f>
    </oc>
    <nc r="K83"/>
  </rcc>
  <rcc rId="1044" sId="1">
    <oc r="K84">
      <f>D84-G84</f>
    </oc>
    <nc r="K84"/>
  </rcc>
  <rcc rId="1045" sId="1">
    <oc r="K85">
      <f>D85-G85</f>
    </oc>
    <nc r="K85"/>
  </rcc>
  <rcc rId="1046" sId="1">
    <oc r="K86">
      <f>D86-G86</f>
    </oc>
    <nc r="K86"/>
  </rcc>
  <rcc rId="1047" sId="1">
    <oc r="K87">
      <f>D87-G87</f>
    </oc>
    <nc r="K87"/>
  </rcc>
  <rcc rId="1048" sId="1">
    <oc r="K88">
      <f>D88-G88</f>
    </oc>
    <nc r="K88"/>
  </rcc>
  <rcc rId="1049" sId="1">
    <oc r="K89">
      <f>D89-G89</f>
    </oc>
    <nc r="K89"/>
  </rcc>
  <rcc rId="1050" sId="1">
    <oc r="K90">
      <f>D90-G90</f>
    </oc>
    <nc r="K90"/>
  </rcc>
  <rcc rId="1051" sId="1">
    <oc r="K91">
      <f>D91-G91</f>
    </oc>
    <nc r="K91"/>
  </rcc>
  <rcc rId="1052" sId="1">
    <oc r="K92">
      <f>D92-G92</f>
    </oc>
    <nc r="K92"/>
  </rcc>
  <rcc rId="1053" sId="1">
    <oc r="K93">
      <f>D93-G93</f>
    </oc>
    <nc r="K93"/>
  </rcc>
  <rcc rId="1054" sId="1">
    <oc r="K94">
      <f>D94-G94</f>
    </oc>
    <nc r="K94"/>
  </rcc>
  <rcc rId="1055" sId="1">
    <oc r="K95">
      <f>D95-G95</f>
    </oc>
    <nc r="K95"/>
  </rcc>
  <rcc rId="1056" sId="1">
    <oc r="K96">
      <f>D96-G96</f>
    </oc>
    <nc r="K96"/>
  </rcc>
  <rcc rId="1057" sId="1">
    <oc r="K97">
      <f>D97-G97</f>
    </oc>
    <nc r="K97"/>
  </rcc>
  <rcc rId="1058" sId="1">
    <oc r="K98">
      <f>D98-G98</f>
    </oc>
    <nc r="K98"/>
  </rcc>
  <rcc rId="1059" sId="1">
    <oc r="K99">
      <f>D99-G99</f>
    </oc>
    <nc r="K99"/>
  </rcc>
  <rcc rId="1060" sId="1">
    <oc r="K100">
      <f>D100-G100</f>
    </oc>
    <nc r="K100"/>
  </rcc>
  <rcc rId="1061" sId="1">
    <oc r="K101">
      <f>D101-G101</f>
    </oc>
    <nc r="K101"/>
  </rcc>
  <rcc rId="1062" sId="1">
    <oc r="K102">
      <f>D102-G102</f>
    </oc>
    <nc r="K102"/>
  </rcc>
  <rcc rId="1063" sId="1">
    <oc r="K103">
      <f>D103-G103</f>
    </oc>
    <nc r="K103"/>
  </rcc>
  <rcc rId="1064" sId="1">
    <oc r="K104">
      <f>D104-G104</f>
    </oc>
    <nc r="K104"/>
  </rcc>
  <rcc rId="1065" sId="1">
    <oc r="K105">
      <f>D105-G105</f>
    </oc>
    <nc r="K105"/>
  </rcc>
  <rcc rId="1066" sId="1">
    <oc r="K106">
      <f>D106-G106</f>
    </oc>
    <nc r="K106"/>
  </rcc>
  <rcc rId="1067" sId="1">
    <oc r="K107">
      <f>D107-G107</f>
    </oc>
    <nc r="K107"/>
  </rcc>
  <rcc rId="1068" sId="1">
    <oc r="K108">
      <f>D108-G108</f>
    </oc>
    <nc r="K108"/>
  </rcc>
  <rcc rId="1069" sId="1">
    <oc r="K109">
      <f>D109-G109</f>
    </oc>
    <nc r="K109"/>
  </rcc>
  <rcc rId="1070" sId="1">
    <oc r="K110">
      <f>D110-G110</f>
    </oc>
    <nc r="K110"/>
  </rcc>
  <rcc rId="1071" sId="1">
    <oc r="K111">
      <f>D111-G111</f>
    </oc>
    <nc r="K111"/>
  </rcc>
  <rcc rId="1072" sId="1">
    <oc r="K112">
      <f>D112-G112</f>
    </oc>
    <nc r="K112"/>
  </rcc>
  <rcc rId="1073" sId="1">
    <oc r="K113">
      <f>D113-G113</f>
    </oc>
    <nc r="K113"/>
  </rcc>
  <rcc rId="1074" sId="1">
    <oc r="K114">
      <f>D114-G114</f>
    </oc>
    <nc r="K114"/>
  </rcc>
  <rcc rId="1075" sId="1">
    <oc r="K115">
      <f>D115-G115</f>
    </oc>
    <nc r="K115"/>
  </rcc>
  <rcc rId="1076" sId="1">
    <oc r="K116">
      <f>D116-G116</f>
    </oc>
    <nc r="K116"/>
  </rcc>
  <rcc rId="1077" sId="1">
    <oc r="K117">
      <f>D117-G117</f>
    </oc>
    <nc r="K117"/>
  </rcc>
  <rcc rId="1078" sId="1">
    <oc r="K118">
      <f>D118-G118</f>
    </oc>
    <nc r="K118"/>
  </rcc>
  <rcc rId="1079" sId="1">
    <oc r="K119">
      <f>D119-G119</f>
    </oc>
    <nc r="K119"/>
  </rcc>
  <rcc rId="1080" sId="1">
    <oc r="K120">
      <f>D120-G120</f>
    </oc>
    <nc r="K120"/>
  </rcc>
  <rcc rId="1081" sId="1">
    <oc r="K121">
      <f>D121-G121</f>
    </oc>
    <nc r="K121"/>
  </rcc>
  <rcc rId="1082" sId="1">
    <oc r="K122">
      <f>D122-G122</f>
    </oc>
    <nc r="K122"/>
  </rcc>
  <rcc rId="1083" sId="1">
    <oc r="K123">
      <f>D123-G123</f>
    </oc>
    <nc r="K123"/>
  </rcc>
  <rcc rId="1084" sId="1">
    <oc r="K124">
      <f>D124-G124</f>
    </oc>
    <nc r="K124"/>
  </rcc>
  <rcc rId="1085" sId="1">
    <oc r="K125">
      <f>D125-G125</f>
    </oc>
    <nc r="K125"/>
  </rcc>
  <rcc rId="1086" sId="1">
    <oc r="K126">
      <f>D126-G126</f>
    </oc>
    <nc r="K126"/>
  </rcc>
  <rcc rId="1087" sId="1">
    <oc r="K127">
      <f>D127-G127</f>
    </oc>
    <nc r="K127"/>
  </rcc>
  <rcc rId="1088" sId="1">
    <oc r="K128">
      <f>D128-G128</f>
    </oc>
    <nc r="K128"/>
  </rcc>
  <rcc rId="1089" sId="1">
    <oc r="K129">
      <f>D129-G129</f>
    </oc>
    <nc r="K129"/>
  </rcc>
  <rcc rId="1090" sId="1">
    <oc r="K130">
      <f>D130-G130</f>
    </oc>
    <nc r="K130"/>
  </rcc>
  <rcc rId="1091" sId="1">
    <oc r="K131">
      <f>D131-G131</f>
    </oc>
    <nc r="K131"/>
  </rcc>
  <rcc rId="1092" sId="1">
    <oc r="K132">
      <f>D132-G132</f>
    </oc>
    <nc r="K132"/>
  </rcc>
  <rcc rId="1093" sId="1">
    <oc r="K133">
      <f>D133-G133</f>
    </oc>
    <nc r="K133"/>
  </rcc>
  <rcc rId="1094" sId="1">
    <oc r="K134">
      <f>D134-G134</f>
    </oc>
    <nc r="K134"/>
  </rcc>
  <rcc rId="1095" sId="1">
    <oc r="K135">
      <f>D135-G135</f>
    </oc>
    <nc r="K135"/>
  </rcc>
  <rcc rId="1096" sId="1">
    <oc r="K136">
      <f>D136-G136</f>
    </oc>
    <nc r="K136"/>
  </rcc>
  <rcc rId="1097" sId="1">
    <oc r="K137">
      <f>D137-G137</f>
    </oc>
    <nc r="K137"/>
  </rcc>
  <rcc rId="1098" sId="1">
    <oc r="K138">
      <f>D138-G138</f>
    </oc>
    <nc r="K138"/>
  </rcc>
  <rcc rId="1099" sId="1">
    <oc r="K139">
      <f>D139-G139</f>
    </oc>
    <nc r="K139"/>
  </rcc>
  <rcc rId="1100" sId="1">
    <oc r="K140">
      <f>D140-G140</f>
    </oc>
    <nc r="K140"/>
  </rcc>
  <rcc rId="1101" sId="1">
    <oc r="K141">
      <f>D141-G141</f>
    </oc>
    <nc r="K141"/>
  </rcc>
  <rcc rId="1102" sId="1">
    <oc r="K142">
      <f>D142-G142</f>
    </oc>
    <nc r="K142"/>
  </rcc>
  <rcc rId="1103" sId="1">
    <oc r="K143">
      <f>D143-G143</f>
    </oc>
    <nc r="K143"/>
  </rcc>
  <rcc rId="1104" sId="1">
    <oc r="K144">
      <f>D144-G144</f>
    </oc>
    <nc r="K144"/>
  </rcc>
  <rcc rId="1105" sId="1">
    <oc r="K145">
      <f>D145-G145</f>
    </oc>
    <nc r="K145"/>
  </rcc>
  <rcc rId="1106" sId="1">
    <oc r="K146">
      <f>D146-G146</f>
    </oc>
    <nc r="K146"/>
  </rcc>
  <rcc rId="1107" sId="1">
    <oc r="K147">
      <f>D147-G147</f>
    </oc>
    <nc r="K147"/>
  </rcc>
  <rcc rId="1108" sId="1">
    <oc r="K148">
      <f>D148-G148</f>
    </oc>
    <nc r="K148"/>
  </rcc>
  <rcc rId="1109" sId="1">
    <oc r="K149">
      <f>D149-G149</f>
    </oc>
    <nc r="K149"/>
  </rcc>
  <rcc rId="1110" sId="1">
    <oc r="K150">
      <f>D150-G150</f>
    </oc>
    <nc r="K150"/>
  </rcc>
  <rcc rId="1111" sId="1">
    <oc r="K151">
      <f>D151-G151</f>
    </oc>
    <nc r="K151"/>
  </rcc>
  <rcc rId="1112" sId="1">
    <oc r="K152">
      <f>D152-G152</f>
    </oc>
    <nc r="K152"/>
  </rcc>
  <rcc rId="1113" sId="1">
    <oc r="K153">
      <f>D153-G153</f>
    </oc>
    <nc r="K153"/>
  </rcc>
  <rcc rId="1114" sId="1">
    <oc r="K154">
      <f>D154-G154</f>
    </oc>
    <nc r="K154"/>
  </rcc>
  <rcc rId="1115" sId="1">
    <oc r="K155">
      <f>D155-G155</f>
    </oc>
    <nc r="K155"/>
  </rcc>
  <rcc rId="1116" sId="1">
    <oc r="K156">
      <f>D156-G156</f>
    </oc>
    <nc r="K156"/>
  </rcc>
  <rcc rId="1117" sId="1">
    <oc r="K157">
      <f>D157-G157</f>
    </oc>
    <nc r="K157"/>
  </rcc>
  <rcc rId="1118" sId="1">
    <oc r="K158">
      <f>D158-G158</f>
    </oc>
    <nc r="K158"/>
  </rcc>
  <rcc rId="1119" sId="1">
    <oc r="K159">
      <f>D159-G159</f>
    </oc>
    <nc r="K159"/>
  </rcc>
  <rcc rId="1120" sId="1">
    <oc r="K160">
      <f>D160-G160</f>
    </oc>
    <nc r="K160"/>
  </rcc>
  <rcc rId="1121" sId="1">
    <oc r="K161">
      <f>D161-G161</f>
    </oc>
    <nc r="K161"/>
  </rcc>
  <rcc rId="1122" sId="1">
    <oc r="K162">
      <f>D162-G162</f>
    </oc>
    <nc r="K162"/>
  </rcc>
  <rcc rId="1123" sId="1">
    <oc r="K163">
      <f>D163-G163</f>
    </oc>
    <nc r="K163"/>
  </rcc>
  <rcc rId="1124" sId="1">
    <oc r="K164">
      <f>D164-G164</f>
    </oc>
    <nc r="K164"/>
  </rcc>
  <rcc rId="1125" sId="1">
    <oc r="K165">
      <f>D165-G165</f>
    </oc>
    <nc r="K165"/>
  </rcc>
  <rcc rId="1126" sId="1">
    <oc r="K166">
      <f>D166-G166</f>
    </oc>
    <nc r="K166"/>
  </rcc>
  <rcc rId="1127" sId="1">
    <oc r="K167">
      <f>D167-G167</f>
    </oc>
    <nc r="K167"/>
  </rcc>
  <rcc rId="1128" sId="1">
    <oc r="K168">
      <f>D168-G168</f>
    </oc>
    <nc r="K168"/>
  </rcc>
  <rcc rId="1129" sId="1">
    <oc r="K169">
      <f>D169-G169</f>
    </oc>
    <nc r="K169"/>
  </rcc>
  <rcc rId="1130" sId="1">
    <oc r="K170">
      <f>D170-G170</f>
    </oc>
    <nc r="K170"/>
  </rcc>
  <rcc rId="1131" sId="1">
    <oc r="K171">
      <f>D171-G171</f>
    </oc>
    <nc r="K171"/>
  </rcc>
  <rcc rId="1132" sId="1">
    <oc r="K172">
      <f>D172-G172</f>
    </oc>
    <nc r="K172"/>
  </rcc>
  <rcc rId="1133" sId="1">
    <oc r="K173">
      <f>D173-G173</f>
    </oc>
    <nc r="K173"/>
  </rcc>
  <rcc rId="1134" sId="1">
    <oc r="K174">
      <f>D174-G174</f>
    </oc>
    <nc r="K174"/>
  </rcc>
  <rcc rId="1135" sId="1">
    <oc r="K175">
      <f>D175-G175</f>
    </oc>
    <nc r="K175"/>
  </rcc>
  <rcc rId="1136" sId="1">
    <oc r="K176">
      <f>D176-G176</f>
    </oc>
    <nc r="K176"/>
  </rcc>
  <rcc rId="1137" sId="1">
    <oc r="K177">
      <f>D177-G177</f>
    </oc>
    <nc r="K177"/>
  </rcc>
  <rcc rId="1138" sId="1">
    <oc r="K178">
      <f>D178-G178</f>
    </oc>
    <nc r="K178"/>
  </rcc>
  <rcc rId="1139" sId="1">
    <oc r="K179">
      <f>D179-G179</f>
    </oc>
    <nc r="K179"/>
  </rcc>
  <rcc rId="1140" sId="1">
    <oc r="K180">
      <f>D180-G180</f>
    </oc>
    <nc r="K180"/>
  </rcc>
  <rcc rId="1141" sId="1">
    <oc r="K181">
      <f>D181-G181</f>
    </oc>
    <nc r="K181"/>
  </rcc>
  <rcc rId="1142" sId="1">
    <oc r="K182">
      <f>D182-G182</f>
    </oc>
    <nc r="K182"/>
  </rcc>
  <rcc rId="1143" sId="1">
    <oc r="K183">
      <f>D183-G183</f>
    </oc>
    <nc r="K183"/>
  </rcc>
  <rcc rId="1144" sId="1">
    <oc r="K184">
      <f>D184-G184</f>
    </oc>
    <nc r="K184"/>
  </rcc>
  <rcc rId="1145" sId="1">
    <oc r="K185">
      <f>D185-G185</f>
    </oc>
    <nc r="K185"/>
  </rcc>
  <rcc rId="1146" sId="1">
    <oc r="K186">
      <f>D186-G186</f>
    </oc>
    <nc r="K186"/>
  </rcc>
  <rcc rId="1147" sId="1">
    <oc r="K187">
      <f>D187-G187</f>
    </oc>
    <nc r="K187"/>
  </rcc>
  <rcc rId="1148" sId="1">
    <oc r="K188">
      <f>D188-G188</f>
    </oc>
    <nc r="K188"/>
  </rcc>
  <rcc rId="1149" sId="1">
    <oc r="K189">
      <f>D189-G189</f>
    </oc>
    <nc r="K189"/>
  </rcc>
  <rcc rId="1150" sId="1">
    <oc r="K190">
      <f>D190-G190</f>
    </oc>
    <nc r="K190"/>
  </rcc>
  <rcc rId="1151" sId="1">
    <oc r="K191">
      <f>D191-G191</f>
    </oc>
    <nc r="K191"/>
  </rcc>
  <rcc rId="1152" sId="1">
    <oc r="K192">
      <f>D192-G192</f>
    </oc>
    <nc r="K192"/>
  </rcc>
  <rcc rId="1153" sId="1">
    <oc r="K193">
      <f>D193-G193</f>
    </oc>
    <nc r="K193"/>
  </rcc>
  <rcc rId="1154" sId="1">
    <oc r="K194">
      <f>D194-G194</f>
    </oc>
    <nc r="K194"/>
  </rcc>
  <rcc rId="1155" sId="1">
    <oc r="K195">
      <f>D195-G195</f>
    </oc>
    <nc r="K195"/>
  </rcc>
  <rcc rId="1156" sId="1">
    <oc r="K196">
      <f>D196-G196</f>
    </oc>
    <nc r="K196"/>
  </rcc>
  <rcc rId="1157" sId="1">
    <oc r="K197">
      <f>D197-G197</f>
    </oc>
    <nc r="K197"/>
  </rcc>
  <rcc rId="1158" sId="1">
    <oc r="K198">
      <f>D198-G198</f>
    </oc>
    <nc r="K198"/>
  </rcc>
  <rcc rId="1159" sId="1">
    <oc r="K199">
      <f>D199-G199</f>
    </oc>
    <nc r="K199"/>
  </rcc>
  <rcc rId="1160" sId="1">
    <oc r="K200">
      <f>D200-G200</f>
    </oc>
    <nc r="K200"/>
  </rcc>
  <rcc rId="1161" sId="1">
    <oc r="K201">
      <f>D201-G201</f>
    </oc>
    <nc r="K201"/>
  </rcc>
  <rcc rId="1162" sId="1">
    <oc r="K202">
      <f>D202-G202</f>
    </oc>
    <nc r="K202"/>
  </rcc>
  <rcc rId="1163" sId="1">
    <oc r="K203">
      <f>D203-G203</f>
    </oc>
    <nc r="K203"/>
  </rcc>
  <rcc rId="1164" sId="1">
    <oc r="K204">
      <f>D204-G204</f>
    </oc>
    <nc r="K204"/>
  </rcc>
  <rcc rId="1165" sId="1">
    <oc r="K205">
      <f>D205-G205</f>
    </oc>
    <nc r="K205"/>
  </rcc>
  <rcc rId="1166" sId="1">
    <oc r="K206">
      <f>D206-G206</f>
    </oc>
    <nc r="K206"/>
  </rcc>
  <rcc rId="1167" sId="1">
    <oc r="K207">
      <f>D207-G207</f>
    </oc>
    <nc r="K207"/>
  </rcc>
  <rcc rId="1168" sId="1">
    <oc r="K208">
      <f>D208-G208</f>
    </oc>
    <nc r="K208"/>
  </rcc>
  <rcc rId="1169" sId="1">
    <oc r="K209">
      <f>D209-G209</f>
    </oc>
    <nc r="K209"/>
  </rcc>
  <rcc rId="1170" sId="1">
    <oc r="K210">
      <f>D210-G210</f>
    </oc>
    <nc r="K210"/>
  </rcc>
  <rcc rId="1171" sId="1">
    <oc r="K211">
      <f>D211-G211</f>
    </oc>
    <nc r="K211"/>
  </rcc>
  <rcc rId="1172" sId="1">
    <oc r="K212">
      <f>D212-G212</f>
    </oc>
    <nc r="K212"/>
  </rcc>
  <rcc rId="1173" sId="1">
    <oc r="K213">
      <f>D213-G213</f>
    </oc>
    <nc r="K213"/>
  </rcc>
  <rcc rId="1174" sId="1">
    <oc r="K214">
      <f>D214-G214</f>
    </oc>
    <nc r="K214"/>
  </rcc>
  <rcc rId="1175" sId="1">
    <oc r="K215">
      <f>D215-G215</f>
    </oc>
    <nc r="K215"/>
  </rcc>
  <rcc rId="1176" sId="1">
    <oc r="K216">
      <f>D216-G216</f>
    </oc>
    <nc r="K216"/>
  </rcc>
  <rcc rId="1177" sId="1">
    <oc r="K217">
      <f>D217-G217</f>
    </oc>
    <nc r="K217"/>
  </rcc>
  <rcc rId="1178" sId="1">
    <oc r="K218">
      <f>D218-G218</f>
    </oc>
    <nc r="K218"/>
  </rcc>
  <rcc rId="1179" sId="1">
    <oc r="K219">
      <f>D219-G219</f>
    </oc>
    <nc r="K219"/>
  </rcc>
  <rcc rId="1180" sId="1">
    <oc r="K220">
      <f>D220-G220</f>
    </oc>
    <nc r="K220"/>
  </rcc>
  <rcc rId="1181" sId="1">
    <oc r="K221">
      <f>D221-G221</f>
    </oc>
    <nc r="K221"/>
  </rcc>
  <rcc rId="1182" sId="1">
    <oc r="K222">
      <f>D222-G222</f>
    </oc>
    <nc r="K222"/>
  </rcc>
  <rcc rId="1183" sId="1">
    <oc r="K223">
      <f>D223-G223</f>
    </oc>
    <nc r="K223"/>
  </rcc>
  <rcc rId="1184" sId="1">
    <oc r="K224">
      <f>D224-G224</f>
    </oc>
    <nc r="K224"/>
  </rcc>
  <rcc rId="1185" sId="1">
    <oc r="K225">
      <f>D225-G225</f>
    </oc>
    <nc r="K225"/>
  </rcc>
  <rcc rId="1186" sId="1">
    <oc r="K226">
      <f>D226-G226</f>
    </oc>
    <nc r="K226"/>
  </rcc>
  <rcc rId="1187" sId="1">
    <oc r="L9">
      <f>I9-K9</f>
    </oc>
    <nc r="L9"/>
  </rcc>
  <rcc rId="1188" sId="1">
    <oc r="L10">
      <f>I10-K10</f>
    </oc>
    <nc r="L10"/>
  </rcc>
  <rcc rId="1189" sId="1">
    <oc r="L11">
      <f>I11-K11</f>
    </oc>
    <nc r="L11"/>
  </rcc>
  <rcc rId="1190" sId="1">
    <oc r="L12">
      <f>I12-K12</f>
    </oc>
    <nc r="L12"/>
  </rcc>
  <rcc rId="1191" sId="1">
    <oc r="L13">
      <f>I13-K13</f>
    </oc>
    <nc r="L13"/>
  </rcc>
  <rcc rId="1192" sId="1">
    <oc r="L14">
      <f>I14-K14</f>
    </oc>
    <nc r="L14"/>
  </rcc>
  <rcc rId="1193" sId="1">
    <oc r="L15">
      <f>I15-K15</f>
    </oc>
    <nc r="L15"/>
  </rcc>
  <rcc rId="1194" sId="1">
    <oc r="L16">
      <f>I16-K16</f>
    </oc>
    <nc r="L16"/>
  </rcc>
  <rcc rId="1195" sId="1">
    <oc r="L17">
      <f>I17-K17</f>
    </oc>
    <nc r="L17"/>
  </rcc>
  <rcc rId="1196" sId="1">
    <oc r="L18">
      <f>I18-K18</f>
    </oc>
    <nc r="L18"/>
  </rcc>
  <rcc rId="1197" sId="1">
    <oc r="L19">
      <f>I19-K19</f>
    </oc>
    <nc r="L19"/>
  </rcc>
  <rcc rId="1198" sId="1">
    <oc r="L20">
      <f>I20-K20</f>
    </oc>
    <nc r="L20"/>
  </rcc>
  <rcc rId="1199" sId="1">
    <oc r="L21">
      <f>I21-K21</f>
    </oc>
    <nc r="L21"/>
  </rcc>
  <rcc rId="1200" sId="1">
    <oc r="L22">
      <f>I22-K22</f>
    </oc>
    <nc r="L22"/>
  </rcc>
  <rcc rId="1201" sId="1">
    <oc r="L23">
      <f>I23-K23</f>
    </oc>
    <nc r="L23"/>
  </rcc>
  <rcc rId="1202" sId="1">
    <oc r="L24">
      <f>I24-K24</f>
    </oc>
    <nc r="L24"/>
  </rcc>
  <rcc rId="1203" sId="1">
    <oc r="L25">
      <f>I25-K25</f>
    </oc>
    <nc r="L25"/>
  </rcc>
  <rcc rId="1204" sId="1">
    <oc r="L26">
      <f>I26-K26</f>
    </oc>
    <nc r="L26"/>
  </rcc>
  <rcc rId="1205" sId="1">
    <oc r="L27">
      <f>I27-K27</f>
    </oc>
    <nc r="L27"/>
  </rcc>
  <rcc rId="1206" sId="1">
    <oc r="L28">
      <f>I28-K28</f>
    </oc>
    <nc r="L28"/>
  </rcc>
  <rcc rId="1207" sId="1">
    <oc r="L29">
      <f>I29-K29</f>
    </oc>
    <nc r="L29"/>
  </rcc>
  <rcc rId="1208" sId="1">
    <oc r="L30">
      <f>I30-K30</f>
    </oc>
    <nc r="L30"/>
  </rcc>
  <rcc rId="1209" sId="1">
    <oc r="L31">
      <f>I31-K31</f>
    </oc>
    <nc r="L31"/>
  </rcc>
  <rcc rId="1210" sId="1">
    <oc r="L32">
      <f>I32-K32</f>
    </oc>
    <nc r="L32"/>
  </rcc>
  <rcc rId="1211" sId="1">
    <oc r="L33">
      <f>I33-K33</f>
    </oc>
    <nc r="L33"/>
  </rcc>
  <rcc rId="1212" sId="1">
    <oc r="L34">
      <f>I34-K34</f>
    </oc>
    <nc r="L34"/>
  </rcc>
  <rcc rId="1213" sId="1">
    <oc r="L35">
      <f>I35-K35</f>
    </oc>
    <nc r="L35"/>
  </rcc>
  <rcc rId="1214" sId="1">
    <oc r="L36">
      <f>I36-K36</f>
    </oc>
    <nc r="L36"/>
  </rcc>
  <rcc rId="1215" sId="1">
    <oc r="L37">
      <f>I37-K37</f>
    </oc>
    <nc r="L37"/>
  </rcc>
  <rcc rId="1216" sId="1">
    <oc r="L38">
      <f>I38-K38</f>
    </oc>
    <nc r="L38"/>
  </rcc>
  <rcc rId="1217" sId="1">
    <oc r="L39">
      <f>I39-K39</f>
    </oc>
    <nc r="L39"/>
  </rcc>
  <rcc rId="1218" sId="1">
    <oc r="L40">
      <f>I40-K40</f>
    </oc>
    <nc r="L40"/>
  </rcc>
  <rcc rId="1219" sId="1">
    <oc r="L41">
      <f>I41-K41</f>
    </oc>
    <nc r="L41"/>
  </rcc>
  <rcc rId="1220" sId="1">
    <oc r="L42">
      <f>I42-K42</f>
    </oc>
    <nc r="L42"/>
  </rcc>
  <rcc rId="1221" sId="1">
    <oc r="L43">
      <f>I43-K43</f>
    </oc>
    <nc r="L43"/>
  </rcc>
  <rcc rId="1222" sId="1">
    <oc r="L44">
      <f>I44-K44</f>
    </oc>
    <nc r="L44"/>
  </rcc>
  <rcc rId="1223" sId="1">
    <oc r="L45">
      <f>I45-K45</f>
    </oc>
    <nc r="L45"/>
  </rcc>
  <rcc rId="1224" sId="1">
    <oc r="L46">
      <f>I46-K46</f>
    </oc>
    <nc r="L46"/>
  </rcc>
  <rcc rId="1225" sId="1">
    <oc r="L47">
      <f>I47-K47</f>
    </oc>
    <nc r="L47"/>
  </rcc>
  <rcc rId="1226" sId="1">
    <oc r="L48">
      <f>I48-K48</f>
    </oc>
    <nc r="L48"/>
  </rcc>
  <rcc rId="1227" sId="1">
    <oc r="L49">
      <f>I49-K49</f>
    </oc>
    <nc r="L49"/>
  </rcc>
  <rcc rId="1228" sId="1">
    <oc r="L50">
      <f>I50-K50</f>
    </oc>
    <nc r="L50"/>
  </rcc>
  <rcc rId="1229" sId="1">
    <oc r="L51">
      <f>I51-K51</f>
    </oc>
    <nc r="L51"/>
  </rcc>
  <rcc rId="1230" sId="1">
    <oc r="L52">
      <f>I52-K52</f>
    </oc>
    <nc r="L52"/>
  </rcc>
  <rcc rId="1231" sId="1">
    <oc r="L53">
      <f>I53-K53</f>
    </oc>
    <nc r="L53"/>
  </rcc>
  <rcc rId="1232" sId="1">
    <oc r="L54">
      <f>I54-K54</f>
    </oc>
    <nc r="L54"/>
  </rcc>
  <rcc rId="1233" sId="1">
    <oc r="L55">
      <f>I55-K55</f>
    </oc>
    <nc r="L55"/>
  </rcc>
  <rcc rId="1234" sId="1">
    <oc r="L56">
      <f>I56-K56</f>
    </oc>
    <nc r="L56"/>
  </rcc>
  <rcc rId="1235" sId="1">
    <oc r="L57">
      <f>I57-K57</f>
    </oc>
    <nc r="L57"/>
  </rcc>
  <rcc rId="1236" sId="1">
    <oc r="L58">
      <f>I58-K58</f>
    </oc>
    <nc r="L58"/>
  </rcc>
  <rcc rId="1237" sId="1">
    <oc r="L59">
      <f>I59-K59</f>
    </oc>
    <nc r="L59"/>
  </rcc>
  <rcc rId="1238" sId="1">
    <oc r="L60">
      <f>I60-K60</f>
    </oc>
    <nc r="L60"/>
  </rcc>
  <rcc rId="1239" sId="1">
    <oc r="L61">
      <f>I61-K61</f>
    </oc>
    <nc r="L61"/>
  </rcc>
  <rcc rId="1240" sId="1">
    <oc r="L62">
      <f>I62-K62</f>
    </oc>
    <nc r="L62"/>
  </rcc>
  <rcc rId="1241" sId="1">
    <oc r="L63">
      <f>I63-K63</f>
    </oc>
    <nc r="L63"/>
  </rcc>
  <rcc rId="1242" sId="1">
    <oc r="L64">
      <f>I64-K64</f>
    </oc>
    <nc r="L64"/>
  </rcc>
  <rcc rId="1243" sId="1">
    <oc r="L65">
      <f>I65-K65</f>
    </oc>
    <nc r="L65"/>
  </rcc>
  <rcc rId="1244" sId="1">
    <oc r="L66">
      <f>I66-K66</f>
    </oc>
    <nc r="L66"/>
  </rcc>
  <rcc rId="1245" sId="1">
    <oc r="L67">
      <f>I67-K67</f>
    </oc>
    <nc r="L67"/>
  </rcc>
  <rcc rId="1246" sId="1">
    <oc r="L68">
      <f>I68-K68</f>
    </oc>
    <nc r="L68"/>
  </rcc>
  <rcc rId="1247" sId="1">
    <oc r="L69">
      <f>I69-K69</f>
    </oc>
    <nc r="L69"/>
  </rcc>
  <rcc rId="1248" sId="1">
    <oc r="L70">
      <f>I70-K70</f>
    </oc>
    <nc r="L70"/>
  </rcc>
  <rcc rId="1249" sId="1">
    <oc r="L71">
      <f>I71-K71</f>
    </oc>
    <nc r="L71"/>
  </rcc>
  <rcc rId="1250" sId="1">
    <oc r="L72">
      <f>I72-K72</f>
    </oc>
    <nc r="L72"/>
  </rcc>
  <rcc rId="1251" sId="1">
    <oc r="L73">
      <f>I73-K73</f>
    </oc>
    <nc r="L73"/>
  </rcc>
  <rcc rId="1252" sId="1">
    <oc r="L74">
      <f>I74-K74</f>
    </oc>
    <nc r="L74"/>
  </rcc>
  <rcc rId="1253" sId="1">
    <oc r="L75">
      <f>I75-K75</f>
    </oc>
    <nc r="L75"/>
  </rcc>
  <rcc rId="1254" sId="1">
    <oc r="L76">
      <f>I76-K76</f>
    </oc>
    <nc r="L76"/>
  </rcc>
  <rcc rId="1255" sId="1">
    <oc r="L77">
      <f>I77-K77</f>
    </oc>
    <nc r="L77"/>
  </rcc>
  <rcc rId="1256" sId="1">
    <oc r="L78">
      <f>I78-K78</f>
    </oc>
    <nc r="L78"/>
  </rcc>
  <rcc rId="1257" sId="1">
    <oc r="L79">
      <f>I79-K79</f>
    </oc>
    <nc r="L79"/>
  </rcc>
  <rcc rId="1258" sId="1">
    <oc r="L80">
      <f>I80-K80</f>
    </oc>
    <nc r="L80"/>
  </rcc>
  <rcc rId="1259" sId="1">
    <oc r="L81">
      <f>I81-K81</f>
    </oc>
    <nc r="L81"/>
  </rcc>
  <rcc rId="1260" sId="1">
    <oc r="L82">
      <f>I82-K82</f>
    </oc>
    <nc r="L82"/>
  </rcc>
  <rcc rId="1261" sId="1">
    <oc r="L83">
      <f>I83-K83</f>
    </oc>
    <nc r="L83"/>
  </rcc>
  <rcc rId="1262" sId="1">
    <oc r="L84">
      <f>I84-K84</f>
    </oc>
    <nc r="L84"/>
  </rcc>
  <rcc rId="1263" sId="1">
    <oc r="L85">
      <f>I85-K85</f>
    </oc>
    <nc r="L85"/>
  </rcc>
  <rcc rId="1264" sId="1">
    <oc r="L86">
      <f>I86-K86</f>
    </oc>
    <nc r="L86"/>
  </rcc>
  <rcc rId="1265" sId="1">
    <oc r="L87">
      <f>I87-K87</f>
    </oc>
    <nc r="L87"/>
  </rcc>
  <rcc rId="1266" sId="1">
    <oc r="L88">
      <f>I88-K88</f>
    </oc>
    <nc r="L88"/>
  </rcc>
  <rcc rId="1267" sId="1">
    <oc r="L89">
      <f>I89-K89</f>
    </oc>
    <nc r="L89"/>
  </rcc>
  <rcc rId="1268" sId="1">
    <oc r="L90">
      <f>I90-K90</f>
    </oc>
    <nc r="L90"/>
  </rcc>
  <rcc rId="1269" sId="1">
    <oc r="L91">
      <f>I91-K91</f>
    </oc>
    <nc r="L91"/>
  </rcc>
  <rcc rId="1270" sId="1">
    <oc r="L92">
      <f>I92-K92</f>
    </oc>
    <nc r="L92"/>
  </rcc>
  <rcc rId="1271" sId="1">
    <oc r="L93">
      <f>I93-K93</f>
    </oc>
    <nc r="L93"/>
  </rcc>
  <rcc rId="1272" sId="1">
    <oc r="L94">
      <f>I94-K94</f>
    </oc>
    <nc r="L94"/>
  </rcc>
  <rcc rId="1273" sId="1">
    <oc r="L95">
      <f>I95-K95</f>
    </oc>
    <nc r="L95"/>
  </rcc>
  <rcc rId="1274" sId="1">
    <oc r="L96">
      <f>I96-K96</f>
    </oc>
    <nc r="L96"/>
  </rcc>
  <rcc rId="1275" sId="1">
    <oc r="L97">
      <f>I97-K97</f>
    </oc>
    <nc r="L97"/>
  </rcc>
  <rcc rId="1276" sId="1">
    <oc r="L98">
      <f>I98-K98</f>
    </oc>
    <nc r="L98"/>
  </rcc>
  <rcc rId="1277" sId="1">
    <oc r="L99">
      <f>I99-K99</f>
    </oc>
    <nc r="L99"/>
  </rcc>
  <rcc rId="1278" sId="1">
    <oc r="L100">
      <f>I100-K100</f>
    </oc>
    <nc r="L100"/>
  </rcc>
  <rcc rId="1279" sId="1">
    <oc r="L101">
      <f>I101-K101</f>
    </oc>
    <nc r="L101"/>
  </rcc>
  <rcc rId="1280" sId="1">
    <oc r="L102">
      <f>I102-K102</f>
    </oc>
    <nc r="L102"/>
  </rcc>
  <rcc rId="1281" sId="1">
    <oc r="L103">
      <f>I103-K103</f>
    </oc>
    <nc r="L103"/>
  </rcc>
  <rcc rId="1282" sId="1">
    <oc r="L104">
      <f>I104-K104</f>
    </oc>
    <nc r="L104"/>
  </rcc>
  <rcc rId="1283" sId="1">
    <oc r="L105">
      <f>I105-K105</f>
    </oc>
    <nc r="L105"/>
  </rcc>
  <rcc rId="1284" sId="1">
    <oc r="L106">
      <f>I106-K106</f>
    </oc>
    <nc r="L106"/>
  </rcc>
  <rcc rId="1285" sId="1">
    <oc r="L107">
      <f>I107-K107</f>
    </oc>
    <nc r="L107"/>
  </rcc>
  <rcc rId="1286" sId="1">
    <oc r="L108">
      <f>I108-K108</f>
    </oc>
    <nc r="L108"/>
  </rcc>
  <rcc rId="1287" sId="1">
    <oc r="L109">
      <f>I109-K109</f>
    </oc>
    <nc r="L109"/>
  </rcc>
  <rcc rId="1288" sId="1">
    <oc r="L110">
      <f>I110-K110</f>
    </oc>
    <nc r="L110"/>
  </rcc>
  <rcc rId="1289" sId="1">
    <oc r="L111">
      <f>I111-K111</f>
    </oc>
    <nc r="L111"/>
  </rcc>
  <rcc rId="1290" sId="1">
    <oc r="L112">
      <f>I112-K112</f>
    </oc>
    <nc r="L112"/>
  </rcc>
  <rcc rId="1291" sId="1">
    <oc r="L113">
      <f>I113-K113</f>
    </oc>
    <nc r="L113"/>
  </rcc>
  <rcc rId="1292" sId="1">
    <oc r="L114">
      <f>I114-K114</f>
    </oc>
    <nc r="L114"/>
  </rcc>
  <rcc rId="1293" sId="1">
    <oc r="L115">
      <f>I115-K115</f>
    </oc>
    <nc r="L115"/>
  </rcc>
  <rcc rId="1294" sId="1">
    <oc r="L116">
      <f>I116-K116</f>
    </oc>
    <nc r="L116"/>
  </rcc>
  <rcc rId="1295" sId="1">
    <oc r="L117">
      <f>I117-K117</f>
    </oc>
    <nc r="L117"/>
  </rcc>
  <rcc rId="1296" sId="1">
    <oc r="L118">
      <f>I118-K118</f>
    </oc>
    <nc r="L118"/>
  </rcc>
  <rcc rId="1297" sId="1">
    <oc r="L119">
      <f>I119-K119</f>
    </oc>
    <nc r="L119"/>
  </rcc>
  <rcc rId="1298" sId="1">
    <oc r="L120">
      <f>I120-K120</f>
    </oc>
    <nc r="L120"/>
  </rcc>
  <rcc rId="1299" sId="1">
    <oc r="L121">
      <f>I121-K121</f>
    </oc>
    <nc r="L121"/>
  </rcc>
  <rcc rId="1300" sId="1">
    <oc r="L122">
      <f>I122-K122</f>
    </oc>
    <nc r="L122"/>
  </rcc>
  <rcc rId="1301" sId="1">
    <oc r="L123">
      <f>I123-K123</f>
    </oc>
    <nc r="L123"/>
  </rcc>
  <rcc rId="1302" sId="1">
    <oc r="L124">
      <f>I124-K124</f>
    </oc>
    <nc r="L124"/>
  </rcc>
  <rcc rId="1303" sId="1">
    <oc r="L125">
      <f>I125-K125</f>
    </oc>
    <nc r="L125"/>
  </rcc>
  <rcc rId="1304" sId="1">
    <oc r="L126">
      <f>I126-K126</f>
    </oc>
    <nc r="L126"/>
  </rcc>
  <rcc rId="1305" sId="1">
    <oc r="L127">
      <f>I127-K127</f>
    </oc>
    <nc r="L127"/>
  </rcc>
  <rcc rId="1306" sId="1">
    <oc r="L128">
      <f>I128-K128</f>
    </oc>
    <nc r="L128"/>
  </rcc>
  <rcc rId="1307" sId="1">
    <oc r="L129">
      <f>I129-K129</f>
    </oc>
    <nc r="L129"/>
  </rcc>
  <rcc rId="1308" sId="1">
    <oc r="L130">
      <f>I130-K130</f>
    </oc>
    <nc r="L130"/>
  </rcc>
  <rcc rId="1309" sId="1">
    <oc r="L131">
      <f>I131-K131</f>
    </oc>
    <nc r="L131"/>
  </rcc>
  <rcc rId="1310" sId="1">
    <oc r="L132">
      <f>I132-K132</f>
    </oc>
    <nc r="L132"/>
  </rcc>
  <rcc rId="1311" sId="1">
    <oc r="L133">
      <f>I133-K133</f>
    </oc>
    <nc r="L133"/>
  </rcc>
  <rcc rId="1312" sId="1">
    <oc r="L134">
      <f>I134-K134</f>
    </oc>
    <nc r="L134"/>
  </rcc>
  <rcc rId="1313" sId="1">
    <oc r="L135">
      <f>I135-K135</f>
    </oc>
    <nc r="L135"/>
  </rcc>
  <rcc rId="1314" sId="1">
    <oc r="L136">
      <f>I136-K136</f>
    </oc>
    <nc r="L136"/>
  </rcc>
  <rcc rId="1315" sId="1">
    <oc r="L137">
      <f>I137-K137</f>
    </oc>
    <nc r="L137"/>
  </rcc>
  <rcc rId="1316" sId="1">
    <oc r="L138">
      <f>I138-K138</f>
    </oc>
    <nc r="L138"/>
  </rcc>
  <rcc rId="1317" sId="1">
    <oc r="L139">
      <f>I139-K139</f>
    </oc>
    <nc r="L139"/>
  </rcc>
  <rcc rId="1318" sId="1">
    <oc r="L140">
      <f>I140-K140</f>
    </oc>
    <nc r="L140"/>
  </rcc>
  <rcc rId="1319" sId="1">
    <oc r="L141">
      <f>I141-K141</f>
    </oc>
    <nc r="L141"/>
  </rcc>
  <rcc rId="1320" sId="1">
    <oc r="L142">
      <f>I142-K142</f>
    </oc>
    <nc r="L142"/>
  </rcc>
  <rcc rId="1321" sId="1">
    <oc r="L143">
      <f>I143-K143</f>
    </oc>
    <nc r="L143"/>
  </rcc>
  <rcc rId="1322" sId="1">
    <oc r="L144">
      <f>I144-K144</f>
    </oc>
    <nc r="L144"/>
  </rcc>
  <rcc rId="1323" sId="1">
    <oc r="L145">
      <f>I145-K145</f>
    </oc>
    <nc r="L145"/>
  </rcc>
  <rcc rId="1324" sId="1">
    <oc r="L146">
      <f>I146-K146</f>
    </oc>
    <nc r="L146"/>
  </rcc>
  <rcc rId="1325" sId="1">
    <oc r="L147">
      <f>I147-K147</f>
    </oc>
    <nc r="L147"/>
  </rcc>
  <rcc rId="1326" sId="1">
    <oc r="L148">
      <f>I148-K148</f>
    </oc>
    <nc r="L148"/>
  </rcc>
  <rcc rId="1327" sId="1">
    <oc r="L149">
      <f>I149-K149</f>
    </oc>
    <nc r="L149"/>
  </rcc>
  <rcc rId="1328" sId="1">
    <oc r="L150">
      <f>I150-K150</f>
    </oc>
    <nc r="L150"/>
  </rcc>
  <rcc rId="1329" sId="1">
    <oc r="L151">
      <f>I151-K151</f>
    </oc>
    <nc r="L151"/>
  </rcc>
  <rcc rId="1330" sId="1">
    <oc r="L152">
      <f>I152-K152</f>
    </oc>
    <nc r="L152"/>
  </rcc>
  <rcc rId="1331" sId="1">
    <oc r="L153">
      <f>I153-K153</f>
    </oc>
    <nc r="L153"/>
  </rcc>
  <rcc rId="1332" sId="1">
    <oc r="L154">
      <f>I154-K154</f>
    </oc>
    <nc r="L154"/>
  </rcc>
  <rcc rId="1333" sId="1">
    <oc r="L155">
      <f>I155-K155</f>
    </oc>
    <nc r="L155"/>
  </rcc>
  <rcc rId="1334" sId="1">
    <oc r="L156">
      <f>I156-K156</f>
    </oc>
    <nc r="L156"/>
  </rcc>
  <rcc rId="1335" sId="1">
    <oc r="L157">
      <f>I157-K157</f>
    </oc>
    <nc r="L157"/>
  </rcc>
  <rcc rId="1336" sId="1">
    <oc r="L158">
      <f>I158-K158</f>
    </oc>
    <nc r="L158"/>
  </rcc>
  <rcc rId="1337" sId="1">
    <oc r="L159">
      <f>I159-K159</f>
    </oc>
    <nc r="L159"/>
  </rcc>
  <rcc rId="1338" sId="1">
    <oc r="L160">
      <f>I160-K160</f>
    </oc>
    <nc r="L160"/>
  </rcc>
  <rcc rId="1339" sId="1">
    <oc r="L161">
      <f>I161-K161</f>
    </oc>
    <nc r="L161"/>
  </rcc>
  <rcc rId="1340" sId="1">
    <oc r="L162">
      <f>I162-K162</f>
    </oc>
    <nc r="L162"/>
  </rcc>
  <rcc rId="1341" sId="1">
    <oc r="L163">
      <f>I163-K163</f>
    </oc>
    <nc r="L163"/>
  </rcc>
  <rcc rId="1342" sId="1">
    <oc r="L164">
      <f>I164-K164</f>
    </oc>
    <nc r="L164"/>
  </rcc>
  <rcc rId="1343" sId="1">
    <oc r="L165">
      <f>I165-K165</f>
    </oc>
    <nc r="L165"/>
  </rcc>
  <rcc rId="1344" sId="1">
    <oc r="L166">
      <f>I166-K166</f>
    </oc>
    <nc r="L166"/>
  </rcc>
  <rcc rId="1345" sId="1">
    <oc r="L167">
      <f>I167-K167</f>
    </oc>
    <nc r="L167"/>
  </rcc>
  <rcc rId="1346" sId="1">
    <oc r="L168">
      <f>I168-K168</f>
    </oc>
    <nc r="L168"/>
  </rcc>
  <rcc rId="1347" sId="1">
    <oc r="L169">
      <f>I169-K169</f>
    </oc>
    <nc r="L169"/>
  </rcc>
  <rcc rId="1348" sId="1">
    <oc r="L170">
      <f>I170-K170</f>
    </oc>
    <nc r="L170"/>
  </rcc>
  <rcc rId="1349" sId="1">
    <oc r="L171">
      <f>I171-K171</f>
    </oc>
    <nc r="L171"/>
  </rcc>
  <rcc rId="1350" sId="1">
    <oc r="L172">
      <f>I172-K172</f>
    </oc>
    <nc r="L172"/>
  </rcc>
  <rcc rId="1351" sId="1">
    <oc r="L173">
      <f>I173-K173</f>
    </oc>
    <nc r="L173"/>
  </rcc>
  <rcc rId="1352" sId="1">
    <oc r="L174">
      <f>I174-K174</f>
    </oc>
    <nc r="L174"/>
  </rcc>
  <rcc rId="1353" sId="1">
    <oc r="L175">
      <f>I175-K175</f>
    </oc>
    <nc r="L175"/>
  </rcc>
  <rcc rId="1354" sId="1">
    <oc r="L176">
      <f>I176-K176</f>
    </oc>
    <nc r="L176"/>
  </rcc>
  <rcc rId="1355" sId="1">
    <oc r="L177">
      <f>I177-K177</f>
    </oc>
    <nc r="L177"/>
  </rcc>
  <rcc rId="1356" sId="1">
    <oc r="L178">
      <f>I178-K178</f>
    </oc>
    <nc r="L178"/>
  </rcc>
  <rcc rId="1357" sId="1">
    <oc r="L179">
      <f>I179-K179</f>
    </oc>
    <nc r="L179"/>
  </rcc>
  <rcc rId="1358" sId="1">
    <oc r="L180">
      <f>I180-K180</f>
    </oc>
    <nc r="L180"/>
  </rcc>
  <rcc rId="1359" sId="1">
    <oc r="L181">
      <f>I181-K181</f>
    </oc>
    <nc r="L181"/>
  </rcc>
  <rcc rId="1360" sId="1">
    <oc r="L182">
      <f>I182-K182</f>
    </oc>
    <nc r="L182"/>
  </rcc>
  <rcc rId="1361" sId="1">
    <oc r="L183">
      <f>I183-K183</f>
    </oc>
    <nc r="L183"/>
  </rcc>
  <rcc rId="1362" sId="1">
    <oc r="L184">
      <f>I184-K184</f>
    </oc>
    <nc r="L184"/>
  </rcc>
  <rcc rId="1363" sId="1">
    <oc r="L185">
      <f>I185-K185</f>
    </oc>
    <nc r="L185"/>
  </rcc>
  <rcc rId="1364" sId="1">
    <oc r="L186">
      <f>I186-K186</f>
    </oc>
    <nc r="L186"/>
  </rcc>
  <rcc rId="1365" sId="1">
    <oc r="L187">
      <f>I187-K187</f>
    </oc>
    <nc r="L187"/>
  </rcc>
  <rcc rId="1366" sId="1">
    <oc r="L188">
      <f>I188-K188</f>
    </oc>
    <nc r="L188"/>
  </rcc>
  <rcc rId="1367" sId="1">
    <oc r="L189">
      <f>I189-K189</f>
    </oc>
    <nc r="L189"/>
  </rcc>
  <rcc rId="1368" sId="1">
    <oc r="L190">
      <f>I190-K190</f>
    </oc>
    <nc r="L190"/>
  </rcc>
  <rcc rId="1369" sId="1">
    <oc r="L191">
      <f>I191-K191</f>
    </oc>
    <nc r="L191"/>
  </rcc>
  <rcc rId="1370" sId="1">
    <oc r="L192">
      <f>I192-K192</f>
    </oc>
    <nc r="L192"/>
  </rcc>
  <rcc rId="1371" sId="1">
    <oc r="L193">
      <f>I193-K193</f>
    </oc>
    <nc r="L193"/>
  </rcc>
  <rcc rId="1372" sId="1">
    <oc r="L194">
      <f>I194-K194</f>
    </oc>
    <nc r="L194"/>
  </rcc>
  <rcc rId="1373" sId="1">
    <oc r="L195">
      <f>I195-K195</f>
    </oc>
    <nc r="L195"/>
  </rcc>
  <rcc rId="1374" sId="1">
    <oc r="L196">
      <f>I196-K196</f>
    </oc>
    <nc r="L196"/>
  </rcc>
  <rcc rId="1375" sId="1">
    <oc r="L197">
      <f>I197-K197</f>
    </oc>
    <nc r="L197"/>
  </rcc>
  <rcc rId="1376" sId="1">
    <oc r="L198">
      <f>I198-K198</f>
    </oc>
    <nc r="L198"/>
  </rcc>
  <rcc rId="1377" sId="1">
    <oc r="L199">
      <f>I199-K199</f>
    </oc>
    <nc r="L199"/>
  </rcc>
  <rcc rId="1378" sId="1">
    <oc r="L200">
      <f>I200-K200</f>
    </oc>
    <nc r="L200"/>
  </rcc>
  <rcc rId="1379" sId="1">
    <oc r="L201">
      <f>I201-K201</f>
    </oc>
    <nc r="L201"/>
  </rcc>
  <rcc rId="1380" sId="1">
    <oc r="L202">
      <f>I202-K202</f>
    </oc>
    <nc r="L202"/>
  </rcc>
  <rcc rId="1381" sId="1">
    <oc r="L203">
      <f>I203-K203</f>
    </oc>
    <nc r="L203"/>
  </rcc>
  <rcc rId="1382" sId="1">
    <oc r="L204">
      <f>I204-K204</f>
    </oc>
    <nc r="L204"/>
  </rcc>
  <rcc rId="1383" sId="1">
    <oc r="L205">
      <f>I205-K205</f>
    </oc>
    <nc r="L205"/>
  </rcc>
  <rcc rId="1384" sId="1">
    <oc r="L206">
      <f>I206-K206</f>
    </oc>
    <nc r="L206"/>
  </rcc>
  <rcc rId="1385" sId="1">
    <oc r="L207">
      <f>I207-K207</f>
    </oc>
    <nc r="L207"/>
  </rcc>
  <rcc rId="1386" sId="1">
    <oc r="L208">
      <f>I208-K208</f>
    </oc>
    <nc r="L208"/>
  </rcc>
  <rcc rId="1387" sId="1">
    <oc r="L209">
      <f>I209-K209</f>
    </oc>
    <nc r="L209"/>
  </rcc>
  <rcc rId="1388" sId="1">
    <oc r="L210">
      <f>I210-K210</f>
    </oc>
    <nc r="L210"/>
  </rcc>
  <rcc rId="1389" sId="1">
    <oc r="L211">
      <f>I211-K211</f>
    </oc>
    <nc r="L211"/>
  </rcc>
  <rcc rId="1390" sId="1">
    <oc r="L212">
      <f>I212-K212</f>
    </oc>
    <nc r="L212"/>
  </rcc>
  <rcc rId="1391" sId="1">
    <oc r="L213">
      <f>I213-K213</f>
    </oc>
    <nc r="L213"/>
  </rcc>
  <rcc rId="1392" sId="1">
    <oc r="L214">
      <f>I214-K214</f>
    </oc>
    <nc r="L214"/>
  </rcc>
  <rcc rId="1393" sId="1">
    <oc r="L215">
      <f>I215-K215</f>
    </oc>
    <nc r="L215"/>
  </rcc>
  <rcc rId="1394" sId="1">
    <oc r="L216">
      <f>I216-K216</f>
    </oc>
    <nc r="L216"/>
  </rcc>
  <rcc rId="1395" sId="1">
    <oc r="L217">
      <f>I217-K217</f>
    </oc>
    <nc r="L217"/>
  </rcc>
  <rcc rId="1396" sId="1">
    <oc r="L218">
      <f>I218-K218</f>
    </oc>
    <nc r="L218"/>
  </rcc>
  <rcc rId="1397" sId="1">
    <oc r="L219">
      <f>I219-K219</f>
    </oc>
    <nc r="L219"/>
  </rcc>
  <rcc rId="1398" sId="1">
    <oc r="L220">
      <f>I220-K220</f>
    </oc>
    <nc r="L220"/>
  </rcc>
  <rcc rId="1399" sId="1">
    <oc r="L221">
      <f>I221-K221</f>
    </oc>
    <nc r="L221"/>
  </rcc>
  <rcc rId="1400" sId="1">
    <oc r="L222">
      <f>I222-K222</f>
    </oc>
    <nc r="L222"/>
  </rcc>
  <rcc rId="1401" sId="1">
    <oc r="L223">
      <f>I223-K223</f>
    </oc>
    <nc r="L223"/>
  </rcc>
  <rcc rId="1402" sId="1">
    <oc r="L224">
      <f>I224-K224</f>
    </oc>
    <nc r="L224"/>
  </rcc>
  <rcc rId="1403" sId="1">
    <oc r="L225">
      <f>I225-K225</f>
    </oc>
    <nc r="L225"/>
  </rcc>
  <rcc rId="1404" sId="1">
    <oc r="L226">
      <f>I226-K226</f>
    </oc>
    <nc r="L226"/>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font>
        <color rgb="FFFF0000"/>
      </font>
    </dxf>
  </rfmt>
  <rcc rId="1408"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31.12 2020 года</t>
      </is>
    </oc>
    <nc r="A3" t="inlineStr">
      <is>
        <t>Информация о реализации государственных программ Ханты-Мансийского автономного округа - Югры
на территории города Сургута на 31.01 2021 года</t>
      </is>
    </nc>
  </rcc>
  <rfmt sheetId="1" sqref="A3:J3" start="0" length="2147483647">
    <dxf>
      <font>
        <color auto="1"/>
      </font>
    </dxf>
  </rfmt>
  <rcc rId="1409" sId="1">
    <oc r="C5" t="inlineStr">
      <is>
        <r>
          <t xml:space="preserve">Финансовые затраты на реализацию программы в </t>
        </r>
        <r>
          <rPr>
            <u/>
            <sz val="18"/>
            <color rgb="FFFF0000"/>
            <rFont val="Times New Roman"/>
            <family val="2"/>
            <charset val="204"/>
          </rPr>
          <t>2020</t>
        </r>
        <r>
          <rPr>
            <sz val="18"/>
            <color rgb="FFFF0000"/>
            <rFont val="Times New Roman"/>
            <family val="2"/>
            <charset val="204"/>
          </rPr>
          <t xml:space="preserve"> году  </t>
        </r>
      </is>
    </oc>
    <nc r="C5" t="inlineStr">
      <is>
        <r>
          <t xml:space="preserve">Финансовые затраты на реализацию программы в </t>
        </r>
        <r>
          <rPr>
            <u/>
            <sz val="18"/>
            <color rgb="FFFF0000"/>
            <rFont val="Times New Roman"/>
            <family val="2"/>
            <charset val="204"/>
          </rPr>
          <t>2021</t>
        </r>
        <r>
          <rPr>
            <sz val="18"/>
            <color rgb="FFFF0000"/>
            <rFont val="Times New Roman"/>
            <family val="2"/>
            <charset val="204"/>
          </rPr>
          <t xml:space="preserve"> году  </t>
        </r>
      </is>
    </nc>
  </rcc>
  <rcc rId="1410" sId="1" quotePrefix="1">
    <oc r="C6" t="inlineStr">
      <is>
        <t xml:space="preserve">Утвержденный план 
на 2020 год </t>
      </is>
    </oc>
    <nc r="C6" t="inlineStr">
      <is>
        <t xml:space="preserve">Утвержденный план 
на 2021 год </t>
      </is>
    </nc>
  </rcc>
  <rcc rId="1411" sId="1">
    <oc r="D6" t="inlineStr">
      <is>
        <t xml:space="preserve">Уточненный план 
на 2020 год </t>
      </is>
    </oc>
    <nc r="D6" t="inlineStr">
      <is>
        <t xml:space="preserve">Уточненный план 
на 2021 год </t>
      </is>
    </nc>
  </rcc>
  <rcc rId="1412" sId="1" quotePrefix="1">
    <oc r="E5" t="inlineStr">
      <is>
        <t>на 31.12.2020</t>
      </is>
    </oc>
    <nc r="E5" t="inlineStr">
      <is>
        <t>на 31.01.2021</t>
      </is>
    </nc>
  </rcc>
  <rcc rId="1413" sId="1">
    <oc r="I5" t="inlineStr">
      <is>
        <t>Остаток неиспользованных ассигнований на 31.12.2020</t>
      </is>
    </oc>
    <nc r="I5" t="inlineStr">
      <is>
        <t>Остаток неиспользованных ассигнований на 31.12.2021</t>
      </is>
    </nc>
  </rcc>
  <rfmt sheetId="1" sqref="A4:XFD8" start="0" length="2147483647">
    <dxf>
      <font>
        <color auto="1"/>
      </font>
    </dxf>
  </rfmt>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4" sId="1" odxf="1" dxf="1">
    <oc r="B15" t="inlineStr">
      <is>
        <r>
          <t xml:space="preserve">Государственная программа "Современное здравоохранение"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oc>
    <nc r="B15" t="inlineStr">
      <is>
        <r>
          <rPr>
            <b/>
            <sz val="16"/>
            <rFont val="Times New Roman"/>
            <family val="1"/>
            <charset val="204"/>
          </rPr>
          <t>Государственная программа "Современное здравоохранение"</t>
        </r>
        <r>
          <rPr>
            <b/>
            <sz val="16"/>
            <color rgb="FFFF0000"/>
            <rFont val="Times New Roman"/>
            <family val="2"/>
            <charset val="204"/>
          </rPr>
          <t xml:space="preserve">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nc>
    <odxf>
      <font>
        <sz val="16"/>
        <color rgb="FFFF0000"/>
      </font>
    </odxf>
    <ndxf>
      <font>
        <sz val="16"/>
        <color rgb="FFFF0000"/>
      </font>
    </ndxf>
  </rcc>
  <rcc rId="1415" sId="1">
    <oc r="B21" t="inlineStr">
      <is>
        <r>
          <t xml:space="preserve">Государственная программа "Развитие образования"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c rId="1416" sId="1" odxf="1" dxf="1">
    <oc r="B31" t="inlineStr">
      <is>
        <r>
          <t>Государственная программа "Социальное и демографическое развитие"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oc>
    <n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nc>
    <odxf>
      <font>
        <sz val="16"/>
        <color rgb="FFFF0000"/>
      </font>
    </odxf>
    <ndxf>
      <font>
        <sz val="16"/>
        <color rgb="FFFF0000"/>
      </font>
    </ndxf>
  </rcc>
  <rfmt sheetId="1" sqref="B38" start="0" length="2147483647">
    <dxf>
      <font>
        <color auto="1"/>
      </font>
    </dxf>
  </rfmt>
  <rcc rId="1417" sId="1" odxf="1" dxf="1">
    <oc r="B39" t="inlineStr">
      <is>
        <r>
          <rPr>
            <b/>
            <sz val="16"/>
            <color rgb="FFFF0000"/>
            <rFont val="Times New Roman"/>
            <family val="2"/>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nc>
    <odxf>
      <font>
        <sz val="16"/>
        <color rgb="FFFF0000"/>
      </font>
    </odxf>
    <ndxf>
      <font>
        <sz val="16"/>
        <color rgb="FFFF0000"/>
      </font>
    </ndxf>
  </rcc>
  <rcc rId="1418" sId="1">
    <oc r="B45" t="inlineStr">
      <is>
        <r>
          <rPr>
            <b/>
            <sz val="16"/>
            <color rgb="FFFF0000"/>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2:XFD175" start="0" length="2147483647">
    <dxf>
      <font>
        <color auto="1"/>
      </font>
    </dxf>
  </rfmt>
  <rcc rId="2601" sId="1" numFmtId="4">
    <oc r="E177">
      <v>1012.07</v>
    </oc>
    <nc r="E177">
      <v>3023.21</v>
    </nc>
  </rcc>
  <rcc rId="2602" sId="1" numFmtId="4">
    <oc r="G177">
      <v>1012.07</v>
    </oc>
    <nc r="G177">
      <v>3023.21</v>
    </nc>
  </rcc>
  <rcc rId="2603" sId="1" numFmtId="4">
    <oc r="E178">
      <v>1200</v>
    </oc>
    <nc r="E178">
      <v>1700</v>
    </nc>
  </rcc>
  <rcc rId="2604" sId="1" numFmtId="4">
    <oc r="G178">
      <v>673.2</v>
    </oc>
    <nc r="G178">
      <v>697.04</v>
    </nc>
  </rcc>
  <rfmt sheetId="1" sqref="A176:I180" start="0" length="2147483647">
    <dxf>
      <font>
        <color auto="1"/>
      </font>
    </dxf>
  </rfmt>
  <rfmt sheetId="1" sqref="A181:XFD182" start="0" length="2147483647">
    <dxf>
      <font>
        <color auto="1"/>
      </font>
    </dxf>
  </rfmt>
  <rcc rId="2605" sId="1" numFmtId="4">
    <oc r="C187">
      <v>10420.299999999999</v>
    </oc>
    <nc r="C187">
      <v>724.11</v>
    </nc>
  </rcc>
  <rcc rId="2606" sId="1" numFmtId="4">
    <oc r="E187">
      <v>1354.44</v>
    </oc>
    <nc r="E187">
      <v>2554.44</v>
    </nc>
  </rcc>
  <rcc rId="2607" sId="1" numFmtId="4">
    <oc r="G187">
      <v>1270.4100000000001</v>
    </oc>
    <nc r="G187">
      <v>2147.83</v>
    </nc>
  </rcc>
  <rcc rId="2608" sId="1" numFmtId="4">
    <oc r="E188">
      <v>44.06</v>
    </oc>
    <nc r="E188">
      <v>108.26</v>
    </nc>
  </rcc>
  <rcc rId="2609" sId="1" numFmtId="4">
    <oc r="G188">
      <v>44.06</v>
    </oc>
    <nc r="G188">
      <f>E188</f>
    </nc>
  </rcc>
  <rfmt sheetId="1" sqref="A183:I190" start="0" length="2147483647">
    <dxf>
      <font>
        <color auto="1"/>
      </font>
    </dxf>
  </rfmt>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9" sId="1" odxf="1" dxf="1">
    <oc r="B51" t="inlineStr">
      <is>
        <r>
          <rPr>
            <b/>
            <sz val="16"/>
            <color rgb="FFFF0000"/>
            <rFont val="Times New Roman"/>
            <family val="1"/>
            <charset val="204"/>
          </rPr>
          <t xml:space="preserve">Государственная программа "Поддержка занятости населения"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oc>
    <n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nc>
    <odxf>
      <font>
        <sz val="16"/>
        <color rgb="FFFF0000"/>
      </font>
    </odxf>
    <ndxf>
      <font>
        <sz val="16"/>
        <color rgb="FFFF0000"/>
      </font>
    </ndxf>
  </rcc>
  <rcc rId="1420" sId="1" odxf="1" dxf="1">
    <oc r="B57" t="inlineStr">
      <is>
        <r>
          <t>Государственная программа "Развитие агропромышленного комплекса"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oc>
    <n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nc>
    <odxf>
      <font>
        <sz val="16"/>
        <color rgb="FFFF0000"/>
      </font>
    </odxf>
    <ndxf>
      <font>
        <sz val="16"/>
        <color rgb="FFFF0000"/>
      </font>
    </ndxf>
  </rcc>
  <rfmt sheetId="1" sqref="B63" start="0" length="2147483647">
    <dxf>
      <font>
        <color auto="1"/>
      </font>
    </dxf>
  </rfmt>
  <rcc rId="1421" sId="1" odxf="1" dxf="1">
    <oc r="B64" t="inlineStr">
      <is>
        <r>
          <t>Государственная программа "Развитие жилищной сферы"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nc>
    <odxf>
      <font>
        <sz val="16"/>
        <color rgb="FFFF0000"/>
      </font>
    </odxf>
    <ndxf>
      <font>
        <sz val="16"/>
        <color rgb="FFFF0000"/>
      </font>
    </ndxf>
  </rcc>
  <rcc rId="1422" sId="1" odxf="1" dxf="1">
    <oc r="B174" t="inlineStr">
      <is>
        <r>
          <t>Государственная программа «Жилищно-коммунальный комплекс и городская среда»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oc>
    <n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nc>
    <odxf>
      <font>
        <sz val="16"/>
        <color rgb="FFFF0000"/>
      </font>
    </odxf>
    <ndxf>
      <font>
        <sz val="16"/>
        <color rgb="FFFF0000"/>
      </font>
    </ndxf>
  </rcc>
  <rfmt sheetId="1" sqref="B182" start="0" length="2147483647">
    <dxf>
      <font>
        <color auto="1"/>
      </font>
    </dxf>
  </rfmt>
  <rcc rId="1423" sId="1" odxf="1" dxf="1">
    <oc r="B183" t="inlineStr">
      <is>
        <r>
          <t xml:space="preserve">Государственная программа "Экологическая безопасность"
</t>
        </r>
        <r>
          <rPr>
            <sz val="16"/>
            <color rgb="FFFF0000"/>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is>
    </oc>
    <nc r="B183" t="inlineStr">
      <is>
        <r>
          <rPr>
            <b/>
            <sz val="16"/>
            <rFont val="Times New Roman"/>
            <family val="1"/>
            <charset val="204"/>
          </rPr>
          <t>Государственная программа "Экологическая безопасность"</t>
        </r>
        <r>
          <rPr>
            <b/>
            <sz val="16"/>
            <color rgb="FFFF0000"/>
            <rFont val="Times New Roman"/>
            <family val="2"/>
            <charset val="204"/>
          </rPr>
          <t xml:space="preserve">
</t>
        </r>
        <r>
          <rPr>
            <sz val="16"/>
            <color rgb="FFFF0000"/>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is>
    </nc>
    <odxf>
      <font>
        <sz val="16"/>
        <color rgb="FFFF0000"/>
      </font>
    </odxf>
    <ndxf>
      <font>
        <sz val="16"/>
        <color rgb="FFFF0000"/>
      </font>
    </ndxf>
  </rcc>
  <rfmt sheetId="1" sqref="B195" start="0" length="2147483647">
    <dxf>
      <font>
        <color auto="1"/>
      </font>
    </dxf>
  </rfmt>
  <rcc rId="1424" sId="1" odxf="1" dxf="1">
    <oc r="B196" t="inlineStr">
      <is>
        <r>
          <t xml:space="preserve">Государственная программа "Современная транспортная система"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odxf>
      <font>
        <sz val="16"/>
        <color rgb="FFFF0000"/>
      </font>
    </odxf>
    <ndxf>
      <font>
        <sz val="16"/>
        <color rgb="FFFF0000"/>
      </font>
    </ndxf>
  </rcc>
  <rfmt sheetId="1" sqref="B202:B205" start="0" length="2147483647">
    <dxf>
      <font>
        <color auto="1"/>
      </font>
    </dxf>
  </rfmt>
  <rcc rId="1425" sId="1" odxf="1" dxf="1">
    <oc r="B206" t="inlineStr">
      <is>
        <r>
          <t xml:space="preserve">Государственная программа "Развитие государственной гражданской и муниципальной службы"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oc>
    <n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nc>
    <odxf>
      <font>
        <sz val="16"/>
        <color rgb="FFFF0000"/>
      </font>
    </odxf>
    <ndxf>
      <font>
        <sz val="16"/>
        <color rgb="FFFF0000"/>
      </font>
    </ndxf>
  </rcc>
  <rfmt sheetId="1" sqref="B211:B212" start="0" length="2147483647">
    <dxf>
      <font>
        <color auto="1"/>
      </font>
    </dxf>
  </rfmt>
  <rcc rId="1426" sId="1" odxf="1" dxf="1">
    <o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nc>
    <odxf>
      <font>
        <sz val="16"/>
        <color rgb="FFFF0000"/>
      </font>
    </odxf>
    <ndxf>
      <font>
        <sz val="16"/>
        <color rgb="FFFF0000"/>
      </font>
    </ndxf>
  </rcc>
  <rcc rId="1427" sId="1" odxf="1" dxf="1">
    <oc r="B221" t="inlineStr">
      <is>
        <r>
          <t xml:space="preserve">Государственная программа "Реализация государственной национальной политики и профилактика экстремизма"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oc>
    <nc r="B22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nc>
    <odxf>
      <font>
        <sz val="16"/>
        <color rgb="FFFF0000"/>
      </font>
    </odxf>
    <ndxf>
      <font>
        <sz val="16"/>
        <color rgb="FFFF0000"/>
      </font>
    </ndxf>
  </rcc>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428" sheetId="1" oldName="[отчет по госпрограммам на 31.01.2021.xlsx]на 01.10.2020" newName="[отчет по госпрограммам на 31.01.2021.xlsx]на 31.01.2021"/>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9" sId="1">
    <o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oc>
    <n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Субвенция на осуществление деятельности по опеке и попечительству). 
</t>
        </r>
      </is>
    </nc>
  </rcc>
  <rfmt sheetId="1" sqref="B31:B3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3" sId="1">
    <o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Субсидии на развитие сферы культуры в муниципальных образованиях Ханты-Мансийского автономного округа - Югры;
2. Субсидии на поддержку творческой деятельности и техническое оснащение детских и кукольных театров.
</t>
        </r>
      </is>
    </nc>
  </rcc>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oc r="B144" t="inlineStr">
      <is>
        <t xml:space="preserve">Подпрограмма  4 "Обеспечение мерами государственной поддержки по улучшению жилищных условий отдельных категорий граждан".
</t>
      </is>
    </oc>
    <nc r="B144" t="inlineStr">
      <is>
        <t xml:space="preserve">Подпрограмма "Создание условий для обеспечения жилыми помещениями граждан"
</t>
      </is>
    </nc>
  </rcc>
  <rcc rId="1435" sId="1">
    <oc r="B150" t="inlineStr">
      <is>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is>
    </oc>
    <nc r="B150" t="inlineStr">
      <is>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is>
    </nc>
  </rcc>
  <rfmt sheetId="1" sqref="B150" start="0" length="2147483647">
    <dxf>
      <font>
        <color auto="1"/>
      </font>
    </dxf>
  </rfmt>
  <rfmt sheetId="1" sqref="B144" start="0" length="2147483647">
    <dxf>
      <font>
        <color auto="1"/>
      </font>
    </dxf>
  </rfmt>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6" sId="1">
    <o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oc>
    <n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nc>
  </rcc>
  <rfmt sheetId="1" sqref="B162" start="0" length="2147483647">
    <dxf>
      <font>
        <color auto="1"/>
      </font>
    </dxf>
  </rfmt>
  <rcc rId="1437" sId="1">
    <oc r="B156" t="inlineStr">
      <is>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is>
    </oc>
    <nc r="B156" t="inlineStr">
      <is>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is>
    </nc>
  </rcc>
  <rfmt sheetId="1" sqref="B156" start="0" length="2147483647">
    <dxf>
      <font>
        <color auto="1"/>
      </font>
    </dxf>
  </rfmt>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44:B167" start="0" length="2147483647">
    <dxf>
      <font>
        <color auto="1"/>
      </font>
    </dxf>
  </rfmt>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1">
    <o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t>
        </r>
        <r>
          <rPr>
            <sz val="16"/>
            <color rgb="FFFF0000"/>
            <rFont val="Times New Roman"/>
            <family val="2"/>
            <charset val="204"/>
          </rPr>
          <t xml:space="preserve">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t>
        </r>
        <r>
          <rPr>
            <sz val="16"/>
            <rFont val="Times New Roman"/>
            <family val="1"/>
            <charset val="204"/>
          </rPr>
          <t>3.Субсидии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t>
        </r>
        <r>
          <rPr>
            <sz val="16"/>
            <color rgb="FFFF0000"/>
            <rFont val="Times New Roman"/>
            <family val="2"/>
            <charset val="204"/>
          </rPr>
          <t xml:space="preserve">
</t>
        </r>
        <r>
          <rPr>
            <sz val="16"/>
            <rFont val="Times New Roman"/>
            <family val="1"/>
            <charset val="204"/>
          </rPr>
          <t>4. Субсидии на реализацию мероприятий по обеспечению жильем молодых семей</t>
        </r>
        <r>
          <rPr>
            <sz val="16"/>
            <color rgb="FFFF0000"/>
            <rFont val="Times New Roman"/>
            <family val="2"/>
            <charset val="204"/>
          </rPr>
          <t xml:space="preserve">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nc>
  </rc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2" sId="1">
    <o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t>
        </r>
        <r>
          <rPr>
            <sz val="16"/>
            <color rgb="FFFF0000"/>
            <rFont val="Times New Roman"/>
            <family val="2"/>
            <charset val="204"/>
          </rPr>
          <t xml:space="preserve">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t>
        </r>
        <r>
          <rPr>
            <sz val="16"/>
            <rFont val="Times New Roman"/>
            <family val="1"/>
            <charset val="204"/>
          </rPr>
          <t>3.Субсидии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t>
        </r>
        <r>
          <rPr>
            <sz val="16"/>
            <color rgb="FFFF0000"/>
            <rFont val="Times New Roman"/>
            <family val="2"/>
            <charset val="204"/>
          </rPr>
          <t xml:space="preserve">
</t>
        </r>
        <r>
          <rPr>
            <sz val="16"/>
            <rFont val="Times New Roman"/>
            <family val="1"/>
            <charset val="204"/>
          </rPr>
          <t>4. Субсидии на реализацию мероприятий по обеспечению жильем молодых семей</t>
        </r>
        <r>
          <rPr>
            <sz val="16"/>
            <color rgb="FFFF0000"/>
            <rFont val="Times New Roman"/>
            <family val="2"/>
            <charset val="204"/>
          </rPr>
          <t xml:space="preserve">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
2. Субвенции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4.Субсидии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
5. Субсидии на реализацию мероприятий по обеспечению жильем молодых семей
6.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7.Осуществление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8.Осуществление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9. Субсидии на обеспечение устойчивого сокращения непригодного для проживания жилищного фонда за счет средств бюджета Ханты-Мансийского автономного округа-Югры</t>
        </r>
        <r>
          <rPr>
            <sz val="16"/>
            <color rgb="FFFF0000"/>
            <rFont val="Times New Roman"/>
            <family val="2"/>
            <charset val="204"/>
          </rPr>
          <t xml:space="preserve">
</t>
        </r>
      </is>
    </nc>
  </rc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1:B196" start="0" length="2147483647">
    <dxf>
      <font>
        <color auto="1"/>
      </font>
    </dxf>
  </rfmt>
  <rfmt sheetId="1" sqref="C193" start="0" length="2147483647">
    <dxf>
      <font>
        <color auto="1"/>
      </font>
    </dxf>
  </rfmt>
  <rfmt sheetId="1" sqref="C194" start="0" length="2147483647">
    <dxf>
      <font>
        <color auto="1"/>
      </font>
    </dxf>
  </rfmt>
  <rfmt sheetId="1" sqref="C191" start="0" length="2147483647">
    <dxf>
      <font>
        <color auto="1"/>
      </font>
    </dxf>
  </rfmt>
  <rfmt sheetId="1" sqref="D194" start="0" length="2147483647">
    <dxf>
      <font>
        <color auto="1"/>
      </font>
    </dxf>
  </rfmt>
  <rfmt sheetId="1" sqref="D193" start="0" length="2147483647">
    <dxf>
      <font>
        <color auto="1"/>
      </font>
    </dxf>
  </rfmt>
  <rfmt sheetId="1" sqref="D191" start="0" length="2147483647">
    <dxf>
      <font>
        <color auto="1"/>
      </font>
    </dxf>
  </rfmt>
  <rfmt sheetId="1" sqref="I191:I194" start="0" length="2147483647">
    <dxf>
      <font>
        <color auto="1"/>
      </font>
    </dxf>
  </rfmt>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9" sId="1">
    <oc r="B189" t="inlineStr">
      <is>
        <r>
          <t>Государственная программа "Развитие экономического потенциала"
(</t>
        </r>
        <r>
          <rPr>
            <sz val="16"/>
            <color rgb="FFFF0000"/>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
3. Проведение Всероссийской переписи населения 2020 года).</t>
        </r>
      </is>
    </oc>
    <nc r="B189" t="inlineStr">
      <is>
        <r>
          <t>Государственная программа "Развитие экономического потенциала"
(1</t>
        </r>
        <r>
          <rPr>
            <sz val="16"/>
            <color rgb="FFFF0000"/>
            <rFont val="Times New Roman"/>
            <family val="2"/>
            <charset val="204"/>
          </rPr>
          <t>. Субсидии на поддержку малого и среднего предпринимательства;
2. Проведение Всероссийской переписи населения 2020 года).</t>
        </r>
      </is>
    </nc>
  </rcc>
  <rfmt sheetId="1" sqref="B189" start="0" length="2147483647">
    <dxf>
      <font>
        <color auto="1"/>
      </font>
    </dxf>
  </rfmt>
  <rcc rId="1450" sId="1">
    <o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rcc>
  <rcc rId="1451" sId="1">
    <o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oc>
    <n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nc>
  </rcc>
  <rfmt sheetId="1" sqref="B206"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5" sId="1">
    <oc r="B206" t="inlineStr">
      <is>
        <r>
          <t xml:space="preserve">Государственная программа "Развитие государственной гражданской и муниципальной службы"
</t>
        </r>
        <r>
          <rPr>
            <sz val="16"/>
            <rFont val="Times New Roman"/>
            <family val="1"/>
            <charset val="204"/>
          </rPr>
          <t>(Субсидии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oc>
    <nc r="B206" t="inlineStr">
      <is>
        <r>
          <t xml:space="preserve">Государственная программа "Развитие государственной гражданской и муниципальной службы"
</t>
        </r>
        <r>
          <rPr>
            <sz val="16"/>
            <rFont val="Times New Roman"/>
            <family val="1"/>
            <charset val="204"/>
          </rPr>
          <t>(1. Осуществление переданных полномочий Российской Федерации на государственную регистрацию актов гражданского состояния;
2. 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nc>
  </rcc>
  <rcc rId="1456" sId="1">
    <o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rFont val="Times New Roman"/>
            <family val="1"/>
            <charset val="204"/>
          </rPr>
          <t>(1.Субвенции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r>
        <r>
          <rPr>
            <sz val="16"/>
            <color rgb="FFFF0000"/>
            <rFont val="Times New Roman"/>
            <family val="2"/>
            <charset val="204"/>
          </rPr>
          <t xml:space="preserve">
2</t>
        </r>
        <r>
          <rPr>
            <sz val="16"/>
            <rFont val="Times New Roman"/>
            <family val="1"/>
            <charset val="204"/>
          </rPr>
          <t>.Субсидии на создание условий для деятельности народных дружин;</t>
        </r>
        <r>
          <rPr>
            <sz val="16"/>
            <color rgb="FFFF0000"/>
            <rFont val="Times New Roman"/>
            <family val="2"/>
            <charset val="204"/>
          </rPr>
          <t xml:space="preserve">
3</t>
        </r>
        <r>
          <rPr>
            <sz val="16"/>
            <rFont val="Times New Roman"/>
            <family val="1"/>
            <charset val="204"/>
          </rPr>
          <t>.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r>
          <rPr>
            <sz val="16"/>
            <color rgb="FFFF0000"/>
            <rFont val="Times New Roman"/>
            <family val="2"/>
            <charset val="204"/>
          </rPr>
          <t xml:space="preserve">
                                                                                                                                                                                                                                                                                             </t>
        </r>
      </is>
    </nc>
  </rcc>
  <rfmt sheetId="1" sqref="B213:B215" start="0" length="2147483647">
    <dxf>
      <font>
        <color auto="1"/>
      </font>
    </dxf>
  </rfmt>
  <rcc rId="1457" sId="1" numFmtId="4">
    <oc r="C34">
      <v>453586.51</v>
    </oc>
    <nc r="C34">
      <v>399648.2</v>
    </nc>
  </rcc>
  <rcc rId="1458" sId="1" numFmtId="4">
    <oc r="D34">
      <v>475872.3</v>
    </oc>
    <nc r="D34">
      <v>399648.2</v>
    </nc>
  </rcc>
  <rcc rId="1459" sId="1" numFmtId="4">
    <oc r="E34">
      <v>335596.95</v>
    </oc>
    <nc r="E34">
      <v>9500</v>
    </nc>
  </rcc>
  <rcc rId="1460" sId="1" numFmtId="4">
    <oc r="G34">
      <v>331659.11</v>
    </oc>
    <nc r="G34">
      <v>5040.1899999999996</v>
    </nc>
  </rcc>
  <rcc rId="1461" sId="1">
    <oc r="I34">
      <f>D34-G34</f>
    </oc>
    <nc r="I34">
      <f>D34</f>
    </nc>
  </rcc>
  <rfmt sheetId="1" sqref="B33:I37" start="0" length="2147483647">
    <dxf>
      <font>
        <color auto="1"/>
      </font>
    </dxf>
  </rfmt>
  <rfmt sheetId="1" sqref="A31:A32" start="0" length="2147483647">
    <dxf>
      <font>
        <color auto="1"/>
      </font>
    </dxf>
  </rfmt>
  <rfmt sheetId="1" sqref="C31:I3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5" sId="1" numFmtId="4">
    <oc r="C152">
      <v>3594.72</v>
    </oc>
    <nc r="C152">
      <v>16289</v>
    </nc>
  </rcc>
  <rcc rId="1466" sId="1" numFmtId="4">
    <oc r="D152">
      <v>20565.599999999999</v>
    </oc>
    <nc r="D152">
      <v>16289</v>
    </nc>
  </rcc>
  <rcc rId="1467" sId="1" numFmtId="4">
    <oc r="E152">
      <v>20528.939999999999</v>
    </oc>
    <nc r="E152">
      <v>0</v>
    </nc>
  </rcc>
  <rcc rId="1468" sId="1" numFmtId="4">
    <oc r="G152">
      <v>20528.939999999999</v>
    </oc>
    <nc r="G152">
      <v>0</v>
    </nc>
  </rcc>
  <rcc rId="1469" sId="1">
    <oc r="I152">
      <f>D152-G152</f>
    </oc>
    <nc r="I152">
      <f>D152</f>
    </nc>
  </rcc>
  <rfmt sheetId="1" sqref="A152:XFD152" start="0" length="2147483647">
    <dxf>
      <font>
        <color auto="1"/>
      </font>
    </dxf>
  </rfmt>
  <rcc rId="1470" sId="1" numFmtId="4">
    <oc r="C151">
      <v>175.91</v>
    </oc>
    <nc r="C151">
      <v>659.6</v>
    </nc>
  </rcc>
  <rcc rId="1471" sId="1" numFmtId="4">
    <oc r="D151">
      <v>8813.83</v>
    </oc>
    <nc r="D151">
      <v>659.6</v>
    </nc>
  </rcc>
  <rcc rId="1472" sId="1" numFmtId="4">
    <oc r="E151">
      <v>8798.1200000000008</v>
    </oc>
    <nc r="E151">
      <v>0</v>
    </nc>
  </rcc>
  <rcc rId="1473" sId="1" numFmtId="4">
    <oc r="G151">
      <v>8798.1200000000008</v>
    </oc>
    <nc r="G151">
      <v>0</v>
    </nc>
  </rcc>
  <rcc rId="1474" sId="1">
    <oc r="I151">
      <f>D151-G151</f>
    </oc>
    <nc r="I151">
      <f>D151</f>
    </nc>
  </rcc>
  <rfmt sheetId="1" sqref="A151:XFD151" start="0" length="2147483647">
    <dxf>
      <font>
        <color auto="1"/>
      </font>
    </dxf>
  </rfmt>
  <rcc rId="1475" sId="1" numFmtId="4">
    <oc r="C153">
      <v>260.32</v>
    </oc>
    <nc r="C153">
      <v>892.03</v>
    </nc>
  </rcc>
  <rcc rId="1476" sId="1" numFmtId="4">
    <oc r="D153">
      <v>1546.29</v>
    </oc>
    <nc r="D153">
      <v>892.03</v>
    </nc>
  </rcc>
  <rcc rId="1477" sId="1" numFmtId="4">
    <oc r="E153">
      <v>1543.53</v>
    </oc>
    <nc r="E153"/>
  </rcc>
  <rcc rId="1478" sId="1" numFmtId="4">
    <oc r="G153">
      <v>1543.53</v>
    </oc>
    <nc r="G153"/>
  </rcc>
  <rcc rId="1479" sId="1">
    <oc r="I153">
      <f>D153-G153</f>
    </oc>
    <nc r="I153">
      <f>D153</f>
    </nc>
  </rcc>
  <rfmt sheetId="1" sqref="A153:XFD153" start="0" length="2147483647">
    <dxf>
      <font>
        <color auto="1"/>
      </font>
    </dxf>
  </rfmt>
  <rfmt sheetId="1" sqref="A150:XFD150" start="0" length="2147483647">
    <dxf>
      <font>
        <color auto="1"/>
      </font>
    </dxf>
  </rfmt>
  <rcc rId="1480" sId="1" numFmtId="4">
    <oc r="E158">
      <v>11</v>
    </oc>
    <nc r="E158">
      <v>0</v>
    </nc>
  </rcc>
  <rcc rId="1481" sId="1" numFmtId="4">
    <oc r="G158">
      <v>11</v>
    </oc>
    <nc r="G158">
      <v>0</v>
    </nc>
  </rcc>
  <rcc rId="1482" sId="1">
    <oc r="I158">
      <f>D158-G158</f>
    </oc>
    <nc r="I158">
      <f>D158</f>
    </nc>
  </rcc>
  <rfmt sheetId="1" sqref="A156:I161" start="0" length="2147483647">
    <dxf>
      <font>
        <color auto="1"/>
      </font>
    </dxf>
  </rfmt>
  <rcc rId="1483" sId="1">
    <oc r="C163">
      <f>5670.1+47250.9</f>
    </oc>
    <nc r="C163">
      <f>4725.1+47250.9</f>
    </nc>
  </rcc>
  <rcc rId="1484" sId="1">
    <oc r="D163">
      <f>5670.1+47250.9</f>
    </oc>
    <nc r="D163">
      <f>5830.7+49141.1</f>
    </nc>
  </rcc>
  <rcc rId="1485" sId="1">
    <oc r="E163">
      <f>11340.22+2835.05</f>
    </oc>
    <nc r="E163"/>
  </rcc>
  <rcc rId="1486" sId="1">
    <oc r="G163">
      <f>11340.22+2835.05</f>
    </oc>
    <nc r="G163"/>
  </rcc>
  <rcc rId="1487" sId="1">
    <oc r="I163">
      <f>D163-G163</f>
    </oc>
    <nc r="I163">
      <f>D163</f>
    </nc>
  </rcc>
  <rfmt sheetId="1" sqref="A162:I167" start="0" length="2147483647">
    <dxf>
      <font>
        <color auto="1"/>
      </font>
    </dxf>
  </rfmt>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4:I149" start="0" length="2147483647">
    <dxf>
      <font>
        <color auto="1"/>
      </font>
    </dxf>
  </rfmt>
  <rcc rId="1488" sId="1" numFmtId="4">
    <oc r="C190">
      <v>5766</v>
    </oc>
    <nc r="C190">
      <v>5821.1</v>
    </nc>
  </rcc>
  <rcc rId="1489" sId="1" numFmtId="4">
    <oc r="D190">
      <v>0</v>
    </oc>
    <nc r="D190">
      <v>5821.1</v>
    </nc>
  </rcc>
  <rcc rId="1490" sId="1">
    <oc r="I190">
      <f>D190-G190</f>
    </oc>
    <nc r="I190">
      <f>D190</f>
    </nc>
  </rcc>
  <rfmt sheetId="1" sqref="A190:XFD190" start="0" length="2147483647">
    <dxf>
      <font>
        <color auto="1"/>
      </font>
    </dxf>
  </rfmt>
  <rcc rId="1491" sId="1" numFmtId="4">
    <oc r="C191">
      <v>273832.3</v>
    </oc>
    <nc r="C191">
      <v>13241.3</v>
    </nc>
  </rcc>
  <rcc rId="1492" sId="1" numFmtId="4">
    <oc r="D191">
      <v>273832.3</v>
    </oc>
    <nc r="D191">
      <v>13241.3</v>
    </nc>
  </rcc>
  <rcc rId="1493" sId="1" numFmtId="4">
    <oc r="E191">
      <f>G191</f>
    </oc>
    <nc r="E191">
      <v>0</v>
    </nc>
  </rcc>
  <rcc rId="1494" sId="1" numFmtId="4">
    <oc r="G191">
      <v>273778.94</v>
    </oc>
    <nc r="G191">
      <v>0</v>
    </nc>
  </rcc>
  <rcc rId="1495" sId="1">
    <oc r="I191">
      <f>D191-G191</f>
    </oc>
    <nc r="I191">
      <f>D191</f>
    </nc>
  </rcc>
  <rcc rId="1496" sId="1" numFmtId="4">
    <oc r="C192">
      <v>16635.28</v>
    </oc>
    <nc r="C192">
      <v>1471.26</v>
    </nc>
  </rcc>
  <rcc rId="1497" sId="1" numFmtId="4">
    <oc r="D192">
      <v>16635.28</v>
    </oc>
    <nc r="D192">
      <v>1471.26</v>
    </nc>
  </rcc>
  <rcc rId="1498" sId="1" numFmtId="4">
    <oc r="E192">
      <f>G192</f>
    </oc>
    <nc r="E192">
      <v>0</v>
    </nc>
  </rcc>
  <rcc rId="1499" sId="1" numFmtId="4">
    <oc r="G192">
      <v>16632.490000000002</v>
    </oc>
    <nc r="G192">
      <v>0</v>
    </nc>
  </rcc>
  <rcc rId="1500" sId="1">
    <oc r="I192">
      <f>D192-G192</f>
    </oc>
    <nc r="I192">
      <f>D192</f>
    </nc>
  </rcc>
  <rfmt sheetId="1" sqref="A191:XFD193" start="0" length="2147483647">
    <dxf>
      <font>
        <color auto="1"/>
      </font>
    </dxf>
  </rfmt>
  <rfmt sheetId="1" sqref="A194:XFD194" start="0" length="2147483647">
    <dxf>
      <font>
        <color auto="1"/>
      </font>
    </dxf>
  </rfmt>
  <rfmt sheetId="1" sqref="A189:I189" start="0" length="2147483647">
    <dxf>
      <font>
        <color auto="1"/>
      </font>
    </dxf>
  </rfmt>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1" sId="1" odxf="1" dxf="1">
    <oc r="B15" t="inlineStr">
      <is>
        <r>
          <rPr>
            <b/>
            <sz val="16"/>
            <rFont val="Times New Roman"/>
            <family val="1"/>
            <charset val="204"/>
          </rPr>
          <t>Государственная программа "Современное здравоохранение"</t>
        </r>
        <r>
          <rPr>
            <b/>
            <sz val="16"/>
            <color rgb="FFFF0000"/>
            <rFont val="Times New Roman"/>
            <family val="2"/>
            <charset val="204"/>
          </rPr>
          <t xml:space="preserve">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oc>
    <nc r="B15" t="inlineStr">
      <is>
        <r>
          <rPr>
            <b/>
            <sz val="16"/>
            <rFont val="Times New Roman"/>
            <family val="1"/>
            <charset val="204"/>
          </rPr>
          <t xml:space="preserve">Государственная программа "Современное здравоохранение"
</t>
        </r>
        <r>
          <rPr>
            <sz val="16"/>
            <rFont val="Times New Roman"/>
            <family val="1"/>
            <charset val="204"/>
          </rPr>
          <t>(1. Субвенции на организацию осуществления мероприятий по проведению дезинсекции и дератизации в Ханты-Мансийском автономном округе - Югре.)</t>
        </r>
      </is>
    </nc>
    <odxf>
      <font>
        <sz val="16"/>
        <color rgb="FFFF0000"/>
      </font>
    </odxf>
    <ndxf>
      <font>
        <sz val="16"/>
        <color auto="1"/>
      </font>
    </ndxf>
  </rcc>
  <rfmt sheetId="1" sqref="B16:B20" start="0" length="2147483647">
    <dxf>
      <font>
        <color auto="1"/>
      </font>
    </dxf>
  </rfmt>
  <rfmt sheetId="1" sqref="C15:D18" start="0" length="2147483647">
    <dxf>
      <font>
        <color auto="1"/>
      </font>
    </dxf>
  </rfmt>
  <rcc rId="1502" sId="1" numFmtId="4">
    <oc r="G17">
      <v>3197.6</v>
    </oc>
    <nc r="G17">
      <v>0</v>
    </nc>
  </rcc>
  <rcc rId="1503" sId="1" numFmtId="4">
    <oc r="E17">
      <v>3197.6</v>
    </oc>
    <nc r="E17">
      <v>0</v>
    </nc>
  </rcc>
  <rfmt sheetId="1" sqref="A15:A20" start="0" length="2147483647">
    <dxf>
      <font>
        <color auto="1"/>
      </font>
    </dxf>
  </rfmt>
  <rfmt sheetId="1" sqref="I15:I17" start="0" length="2147483647">
    <dxf>
      <font>
        <color auto="1"/>
      </font>
    </dxf>
  </rfmt>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7" sId="1" odxf="1" dxf="1">
    <oc r="J15" t="inlineStr">
      <is>
        <r>
          <rPr>
            <u/>
            <sz val="16"/>
            <color rgb="FFFF0000"/>
            <rFont val="Times New Roman"/>
            <family val="1"/>
            <charset val="204"/>
          </rPr>
          <t>ДГХ:</t>
        </r>
        <r>
          <rPr>
            <sz val="16"/>
            <color rgb="FFFF0000"/>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
</t>
        </r>
        <r>
          <rPr>
            <u/>
            <sz val="16"/>
            <color rgb="FFFF0000"/>
            <rFont val="Times New Roman"/>
            <family val="1"/>
            <charset val="204"/>
          </rPr>
          <t>АГ:</t>
        </r>
        <r>
          <rPr>
            <sz val="16"/>
            <color rgb="FFFF0000"/>
            <rFont val="Times New Roman"/>
            <family val="1"/>
            <charset val="204"/>
          </rPr>
          <t xml:space="preserve"> в рамках реализации государственной программы произведена выплата заработной платы и оплата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is>
    </oc>
    <nc r="J15" t="inlineStr">
      <is>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t>
      </is>
    </nc>
    <odxf>
      <font>
        <sz val="16"/>
        <color rgb="FFFF0000"/>
      </font>
    </odxf>
    <ndxf>
      <font>
        <sz val="16"/>
        <color auto="1"/>
      </font>
    </ndxf>
  </rcc>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7" start="0" length="2147483647">
    <dxf>
      <font>
        <color auto="1"/>
      </font>
    </dxf>
  </rfmt>
  <rcc rId="1508" sId="1">
    <o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oc>
    <n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развитие рыбохозяйственного комплекса;
</t>
        </r>
        <r>
          <rPr>
            <sz val="16"/>
            <rFont val="Times New Roman"/>
            <family val="1"/>
            <charset val="204"/>
          </rPr>
          <t>2. Субвенции на организацию мероприятий при осуществлении деятельности по обращению с животными без владельцев;</t>
        </r>
        <r>
          <rPr>
            <sz val="16"/>
            <color rgb="FFFF0000"/>
            <rFont val="Times New Roman"/>
            <family val="2"/>
            <charset val="204"/>
          </rPr>
          <t xml:space="preserve">
3. Субвенции на поддержку и развитие животноводства;
4. Субвенции на поддержку и развитие малых форм хозяйствования)</t>
        </r>
      </is>
    </nc>
  </rcc>
  <rfmt sheetId="1" sqref="B57" start="0" length="2147483647">
    <dxf>
      <font>
        <color auto="1"/>
      </font>
    </dxf>
  </rfmt>
  <rfmt sheetId="1" sqref="B58:B62" start="0" length="2147483647">
    <dxf>
      <font>
        <color auto="1"/>
      </font>
    </dxf>
  </rfmt>
  <rcc rId="1509" sId="1" numFmtId="4">
    <oc r="C59">
      <v>5613.9</v>
    </oc>
    <nc r="C59">
      <v>8397.2999999999993</v>
    </nc>
  </rcc>
  <rcc rId="1510" sId="1" numFmtId="4">
    <oc r="D59">
      <v>14271.8</v>
    </oc>
    <nc r="D59">
      <v>8397.2999999999993</v>
    </nc>
  </rcc>
  <rcc rId="1511" sId="1" numFmtId="4">
    <oc r="E59">
      <v>14271.8</v>
    </oc>
    <nc r="E59">
      <v>0</v>
    </nc>
  </rcc>
  <rcc rId="1512" sId="1" numFmtId="4">
    <oc r="G59">
      <v>14271.8</v>
    </oc>
    <nc r="G59">
      <v>0</v>
    </nc>
  </rcc>
  <rfmt sheetId="1" sqref="C57:I59" start="0" length="2147483647">
    <dxf>
      <font>
        <color auto="1"/>
      </font>
    </dxf>
  </rfmt>
  <rcc rId="1513" sId="1">
    <oc r="J15" t="inlineStr">
      <is>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t>
      </is>
    </oc>
    <n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nc>
  </rcc>
  <rcc rId="1514" sId="1">
    <oc r="J57" t="inlineStr">
      <is>
        <r>
          <rPr>
            <u/>
            <sz val="16"/>
            <color rgb="FFFF0000"/>
            <rFont val="Times New Roman"/>
            <family val="1"/>
            <charset val="204"/>
          </rPr>
          <t>КУИ</t>
        </r>
        <r>
          <rPr>
            <sz val="16"/>
            <color rgb="FFFF0000"/>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2"/>
            <charset val="204"/>
          </rPr>
          <t xml:space="preserve">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За счет средств окружного бюджета отловлено 312 голов. 
Средства окружного бюджета исполнены в полном объеме.
</t>
        </r>
        <r>
          <rPr>
            <u/>
            <sz val="16"/>
            <color rgb="FFFF0000"/>
            <rFont val="Times New Roman"/>
            <family val="1"/>
            <charset val="204"/>
          </rPr>
          <t>УБУиО</t>
        </r>
        <r>
          <rPr>
            <sz val="16"/>
            <color rgb="FFFF0000"/>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nc>
  </rcc>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4:A181" start="0" length="2147483647">
    <dxf>
      <font>
        <color auto="1"/>
      </font>
    </dxf>
  </rfmt>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8" sId="1" numFmtId="4">
    <oc r="C179">
      <v>31925.47</v>
    </oc>
    <nc r="C179">
      <v>35165.339999999997</v>
    </nc>
  </rcc>
  <rcc rId="1519" sId="1" numFmtId="4">
    <oc r="D179">
      <v>30616.9</v>
    </oc>
    <nc r="D179">
      <v>36367.69</v>
    </nc>
  </rcc>
  <rfmt sheetId="1" sqref="B179:D179" start="0" length="2147483647">
    <dxf>
      <font>
        <color auto="1"/>
      </font>
    </dxf>
  </rfmt>
  <rcc rId="1520" sId="1" numFmtId="4">
    <oc r="G179">
      <v>30614.65</v>
    </oc>
    <nc r="G179">
      <v>0</v>
    </nc>
  </rcc>
  <rcc rId="1521" sId="1" numFmtId="4">
    <oc r="C178">
      <v>79540.070000000007</v>
    </oc>
    <nc r="C178">
      <v>79764.899999999994</v>
    </nc>
  </rcc>
  <rcc rId="1522" sId="1" numFmtId="4">
    <oc r="D178">
      <f>81397.18+646.4</f>
    </oc>
    <nc r="D178">
      <v>82698.600000000006</v>
    </nc>
  </rcc>
  <rcc rId="1523" sId="1" numFmtId="4">
    <oc r="E178">
      <v>81397.06</v>
    </oc>
    <nc r="E178">
      <v>0</v>
    </nc>
  </rcc>
  <rcc rId="1524" sId="1" numFmtId="4">
    <oc r="G178">
      <v>81397.06</v>
    </oc>
    <nc r="G178">
      <v>0</v>
    </nc>
  </rcc>
  <rfmt sheetId="1" sqref="C178:D178" start="0" length="2147483647">
    <dxf>
      <font>
        <color auto="1"/>
      </font>
    </dxf>
  </rfmt>
  <rcc rId="1525" sId="1" numFmtId="4">
    <oc r="C177">
      <v>33462.300000000003</v>
    </oc>
    <nc r="C177">
      <v>32495.3</v>
    </nc>
  </rcc>
  <rcc rId="1526" sId="1" numFmtId="4">
    <oc r="D177">
      <v>32533.47</v>
    </oc>
    <nc r="D177">
      <v>34371</v>
    </nc>
  </rcc>
  <rcc rId="1527" sId="1" numFmtId="4">
    <oc r="E177">
      <v>32533.47</v>
    </oc>
    <nc r="E177">
      <v>0</v>
    </nc>
  </rcc>
  <rcc rId="1528" sId="1" numFmtId="4">
    <oc r="G177">
      <v>32533.47</v>
    </oc>
    <nc r="G177">
      <v>0</v>
    </nc>
  </rcc>
  <rfmt sheetId="1" sqref="C177:D177" start="0" length="2147483647">
    <dxf>
      <font>
        <color auto="1"/>
      </font>
    </dxf>
  </rfmt>
  <rfmt sheetId="1" sqref="B177:B178" start="0" length="2147483647">
    <dxf>
      <font>
        <color auto="1"/>
      </font>
    </dxf>
  </rfmt>
  <rfmt sheetId="1" sqref="B180" start="0" length="2147483647">
    <dxf>
      <font>
        <color auto="1"/>
      </font>
    </dxf>
  </rfmt>
  <rcc rId="1529" sId="1" numFmtId="4">
    <oc r="C181">
      <v>129662.49</v>
    </oc>
    <nc r="C181">
      <v>131228.93</v>
    </nc>
  </rcc>
  <rcc rId="1530" sId="1" numFmtId="4">
    <oc r="D181">
      <v>74428.83</v>
    </oc>
    <nc r="D181">
      <v>131228.93</v>
    </nc>
  </rcc>
  <rcc rId="1531" sId="1" numFmtId="4">
    <oc r="E181">
      <f>G181</f>
    </oc>
    <nc r="E181">
      <v>0</v>
    </nc>
  </rcc>
  <rcc rId="1532" sId="1" numFmtId="4">
    <oc r="G181">
      <v>74071.41</v>
    </oc>
    <nc r="G181">
      <v>0</v>
    </nc>
  </rcc>
  <rfmt sheetId="1" sqref="B181:I181" start="0" length="2147483647">
    <dxf>
      <font>
        <color auto="1"/>
      </font>
    </dxf>
  </rfmt>
  <rfmt sheetId="1" sqref="I177:I179" start="0" length="2147483647">
    <dxf>
      <font>
        <color auto="1"/>
      </font>
    </dxf>
  </rfmt>
  <rfmt sheetId="1" sqref="C174:I176" start="0" length="2147483647">
    <dxf>
      <font>
        <color auto="1"/>
      </font>
    </dxf>
  </rfmt>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3" sId="1" numFmtId="4">
    <oc r="C207">
      <v>29017.3</v>
    </oc>
    <nc r="C207">
      <v>24101.4</v>
    </nc>
  </rcc>
  <rcc rId="1534" sId="1" numFmtId="4">
    <oc r="D207">
      <v>29017.3</v>
    </oc>
    <nc r="D207">
      <v>24828.2</v>
    </nc>
  </rcc>
  <rcc rId="1535" sId="1" numFmtId="4">
    <oc r="E207">
      <v>29017.3</v>
    </oc>
    <nc r="E207">
      <v>1012.07</v>
    </nc>
  </rcc>
  <rcc rId="1536" sId="1" numFmtId="4">
    <oc r="G207">
      <v>29017.3</v>
    </oc>
    <nc r="G207">
      <v>1012.07</v>
    </nc>
  </rcc>
  <rcc rId="1537" sId="1">
    <oc r="I207">
      <f>D207-G207</f>
    </oc>
    <nc r="I207">
      <f>D207</f>
    </nc>
  </rcc>
  <rcc rId="1538" sId="1" numFmtId="4">
    <oc r="C208">
      <v>6608.4</v>
    </oc>
    <nc r="C208">
      <v>7561.6</v>
    </nc>
  </rcc>
  <rcc rId="1539" sId="1" numFmtId="4">
    <oc r="D208">
      <v>6781.4</v>
    </oc>
    <nc r="D208">
      <v>7521.8</v>
    </nc>
  </rcc>
  <rcc rId="1540" sId="1" numFmtId="4">
    <oc r="E208">
      <v>6781.4</v>
    </oc>
    <nc r="E208">
      <v>1200</v>
    </nc>
  </rcc>
  <rcc rId="1541" sId="1" numFmtId="4">
    <oc r="G208">
      <v>6733</v>
    </oc>
    <nc r="G208">
      <v>673.2</v>
    </nc>
  </rcc>
  <rcc rId="1542" sId="1">
    <oc r="I208">
      <f>D208-G208</f>
    </oc>
    <nc r="I208">
      <f>D208</f>
    </nc>
  </rcc>
  <rfmt sheetId="1" sqref="A206:I210" start="0" length="2147483647">
    <dxf>
      <font>
        <color auto="1"/>
      </font>
    </dxf>
  </rfmt>
  <rcc rId="1543" sId="1" numFmtId="4">
    <oc r="C216">
      <v>76.099999999999994</v>
    </oc>
    <nc r="C216">
      <v>64.2</v>
    </nc>
  </rcc>
  <rcc rId="1544" sId="1" numFmtId="4">
    <oc r="D216">
      <v>74.7</v>
    </oc>
    <nc r="D216">
      <v>64.2</v>
    </nc>
  </rcc>
  <rcc rId="1545" sId="1" numFmtId="4">
    <oc r="E216">
      <v>74.650000000000006</v>
    </oc>
    <nc r="E216">
      <v>0</v>
    </nc>
  </rcc>
  <rcc rId="1546" sId="1" numFmtId="4">
    <oc r="G216">
      <v>74.650000000000006</v>
    </oc>
    <nc r="G216">
      <v>0</v>
    </nc>
  </rcc>
  <rcc rId="1547" sId="1">
    <oc r="I216">
      <f>D216-G216</f>
    </oc>
    <nc r="I216">
      <f>D216</f>
    </nc>
  </rcc>
  <rcc rId="1548" sId="1" numFmtId="4">
    <oc r="C217">
      <v>12095.2</v>
    </oc>
    <nc r="C217">
      <v>724.11</v>
    </nc>
  </rcc>
  <rcc rId="1549" sId="1" numFmtId="4">
    <oc r="D217">
      <v>12022.6</v>
    </oc>
    <nc r="D217">
      <v>724.11</v>
    </nc>
  </rcc>
  <rcc rId="1550"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t>
        </r>
        <r>
          <rPr>
            <sz val="16"/>
            <rFont val="Times New Roman"/>
            <family val="1"/>
            <charset val="204"/>
          </rPr>
          <t xml:space="preserve">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t>
        </r>
        <r>
          <rPr>
            <sz val="16"/>
            <color rgb="FFFF0000"/>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0" sId="1">
    <oc r="J39" t="inlineStr">
      <is>
        <r>
          <t xml:space="preserve">
</t>
        </r>
        <r>
          <rPr>
            <u/>
            <sz val="16"/>
            <color rgb="FFFF0000"/>
            <rFont val="Times New Roman"/>
            <family val="1"/>
            <charset val="204"/>
          </rPr>
          <t>АГ(ДК):</t>
        </r>
        <r>
          <rPr>
            <sz val="16"/>
            <color rgb="FFFF0000"/>
            <rFont val="Times New Roman"/>
            <family val="1"/>
            <charset val="204"/>
          </rPr>
          <t xml:space="preserve"> 1)</t>
        </r>
        <r>
          <rPr>
            <sz val="16"/>
            <color rgb="FFFF0000"/>
            <rFont val="Times New Roman"/>
            <family val="2"/>
            <charset val="204"/>
          </rPr>
          <t xml:space="preserve"> </t>
        </r>
        <r>
          <rPr>
            <sz val="16"/>
            <color rgb="FFFF0000"/>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Соглашение между Департаментом культуры ХМАО-Югры и МО городским округом Сургут на стадии подписания.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color rgb="FFFF0000"/>
            <rFont val="Times New Roman"/>
            <family val="1"/>
            <charset val="204"/>
          </rPr>
          <t>АГ(ДК):</t>
        </r>
        <r>
          <rPr>
            <sz val="16"/>
            <color rgb="FFFF0000"/>
            <rFont val="Times New Roman"/>
            <family val="1"/>
            <charset val="204"/>
          </rPr>
          <t xml:space="preserve"> 1)</t>
        </r>
        <r>
          <rPr>
            <sz val="16"/>
            <color rgb="FFFF0000"/>
            <rFont val="Times New Roman"/>
            <family val="2"/>
            <charset val="204"/>
          </rPr>
          <t xml:space="preserve"> </t>
        </r>
        <r>
          <rPr>
            <sz val="16"/>
            <color rgb="FFFF0000"/>
            <rFont val="Times New Roman"/>
            <family val="1"/>
            <charset val="204"/>
          </rPr>
          <t xml:space="preserve">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t>
        </r>
        <r>
          <rPr>
            <sz val="16"/>
            <rFont val="Times New Roman"/>
            <family val="1"/>
            <charset val="204"/>
          </rPr>
          <t xml:space="preserve">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oc>
    <n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b/>
            <sz val="16"/>
            <rFont val="Times New Roman"/>
            <family val="1"/>
            <charset val="204"/>
          </rPr>
          <t>(</t>
        </r>
        <r>
          <rPr>
            <sz val="16"/>
            <rFont val="Times New Roman"/>
            <family val="1"/>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t>
        </r>
        <r>
          <rPr>
            <sz val="16"/>
            <color rgb="FFFF0000"/>
            <rFont val="Times New Roman"/>
            <family val="2"/>
            <charset val="204"/>
          </rPr>
          <t xml:space="preserve">
</t>
        </r>
        <r>
          <rPr>
            <sz val="16"/>
            <rFont val="Times New Roman"/>
            <family val="1"/>
            <charset val="204"/>
          </rPr>
          <t>2.Субсидии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3.Субсидии на реализацию полномочий в сфере жилищно-коммунального комплекса;</t>
        </r>
        <r>
          <rPr>
            <sz val="16"/>
            <color rgb="FFFF0000"/>
            <rFont val="Times New Roman"/>
            <family val="2"/>
            <charset val="204"/>
          </rPr>
          <t xml:space="preserve">
</t>
        </r>
        <r>
          <rPr>
            <sz val="16"/>
            <rFont val="Times New Roman"/>
            <family val="1"/>
            <charset val="204"/>
          </rPr>
          <t>4.Субсидии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5.Субсидии на возмещение расходов организации за доставку населению сжиженного газа для бытовых нужд)</t>
        </r>
        <r>
          <rPr>
            <sz val="16"/>
            <color rgb="FFFF0000"/>
            <rFont val="Times New Roman"/>
            <family val="2"/>
            <charset val="204"/>
          </rPr>
          <t xml:space="preserve">
</t>
        </r>
      </is>
    </nc>
  </rcc>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t>
        </r>
        <r>
          <rPr>
            <sz val="16"/>
            <rFont val="Times New Roman"/>
            <family val="1"/>
            <charset val="204"/>
          </rPr>
          <t xml:space="preserve">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t>
        </r>
        <r>
          <rPr>
            <sz val="16"/>
            <color rgb="FFFF0000"/>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75" start="0" length="2147483647">
    <dxf>
      <font>
        <color auto="1"/>
      </font>
    </dxf>
  </rfmt>
  <rfmt sheetId="1" sqref="K175" start="0" length="2147483647">
    <dxf>
      <font>
        <sz val="18"/>
      </font>
    </dxf>
  </rfmt>
  <rcc rId="1556"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1006,19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- 646,4 -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невозможностью использования средств по причине их позднего поступления в конце года (29.12.2020).
</t>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0" sId="1">
    <o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2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1" sId="1">
    <o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
      </t>
        </r>
      </is>
    </oc>
    <n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t>
        </r>
      </is>
    </nc>
  </rcc>
</revisions>
</file>

<file path=xl/revisions/revisionLog2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3" start="0" length="2147483647">
    <dxf>
      <font>
        <color auto="1"/>
      </font>
    </dxf>
  </rfmt>
  <rfmt sheetId="1" sqref="B183:B188" start="0" length="2147483647">
    <dxf>
      <font>
        <color auto="1"/>
      </font>
    </dxf>
  </rfmt>
  <rcc rId="1562" sId="1" numFmtId="4">
    <oc r="C185">
      <v>281.5</v>
    </oc>
    <nc r="C185">
      <v>282.10000000000002</v>
    </nc>
  </rcc>
  <rcc rId="1563" sId="1" numFmtId="4">
    <oc r="E185">
      <v>282.10000000000002</v>
    </oc>
    <nc r="E185">
      <v>0</v>
    </nc>
  </rcc>
  <rcc rId="1564" sId="1" numFmtId="4">
    <oc r="G185">
      <v>282.10000000000002</v>
    </oc>
    <nc r="G185">
      <v>0</v>
    </nc>
  </rcc>
  <rfmt sheetId="1" sqref="C183:I185" start="0" length="2147483647">
    <dxf>
      <font>
        <color auto="1"/>
      </font>
    </dxf>
  </rfmt>
  <rfmt sheetId="1" sqref="B197:B201" start="0" length="2147483647">
    <dxf>
      <font>
        <color auto="1"/>
      </font>
    </dxf>
  </rfmt>
  <rfmt sheetId="1" sqref="A196" start="0" length="2147483647">
    <dxf>
      <font>
        <color auto="1"/>
      </font>
    </dxf>
  </rfmt>
  <rcc rId="1565" sId="1" odxf="1" dxf="1">
    <o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 xml:space="preserve">Государственная программа "Современная транспортная система"
</t>
        </r>
        <r>
          <rPr>
            <sz val="16"/>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odxf>
      <font>
        <sz val="16"/>
        <color rgb="FFFF0000"/>
      </font>
    </odxf>
    <ndxf>
      <font>
        <sz val="16"/>
        <color auto="1"/>
      </font>
    </ndxf>
  </rcc>
  <rcc rId="1566" sId="1" numFmtId="4">
    <oc r="C197">
      <v>664000</v>
    </oc>
    <nc r="C197">
      <v>0</v>
    </nc>
  </rcc>
  <rcc rId="1567" sId="1" numFmtId="4">
    <oc r="D197">
      <v>664000</v>
    </oc>
    <nc r="D197">
      <v>80000</v>
    </nc>
  </rcc>
  <rcc rId="1568" sId="1" numFmtId="4">
    <oc r="C198">
      <v>270266.5</v>
    </oc>
    <nc r="C198">
      <v>984500.8</v>
    </nc>
  </rcc>
  <rcc rId="1569" sId="1" numFmtId="4">
    <oc r="D198">
      <v>270266.5</v>
    </oc>
    <nc r="D198">
      <v>984500.8</v>
    </nc>
  </rcc>
  <rcc rId="1570" sId="1" numFmtId="4">
    <oc r="C199">
      <v>54066.8</v>
    </oc>
    <nc r="C199">
      <v>138415.10999999999</v>
    </nc>
  </rcc>
  <rcc rId="1571" sId="1" numFmtId="4">
    <oc r="D199">
      <v>48943</v>
    </oc>
    <nc r="D199">
      <v>138415.29999999999</v>
    </nc>
  </rcc>
  <rcc rId="1572" sId="1" numFmtId="4">
    <oc r="G197">
      <v>660411.44999999995</v>
    </oc>
    <nc r="G197">
      <v>0</v>
    </nc>
  </rcc>
  <rcc rId="1573" sId="1" numFmtId="4">
    <oc r="G198">
      <v>239115.58</v>
    </oc>
    <nc r="G198">
      <v>0</v>
    </nc>
  </rcc>
  <rcc rId="1574" sId="1" numFmtId="4">
    <oc r="G199">
      <v>45473.18</v>
    </oc>
    <nc r="G199">
      <v>0</v>
    </nc>
  </rcc>
  <rcc rId="1575" sId="1" numFmtId="4">
    <oc r="E197">
      <v>660411.44999999995</v>
    </oc>
    <nc r="E197">
      <v>0</v>
    </nc>
  </rcc>
  <rcc rId="1576" sId="1" numFmtId="4">
    <oc r="E198">
      <v>239115.58</v>
    </oc>
    <nc r="E198">
      <v>0</v>
    </nc>
  </rcc>
  <rfmt sheetId="1" sqref="C196:I200" start="0" length="2147483647">
    <dxf>
      <font>
        <color auto="1"/>
      </font>
    </dxf>
  </rfmt>
  <rfmt sheetId="1" sqref="K196" start="0" length="2147483647">
    <dxf>
      <font>
        <color auto="1"/>
      </font>
    </dxf>
  </rfmt>
  <rcc rId="1577" sId="1">
    <o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r>
          <rPr>
            <sz val="16"/>
            <rFont val="Times New Roman"/>
            <family val="1"/>
            <charset val="204"/>
          </rPr>
          <t xml:space="preserve">
</t>
        </r>
        <r>
          <rPr>
            <sz val="16"/>
            <color rgb="FFFF0000"/>
            <rFont val="Times New Roman"/>
            <family val="1"/>
            <charset val="204"/>
          </rPr>
          <t xml:space="preserve">
</t>
        </r>
      </is>
    </nc>
  </rcc>
  <rcft rId="1561" sheetId="1"/>
  <rdn rId="0" localSheetId="1" customView="1" name="Z_CCF533A2_322B_40E2_88B2_065E6D1D35B4_.wvu.PrintArea" hidden="1" oldHidden="1">
    <oldFormula>'на 31.01.2021'!$A$1:$J$226</oldFormula>
  </rdn>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1"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2" sId="1">
    <oc r="J150" t="inlineStr">
      <is>
        <r>
          <t xml:space="preserve"> </t>
        </r>
        <r>
          <rPr>
            <sz val="16"/>
            <color rgb="FFFF0000"/>
            <rFont val="Times New Roman"/>
            <family val="1"/>
            <charset val="204"/>
          </rPr>
          <t xml:space="preserve">  На 31.12.2020 участниками мероприятия числится 41 молодая семья.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По состоянию на 31.12.2020:
- 3  молодым семьям перечислены социальные выплаты;
- 24 молодым семьям выданы свидетельства о праве на получение социальной выплаты на приобретение жилого помещения или создания объекта индивидуального жилого строительства.</t>
        </r>
      </is>
    </oc>
    <nc r="J150" t="inlineStr">
      <is>
        <r>
          <t xml:space="preserve"> </t>
        </r>
        <r>
          <rPr>
            <sz val="16"/>
            <color rgb="FFFF0000"/>
            <rFont val="Times New Roman"/>
            <family val="1"/>
            <charset val="204"/>
          </rP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fmt sheetId="1" sqref="J150:J155" start="0" length="2147483647">
    <dxf>
      <font>
        <color auto="1"/>
      </font>
    </dxf>
  </rfmt>
</revisions>
</file>

<file path=xl/revisions/revisionLog2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3" sId="1">
    <oc r="J156" t="inlineStr">
      <is>
        <t>В 2020 году за счет средств окружного бюджета приобретены конверты и бумага.</t>
      </is>
    </oc>
    <nc r="J156" t="inlineStr">
      <is>
        <t xml:space="preserve">В 2021 году из средств окружного бюджета предусмотрены расходы на приобретение конвертов и бумаги. </t>
      </is>
    </nc>
  </rcc>
  <rfmt sheetId="1" sqref="J156:J161" start="0" length="2147483647">
    <dxf>
      <font>
        <color auto="1"/>
      </font>
    </dxf>
  </rfmt>
  <rcc rId="1584" sId="1">
    <oc r="J162" t="inlineStr">
      <is>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на обеспечение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t>
        </r>
        <r>
          <rPr>
            <sz val="16"/>
            <color rgb="FFFF0000"/>
            <rFont val="Times New Roman"/>
            <family val="1"/>
            <charset val="204"/>
          </rPr>
          <t xml:space="preserve">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t>
        </r>
      </is>
    </nc>
  </rcc>
  <rfmt sheetId="1" sqref="J162:J167" start="0" length="2147483647">
    <dxf>
      <font>
        <color auto="1"/>
      </font>
    </dxf>
  </rfmt>
</revisions>
</file>

<file path=xl/revisions/revisionLog2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5"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1" sId="1">
    <oc r="J39" t="inlineStr">
      <is>
        <r>
          <t xml:space="preserve">
</t>
        </r>
        <r>
          <rPr>
            <u/>
            <sz val="16"/>
            <color rgb="FFFF0000"/>
            <rFont val="Times New Roman"/>
            <family val="1"/>
            <charset val="204"/>
          </rPr>
          <t>АГ(ДК):</t>
        </r>
        <r>
          <rPr>
            <sz val="16"/>
            <color rgb="FFFF0000"/>
            <rFont val="Times New Roman"/>
            <family val="1"/>
            <charset val="204"/>
          </rPr>
          <t xml:space="preserve"> 1)</t>
        </r>
        <r>
          <rPr>
            <sz val="16"/>
            <color rgb="FFFF0000"/>
            <rFont val="Times New Roman"/>
            <family val="2"/>
            <charset val="204"/>
          </rPr>
          <t xml:space="preserve"> </t>
        </r>
        <r>
          <rPr>
            <sz val="16"/>
            <color rgb="FFFF0000"/>
            <rFont val="Times New Roman"/>
            <family val="1"/>
            <charset val="204"/>
          </rPr>
          <t xml:space="preserve">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t>
        </r>
        <r>
          <rPr>
            <sz val="16"/>
            <rFont val="Times New Roman"/>
            <family val="1"/>
            <charset val="204"/>
          </rPr>
          <t xml:space="preserve">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6" sId="1">
    <oc r="I53">
      <f>D53-G53</f>
    </oc>
    <nc r="I53">
      <f>8133.2</f>
    </nc>
  </rcc>
  <rfmt sheetId="1" sqref="I53" start="0" length="2147483647">
    <dxf>
      <font>
        <color auto="1"/>
      </font>
    </dxf>
  </rfmt>
</revisions>
</file>

<file path=xl/revisions/revisionLog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7"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nc>
  </rcc>
</revisions>
</file>

<file path=xl/revisions/revisionLog2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8" sId="1">
    <o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2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9" sId="1">
    <oc r="J183" t="inlineStr">
      <is>
        <t xml:space="preserve">АГ: В рамках реализации  переданного государственного полномочия осуществлялась деятельность  в сфере обращения с твердыми коммунальными отходами. Произведены расходы по выплате заработной платы и начислений на выплаты по оплате труда, а также по поставке бумаги и конвертов. 
</t>
      </is>
    </oc>
    <nc r="J183"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произвести расходы по выплате заработной платы и начислений на выплаты по оплате труда, а также по поставке бумаги и конвертов. 
</t>
      </is>
    </nc>
  </rcc>
  <rfmt sheetId="1" sqref="J183:J188" start="0" length="2147483647">
    <dxf>
      <font>
        <color auto="1"/>
      </font>
    </dxf>
  </rfmt>
</revisions>
</file>

<file path=xl/revisions/revisionLog2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0" sId="1">
    <oc r="J206" t="inlineStr">
      <is>
        <r>
          <t xml:space="preserve">АГ: </t>
        </r>
        <r>
          <rPr>
            <sz val="16"/>
            <color rgb="FFFF0000"/>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со снижением фактических затрат на услуги связи, коммунальные услуги.</t>
        </r>
      </is>
    </oc>
    <nc r="J206" t="inlineStr">
      <is>
        <r>
          <t xml:space="preserve">АГ: </t>
        </r>
        <r>
          <rPr>
            <sz val="16"/>
            <color rgb="FFFF0000"/>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fmt sheetId="1" sqref="J206:J210" start="0" length="2147483647">
    <dxf>
      <font>
        <color auto="1"/>
      </font>
    </dxf>
  </rfmt>
</revisions>
</file>

<file path=xl/revisions/revisionLog2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6"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2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2" start="0" length="0">
    <dxf>
      <font>
        <sz val="16"/>
        <color auto="1"/>
      </font>
    </dxf>
  </rfmt>
  <rcc rId="1597" sId="1">
    <o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237 384,04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oc>
    <nc r="J132" t="inlineStr">
      <is>
        <t>ДГХ: В 2021 год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is>
    </nc>
  </rcc>
  <rcc rId="1598" sId="1">
    <o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2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1" numFmtId="4">
    <oc r="C217">
      <v>724.11</v>
    </oc>
    <nc r="C217">
      <v>10420.299999999999</v>
    </nc>
  </rcc>
  <rcc rId="1600" sId="1" numFmtId="4">
    <oc r="D217">
      <v>724.11</v>
    </oc>
    <nc r="D217">
      <v>10420.299999999999</v>
    </nc>
  </rcc>
  <rcc rId="1601" sId="1" numFmtId="4">
    <oc r="E217">
      <v>12022.56</v>
    </oc>
    <nc r="E217">
      <v>1354.44</v>
    </nc>
  </rcc>
  <rcc rId="1602" sId="1">
    <oc r="I217">
      <f>D217-G217</f>
    </oc>
    <nc r="I217">
      <f>D217</f>
    </nc>
  </rcc>
  <rcc rId="1603" sId="1" numFmtId="4">
    <oc r="C218">
      <v>1453.2</v>
    </oc>
    <nc r="C218">
      <v>1253.22</v>
    </nc>
  </rcc>
  <rcc rId="1604" sId="1" numFmtId="4">
    <oc r="D218">
      <v>1869.81</v>
    </oc>
    <nc r="D218">
      <v>1253.22</v>
    </nc>
  </rcc>
  <rcc rId="1605" sId="1" numFmtId="4">
    <oc r="E218">
      <f>G218</f>
    </oc>
    <nc r="E218">
      <v>44.06</v>
    </nc>
  </rcc>
  <rcc rId="1606" sId="1" numFmtId="4">
    <oc r="G218">
      <v>1851.91</v>
    </oc>
    <nc r="G218">
      <v>44.06</v>
    </nc>
  </rcc>
  <rcc rId="1607" sId="1">
    <oc r="I218">
      <f>D218-G218</f>
    </oc>
    <nc r="I218">
      <f>D218</f>
    </nc>
  </rcc>
  <rfmt sheetId="1" sqref="B213:I220" start="0" length="2147483647">
    <dxf>
      <font>
        <color auto="1"/>
      </font>
    </dxf>
  </rfmt>
  <rfmt sheetId="1" sqref="A213:A215" start="0" length="2147483647">
    <dxf>
      <font>
        <color auto="1"/>
      </font>
    </dxf>
  </rfmt>
  <rcc rId="1608" sId="1" numFmtId="4">
    <oc r="G217">
      <v>12019.03</v>
    </oc>
    <nc r="G217">
      <v>1270.4100000000001</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2"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2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9"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планируется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0"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планируется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1"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sz val="16"/>
            <color rgb="FFFF0000"/>
            <rFont val="Times New Roman"/>
            <family val="2"/>
            <charset val="204"/>
          </rPr>
          <t xml:space="preserve">
</t>
        </r>
        <r>
          <rPr>
            <u/>
            <sz val="16"/>
            <rFont val="Times New Roman"/>
            <family val="1"/>
            <charset val="204"/>
          </rPr>
          <t/>
        </r>
      </is>
    </nc>
  </rcc>
</revisions>
</file>

<file path=xl/revisions/revisionLog2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2" sId="1">
    <oc r="J18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8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XFD38" start="0" length="2147483647">
    <dxf>
      <font>
        <color auto="1"/>
      </font>
    </dxf>
  </rfmt>
  <rfmt sheetId="1" sqref="A63:XFD63" start="0" length="2147483647">
    <dxf>
      <font>
        <color auto="1"/>
      </font>
    </dxf>
  </rfmt>
  <rfmt sheetId="1" sqref="A182:XFD182" start="0" length="2147483647">
    <dxf>
      <font>
        <color auto="1"/>
      </font>
    </dxf>
  </rfmt>
  <rfmt sheetId="1" sqref="A195:XFD195" start="0" length="2147483647">
    <dxf>
      <font>
        <color auto="1"/>
      </font>
    </dxf>
  </rfmt>
  <rfmt sheetId="1" sqref="A202:XFD205" start="0" length="2147483647">
    <dxf>
      <font>
        <color auto="1"/>
      </font>
    </dxf>
  </rfmt>
  <rfmt sheetId="1" sqref="A211:XFD21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A22" start="0" length="2147483647">
    <dxf>
      <font>
        <color auto="1"/>
      </font>
    </dxf>
  </rfmt>
  <rcc rId="161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31.01.2021'!$A$7:$J$427</formula>
    <oldFormula>'на 31.01.2021'!$A$7:$J$427</oldFormula>
  </rdn>
  <rcv guid="{3EEA7E1A-5F2B-4408-A34C-1F0223B5B245}" action="add"/>
</revisions>
</file>

<file path=xl/revisions/revisionLog2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2"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3"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3"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t>
        </r>
        <r>
          <rPr>
            <sz val="16"/>
            <rFont val="Times New Roman"/>
            <family val="1"/>
            <charset val="204"/>
          </rPr>
          <t>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2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5"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6"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7" sId="1">
    <oc r="B72" t="inlineStr">
      <is>
        <t>Подпрограмма 2 "Содействие развитию жилищного строительства"</t>
      </is>
    </oc>
    <nc r="B72" t="inlineStr">
      <is>
        <t>Подпрограмма "Комплексное развитие территорий"</t>
      </is>
    </nc>
  </rcc>
  <rfmt sheetId="1" sqref="A72:B77" start="0" length="2147483647">
    <dxf>
      <font>
        <color auto="1"/>
      </font>
    </dxf>
  </rfmt>
  <rcc rId="1628" sId="1">
    <oc r="B78" t="inlineStr">
      <is>
        <t>Предоставление субсидий из бюджета автономного округа бюджетам муниципальных образований автономного округа для реализации полномочий в области жилищных отношений (ДАиГ)</t>
      </is>
    </oc>
    <nc r="B78" t="inlineStr">
      <is>
        <t>Предоставление субсидий из бюджета Ханты-Мансийского автономного округа - Югры бюджетам муниципальных образований Ханты-Мансийского автономного округа для реализации полномочий в области градостроительной деятельности, строительства и жилищных отношений (ДАиГ)</t>
      </is>
    </nc>
  </rcc>
  <rfmt sheetId="1" sqref="B78" start="0" length="2147483647">
    <dxf>
      <font>
        <color auto="1"/>
      </font>
    </dxf>
  </rfmt>
  <rfmt sheetId="1" sqref="B126" start="0" length="2147483647">
    <dxf>
      <font>
        <color auto="1"/>
      </font>
    </dxf>
  </rfmt>
  <rcc rId="1629" sId="1">
    <oc r="B132" t="inlineStr">
      <is>
        <t>Обеспечение устойчивого сокращения непригодного для проживания жилищного фонда с участием средств Фонда содействия реформированию жилищно-коммунального хозяйства</t>
      </is>
    </oc>
    <nc r="B132" t="inlineStr">
      <is>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is>
    </nc>
  </rcc>
  <rfmt sheetId="1" sqref="B132" start="0" length="2147483647">
    <dxf>
      <font>
        <color auto="1"/>
      </font>
    </dxf>
  </rfmt>
  <rrc rId="1630"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cc rId="0" sId="1" dxf="1">
      <nc r="A138" t="inlineStr">
        <is>
          <t>11.1.4.2.</t>
        </is>
      </nc>
      <n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8" t="inlineStr">
        <is>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38">
        <f>SUM(C139:C143)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8">
        <f>SUM(D139:D143)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8">
        <f>SUM(E139:E143)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SUM(G139:G143)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I139+I140+I141</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8" t="inlineStr">
        <is>
          <t xml:space="preserve">Произведена выплата субсидии 1 участнику программы. </t>
        </is>
      </nc>
      <ndxf>
        <font>
          <sz val="16"/>
          <color rgb="FFFF0000"/>
        </font>
        <numFmt numFmtId="13" formatCode="0%"/>
        <border outline="0">
          <left style="thin">
            <color indexed="64"/>
          </left>
          <right style="thin">
            <color indexed="64"/>
          </right>
          <top style="thin">
            <color indexed="64"/>
          </top>
        </border>
        <protection locked="0"/>
      </ndxf>
    </rcc>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1" sId="1" ref="A138:XFD138" action="deleteRow">
    <undo index="1" exp="ref" v="1" dr="I138" r="I127" sId="1"/>
    <undo index="1" exp="ref" v="1" dr="H138" r="H127" sId="1"/>
    <undo index="1" exp="ref" v="1" dr="G138" r="G127" sId="1"/>
    <undo index="1" exp="ref" v="1" dr="F138" r="F127" sId="1"/>
    <undo index="1" exp="ref" v="1" dr="E138" r="E127" sId="1"/>
    <undo index="1" exp="ref" v="1" dr="D138" r="D127" sId="1"/>
    <undo index="1" exp="ref" v="1" dr="C138" r="C12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2220.79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493.78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493.77</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2" sId="1" ref="A138:XFD138" action="deleteRow">
    <undo index="1" exp="ref" v="1" dr="I138" r="I128" sId="1"/>
    <undo index="1" exp="ref" v="1" dr="H138" r="H128" sId="1"/>
    <undo index="1" exp="ref" v="1" dr="G138" r="G128" sId="1"/>
    <undo index="1" exp="ref" v="1" dr="F138" r="F128" sId="1"/>
    <undo index="1" exp="ref" v="1" dr="E138" r="E128" sId="1"/>
    <undo index="1" exp="ref" v="1" dr="D138" r="D128" sId="1"/>
    <undo index="1" exp="ref" v="1" dr="C138" r="C128"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3" sId="1" ref="A138:XFD138" action="deleteRow">
    <undo index="1" exp="ref" v="1" dr="I138" r="I129" sId="1"/>
    <undo index="1" exp="ref" v="1" dr="H138" r="H129" sId="1"/>
    <undo index="1" exp="ref" v="1" dr="G138" r="G129" sId="1"/>
    <undo index="1" exp="ref" v="1" dr="F138" r="F129" sId="1"/>
    <undo index="1" exp="ref" v="1" dr="E138" r="E129" sId="1"/>
    <undo index="1" exp="ref" v="1" dr="D138" r="D129" sId="1"/>
    <undo index="1" exp="ref" v="1" dr="C138" r="C12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4"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E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5"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8"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8"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8" start="0" length="0">
      <dxf>
        <font>
          <sz val="16"/>
          <color rgb="FFFF0000"/>
        </font>
        <numFmt numFmtId="13" formatCode="0%"/>
        <border outline="0">
          <left style="thin">
            <color indexed="64"/>
          </left>
          <right style="thin">
            <color indexed="64"/>
          </right>
          <bottom style="thin">
            <color indexed="64"/>
          </bottom>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cc rId="1636" sId="1">
    <oc r="C127">
      <f>C133+#REF!</f>
    </oc>
    <nc r="C127">
      <f>C133</f>
    </nc>
  </rcc>
  <rcc rId="1637" sId="1">
    <oc r="C128">
      <f>C134+#REF!</f>
    </oc>
    <nc r="C128">
      <f>C134</f>
    </nc>
  </rcc>
  <rcc rId="1638" sId="1">
    <oc r="C129">
      <f>C135+#REF!</f>
    </oc>
    <nc r="C129">
      <f>C135</f>
    </nc>
  </rcc>
  <rcc rId="1639" sId="1">
    <oc r="C130">
      <f>C136</f>
    </oc>
    <nc r="C130">
      <f>C136</f>
    </nc>
  </rcc>
  <rcc rId="1640" sId="1">
    <oc r="C131">
      <f>C137</f>
    </oc>
    <nc r="C131">
      <f>C137</f>
    </nc>
  </rcc>
  <rcc rId="1641" sId="1">
    <oc r="D127">
      <f>D133+#REF!</f>
    </oc>
    <nc r="D127">
      <f>D133</f>
    </nc>
  </rcc>
  <rcc rId="1642" sId="1">
    <oc r="D128">
      <f>D134+#REF!</f>
    </oc>
    <nc r="D128">
      <f>D134</f>
    </nc>
  </rcc>
  <rcc rId="1643" sId="1">
    <oc r="D129">
      <f>D135+#REF!</f>
    </oc>
    <nc r="D129">
      <f>D135</f>
    </nc>
  </rcc>
  <rcc rId="1644" sId="1">
    <oc r="D130">
      <f>D136</f>
    </oc>
    <nc r="D130">
      <f>D136</f>
    </nc>
  </rcc>
  <rcc rId="1645" sId="1">
    <oc r="D131">
      <f>D137</f>
    </oc>
    <nc r="D131">
      <f>D137</f>
    </nc>
  </rcc>
  <rcc rId="1646" sId="1">
    <oc r="E127">
      <f>E133+#REF!</f>
    </oc>
    <nc r="E127">
      <f>E133</f>
    </nc>
  </rcc>
  <rcc rId="1647" sId="1">
    <oc r="E128">
      <f>E134+#REF!</f>
    </oc>
    <nc r="E128">
      <f>E134</f>
    </nc>
  </rcc>
  <rcc rId="1648" sId="1">
    <oc r="E129">
      <f>E135+#REF!</f>
    </oc>
    <nc r="E129">
      <f>E135</f>
    </nc>
  </rcc>
  <rcc rId="1649" sId="1">
    <oc r="F127">
      <f>F133+#REF!</f>
    </oc>
    <nc r="F127">
      <f>F133</f>
    </nc>
  </rcc>
  <rcc rId="1650" sId="1">
    <oc r="F128">
      <f>F134+#REF!</f>
    </oc>
    <nc r="F128">
      <f>F134</f>
    </nc>
  </rcc>
  <rcc rId="1651" sId="1">
    <oc r="F129">
      <f>F135+#REF!</f>
    </oc>
    <nc r="F129">
      <f>F135</f>
    </nc>
  </rcc>
  <rcc rId="1652" sId="1">
    <oc r="G127">
      <f>G133+#REF!</f>
    </oc>
    <nc r="G127">
      <f>G133</f>
    </nc>
  </rcc>
  <rcc rId="1653" sId="1">
    <oc r="G128">
      <f>G134+#REF!</f>
    </oc>
    <nc r="G128">
      <f>G134</f>
    </nc>
  </rcc>
  <rcc rId="1654" sId="1">
    <oc r="G129">
      <f>G135+#REF!</f>
    </oc>
    <nc r="G129">
      <f>G135</f>
    </nc>
  </rcc>
  <rcc rId="1655" sId="1">
    <oc r="H127">
      <f>H133+#REF!</f>
    </oc>
    <nc r="H127">
      <f>H133</f>
    </nc>
  </rcc>
  <rcc rId="1656" sId="1">
    <oc r="H128">
      <f>H134+#REF!</f>
    </oc>
    <nc r="H128">
      <f>H134</f>
    </nc>
  </rcc>
  <rcc rId="1657" sId="1">
    <oc r="H129">
      <f>H135+#REF!</f>
    </oc>
    <nc r="H129">
      <f>H135</f>
    </nc>
  </rcc>
  <rcc rId="1658" sId="1">
    <oc r="I127">
      <f>I133+#REF!</f>
    </oc>
    <nc r="I127">
      <f>I133</f>
    </nc>
  </rcc>
  <rcc rId="1659" sId="1">
    <oc r="I128">
      <f>I134+#REF!</f>
    </oc>
    <nc r="I128">
      <f>I134</f>
    </nc>
  </rcc>
  <rcc rId="1660" sId="1">
    <oc r="I129">
      <f>I135+#REF!</f>
    </oc>
    <nc r="I129">
      <f>I135</f>
    </nc>
  </rcc>
  <rfmt sheetId="1" sqref="A126:B131" start="0" length="2147483647">
    <dxf>
      <font>
        <color auto="1"/>
      </font>
    </dxf>
  </rfmt>
  <rfmt sheetId="1" sqref="A132:B137" start="0" length="2147483647">
    <dxf>
      <font>
        <color auto="1"/>
      </font>
    </dxf>
  </rfmt>
  <rcv guid="{6068C3FF-17AA-48A5-A88B-2523CBAC39AE}" action="delete"/>
  <rdn rId="0" localSheetId="1" customView="1" name="Z_6068C3FF_17AA_48A5_A88B_2523CBAC39AE_.wvu.PrintArea" hidden="1" oldHidden="1">
    <formula>'на 31.01.2021'!$A$1:$J$220</formula>
    <oldFormula>'на 31.01.2021'!$A$1:$J$220</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31.01.2021'!$A$7:$J$421</formula>
    <oldFormula>'на 31.01.2021'!$A$7:$J$421</oldFormula>
  </rdn>
  <rcv guid="{6068C3FF-17AA-48A5-A88B-2523CBAC39AE}" action="add"/>
</revisions>
</file>

<file path=xl/revisions/revisionLog2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5"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6"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7"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8"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0"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4"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color rgb="FFFF0000"/>
            <rFont val="Times New Roman"/>
            <family val="1"/>
            <charset val="204"/>
          </rPr>
          <t xml:space="preserve">2)  В рамках подпрограммы "Поддержка творческих инициатив, способствующих самореализации населения" </t>
        </r>
        <r>
          <rPr>
            <sz val="16"/>
            <rFont val="Times New Roman"/>
            <family val="1"/>
            <charset val="204"/>
          </rPr>
          <t>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Планируется заключение соглашения между Департаментом культуры ХМАО-Югры и МО городским округом Сургут. </t>
        </r>
        <r>
          <rPr>
            <sz val="16"/>
            <rFont val="Times New Roman"/>
            <family val="1"/>
            <charset val="204"/>
          </rPr>
          <t xml:space="preserve">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2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6:B30" start="0" length="2147483647">
    <dxf>
      <font>
        <color auto="1"/>
      </font>
    </dxf>
  </rfmt>
  <rcc rId="1671"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31.01.2021'!$A$7:$J$421</formula>
    <oldFormula>'на 31.01.2021'!$A$7:$J$421</oldFormula>
  </rdn>
  <rcv guid="{3EEA7E1A-5F2B-4408-A34C-1F0223B5B245}" action="add"/>
</revisions>
</file>

<file path=xl/revisions/revisionLog2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31.01.2021'!$A$7:$J$421</formula>
    <oldFormula>'на 31.01.2021'!$A$7:$J$421</oldFormula>
  </rdn>
  <rcv guid="{3EEA7E1A-5F2B-4408-A34C-1F0223B5B245}" action="add"/>
</revisions>
</file>

<file path=xl/revisions/revisionLog2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 sId="1">
    <oc r="C134">
      <f>103625.27+47090.03+155264.4+162080.56+73653.64+16484.75+242849.45</f>
    </oc>
    <nc r="C134">
      <f>18367.1+139970.8</f>
    </nc>
  </rcc>
  <rcc rId="1678" sId="1">
    <oc r="D134">
      <f>192037.1+155264.4+300237.4+259334.2</f>
    </oc>
    <nc r="D134">
      <f>18367.1+139970.8</f>
    </nc>
  </rcc>
  <rrc rId="1679" sId="1" ref="A132:XFD13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b/>
          <i/>
          <sz val="18"/>
          <color rgb="FFFF0000"/>
        </font>
        <alignment horizontal="left" vertical="top" wrapText="1" readingOrder="0"/>
      </dxf>
    </rfmt>
    <rcc rId="0" sId="1" dxf="1">
      <nc r="A132" t="inlineStr">
        <is>
          <t>11.1.4.1.</t>
        </is>
      </nc>
      <ndxf>
        <font>
          <b val="0"/>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2" t="inlineStr">
        <is>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is>
      </nc>
      <ndxf>
        <font>
          <b val="0"/>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SUM(C133:C137)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SUM(D133:D137)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SUM(E133:E137)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2">
        <f>SUM(G133:G137)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I133+I134+I135</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2" t="inlineStr">
        <is>
          <t>ДГХ: В 2021 год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is>
      </nc>
      <ndxf>
        <font>
          <b val="0"/>
          <i val="0"/>
          <sz val="16"/>
          <color auto="1"/>
        </font>
        <numFmt numFmtId="13" formatCode="0%"/>
        <alignment horizontal="justify" readingOrder="0"/>
        <border outline="0">
          <left style="thin">
            <color indexed="64"/>
          </left>
          <right style="thin">
            <color indexed="64"/>
          </right>
          <top style="thin">
            <color indexed="64"/>
          </top>
          <bottom style="thin">
            <color indexed="64"/>
          </bottom>
        </border>
        <protection locked="0"/>
      </ndxf>
    </rcc>
    <rfmt sheetId="1" sqref="K132" start="0" length="0">
      <dxf>
        <font>
          <b val="0"/>
          <sz val="20"/>
          <color rgb="FFFF0000"/>
        </font>
        <numFmt numFmtId="4" formatCode="#,##0.00"/>
      </dxf>
    </rfmt>
    <rfmt sheetId="1" sqref="L132" start="0" length="0">
      <dxf>
        <font>
          <i val="0"/>
          <sz val="20"/>
          <color rgb="FFFF0000"/>
        </font>
        <numFmt numFmtId="4" formatCode="#,##0.00"/>
      </dxf>
    </rfmt>
    <rfmt sheetId="1" sqref="M132" start="0" length="0">
      <dxf>
        <font>
          <i val="0"/>
          <sz val="20"/>
          <color rgb="FFFF0000"/>
        </font>
        <numFmt numFmtId="4" formatCode="#,##0.00"/>
      </dxf>
    </rfmt>
  </rrc>
  <rrc rId="1680" sId="1" ref="A132:XFD132" action="deleteRow">
    <undo index="0" exp="ref" v="1" dr="I132" r="I127" sId="1"/>
    <undo index="0" exp="ref" v="1" dr="H132" r="H127" sId="1"/>
    <undo index="0" exp="ref" v="1" dr="G132" r="G127" sId="1"/>
    <undo index="0" exp="ref" v="1" dr="F132" r="F127" sId="1"/>
    <undo index="0" exp="ref" v="1" dr="E132" r="E127" sId="1"/>
    <undo index="0" exp="ref" v="1" dr="D132" r="D127" sId="1"/>
    <undo index="0" exp="ref" v="1" dr="C132" r="C12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федеральный бюджет</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1" sId="1" ref="A132:XFD132" action="deleteRow">
    <undo index="0" exp="ref" v="1" dr="I132" r="I128" sId="1"/>
    <undo index="0" exp="ref" v="1" dr="H132" r="H128" sId="1"/>
    <undo index="0" exp="ref" v="1" dr="G132" r="G128" sId="1"/>
    <undo index="0" exp="ref" v="1" dr="F132" r="F128" sId="1"/>
    <undo index="0" exp="ref" v="1" dr="E132" r="E128" sId="1"/>
    <undo index="0" exp="ref" v="1" dr="D132" r="D128" sId="1"/>
    <undo index="0" exp="ref" v="1" dr="C132" r="C128"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 xml:space="preserve">бюджет ХМАО - Югры </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18367.1+139970.8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18367.1+139970.8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146579.04+124762.39+229264.65+195141.16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2">
        <f>146579.04+124762.39+229264.65+195141.16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D132-G132</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2" sId="1" ref="A132:XFD132" action="deleteRow">
    <undo index="0" exp="ref" v="1" dr="I132" r="I129" sId="1"/>
    <undo index="0" exp="ref" v="1" dr="H132" r="H129" sId="1"/>
    <undo index="0" exp="ref" v="1" dr="G132" r="G129" sId="1"/>
    <undo index="0" exp="ref" v="1" dr="F132" r="F129" sId="1"/>
    <undo index="0" exp="ref" v="1" dr="E132" r="E129" sId="1"/>
    <undo index="0" exp="ref" v="1" dr="D132" r="D129" sId="1"/>
    <undo index="0" exp="ref" v="1" dr="C132" r="C12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35041.47+64128.46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2">
        <v>112249.41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2">
        <v>85991.23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32">
        <v>85991.23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D132-G132</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3" sId="1" ref="A132:XFD132" action="deleteRow">
    <undo index="0" exp="ref" v="1" dr="I132" r="I130" sId="1"/>
    <undo index="0" exp="ref" v="1" dr="G132" r="G130" sId="1"/>
    <undo index="0" exp="ref" v="1" dr="E132" r="E130" sId="1"/>
    <undo index="0" exp="ref" v="1" dr="D132" r="D130" sId="1"/>
    <undo index="0" exp="ref" v="1" dr="C132" r="C13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 сверх соглашения</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cc rId="0" sId="1" dxf="1" numFmtId="14">
      <nc r="H132">
        <v>0</v>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4" sId="1" ref="A132:XFD132" action="deleteRow">
    <undo index="0" exp="ref" v="1" dr="I132" r="I131" sId="1"/>
    <undo index="0" exp="ref" v="1" dr="G132" r="G131" sId="1"/>
    <undo index="0" exp="ref" v="1" dr="E132" r="E131" sId="1"/>
    <undo index="0" exp="ref" v="1" dr="D132" r="D131" sId="1"/>
    <undo index="0" exp="ref" v="1" dr="C132" r="C13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привлечённые средства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cc rId="1685" sId="1">
    <oc r="C127">
      <f>#REF!</f>
    </oc>
    <nc r="C127"/>
  </rcc>
  <rcc rId="1686" sId="1">
    <oc r="C130">
      <f>#REF!</f>
    </oc>
    <nc r="C130"/>
  </rcc>
  <rcc rId="1687" sId="1">
    <oc r="C131">
      <f>#REF!</f>
    </oc>
    <nc r="C131"/>
  </rcc>
  <rcc rId="1688" sId="1">
    <oc r="D131">
      <f>#REF!</f>
    </oc>
    <nc r="D131"/>
  </rcc>
  <rcc rId="1689" sId="1">
    <oc r="D130">
      <f>#REF!</f>
    </oc>
    <nc r="D130"/>
  </rcc>
  <rcc rId="1690" sId="1">
    <oc r="D127">
      <f>#REF!</f>
    </oc>
    <nc r="D127"/>
  </rcc>
  <rcc rId="1691" sId="1">
    <oc r="E127">
      <f>#REF!</f>
    </oc>
    <nc r="E127"/>
  </rcc>
  <rcc rId="1692" sId="1">
    <oc r="E128">
      <f>#REF!</f>
    </oc>
    <nc r="E128"/>
  </rcc>
  <rcc rId="1693" sId="1">
    <oc r="E129">
      <f>#REF!</f>
    </oc>
    <nc r="E129"/>
  </rcc>
  <rcc rId="1694" sId="1">
    <oc r="E130">
      <f>#REF!</f>
    </oc>
    <nc r="E130"/>
  </rcc>
  <rcc rId="1695" sId="1">
    <oc r="E131">
      <f>#REF!</f>
    </oc>
    <nc r="E131"/>
  </rcc>
  <rcc rId="1696" sId="1">
    <oc r="F129">
      <f>#REF!</f>
    </oc>
    <nc r="F129"/>
  </rcc>
  <rcc rId="1697" sId="1">
    <oc r="F128">
      <f>#REF!</f>
    </oc>
    <nc r="F128"/>
  </rcc>
  <rcc rId="1698" sId="1">
    <oc r="F127">
      <f>#REF!</f>
    </oc>
    <nc r="F127"/>
  </rcc>
  <rcc rId="1699" sId="1">
    <oc r="G131">
      <f>#REF!</f>
    </oc>
    <nc r="G131"/>
  </rcc>
  <rcc rId="1700" sId="1">
    <oc r="G130">
      <f>#REF!</f>
    </oc>
    <nc r="G130"/>
  </rcc>
  <rcc rId="1701" sId="1">
    <oc r="G129">
      <f>#REF!</f>
    </oc>
    <nc r="G129"/>
  </rcc>
  <rcc rId="1702" sId="1">
    <oc r="G128">
      <f>#REF!</f>
    </oc>
    <nc r="G128"/>
  </rcc>
  <rcc rId="1703" sId="1">
    <oc r="G127">
      <f>#REF!</f>
    </oc>
    <nc r="G127"/>
  </rcc>
  <rcc rId="1704" sId="1">
    <oc r="H127">
      <f>#REF!</f>
    </oc>
    <nc r="H127"/>
  </rcc>
  <rcc rId="1705" sId="1">
    <oc r="H128">
      <f>#REF!</f>
    </oc>
    <nc r="H128"/>
  </rcc>
  <rcc rId="1706" sId="1">
    <oc r="H129">
      <f>#REF!</f>
    </oc>
    <nc r="H129"/>
  </rcc>
  <rcc rId="1707" sId="1">
    <oc r="H126">
      <f>G126/D126</f>
    </oc>
    <nc r="H126">
      <f>G126/D126</f>
    </nc>
  </rcc>
  <rcc rId="1708" sId="1">
    <oc r="C128">
      <f>#REF!</f>
    </oc>
    <nc r="C128">
      <f>18367.1+139970.8+87639.2+218928.7</f>
    </nc>
  </rcc>
  <rcc rId="1709" sId="1">
    <oc r="D128">
      <f>#REF!</f>
    </oc>
    <nc r="D128">
      <f>18367.1+139970.8+87639.2+218928.7</f>
    </nc>
  </rcc>
  <rcc rId="1710" sId="1">
    <oc r="C129">
      <f>#REF!</f>
    </oc>
    <nc r="C129">
      <f>13101.9+44358.4</f>
    </nc>
  </rcc>
  <rcc rId="1711" sId="1">
    <oc r="D129">
      <f>#REF!</f>
    </oc>
    <nc r="D129">
      <f>13101.9+44358.4</f>
    </nc>
  </rcc>
  <rfmt sheetId="1" sqref="A78:B83" start="0" length="2147483647">
    <dxf>
      <font>
        <color auto="1"/>
      </font>
    </dxf>
  </rfmt>
  <rcc rId="1712" sId="1">
    <oc r="B102" t="inlineStr">
      <is>
        <t>Предоставление субсидий органам местного самоуправления муниципальных образований в области жилищного строительства</t>
      </is>
    </oc>
    <nc r="B102" t="inlineStr">
      <is>
        <t xml:space="preserve">Градостроительная деятельность </t>
      </is>
    </nc>
  </rcc>
  <rfmt sheetId="1" sqref="B102" start="0" length="2147483647">
    <dxf>
      <font>
        <color auto="1"/>
      </font>
    </dxf>
  </rfmt>
  <rfmt sheetId="1" sqref="B84:B89" start="0" length="2147483647">
    <dxf>
      <font>
        <color auto="1"/>
      </font>
    </dxf>
  </rfmt>
  <rcc rId="1713" sId="1">
    <oc r="C86">
      <f>320392.2+518834.7</f>
    </oc>
    <nc r="C86">
      <f>155326.2</f>
    </nc>
  </rcc>
  <rcc rId="1714" sId="1" numFmtId="4">
    <oc r="D86">
      <v>135456.29999999999</v>
    </oc>
    <nc r="D86">
      <v>155326.20000000001</v>
    </nc>
  </rcc>
  <rcc rId="1715" sId="1" numFmtId="4">
    <oc r="E86">
      <v>135456.20000000001</v>
    </oc>
    <nc r="E86"/>
  </rcc>
  <rcc rId="1716" sId="1" numFmtId="4">
    <oc r="G86">
      <v>135456.20000000001</v>
    </oc>
    <nc r="G86"/>
  </rcc>
  <rcc rId="1717" sId="1" numFmtId="4">
    <oc r="G87">
      <v>16741.8</v>
    </oc>
    <nc r="G87"/>
  </rcc>
  <rcc rId="1718" sId="1" numFmtId="4">
    <oc r="E87">
      <v>16741.8</v>
    </oc>
    <nc r="E87"/>
  </rcc>
  <rcc rId="1719" sId="1" numFmtId="4">
    <oc r="C87">
      <v>101899.71</v>
    </oc>
    <nc r="C87">
      <v>19197.599999999999</v>
    </nc>
  </rcc>
  <rcc rId="1720" sId="1" numFmtId="4">
    <oc r="D87">
      <v>90645.2</v>
    </oc>
    <nc r="D87">
      <v>19197.599999999999</v>
    </nc>
  </rcc>
  <rfmt sheetId="1" sqref="C84:D87" start="0" length="2147483647">
    <dxf>
      <font>
        <color auto="1"/>
      </font>
    </dxf>
  </rfmt>
  <rfmt sheetId="1" sqref="A84" start="0" length="2147483647">
    <dxf>
      <font>
        <color auto="1"/>
      </font>
    </dxf>
  </rfmt>
  <rrc rId="1721"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cc rId="0" sId="1" dxf="1">
      <nc r="A90" t="inlineStr">
        <is>
          <t>11.1.1.2</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90" t="inlineStr">
        <is>
          <t>Предоставление субсидий гражданам, проживающим в строениях, временно приспособленных для проживания (ДАиГ)</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90">
        <f>SUM(C91:C95)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90">
        <f>SUM(D91:D95)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90">
        <f>SUM(E91:E95)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SUM(G91:G95)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SUM(I91:I95)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90" t="inlineStr">
        <is>
          <t>Перечисление субсидий произведится по факту издания постановлениий Администрации города. Произведена выплата субсидии трем участникам программы. 
Остаток средств в объеме 1 102,7 тыс.руб. - доля софинансирования средств местного бюджета, неперераспределенная в связи с поздним перераспредлением средств окружного бюджета. Остаток средств в объеме 0,05 тыс.рублей сложился по факту предоставления субсидий гражданам.</t>
        </is>
      </nc>
      <ndxf>
        <font>
          <sz val="16"/>
          <color rgb="FFFF0000"/>
        </font>
        <numFmt numFmtId="13" formatCode="0%"/>
        <alignment horizontal="justify" readingOrder="0"/>
        <border outline="0">
          <left style="thin">
            <color indexed="64"/>
          </left>
          <right style="thin">
            <color indexed="64"/>
          </right>
          <top style="thin">
            <color indexed="64"/>
          </top>
        </border>
        <protection locked="0"/>
      </ndxf>
    </rcc>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2" sId="1" ref="A90:XFD90" action="deleteRow">
    <undo index="1" exp="ref" v="1" dr="I90" r="I79" sId="1"/>
    <undo index="1" exp="ref" v="1" dr="G90" r="G79" sId="1"/>
    <undo index="1" exp="ref" v="1" dr="E90" r="E79" sId="1"/>
    <undo index="1" exp="ref" v="1" dr="D90" r="D79" sId="1"/>
    <undo index="1" exp="ref" v="1" dr="C90" r="C7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3" sId="1" ref="A90:XFD90" action="deleteRow">
    <undo index="1" exp="ref" v="1" dr="I90" r="I80" sId="1"/>
    <undo index="1" exp="ref" v="1" dr="H90" r="H80" sId="1"/>
    <undo index="1" exp="ref" v="1" dr="G90" r="G80" sId="1"/>
    <undo index="1" exp="ref" v="1" dr="F90" r="F80" sId="1"/>
    <undo index="1" exp="ref" v="1" dr="E90" r="E80" sId="1"/>
    <undo index="1" exp="ref" v="1" dr="D90" r="D80" sId="1"/>
    <undo index="1" exp="ref" v="1" dr="C90" r="C8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14560.1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5638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5637.95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E90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4" sId="1" ref="A90:XFD90" action="deleteRow">
    <undo index="1" exp="ref" v="1" dr="I90" r="I81" sId="1"/>
    <undo index="1" exp="ref" v="1" dr="H90" r="H81" sId="1"/>
    <undo index="1" exp="ref" v="1" dr="G90" r="G81" sId="1"/>
    <undo index="1" exp="ref" v="1" dr="F90" r="F81" sId="1"/>
    <undo index="1" exp="ref" v="1" dr="E90" r="E81" sId="1"/>
    <undo index="1" exp="ref" v="1" dr="D90" r="D81" sId="1"/>
    <undo index="1" exp="ref" v="1" dr="C90" r="C8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1799.56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1799.56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696.86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696.86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5"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6"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ttom style="thin">
            <color indexed="64"/>
          </bottom>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7"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cc rId="0" sId="1" dxf="1">
      <nc r="A90" t="inlineStr">
        <is>
          <t>11.1.1.3</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90" t="inlineStr">
        <is>
          <t>Субсидии на строительство объектов инженерной инфраструктуры на территориях, предназначенных для жилищного строительства</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90">
        <f>SUM(C91:C95)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90">
        <f>SUM(D91:D95)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90">
        <f>SUM(E91:E95)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SUM(G91:G95)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SUM(I91:I95)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90" t="inlineStr">
        <is>
          <t>Объект "Улица Маяковского от ул.30 лет Победы до ул. Университетская" введен в эксплуатацию. Разрешение на ввод №86-ru86310000-82-2020 от 30.12.2020 года. Остаток средств в объеме 7 099,88 тыс.руб. сложился по факту выполнения работ</t>
        </is>
      </nc>
      <ndxf>
        <font>
          <sz val="16"/>
          <color rgb="FFFF0000"/>
        </font>
        <numFmt numFmtId="13" formatCode="0%"/>
        <alignment horizontal="justify" readingOrder="0"/>
        <border outline="0">
          <left style="thin">
            <color indexed="64"/>
          </left>
          <right style="thin">
            <color indexed="64"/>
          </right>
          <top style="thin">
            <color indexed="64"/>
          </top>
        </border>
        <protection locked="0"/>
      </ndxf>
    </rcc>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8" sId="1" ref="A90:XFD90" action="deleteRow">
    <undo index="3" exp="ref" v="1" dr="I90" r="I79" sId="1"/>
    <undo index="3" exp="ref" v="1" dr="G90" r="G79" sId="1"/>
    <undo index="3" exp="ref" v="1" dr="E90" r="E79" sId="1"/>
    <undo index="3" exp="ref" v="1" dr="D90" r="D79" sId="1"/>
    <undo index="3" exp="ref" v="1" dr="C90" r="C7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9" sId="1" ref="A90:XFD90" action="deleteRow">
    <undo index="3" exp="ref" v="1" dr="I90" r="I80" sId="1"/>
    <undo index="3" exp="ref" v="1" dr="G90" r="G80" sId="1"/>
    <undo index="3" exp="ref" v="1" dr="E90" r="E80" sId="1"/>
    <undo index="3" exp="ref" v="1" dr="D90" r="D80" sId="1"/>
    <undo index="3" exp="ref" v="1" dr="C90" r="C8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36893.9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22302.799999999999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20625.689999999999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20625.689999999999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0" sId="1" ref="A90:XFD90" action="deleteRow">
    <undo index="3" exp="ref" v="1" dr="I90" r="I81" sId="1"/>
    <undo index="3" exp="ref" v="1" dr="G90" r="G81" sId="1"/>
    <undo index="3" exp="ref" v="1" dr="E90" r="E81" sId="1"/>
    <undo index="3" exp="ref" v="1" dr="D90" r="D81" sId="1"/>
    <undo index="3" exp="ref" v="1" dr="C90" r="C8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12298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12298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6875.23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6875.23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1"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2"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ttom style="thin">
            <color indexed="64"/>
          </bottom>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cc rId="1733" sId="1">
    <oc r="C79">
      <f>C85+#REF!+#REF!</f>
    </oc>
    <nc r="C79">
      <f>C85</f>
    </nc>
  </rcc>
  <rcc rId="1734" sId="1">
    <oc r="C80">
      <f>C86+#REF!+#REF!</f>
    </oc>
    <nc r="C80">
      <f>C86</f>
    </nc>
  </rcc>
  <rcc rId="1735" sId="1">
    <oc r="C81">
      <f>C87+#REF!+#REF!</f>
    </oc>
    <nc r="C81">
      <f>C87</f>
    </nc>
  </rcc>
  <rcc rId="1736" sId="1">
    <nc r="C82">
      <f>C88</f>
    </nc>
  </rcc>
  <rcc rId="1737" sId="1">
    <nc r="C83">
      <f>C89</f>
    </nc>
  </rcc>
  <rcc rId="1738" sId="1">
    <oc r="D79">
      <f>D85+#REF!+#REF!</f>
    </oc>
    <nc r="D79">
      <f>D85</f>
    </nc>
  </rcc>
  <rcc rId="1739" sId="1">
    <oc r="D80">
      <f>D86+#REF!+#REF!</f>
    </oc>
    <nc r="D80">
      <f>D86</f>
    </nc>
  </rcc>
  <rcc rId="1740" sId="1">
    <oc r="D81">
      <f>D87+#REF!+#REF!</f>
    </oc>
    <nc r="D81">
      <f>D87</f>
    </nc>
  </rcc>
  <rcc rId="1741" sId="1">
    <nc r="D82">
      <f>D88</f>
    </nc>
  </rcc>
  <rcc rId="1742" sId="1" odxf="1" dxf="1">
    <nc r="D83">
      <f>D89</f>
    </nc>
    <odxf>
      <font>
        <b/>
        <sz val="20"/>
        <color rgb="FFFF0000"/>
      </font>
    </odxf>
    <ndxf>
      <font>
        <b val="0"/>
        <sz val="20"/>
        <color rgb="FFFF0000"/>
      </font>
    </ndxf>
  </rcc>
  <rcc rId="1743" sId="1">
    <oc r="E79">
      <f>E85+#REF!+#REF!</f>
    </oc>
    <nc r="E79">
      <f>E85</f>
    </nc>
  </rcc>
  <rcc rId="1744" sId="1">
    <oc r="E80">
      <f>E86+#REF!+#REF!</f>
    </oc>
    <nc r="E80">
      <f>E86</f>
    </nc>
  </rcc>
  <rcc rId="1745" sId="1">
    <oc r="E81">
      <f>E87+#REF!+#REF!</f>
    </oc>
    <nc r="E81">
      <f>E87</f>
    </nc>
  </rcc>
  <rcc rId="1746" sId="1">
    <nc r="E82">
      <f>E88</f>
    </nc>
  </rcc>
  <rcc rId="1747" sId="1">
    <nc r="E83">
      <f>E89</f>
    </nc>
  </rcc>
  <rcc rId="1748" sId="1">
    <oc r="F80">
      <f>F86+#REF!</f>
    </oc>
    <nc r="F80">
      <f>F86</f>
    </nc>
  </rcc>
  <rcc rId="1749" sId="1">
    <oc r="F81">
      <f>F87+#REF!</f>
    </oc>
    <nc r="F81">
      <f>F87</f>
    </nc>
  </rcc>
  <rcc rId="1750" sId="1">
    <oc r="G79">
      <f>G85+#REF!+#REF!</f>
    </oc>
    <nc r="G79">
      <f>G85</f>
    </nc>
  </rcc>
  <rcc rId="1751" sId="1">
    <oc r="G80">
      <f>G86+#REF!+#REF!</f>
    </oc>
    <nc r="G80">
      <f>G86</f>
    </nc>
  </rcc>
  <rcc rId="1752" sId="1">
    <oc r="G81">
      <f>G87+#REF!+#REF!</f>
    </oc>
    <nc r="G81">
      <f>G87</f>
    </nc>
  </rcc>
  <rcc rId="1753" sId="1">
    <nc r="G82">
      <f>G88</f>
    </nc>
  </rcc>
  <rcc rId="1754" sId="1">
    <nc r="G83">
      <f>G89</f>
    </nc>
  </rcc>
  <rcc rId="1755" sId="1" odxf="1" dxf="1">
    <oc r="H80">
      <f>H86+#REF!</f>
    </oc>
    <nc r="H80"/>
    <ndxf>
      <font>
        <b/>
        <i/>
        <sz val="20"/>
        <color rgb="FFFF0000"/>
      </font>
      <numFmt numFmtId="14" formatCode="0.00%"/>
    </ndxf>
  </rcc>
  <rcc rId="1756" sId="1" odxf="1" dxf="1">
    <oc r="H81">
      <f>H87+#REF!</f>
    </oc>
    <nc r="H81"/>
    <odxf>
      <font>
        <b val="0"/>
        <i val="0"/>
        <sz val="20"/>
        <color rgb="FFFF0000"/>
      </font>
      <numFmt numFmtId="4" formatCode="#,##0.00"/>
    </odxf>
    <ndxf>
      <font>
        <b/>
        <i/>
        <sz val="20"/>
        <color rgb="FFFF0000"/>
      </font>
      <numFmt numFmtId="14" formatCode="0.00%"/>
    </ndxf>
  </rcc>
  <rfmt sheetId="1" sqref="H82" start="0" length="0">
    <dxf>
      <font>
        <b/>
        <i/>
        <sz val="20"/>
        <color rgb="FFFF0000"/>
      </font>
    </dxf>
  </rfmt>
  <rfmt sheetId="1" sqref="H83" start="0" length="0">
    <dxf>
      <font>
        <b/>
        <i/>
        <sz val="20"/>
        <color rgb="FFFF0000"/>
      </font>
    </dxf>
  </rfmt>
  <rcc rId="1757" sId="1">
    <oc r="I79">
      <f>I85+#REF!+#REF!</f>
    </oc>
    <nc r="I79">
      <f>I85</f>
    </nc>
  </rcc>
  <rcc rId="1758" sId="1">
    <oc r="I80">
      <f>I86+#REF!+#REF!</f>
    </oc>
    <nc r="I80">
      <f>I86</f>
    </nc>
  </rcc>
  <rcc rId="1759" sId="1">
    <oc r="I81">
      <f>I87+#REF!+#REF!</f>
    </oc>
    <nc r="I81">
      <f>I87</f>
    </nc>
  </rcc>
  <rcc rId="1760" sId="1">
    <nc r="I82">
      <f>I88</f>
    </nc>
  </rcc>
  <rcc rId="1761" sId="1">
    <nc r="I83">
      <f>I89</f>
    </nc>
  </rcc>
  <rfmt sheetId="1" sqref="A90" start="0" length="2147483647">
    <dxf>
      <font>
        <color auto="1"/>
      </font>
    </dxf>
  </rfmt>
  <rcv guid="{6068C3FF-17AA-48A5-A88B-2523CBAC39AE}" action="delete"/>
  <rdn rId="0" localSheetId="1" customView="1" name="Z_6068C3FF_17AA_48A5_A88B_2523CBAC39AE_.wvu.PrintArea" hidden="1" oldHidden="1">
    <formula>'на 31.01.2021'!$A$1:$J$202</formula>
    <oldFormula>'на 31.01.2021'!$A$1:$J$202</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31.01.2021'!$A$7:$J$403</formula>
    <oldFormula>'на 31.01.2021'!$A$7:$J$403</oldFormula>
  </rdn>
  <rcv guid="{6068C3FF-17AA-48A5-A88B-2523CBAC39AE}" action="add"/>
</revisions>
</file>

<file path=xl/revisions/revisionLog2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31.01.2021'!$A$7:$J$403</formula>
    <oldFormula>'на 31.01.2021'!$A$7:$J$403</oldFormula>
  </rdn>
  <rcv guid="{3EEA7E1A-5F2B-4408-A34C-1F0223B5B245}" action="add"/>
</revisions>
</file>

<file path=xl/revisions/revisionLog2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2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2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69"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cc rId="0" sId="1" dxf="1">
      <nc r="A102" t="inlineStr">
        <is>
          <t>11.1.2.2</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02" t="inlineStr">
        <is>
          <t>Проекты планировок и проекты межевания территорий, работы по постановке границ территориальных зон на государственный кадастровый учет (ДАиГ)</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02">
        <f>SUM(C103:C107)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02">
        <f>SUM(D103:D107)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02">
        <f>SUM(E103:E107)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SUM(G103:G107)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I103+I104+I105</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02"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953,99 тыс.рублей сложился по итогам проведения конкурсных процедур
</t>
        </is>
      </nc>
      <ndxf>
        <font>
          <sz val="16"/>
          <color rgb="FFFF0000"/>
        </font>
        <numFmt numFmtId="13" formatCode="0%"/>
        <border outline="0">
          <left style="thin">
            <color indexed="64"/>
          </left>
          <right style="thin">
            <color indexed="64"/>
          </right>
        </border>
        <protection locked="0"/>
      </ndxf>
    </rcc>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0" sId="1" ref="A102:XFD102" action="deleteRow">
    <undo index="1" exp="ref" v="1" dr="I102" r="I91" sId="1"/>
    <undo index="1" exp="ref" v="1" dr="G102" r="G91" sId="1"/>
    <undo index="1" exp="ref" v="1" dr="E102" r="E91" sId="1"/>
    <undo index="1" exp="ref" v="1" dr="D102" r="D91" sId="1"/>
    <undo index="1" exp="ref" v="1" dr="C102" r="C9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1" sId="1" ref="A102:XFD102" action="deleteRow">
    <undo index="1" exp="ref" v="1" dr="I102" r="I92" sId="1"/>
    <undo index="1" exp="ref" v="1" dr="G102" r="G92" sId="1"/>
    <undo index="1" exp="ref" v="1" dr="E102" r="E92" sId="1"/>
    <undo index="1" exp="ref" v="1" dr="D102" r="D92" sId="1"/>
    <undo index="1" exp="ref" v="1" dr="C102" r="C9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16228.38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6999.53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6150.42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6150.42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2" sId="1" ref="A102:XFD102" action="deleteRow">
    <undo index="1" exp="ref" v="1" dr="I102" r="I93" sId="1"/>
    <undo index="1" exp="ref" v="1" dr="G102" r="G93" sId="1"/>
    <undo index="1" exp="ref" v="1" dr="E102" r="E93" sId="1"/>
    <undo index="1" exp="ref" v="1" dr="D102" r="D93" sId="1"/>
    <undo index="1" exp="ref" v="1" dr="C102" r="C93"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2005.75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865.1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760.22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E102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3" sId="1" ref="A102:XFD102" action="deleteRow">
    <undo index="1" exp="ref" v="1" dr="I102" r="I94" sId="1"/>
    <undo index="1" exp="ref" v="1" dr="G102" r="G94" sId="1"/>
    <undo index="1" exp="ref" v="1" dr="E102" r="E94" sId="1"/>
    <undo index="1" exp="ref" v="1" dr="D102" r="D94" sId="1"/>
    <undo index="1" exp="ref" v="1" dr="C102" r="C94"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4" sId="1" ref="A102:XFD102" action="deleteRow">
    <undo index="1" exp="ref" v="1" dr="I102" r="I95" sId="1"/>
    <undo index="1" exp="ref" v="1" dr="G102" r="G95" sId="1"/>
    <undo index="1" exp="ref" v="1" dr="E102" r="E95" sId="1"/>
    <undo index="1" exp="ref" v="1" dr="D102" r="D95" sId="1"/>
    <undo index="1" exp="ref" v="1" dr="C102" r="C95"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ttom style="thin">
            <color indexed="64"/>
          </bottom>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5"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cc rId="0" sId="1" dxf="1">
      <nc r="A102" t="inlineStr">
        <is>
          <t>11.1.2.3</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02" t="inlineStr">
        <is>
          <t>Предоставление субсидии на возмещение затрат по строительству инженерных сетей</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02">
        <f>C103+C104+C105+C106+C107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02">
        <f>D103+D104+D105+D106+D107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02">
        <f>E103+E104+E105+E106+E107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G103+G104+G105+G106+G107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I104+I103+I105</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02" t="inlineStr">
        <is>
          <t>Выплата субсидии на возмещение части затрат застройщикам (инвесторам) по строительству объектов инженерной инфраструктуры не произведена по причине отказа Департамента строительства ХМАО-Югры в финансировании доли окружного бюджета (п.3.3 приложения 3 к Постановлению Правительства ХМАО-Югры от 05.10.2018 №346-п). Соглашения о расторжении соглашения о предоставлении из бюджета города субсидии на возмещение части затрат по строительству объектов инженерной инфраструктуры  направлены в адрес застройщиков.</t>
        </is>
      </nc>
      <ndxf>
        <font>
          <sz val="16"/>
          <color rgb="FFFF0000"/>
        </font>
        <numFmt numFmtId="13" formatCode="0%"/>
        <border outline="0">
          <left style="thin">
            <color indexed="64"/>
          </left>
          <right style="thin">
            <color indexed="64"/>
          </right>
          <top style="thin">
            <color indexed="64"/>
          </top>
        </border>
        <protection locked="0"/>
      </ndxf>
    </rcc>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6" sId="1" ref="A102:XFD102" action="deleteRow">
    <undo index="3" exp="ref" v="1" dr="G102" r="G91" sId="1"/>
    <undo index="3" exp="ref" v="1" dr="E102" r="E91" sId="1"/>
    <undo index="3" exp="ref" v="1" dr="D102" r="D91" sId="1"/>
    <undo index="3" exp="ref" v="1" dr="C102" r="C9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7" sId="1" ref="A102:XFD102" action="deleteRow">
    <undo index="3" exp="ref" v="1" dr="I102" r="I92" sId="1"/>
    <undo index="3" exp="ref" v="1" dr="G102" r="G92" sId="1"/>
    <undo index="3" exp="ref" v="1" dr="E102" r="E92" sId="1"/>
    <undo index="3" exp="ref" v="1" dr="D102" r="D92" sId="1"/>
    <undo index="3" exp="ref" v="1" dr="C102" r="C9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16462.88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47097.58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8" sId="1" ref="A102:XFD102" action="deleteRow">
    <undo index="3" exp="ref" v="1" dr="I102" r="I93" sId="1"/>
    <undo index="3" exp="ref" v="1" dr="G102" r="G93" sId="1"/>
    <undo index="3" exp="ref" v="1" dr="E102" r="E93" sId="1"/>
    <undo index="3" exp="ref" v="1" dr="D102" r="D93" sId="1"/>
    <undo index="3" exp="ref" v="1" dr="C102" r="C93"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2034.74</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5821.05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2886.45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2886.45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9"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80"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ttom style="thin">
            <color indexed="64"/>
          </bottom>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cc rId="1781" sId="1">
    <oc r="C91">
      <f>C97+#REF!+#REF!</f>
    </oc>
    <nc r="C91">
      <f>C97</f>
    </nc>
  </rcc>
  <rcc rId="1782" sId="1">
    <oc r="C92">
      <f>C98+#REF!+#REF!</f>
    </oc>
    <nc r="C92">
      <f>C98</f>
    </nc>
  </rcc>
  <rcc rId="1783" sId="1">
    <oc r="C93">
      <f>C99+#REF!+#REF!</f>
    </oc>
    <nc r="C93">
      <f>C99</f>
    </nc>
  </rcc>
  <rcc rId="1784" sId="1">
    <oc r="C94">
      <f>C100+#REF!</f>
    </oc>
    <nc r="C94">
      <f>C100</f>
    </nc>
  </rcc>
  <rcc rId="1785" sId="1">
    <oc r="C95">
      <f>C101+#REF!</f>
    </oc>
    <nc r="C95">
      <f>C101</f>
    </nc>
  </rcc>
  <rcc rId="1786" sId="1">
    <oc r="D91">
      <f>D97+#REF!+#REF!</f>
    </oc>
    <nc r="D91">
      <f>D97</f>
    </nc>
  </rcc>
  <rcc rId="1787" sId="1">
    <oc r="D92">
      <f>D98+#REF!+#REF!</f>
    </oc>
    <nc r="D92">
      <f>D98</f>
    </nc>
  </rcc>
  <rcc rId="1788" sId="1">
    <oc r="D93">
      <f>D99+#REF!+#REF!</f>
    </oc>
    <nc r="D93">
      <f>D99</f>
    </nc>
  </rcc>
  <rcc rId="1789" sId="1">
    <oc r="D94">
      <f>D100+#REF!</f>
    </oc>
    <nc r="D94">
      <f>D100</f>
    </nc>
  </rcc>
  <rcc rId="1790" sId="1">
    <oc r="D95">
      <f>D101+#REF!</f>
    </oc>
    <nc r="D95">
      <f>D101</f>
    </nc>
  </rcc>
  <rcc rId="1791" sId="1">
    <oc r="E91">
      <f>E97+#REF!+#REF!</f>
    </oc>
    <nc r="E91">
      <f>E97</f>
    </nc>
  </rcc>
  <rcc rId="1792" sId="1">
    <oc r="E92">
      <f>E98+#REF!+#REF!</f>
    </oc>
    <nc r="E92">
      <f>E98</f>
    </nc>
  </rcc>
  <rcc rId="1793" sId="1">
    <oc r="E93">
      <f>E99+#REF!+#REF!</f>
    </oc>
    <nc r="E93">
      <f>E99</f>
    </nc>
  </rcc>
  <rcc rId="1794" sId="1">
    <oc r="E94">
      <f>E100+#REF!</f>
    </oc>
    <nc r="E94">
      <f>E100</f>
    </nc>
  </rcc>
  <rcc rId="1795" sId="1">
    <oc r="E95">
      <f>E101+#REF!</f>
    </oc>
    <nc r="E95">
      <f>E101</f>
    </nc>
  </rcc>
  <rcc rId="1796" sId="1">
    <oc r="G91">
      <f>G97+#REF!+#REF!</f>
    </oc>
    <nc r="G91">
      <f>G97</f>
    </nc>
  </rcc>
  <rcc rId="1797" sId="1">
    <oc r="G92">
      <f>G98+#REF!+#REF!</f>
    </oc>
    <nc r="G92">
      <f>G98</f>
    </nc>
  </rcc>
  <rcc rId="1798" sId="1">
    <oc r="G93">
      <f>G99+#REF!+#REF!</f>
    </oc>
    <nc r="G93">
      <f>G99</f>
    </nc>
  </rcc>
  <rcc rId="1799" sId="1">
    <oc r="G94">
      <f>G100+#REF!</f>
    </oc>
    <nc r="G94">
      <f>G100</f>
    </nc>
  </rcc>
  <rcc rId="1800" sId="1">
    <oc r="G95">
      <f>G101+#REF!</f>
    </oc>
    <nc r="G95">
      <f>G101</f>
    </nc>
  </rcc>
  <rcc rId="1801" sId="1">
    <oc r="I91">
      <f>I97+#REF!</f>
    </oc>
    <nc r="I91">
      <f>I97</f>
    </nc>
  </rcc>
  <rcc rId="1802" sId="1" odxf="1" dxf="1">
    <oc r="I92">
      <f>I98+#REF!+#REF!</f>
    </oc>
    <nc r="I92">
      <f>I98</f>
    </nc>
    <odxf>
      <font>
        <i val="0"/>
        <sz val="20"/>
        <color rgb="FFFF0000"/>
      </font>
    </odxf>
    <ndxf>
      <font>
        <i/>
        <sz val="20"/>
        <color rgb="FFFF0000"/>
      </font>
    </ndxf>
  </rcc>
  <rcc rId="1803" sId="1" odxf="1" dxf="1">
    <oc r="I93">
      <f>I99+#REF!+#REF!</f>
    </oc>
    <nc r="I93">
      <f>I99</f>
    </nc>
    <odxf>
      <font>
        <i val="0"/>
        <sz val="20"/>
        <color rgb="FFFF0000"/>
      </font>
    </odxf>
    <ndxf>
      <font>
        <i/>
        <sz val="20"/>
        <color rgb="FFFF0000"/>
      </font>
    </ndxf>
  </rcc>
  <rcc rId="1804" sId="1">
    <oc r="I94">
      <f>I100+#REF!</f>
    </oc>
    <nc r="I94">
      <f>I100</f>
    </nc>
  </rcc>
  <rcc rId="1805" sId="1">
    <oc r="I95">
      <f>I101+#REF!</f>
    </oc>
    <nc r="I95">
      <f>I101</f>
    </nc>
  </rcc>
  <rcc rId="1806" sId="1" numFmtId="4">
    <oc r="C98">
      <v>19777.240000000002</v>
    </oc>
    <nc r="C98">
      <v>32350.1</v>
    </nc>
  </rcc>
  <rcc rId="1807" sId="1" numFmtId="4">
    <oc r="D98">
      <v>9479.89</v>
    </oc>
    <nc r="D98">
      <v>32350.1</v>
    </nc>
  </rcc>
  <rcc rId="1808" sId="1" numFmtId="4">
    <oc r="C99">
      <v>2444.38</v>
    </oc>
    <nc r="C99">
      <v>3998.3</v>
    </nc>
  </rcc>
  <rcc rId="1809" sId="1" numFmtId="4">
    <oc r="D99">
      <v>1171.67</v>
    </oc>
    <nc r="D99">
      <v>3998.3</v>
    </nc>
  </rcc>
  <rfmt sheetId="1" sqref="A90:D101" start="0" length="2147483647">
    <dxf>
      <font>
        <color auto="1"/>
      </font>
    </dxf>
  </rfmt>
  <rfmt sheetId="1" sqref="C102:D106" start="0" length="2147483647">
    <dxf>
      <font>
        <color auto="1"/>
      </font>
    </dxf>
  </rfmt>
  <rrc rId="1810" sId="1" ref="A132:XFD13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b/>
          <i/>
          <sz val="18"/>
          <color rgb="FFFF0000"/>
        </font>
        <alignment horizontal="left" vertical="top" wrapText="1" readingOrder="0"/>
      </dxf>
    </rfmt>
    <rcc rId="0" sId="1" dxf="1">
      <nc r="A132" t="inlineStr">
        <is>
          <t>11.2.4.</t>
        </is>
      </nc>
      <ndxf>
        <font>
          <b val="0"/>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2" t="inlineStr">
        <is>
          <t>Обеспечение жильем граждан, уволенных с военной службы (службы), и приравненных к ним лиц (УУиРЖ)</t>
        </is>
      </nc>
      <ndxf>
        <font>
          <b val="0"/>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32">
        <f>SUM(C133:C137)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SUM(D133:D137)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SUM(E133:E137)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F132" start="0" length="0">
      <dxf>
        <font>
          <b val="0"/>
          <i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G132">
        <f>SUM(G133:G137)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H132" start="0" length="0">
      <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32">
        <f>I133</f>
      </nc>
      <ndxf>
        <font>
          <b val="0"/>
          <i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2" t="inlineStr">
        <is>
          <t xml:space="preserve">В связи с отсутствием на 01.01.2020 участников подпрограммы, средства федерального бюджета до муниципального образования не доводились. </t>
        </is>
      </nc>
      <ndxf>
        <font>
          <b val="0"/>
          <i val="0"/>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ndxf>
    </rcc>
    <rfmt sheetId="1" sqref="K132" start="0" length="0">
      <dxf>
        <font>
          <b val="0"/>
          <sz val="20"/>
          <color rgb="FFFF0000"/>
        </font>
        <numFmt numFmtId="4" formatCode="#,##0.00"/>
      </dxf>
    </rfmt>
    <rfmt sheetId="1" sqref="L132" start="0" length="0">
      <dxf>
        <font>
          <i val="0"/>
          <sz val="20"/>
          <color rgb="FFFF0000"/>
        </font>
        <numFmt numFmtId="4" formatCode="#,##0.00"/>
      </dxf>
    </rfmt>
    <rfmt sheetId="1" sqref="M132" start="0" length="0">
      <dxf>
        <font>
          <i val="0"/>
          <sz val="20"/>
          <color rgb="FFFF0000"/>
        </font>
        <numFmt numFmtId="4" formatCode="#,##0.00"/>
      </dxf>
    </rfmt>
  </rrc>
  <rrc rId="1811" sId="1" ref="A132:XFD132" action="deleteRow">
    <undo index="5" exp="ref" v="1" dr="I132" r="I109" sId="1"/>
    <undo index="5" exp="ref" v="1" dr="G132" r="G109" sId="1"/>
    <undo index="5" exp="ref" v="1" dr="E132" r="E109" sId="1"/>
    <undo index="5" exp="ref" v="1" dr="D132" r="D109" sId="1"/>
    <undo index="5" exp="ref" v="1" dr="C132" r="C10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2" sId="1" ref="A132:XFD132" action="deleteRow">
    <undo index="5" exp="ref" v="1" dr="I132" r="I110" sId="1"/>
    <undo index="5" exp="ref" v="1" dr="G132" r="G110" sId="1"/>
    <undo index="5" exp="ref" v="1" dr="E132" r="E110" sId="1"/>
    <undo index="5" exp="ref" v="1" dr="D132" r="D110" sId="1"/>
    <undo index="5" exp="ref" v="1" dr="C132" r="C11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ХМАО - Югры</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3" sId="1" ref="A132:XFD132" action="deleteRow">
    <undo index="5" exp="ref" v="1" dr="I132" r="I111" sId="1"/>
    <undo index="5" exp="ref" v="1" dr="G132" r="G111" sId="1"/>
    <undo index="5" exp="ref" v="1" dr="E132" r="E111" sId="1"/>
    <undo index="5" exp="ref" v="1" dr="D132" r="D111" sId="1"/>
    <undo index="5" exp="ref" v="1" dr="C132" r="C11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4" sId="1" ref="A132:XFD132" action="deleteRow">
    <undo index="5" exp="ref" v="1" dr="I132" r="I112" sId="1"/>
    <undo index="5" exp="ref" v="1" dr="G132" r="G112" sId="1"/>
    <undo index="5" exp="ref" v="1" dr="E132" r="E112" sId="1"/>
    <undo index="5" exp="ref" v="1" dr="D132" r="D112" sId="1"/>
    <undo index="5" exp="ref" v="1" dr="C132" r="C11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5" sId="1" ref="A132:XFD132" action="deleteRow">
    <undo index="5" exp="ref" v="1" dr="I132" r="I113" sId="1"/>
    <undo index="5" exp="ref" v="1" dr="G132" r="G113" sId="1"/>
    <undo index="5" exp="ref" v="1" dr="E132" r="E113" sId="1"/>
    <undo index="5" exp="ref" v="1" dr="D132" r="D113" sId="1"/>
    <undo index="5" exp="ref" v="1" dr="C132" r="C113" sId="1"/>
    <undo index="0" exp="area" ref3D="1" dr="$A$7:$H$132" dn="Z_FF7CC20D_CA9E_46D2_A113_9EB09E8A7DF6_.wvu.FilterData" sId="1"/>
    <undo index="0" exp="area" ref3D="1" dr="$A$7:$H$132" dn="Z_FD0E1B66_1ED2_4768_AEAA_4813773FCD1B_.wvu.FilterData" sId="1"/>
    <undo index="0" exp="area" ref3D="1" dr="$A$7:$H$132" dn="Z_FBEEEF36_B47B_4551_8D8A_904E9E1222D4_.wvu.FilterData" sId="1"/>
    <undo index="0" exp="area" ref3D="1" dr="$A$7:$H$132" dn="Z_FAEA1540_FB92_4A7F_8E18_381E2C6FAF74_.wvu.FilterData" sId="1"/>
    <undo index="0" exp="area" ref3D="1" dr="$A$7:$H$132" dn="Z_F9F96D65_7E5D_4EDB_B47B_CD800EE8793F_.wvu.FilterData" sId="1"/>
    <undo index="0" exp="area" ref3D="1" dr="$A$7:$H$132" dn="Z_F8CD48ED_A67F_492E_A417_09D352E93E12_.wvu.FilterData" sId="1"/>
    <undo index="4" exp="area" ref3D="1" dr="$K$1:$BM$1048576" dn="Z_F2110B0B_AAE7_42F0_B553_C360E9249AD4_.wvu.Cols" sId="1"/>
    <undo index="0" exp="area" ref3D="1" dr="$A$7:$H$132" dn="Z_F140A98E_30AA_4FD0_8B93_08F8951EDE5E_.wvu.FilterData" sId="1"/>
    <undo index="0" exp="area" ref3D="1" dr="$A$7:$H$132" dn="Z_EFFADE78_6F23_4B5D_AE74_3E82BA29B398_.wvu.FilterData" sId="1"/>
    <undo index="0" exp="area" ref3D="1" dr="$A$7:$H$132" dn="Z_ED74FBD3_DF35_4798_8C2A_7ADA46D140AA_.wvu.FilterData" sId="1"/>
    <undo index="0" exp="area" ref3D="1" dr="$A$7:$H$132" dn="Z_EBCDBD63_50FE_4D52_B280_2A723FA77236_.wvu.FilterData" sId="1"/>
    <undo index="0" exp="area" ref3D="1" dr="$A$7:$H$132" dn="Z_EA769D6D_3269_481D_9974_BC10C6C55FF6_.wvu.FilterData" sId="1"/>
    <undo index="0" exp="area" ref3D="1" dr="$A$7:$H$132" dn="Z_E88E1D11_18C0_4724_9D4F_2C85DDF57564_.wvu.FilterData" sId="1"/>
    <undo index="0" exp="area" ref3D="1" dr="$A$7:$H$132" dn="Z_E3C6ECC1_0F12_435D_9B36_B23F6133337F_.wvu.FilterData" sId="1"/>
    <undo index="0" exp="area" ref3D="1" dr="$A$7:$H$132" dn="Z_E2FB76DF_1C94_4620_8087_FEE12FDAA3D2_.wvu.FilterData" sId="1"/>
    <undo index="0" exp="area" ref3D="1" dr="$A$7:$H$132" dn="Z_E2861A4E_263A_4BE6_9223_2DA352B0AD2D_.wvu.FilterData" sId="1"/>
    <undo index="0" exp="area" ref3D="1" dr="$A$7:$H$132" dn="Z_E25FE844_1AD8_4E16_B2DB_9033A702F13A_.wvu.FilterData" sId="1"/>
    <undo index="0" exp="area" ref3D="1" dr="$A$7:$H$132" dn="Z_E1E7843B_3EC3_4FFF_9B1C_53E7DE6A4004_.wvu.FilterData" sId="1"/>
    <undo index="0" exp="area" ref3D="1" dr="$A$7:$H$132" dn="Z_E0B34E03_0754_4713_9A98_5ACEE69C9E71_.wvu.FilterData" sId="1"/>
    <undo index="0" exp="area" ref3D="1" dr="$A$7:$H$132" dn="Z_DEA6EDB2_F27D_4C8F_B061_FD80BEC5543F_.wvu.FilterData" sId="1"/>
    <undo index="0" exp="area" ref3D="1" dr="$A$7:$H$132" dn="Z_DDA68DE5_EF86_4A52_97CD_589088C5FE7A_.wvu.FilterData" sId="1"/>
    <undo index="0" exp="area" ref3D="1" dr="$A$7:$H$132" dn="Z_DCC1B134_1BA2_418E_B1D0_0938D8743370_.wvu.FilterData" sId="1"/>
    <undo index="0" exp="area" ref3D="1" dr="$A$7:$H$132" dn="Z_DC796824_ECED_4590_A3E8_8D5A3534C637_.wvu.FilterData" sId="1"/>
    <undo index="0" exp="area" ref3D="1" dr="$A$7:$H$132" dn="Z_DC263B7F_7E05_4E66_AE9F_05D6DDE635B1_.wvu.FilterData" sId="1"/>
    <undo index="0" exp="area" ref3D="1" dr="$A$7:$H$132" dn="Z_D97BC9A1_860C_45CB_8FAD_B69CEE39193C_.wvu.FilterData" sId="1"/>
    <undo index="0" exp="area" ref3D="1" dr="$A$7:$H$132" dn="Z_D8EBE17E_7A1A_4392_901C_A4C8DD4BAF28_.wvu.FilterData" sId="1"/>
    <undo index="0" exp="area" ref3D="1" dr="$A$7:$H$132" dn="Z_D8836A46_4276_4875_86A1_BB0E2B53006C_.wvu.FilterData" sId="1"/>
    <undo index="0" exp="area" ref3D="1" dr="$A$7:$H$132" dn="Z_D8418465_ECB6_40A4_8538_9D6D02B4E5CE_.wvu.FilterData" sId="1"/>
    <undo index="4" exp="area" ref3D="1" dr="$K$1:$BM$1048576" dn="Z_D7BC8E82_4392_4806_9DAE_D94253790B9C_.wvu.Cols" sId="1"/>
    <undo index="0" exp="area" ref3D="1" dr="$A$7:$H$132" dn="Z_D6730C21_0555_4F4D_B589_9DE5CFF9C442_.wvu.FilterData" sId="1"/>
    <undo index="0" exp="area" ref3D="1" dr="$A$7:$H$132" dn="Z_D537FB3B_712D_486A_BA32_4F73BEB2AA19_.wvu.FilterData" sId="1"/>
    <undo index="0" exp="area" ref3D="1" dr="$A$7:$H$132" dn="Z_D5317C3A_3EDA_404B_818D_EAF558810951_.wvu.FilterData" sId="1"/>
    <undo index="0" exp="area" ref3D="1" dr="$A$7:$H$132" dn="Z_D45ABB34_16CC_462D_8459_2034D47F465D_.wvu.FilterData" sId="1"/>
    <undo index="0" exp="area" ref3D="1" dr="$A$7:$H$132" dn="Z_D3F31BC4_4CDA_431B_BA5F_ADE76A923760_.wvu.FilterData" sId="1"/>
    <undo index="0" exp="area" ref3D="1" dr="$A$7:$H$132" dn="Z_D3C3EFC2_493C_4B9B_BC16_8147B08F8F65_.wvu.FilterData" sId="1"/>
    <undo index="0" exp="area" ref3D="1" dr="$A$7:$H$132" dn="Z_D343F548_3DE6_4716_9B8B_0FF1DF1B1DE3_.wvu.FilterData" sId="1"/>
    <undo index="0" exp="area" ref3D="1" dr="$A$7:$H$132" dn="Z_8649CC96_F63A_4F83_8C89_AA8F47AC05F3_.wvu.FilterData" sId="1"/>
    <undo index="0" exp="area" ref3D="1" dr="$A$7:$H$132" dn="Z_8462E4B7_FF49_4401_9CB1_027D70C3D86B_.wvu.FilterData" sId="1"/>
    <undo index="0" exp="area" ref3D="1" dr="$A$7:$H$132" dn="Z_8280D1E0_5055_49CD_A383_D6B2F2EBD512_.wvu.FilterData" sId="1"/>
    <undo index="0" exp="area" ref3D="1" dr="$A$7:$H$132" dn="Z_81403331_C5EB_4760_B273_D3D9C8D43951_.wvu.FilterData" sId="1"/>
    <undo index="0" exp="area" ref3D="1" dr="$A$7:$H$132" dn="Z_7BC27702_AD83_4B6E_860E_D694439F877D_.wvu.FilterData" sId="1"/>
    <undo index="0" exp="area" ref3D="1" dr="$A$7:$H$132" dn="Z_7AE14342_BF53_4FA2_8C85_1038D8BA9596_.wvu.FilterData" sId="1"/>
    <undo index="0" exp="area" ref3D="1" dr="$A$7:$H$132" dn="Z_7A09065A_45D5_4C53_B9DD_121DF6719D64_.wvu.FilterData" sId="1"/>
    <undo index="0" exp="area" ref3D="1" dr="$A$7:$H$132" dn="Z_799DB00F_141C_483B_A462_359C05A36D93_.wvu.FilterData" sId="1"/>
    <undo index="0" exp="area" ref3D="1" dr="$A$7:$H$132" dn="Z_762066AC_D656_4392_845D_8C6157B76764_.wvu.FilterData" sId="1"/>
    <undo index="0" exp="area" ref3D="1" dr="$A$7:$H$132" dn="Z_742C8CE1_B323_4B6C_901C_E2B713ADDB04_.wvu.FilterData" sId="1"/>
    <undo index="0" exp="area" ref3D="1" dr="$A$7:$H$132" dn="Z_7246383F_5A7C_4469_ABE5_F3DE99D7B98C_.wvu.FilterData" sId="1"/>
    <undo index="0" exp="area" ref3D="1" dr="$A$7:$H$132" dn="Z_706D67E7_3361_40B2_829D_8844AB8060E2_.wvu.FilterData" sId="1"/>
    <undo index="0" exp="area" ref3D="1" dr="$A$7:$H$132" dn="Z_6F60BF81_D1A9_4E04_93E7_3EE7124B8D23_.wvu.FilterData" sId="1"/>
    <undo index="0" exp="area" ref3D="1" dr="$A$7:$H$132" dn="Z_6E2D6686_B9FD_4BBA_8CD4_95C6386F5509_.wvu.FilterData" sId="1"/>
    <undo index="0" exp="area" ref3D="1" dr="$A$7:$H$132" dn="Z_6CF84B0C_144A_4CF4_A34E_B9147B738037_.wvu.FilterData" sId="1"/>
    <undo index="0" exp="area" ref3D="1" dr="$A$7:$H$132" dn="Z_6BE735CC_AF2E_4F67_B22D_A8AB001D3353_.wvu.FilterData" sId="1"/>
    <undo index="0" exp="area" ref3D="1" dr="$A$7:$H$132" dn="Z_6BE4E62B_4F97_4F96_9638_8ADCE8F932B1_.wvu.FilterData" sId="1"/>
    <undo index="0" exp="area" ref3D="1" dr="$A$7:$H$132" dn="Z_63D45DC6_0D62_438A_9069_0A4378090381_.wvu.FilterData" sId="1"/>
    <undo index="0" exp="area" ref3D="1" dr="$A$7:$H$132" dn="Z_638AAAE8_8FF2_44D0_A160_BB2A9AEB5B72_.wvu.FilterData" sId="1"/>
    <undo index="0" exp="area" ref3D="1" dr="$A$7:$H$132" dn="Z_62691467_BD46_47AE_A6DF_52CBD0D9817B_.wvu.FilterData" sId="1"/>
    <undo index="0" exp="area" ref3D="1" dr="$A$7:$H$132" dn="Z_60B33E92_3815_4061_91AA_8E38B8895054_.wvu.FilterData" sId="1"/>
    <undo index="0" exp="area" ref3D="1" dr="$A$7:$H$132" dn="Z_60657231_C99E_4191_A90E_C546FB588843_.wvu.FilterData" sId="1"/>
    <undo index="0" exp="area" ref3D="1" dr="$A$7:$H$132" dn="Z_5CDE7466_9008_4EE8_8F19_E26D937B15F6_.wvu.FilterData" sId="1"/>
    <undo index="0" exp="area" ref3D="1" dr="$A$7:$H$132" dn="Z_5C13A1A0_C535_4639_90BE_9B5D72B8AEDB_.wvu.FilterData" sId="1"/>
    <undo index="0" exp="area" ref3D="1" dr="$A$7:$H$132" dn="Z_59F91900_CAE9_4608_97BE_FBC0993C389F_.wvu.FilterData" sId="1"/>
    <undo index="0" exp="area" ref3D="1" dr="$A$7:$H$132" dn="Z_58270B81_2C5A_44D4_84D8_B29B6BA03243_.wvu.FilterData" sId="1"/>
    <undo index="0" exp="area" ref3D="1" dr="$A$7:$H$132" dn="Z_5729DC83_8713_4B21_9D2C_8A74D021747E_.wvu.FilterData" sId="1"/>
    <undo index="0" exp="area" ref3D="1" dr="$A$7:$H$132" dn="Z_56C18D87_C587_43F7_9147_D7827AADF66D_.wvu.FilterData" sId="1"/>
    <undo index="0" exp="area" ref3D="1" dr="$A$7:$H$132" dn="Z_568C3823_FEE7_49C8_B4CF_3D48541DA65C_.wvu.FilterData" sId="1"/>
    <undo index="0" exp="area" ref3D="1" dr="$A$7:$H$132" dn="Z_565A1A16_6A4F_4794_B3C1_1808DC7E86C0_.wvu.FilterData" sId="1"/>
    <undo index="0" exp="area" ref3D="1" dr="$A$7:$H$132" dn="Z_55266A36_B6A9_42E1_8467_17D14F12BABD_.wvu.FilterData" sId="1"/>
    <undo index="0" exp="area" ref3D="1" dr="$A$7:$H$132" dn="Z_52C40832_4D48_45A4_B802_95C62DCB5A61_.wvu.FilterData" sId="1"/>
    <undo index="0" exp="area" ref3D="1" dr="$A$7:$H$132" dn="Z_4C1FE39D_945F_4F14_94DF_F69B283DCD9F_.wvu.FilterData" sId="1"/>
    <undo index="0" exp="area" ref3D="1" dr="$A$7:$H$132" dn="Z_4BB7905C_0E11_42F1_848D_90186131796A_.wvu.FilterData" sId="1"/>
    <undo index="0" exp="area" ref3D="1" dr="$A$7:$H$132" dn="Z_47DE35B6_B347_4C65_8E49_C2008CA773EB_.wvu.FilterData" sId="1"/>
    <undo index="0" exp="area" ref3D="1" dr="$A$7:$H$132" dn="Z_45D27932_FD3D_46DE_B431_4E5606457D7F_.wvu.FilterData" sId="1"/>
    <undo index="0" exp="area" ref3D="1" dr="$A$7:$H$132" dn="Z_445590C0_7350_4A17_AB85_F8DCF9494ECC_.wvu.FilterData" sId="1"/>
    <undo index="0" exp="area" ref3D="1" dr="$A$7:$H$132" dn="Z_4388DD05_A74C_4C1C_A344_6EEDB2F4B1B0_.wvu.FilterData" sId="1"/>
    <undo index="0" exp="area" ref3D="1" dr="$A$7:$H$132" dn="Z_415B8653_FE9C_472E_85AE_9CFA9B00FD5E_.wvu.FilterData" sId="1"/>
    <undo index="0" exp="area" ref3D="1" dr="$A$7:$H$132" dn="Z_4055661A_C391_44E3_B71B_DF824D593415_.wvu.FilterData" sId="1"/>
    <undo index="0" exp="area" ref3D="1" dr="$A$7:$H$132" dn="Z_403313B7_B74E_4D03_8AB9_B2A52A5BA330_.wvu.FilterData" sId="1"/>
    <undo index="0" exp="area" ref3D="1" dr="$A$7:$H$132" dn="Z_3DB4F6FC_CE58_4083_A6ED_88DCB901BB99_.wvu.FilterData" sId="1"/>
    <undo index="0" exp="area" ref3D="1" dr="$A$7:$H$132" dn="Z_3D1280C8_646B_4BB2_862F_8A8207220C6A_.wvu.FilterData" sId="1"/>
    <undo index="0" exp="area" ref3D="1" dr="$A$7:$H$132" dn="Z_3C9F72CF_10C2_48CF_BBB6_A2B9A1393F37_.wvu.FilterData" sId="1"/>
    <undo index="0" exp="area" ref3D="1" dr="$A$7:$H$132" dn="Z_3AAEA08B_779A_471D_BFA0_0D98BF9A4FAD_.wvu.FilterData" sId="1"/>
    <undo index="0" exp="area" ref3D="1" dr="$A$1:$J$132" dn="Z_37F8CE32_8CE8_4D95_9C0E_63112E6EFFE9_.wvu.PrintArea" sId="1"/>
    <undo index="0" exp="area" ref3D="1" dr="$A$7:$H$132" dn="Z_37F8CE32_8CE8_4D95_9C0E_63112E6EFFE9_.wvu.FilterData" sId="1"/>
    <undo index="0" exp="area" ref3D="1" dr="$A$7:$H$132" dn="Z_36AEB3FF_FCBC_4E21_8EFE_F20781816ED3_.wvu.FilterData" sId="1"/>
    <undo index="0" exp="area" ref3D="1" dr="$A$7:$H$132" dn="Z_36282042_958F_4D98_9515_9E9271F26AA2_.wvu.FilterData" sId="1"/>
    <undo index="0" exp="area" ref3D="1" dr="$A$7:$H$132" dn="Z_36279478_DEDD_46A7_8B6D_9500CB65A35C_.wvu.FilterData" sId="1"/>
    <undo index="0" exp="area" ref3D="1" dr="$A$7:$H$132" dn="Z_3597F15D_13FB_47E4_B2D7_0713796F1B32_.wvu.FilterData" sId="1"/>
    <undo index="0" exp="area" ref3D="1" dr="$A$7:$H$132" dn="Z_34E97F8E_B808_4C29_AFA8_24160BA8B576_.wvu.FilterData" sId="1"/>
    <undo index="0" exp="area" ref3D="1" dr="$A$7:$H$132" dn="Z_31EABA3C_DD8D_46BF_85B1_09527EF8E816_.wvu.FilterData" sId="1"/>
    <undo index="0" exp="area" ref3D="1" dr="$A$7:$H$132" dn="Z_31985263_3556_4B71_A26F_62706F49B320_.wvu.FilterData" sId="1"/>
    <undo index="0" exp="area" ref3D="1" dr="$A$7:$H$132" dn="Z_2F3BAFC5_8792_4BC0_833F_5CB9ACB14A14_.wvu.FilterData" sId="1"/>
    <undo index="0" exp="area" ref3D="1" dr="$A$7:$H$132" dn="Z_2D918A37_6905_4BEF_BC3A_DA45E968DAC3_.wvu.FilterData" sId="1"/>
    <undo index="0" exp="area" ref3D="1" dr="$A$7:$H$132" dn="Z_2C47EAD7_6B0B_40AB_9599_0BF3302E35F1_.wvu.FilterData" sId="1"/>
    <undo index="0" exp="area" ref3D="1" dr="$A$7:$H$132" dn="Z_28008BE5_0693_468D_890E_2AE562EDDFCA_.wvu.FilterData" sId="1"/>
    <undo index="0" exp="area" ref3D="1" dr="$A$7:$H$132" dn="Z_26E7CD7D_71FD_4075_B268_E6444384CE7D_.wvu.FilterData" sId="1"/>
    <undo index="0" exp="area" ref3D="1" dr="$A$7:$H$132" dn="Z_24E5C1BC_322C_4FEF_B964_F0DCC04482C1_.wvu.FilterData" sId="1"/>
    <undo index="0" exp="area" ref3D="1" dr="$A$7:$H$132" dn="Z_24D1D1DF_90B3_41D1_82E1_05DE887CC58D_.wvu.FilterData" sId="1"/>
    <undo index="0" exp="area" ref3D="1" dr="$A$7:$H$132" dn="Z_22A3361C_6866_4206_B8FA_E848438D95B8_.wvu.FilterData" sId="1"/>
    <undo index="0" exp="area" ref3D="1" dr="$A$7:$H$132" dn="Z_2181C7D4_AA52_40AC_A808_5D532F9A4DB9_.wvu.FilterData" sId="1"/>
    <undo index="0" exp="area" ref3D="1" dr="$A$7:$H$132" dn="Z_216AEA56_C079_4104_83C7_B22F3C2C4895_.wvu.FilterData" sId="1"/>
    <undo index="0" exp="area" ref3D="1" dr="$A$7:$H$132" dn="Z_1FF678B1_7F2B_4362_81E7_D3C79ED64B95_.wvu.FilterData" sId="1"/>
    <undo index="0" exp="area" ref3D="1" dr="$A$7:$H$132" dn="Z_1F274A4D_4DCC_44CA_A1BD_90B7EE180486_.wvu.FilterData" sId="1"/>
    <undo index="0" exp="area" ref3D="1" dr="$A$7:$H$132" dn="Z_1C681B2A_8932_44D9_BF50_EA5DBCC10436_.wvu.FilterData" sId="1"/>
    <undo index="0" exp="area" ref3D="1" dr="$A$7:$H$132" dn="Z_1C3DF549_BEC3_47F7_8F0B_A96D42597ECF_.wvu.FilterData" sId="1"/>
    <undo index="0" exp="area" ref3D="1" dr="$A$7:$H$132" dn="Z_19510E6E_7565_4AC2_BCB4_A345501456B6_.wvu.FilterData" sId="1"/>
    <undo index="0" exp="area" ref3D="1" dr="$A$7:$H$132" dn="Z_176FBEC7_B2AF_4702_A894_382F81F9ECF6_.wvu.FilterData" sId="1"/>
    <undo index="0" exp="area" ref3D="1" dr="$A$7:$H$132" dn="Z_168FD5D4_D13B_47B9_8E56_61C627E3620F_.wvu.FilterData" sId="1"/>
    <undo index="0" exp="area" ref3D="1" dr="$A$7:$H$132" dn="Z_16533C21_4A9A_450C_8A94_553B88C3A9CF_.wvu.FilterData" sId="1"/>
    <undo index="0" exp="area" ref3D="1" dr="$A$7:$H$132" dn="Z_13E7ADA2_058C_4412_9AEA_31547694DD5C_.wvu.FilterData" sId="1"/>
    <undo index="0" exp="area" ref3D="1" dr="$A$7:$H$132" dn="Z_1315266B_953C_4E7F_B538_74B6DF400647_.wvu.FilterData" sId="1"/>
    <undo index="0" exp="area" ref3D="1" dr="$A$7:$H$132" dn="Z_12397037_6208_4B36_BC95_11438284A9DE_.wvu.FilterData" sId="1"/>
    <undo index="0" exp="area" ref3D="1" dr="$A$7:$H$132" dn="Z_105D23B5_3830_4B2C_A4D4_FBFBD3BEFB9C_.wvu.FilterData" sId="1"/>
    <undo index="0" exp="area" ref3D="1" dr="$A$7:$H$132" dn="Z_0E6786D8_AC3A_48D5_9AD7_4E7485DB6D9C_.wvu.FilterData" sId="1"/>
    <undo index="0" exp="area" ref3D="1" dr="$A$7:$H$132" dn="Z_0D7F5190_D20E_42FD_AD77_53CB309C7272_.wvu.FilterData" sId="1"/>
    <undo index="0" exp="area" ref3D="1" dr="$A$7:$H$132" dn="Z_0CF3E93E_60F6_45C8_AD33_C2CE08831546_.wvu.FilterData" sId="1"/>
    <undo index="0" exp="area" ref3D="1" dr="$A$7:$H$132" dn="Z_0C8C20D3_1DCE_4FE1_95B1_F35D8D398254_.wvu.FilterData" sId="1"/>
    <undo index="0" exp="area" ref3D="1" dr="$A$7:$H$132" dn="Z_0C6B39CB_8BE2_4437_B7EF_2B863FB64A7A_.wvu.FilterData" sId="1"/>
    <undo index="0" exp="area" ref3D="1" dr="$A$7:$H$132" dn="Z_0B579593_C56D_4394_91C1_F024BBE56EB1_.wvu.FilterData" sId="1"/>
    <undo index="0" exp="area" ref3D="1" dr="$A$7:$H$132" dn="Z_081D092E_BCFD_434D_99DD_F262EBF81A7D_.wvu.FilterData" sId="1"/>
    <undo index="0" exp="area" ref3D="1" dr="$A$7:$H$132" dn="Z_079216EF_F396_45DE_93AA_DF26C49F532F_.wvu.FilterData" sId="1"/>
    <undo index="0" exp="area" ref3D="1" dr="$A$7:$H$132" dn="Z_0623BA59_06E0_47C4_A9E0_EFF8949456C2_.wvu.FilterData" sId="1"/>
    <undo index="0" exp="area" ref3D="1" dr="$A$7:$H$132" dn="Z_05C9DD0B_EBEE_40E7_A642_8B2CDCC810BA_.wvu.FilterData" sId="1"/>
    <undo index="0" exp="area" ref3D="1" dr="$A$7:$H$132" dn="Z_05C1E2BB_B583_44DD_A8AC_FBF87A053735_.wvu.FilterData" sId="1"/>
    <undo index="0" exp="area" ref3D="1" dr="$A$7:$H$132" dn="Z_040F7A53_882C_426B_A971_3BA4E7F819F6_.wvu.FilterData" sId="1"/>
    <undo index="0" exp="area" ref3D="1" dr="$A$7:$H$132" dn="Z_CCC17219_B1A3_4C6B_B903_0E4550432FD0_.wvu.FilterData" sId="1"/>
    <undo index="0" exp="area" ref3D="1" dr="$A$7:$H$132" dn="Z_CBF9D894_3FD2_4B68_BAC8_643DB23851C0_.wvu.FilterData" sId="1"/>
    <undo index="0" exp="area" ref3D="1" dr="$A$7:$H$132" dn="Z_CBF12BD1_A071_4448_8003_32E74F40E3E3_.wvu.FilterData" sId="1"/>
    <undo index="0" exp="area" ref3D="1" dr="$A$7:$H$132" dn="Z_CB4880DD_CE83_4DFC_BBA7_70687256D5A4_.wvu.FilterData" sId="1"/>
    <undo index="0" exp="area" ref3D="1" dr="$A$7:$H$132" dn="Z_CAAD7F8A_A328_4C0A_9ECF_2AD83A08D699_.wvu.FilterData" sId="1"/>
    <undo index="0" exp="area" ref3D="1" dr="$K$1:$M$1048576" dn="Z_CA384592_0CFD_4322_A4EB_34EC04693944_.wvu.Cols" sId="1"/>
    <undo index="0" exp="area" ref3D="1" dr="$A$7:$H$132" dn="Z_C98B4A4E_FC1F_45B3_ABB0_7DC9BD4B8057_.wvu.FilterData" sId="1"/>
    <undo index="0" exp="area" ref3D="1" dr="$A$7:$H$132" dn="Z_C74598AC_1D4B_466D_8455_294C1A2E69BB_.wvu.FilterData" sId="1"/>
    <undo index="0" exp="area" ref3D="1" dr="$A$7:$H$132" dn="Z_C5D84F85_3611_4C2A_903D_ECFF3A3DA3D9_.wvu.FilterData" sId="1"/>
    <undo index="0" exp="area" ref3D="1" dr="$A$7:$H$132" dn="Z_C55D9313_9108_41CA_AD0E_FE2F7292C638_.wvu.FilterData" sId="1"/>
    <undo index="0" exp="area" ref3D="1" dr="$A$7:$H$132" dn="Z_C47D5376_4107_461D_B353_0F0CCA5A27B8_.wvu.FilterData" sId="1"/>
    <undo index="0" exp="area" ref3D="1" dr="$A$7:$H$132" dn="Z_C3E7B974_7E68_49C9_8A66_DEBBC3D71CB8_.wvu.FilterData" sId="1"/>
    <undo index="0" exp="area" ref3D="1" dr="$A$7:$H$132" dn="Z_C2E7FF11_4F7B_4EA9_AD45_A8385AC4BC24_.wvu.FilterData" sId="1"/>
    <undo index="0" exp="area" ref3D="1" dr="$A$7:$H$132" dn="Z_BE442298_736F_47F5_9592_76FFCCDA59DB_.wvu.FilterData" sId="1"/>
    <undo index="0" exp="area" ref3D="1" dr="$A$7:$H$132" dn="Z_B7F67755_3086_43A6_86E7_370F80E61BD0_.wvu.FilterData" sId="1"/>
    <undo index="0" exp="area" ref3D="1" dr="$A$7:$H$132" dn="Z_B7A4DC29_6CA3_48BD_BD2B_5EA61D250392_.wvu.FilterData" sId="1"/>
    <undo index="0" exp="area" ref3D="1" dr="$A$7:$H$132" dn="Z_B56BEF44_39DC_4F5B_A5E5_157C237832AF_.wvu.FilterData" sId="1"/>
    <undo index="0" exp="area" ref3D="1" dr="$A$7:$H$132" dn="Z_B45FAC42_679D_43AB_B511_9E5492CAC2DB_.wvu.FilterData" sId="1"/>
    <undo index="0" exp="area" ref3D="1" dr="$A$7:$H$132" dn="Z_B3339176_D3D0_4D7A_8AAB_C0B71F942A93_.wvu.FilterData" sId="1"/>
    <undo index="0" exp="area" ref3D="1" dr="$A$7:$H$132" dn="Z_B2D38EAC_E767_43A7_B7A2_621639FE347D_.wvu.FilterData" sId="1"/>
    <undo index="0" exp="area" ref3D="1" dr="$A$7:$H$132" dn="Z_B180D137_9F25_4AD4_9057_37928F1867A8_.wvu.FilterData" sId="1"/>
    <undo index="0" exp="area" ref3D="1" dr="$A$7:$H$132" dn="Z_AF01D870_77CB_46A2_A95B_3A27FF42EAA8_.wvu.FilterData" sId="1"/>
    <undo index="0" exp="area" ref3D="1" dr="$A$7:$H$132" dn="Z_AAC4B5AB_1913_4D9C_A1FF_BD9345E009EB_.wvu.FilterData" sId="1"/>
    <undo index="0" exp="area" ref3D="1" dr="$A$7:$H$132" dn="Z_AA4C7BF5_07E0_4095_B165_D2AF600190FA_.wvu.FilterData" sId="1"/>
    <undo index="0" exp="area" ref3D="1" dr="$A$7:$H$132" dn="Z_A98C96B5_CE3A_4FF9_B3E5_0DBB66ADC5BB_.wvu.FilterData" sId="1"/>
    <undo index="4" exp="area" ref3D="1" dr="$K$1:$BM$1048576" dn="Z_A6B98527_7CBF_4E4D_BDEA_9334A3EB779F_.wvu.Cols" sId="1"/>
    <undo index="0" exp="area" ref3D="1" dr="$A$7:$H$132" dn="Z_A65D4FF6_26A1_47FE_AF98_41E05002FB1E_.wvu.FilterData" sId="1"/>
    <undo index="0" exp="area" ref3D="1" dr="$A$7:$H$132" dn="Z_A62258B9_7768_4C4F_AFFC_537782E81CFF_.wvu.FilterData" sId="1"/>
    <undo index="0" exp="area" ref3D="1" dr="$A$7:$H$132" dn="Z_A28DA500_33FC_4913_B21A_3E2D7ED7A130_.wvu.FilterData" sId="1"/>
    <undo index="0" exp="area" ref3D="1" dr="$A$7:$H$132" dn="Z_A2611F3A_C06C_4662_B39E_6F08BA7C9B14_.wvu.FilterData" sId="1"/>
    <undo index="0" exp="area" ref3D="1" dr="$A$7:$H$132" dn="Z_A0EB0A04_1124_498B_8C4B_C1E25B53C1A8_.wvu.FilterData" sId="1"/>
    <undo index="0" exp="area" ref3D="1" dr="$A$7:$H$132" dn="Z_9EC99D85_9CBB_4D41_A0AC_5A782960B43C_.wvu.FilterData" sId="1"/>
    <undo index="0" exp="area" ref3D="1" dr="$A$7:$H$132" dn="Z_9D24C81C_5B18_4B40_BF88_7236C9CAE366_.wvu.FilterData" sId="1"/>
    <undo index="0" exp="area" ref3D="1" dr="$A$7:$H$132" dn="Z_9C310551_EC8B_4B87_B5AF_39FC532C6FE3_.wvu.FilterData" sId="1"/>
    <undo index="0" exp="area" ref3D="1" dr="$A$7:$H$132" dn="Z_9A769443_7DFA_43D5_AB26_6F2EEF53DAF1_.wvu.FilterData" sId="1"/>
    <undo index="0" exp="area" ref3D="1" dr="$A$7:$H$132" dn="Z_97F74FDF_2C27_4D85_A3A7_1EF51A8A2DFF_.wvu.FilterData" sId="1"/>
    <undo index="0" exp="area" ref3D="1" dr="$A$7:$H$132" dn="Z_96879477_4713_4ABC_982A_7EB1C07B4DED_.wvu.FilterData" sId="1"/>
    <undo index="0" exp="area" ref3D="1" dr="$A$7:$H$132" dn="Z_96167660_EA8B_4F7D_87A1_785E97B459B3_.wvu.FilterData" sId="1"/>
    <undo index="0" exp="area" ref3D="1" dr="$A$7:$H$132" dn="Z_95B5A563_A81C_425C_AC80_18232E0FA0F2_.wvu.FilterData" sId="1"/>
    <undo index="0" exp="area" ref3D="1" dr="$A$7:$H$132" dn="Z_935DFEC4_8817_4BB5_A846_9674D5A05EE9_.wvu.FilterData" sId="1"/>
    <undo index="0" exp="area" ref3D="1" dr="$A$7:$H$132" dn="Z_8E62A2BE_7CE7_496E_AC79_F133ABDC98BF_.wvu.FilterData" sId="1"/>
    <undo index="0" exp="area" ref3D="1" dr="$A$7:$H$132" dn="Z_8D8D2F4C_3B7E_4C1F_A367_4BA418733E1A_.wvu.FilterData" sId="1"/>
    <undo index="0" exp="area" ref3D="1" dr="$A$7:$H$132" dn="Z_8D7BE686_9FAF_4C26_8FD5_5395E55E0797_.wvu.FilterData" sId="1"/>
    <undo index="0" exp="area" ref3D="1" dr="$A$7:$H$132" dn="Z_8CB267BE_E783_4914_8FFF_50D79F1D75CF_.wvu.FilterData" sId="1"/>
    <undo index="0" exp="area" ref3D="1" dr="$A$7:$H$132" dn="Z_8CAD663B_CD5E_4846_B4FD_69BCB6D1EB12_.wvu.FilterData" sId="1"/>
    <undo index="0" exp="area" ref3D="1" dr="$A$7:$H$132" dn="Z_8C654415_86D2_479D_A511_8A4B3774E375_.wvu.FilterData" sId="1"/>
    <undo index="0" exp="area" ref3D="1" dr="$A$7:$H$132" dn="Z_8878B53B_0E8A_4A11_8A26_C2AC9BB8A4A9_.wvu.FilterData" sId="1"/>
    <undo index="0" exp="area" ref3D="1" dr="$A$7:$H$132" dn="Z_87AE545F_036F_4E8B_9D04_AE59AB8BAC14_.wvu.FilterData" sId="1"/>
    <undo index="0" exp="area" ref3D="1" dr="$A$7:$H$132" dn="Z_09EDEF91_2CA5_4F56_B67B_9D290C461670_.wvu.FilterData" sId="1"/>
    <undo index="0" exp="area" ref3D="1" dr="$A$7:$H$132" dn="Z_0AC3FA68_E0C8_4657_AD81_AF6345EA501C_.wvu.FilterData"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cc rId="1816" sId="1">
    <oc r="C109">
      <f>C115+C121+C127+#REF!</f>
    </oc>
    <nc r="C109">
      <f>C115+C121+C127</f>
    </nc>
  </rcc>
  <rcc rId="1817" sId="1">
    <oc r="C110">
      <f>C116+C122+C128+#REF!</f>
    </oc>
    <nc r="C110">
      <f>C116+C122+C128</f>
    </nc>
  </rcc>
  <rcc rId="1818" sId="1">
    <oc r="C111">
      <f>C117+C123+C129+#REF!</f>
    </oc>
    <nc r="C111">
      <f>C117+C123+C129</f>
    </nc>
  </rcc>
  <rcc rId="1819" sId="1">
    <oc r="C112">
      <f>C118+C124+C130+#REF!</f>
    </oc>
    <nc r="C112">
      <f>C118+C124+C130</f>
    </nc>
  </rcc>
  <rcc rId="1820" sId="1">
    <oc r="C113">
      <f>C119+C125+C131+#REF!</f>
    </oc>
    <nc r="C113">
      <f>C119+C125+C131</f>
    </nc>
  </rcc>
  <rcc rId="1821" sId="1">
    <oc r="D109">
      <f>D115+D121+D127+#REF!</f>
    </oc>
    <nc r="D109">
      <f>D115+D121+D127</f>
    </nc>
  </rcc>
  <rcc rId="1822" sId="1">
    <oc r="D110">
      <f>D116+D122+D128+#REF!</f>
    </oc>
    <nc r="D110">
      <f>D116+D122+D128</f>
    </nc>
  </rcc>
  <rcc rId="1823" sId="1">
    <oc r="D111">
      <f>D117+D123+D129+#REF!</f>
    </oc>
    <nc r="D111">
      <f>D117+D123+D129</f>
    </nc>
  </rcc>
  <rcc rId="1824" sId="1">
    <oc r="D112">
      <f>D118+D124+D130+#REF!</f>
    </oc>
    <nc r="D112">
      <f>D118+D124+D130</f>
    </nc>
  </rcc>
  <rcc rId="1825" sId="1">
    <oc r="D113">
      <f>D119+D125+D131+#REF!</f>
    </oc>
    <nc r="D113">
      <f>D119+D125+D131</f>
    </nc>
  </rcc>
  <rcc rId="1826" sId="1">
    <oc r="E109">
      <f>E115+E121+E127+#REF!</f>
    </oc>
    <nc r="E109">
      <f>E115+E121+E127</f>
    </nc>
  </rcc>
  <rcc rId="1827" sId="1">
    <oc r="E110">
      <f>E116+E122+E128+#REF!</f>
    </oc>
    <nc r="E110">
      <f>E116+E122+E128</f>
    </nc>
  </rcc>
  <rcc rId="1828" sId="1">
    <oc r="E111">
      <f>E117+E123+E129+#REF!</f>
    </oc>
    <nc r="E111">
      <f>E117+E123+E129</f>
    </nc>
  </rcc>
  <rcc rId="1829" sId="1">
    <oc r="E112">
      <f>E118+E124+E130+#REF!</f>
    </oc>
    <nc r="E112">
      <f>E118+E124+E130</f>
    </nc>
  </rcc>
  <rcc rId="1830" sId="1">
    <oc r="E113">
      <f>E119+E125+E131+#REF!</f>
    </oc>
    <nc r="E113">
      <f>E119+E125+E131</f>
    </nc>
  </rcc>
  <rcc rId="1831" sId="1">
    <oc r="G109">
      <f>G115+G121+G127+#REF!</f>
    </oc>
    <nc r="G109">
      <f>G115+G121+G127</f>
    </nc>
  </rcc>
  <rcc rId="1832" sId="1">
    <oc r="G110">
      <f>G116+G122+G128+#REF!</f>
    </oc>
    <nc r="G110">
      <f>G116+G122+G128</f>
    </nc>
  </rcc>
  <rcc rId="1833" sId="1">
    <oc r="G111">
      <f>G117+G123+G129+#REF!</f>
    </oc>
    <nc r="G111">
      <f>G117+G123+G129</f>
    </nc>
  </rcc>
  <rcc rId="1834" sId="1">
    <oc r="G112">
      <f>G118+G124+G130+#REF!</f>
    </oc>
    <nc r="G112">
      <f>G118+G124+G130</f>
    </nc>
  </rcc>
  <rcc rId="1835" sId="1">
    <oc r="G113">
      <f>G119+G125+G131+#REF!</f>
    </oc>
    <nc r="G113">
      <f>G119+G125+G131</f>
    </nc>
  </rcc>
  <rcc rId="1836" sId="1">
    <oc r="I109">
      <f>I115+I121+I127+#REF!</f>
    </oc>
    <nc r="I109">
      <f>I115+I121+I127</f>
    </nc>
  </rcc>
  <rcc rId="1837" sId="1">
    <oc r="I110">
      <f>I116+I122+I128+#REF!</f>
    </oc>
    <nc r="I110">
      <f>I116+I122+I128</f>
    </nc>
  </rcc>
  <rcc rId="1838" sId="1">
    <oc r="I111">
      <f>I117+I123+I129+#REF!</f>
    </oc>
    <nc r="I111">
      <f>I117+I123+I129</f>
    </nc>
  </rcc>
  <rcc rId="1839" sId="1">
    <oc r="I112">
      <f>I118+I124+I130+#REF!</f>
    </oc>
    <nc r="I112">
      <f>I118+I124+I130</f>
    </nc>
  </rcc>
  <rcc rId="1840" sId="1">
    <oc r="I113">
      <f>I119+I125+I131+#REF!</f>
    </oc>
    <nc r="I113">
      <f>I119+I125+I131</f>
    </nc>
  </rcc>
  <rfmt sheetId="1" sqref="C78:D81" start="0" length="2147483647">
    <dxf>
      <font>
        <color auto="1"/>
      </font>
    </dxf>
  </rfmt>
  <rcc rId="1841" sId="1">
    <oc r="A102" t="inlineStr">
      <is>
        <t>11.1.4.</t>
      </is>
    </oc>
    <nc r="A102" t="inlineStr">
      <is>
        <t>11.1.3.</t>
      </is>
    </nc>
  </rcc>
  <rcc rId="1842" sId="1">
    <oc r="I103">
      <f>#REF!</f>
    </oc>
    <nc r="I103">
      <f>D103</f>
    </nc>
  </rcc>
  <rcc rId="1843" sId="1">
    <oc r="I104">
      <f>#REF!</f>
    </oc>
    <nc r="I104">
      <f>D104</f>
    </nc>
  </rcc>
  <rcc rId="1844" sId="1">
    <oc r="I105">
      <f>#REF!</f>
    </oc>
    <nc r="I105">
      <f>D105</f>
    </nc>
  </rcc>
  <rcc rId="1845" sId="1">
    <oc r="I106">
      <f>#REF!</f>
    </oc>
    <nc r="I106">
      <f>D106</f>
    </nc>
  </rcc>
  <rcc rId="1846" sId="1">
    <oc r="I107">
      <f>#REF!</f>
    </oc>
    <nc r="I107">
      <f>D107</f>
    </nc>
  </rcc>
  <rfmt sheetId="1" sqref="C72:D77" start="0" length="2147483647">
    <dxf>
      <font>
        <color auto="1"/>
      </font>
    </dxf>
  </rfmt>
</revisions>
</file>

<file path=xl/revisions/revisionLog2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H20" start="0" length="2147483647">
    <dxf>
      <font>
        <color auto="1"/>
      </font>
    </dxf>
  </rfmt>
  <rfmt sheetId="1" sqref="A57:B62" start="0" length="2147483647">
    <dxf>
      <font>
        <color auto="1"/>
      </font>
    </dxf>
  </rfmt>
  <rfmt sheetId="1" sqref="C57:D62" start="0" length="2147483647">
    <dxf>
      <font>
        <color auto="1"/>
      </font>
    </dxf>
  </rfmt>
  <rcc rId="2567" sId="1" numFmtId="4">
    <oc r="G59">
      <v>0</v>
    </oc>
    <nc r="G59">
      <v>1317.36</v>
    </nc>
  </rcc>
  <rfmt sheetId="1" sqref="G57:H59" start="0" length="2147483647">
    <dxf>
      <font>
        <color auto="1"/>
      </font>
    </dxf>
  </rfmt>
  <rfmt sheetId="1" sqref="A144:B151" start="0" length="2147483647">
    <dxf>
      <font>
        <color auto="1"/>
      </font>
    </dxf>
  </rfmt>
  <rfmt sheetId="1" sqref="C147:D147" start="0" length="2147483647">
    <dxf>
      <font>
        <color auto="1"/>
      </font>
    </dxf>
  </rfmt>
  <rfmt sheetId="1" sqref="C148:D149" start="0" length="2147483647">
    <dxf>
      <font>
        <color auto="1"/>
      </font>
    </dxf>
  </rfmt>
  <rfmt sheetId="1" sqref="A153:B158" start="0" length="2147483647">
    <dxf>
      <font>
        <color auto="1"/>
      </font>
    </dxf>
  </rfmt>
  <rfmt sheetId="1" sqref="C153:D157" start="0" length="2147483647">
    <dxf>
      <font>
        <color auto="1"/>
      </font>
    </dxf>
  </rfmt>
  <rfmt sheetId="1" sqref="A166:B171" start="0" length="2147483647">
    <dxf>
      <font>
        <color auto="1"/>
      </font>
    </dxf>
  </rfmt>
  <rfmt sheetId="1" sqref="C166:D170" start="0" length="2147483647">
    <dxf>
      <font>
        <color auto="1"/>
      </font>
    </dxf>
  </rfmt>
  <rcv guid="{CCF533A2-322B-40E2-88B2-065E6D1D35B4}" action="delete"/>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5" sId="1" numFmtId="4">
    <oc r="C187">
      <v>724.11</v>
    </oc>
    <nc r="C187">
      <v>10420.299999999999</v>
    </nc>
  </rcc>
</revisions>
</file>

<file path=xl/revisions/revisionLog3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3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0" sId="1" numFmtId="4">
    <oc r="C29">
      <v>194.42</v>
    </oc>
    <nc r="C29"/>
  </rcc>
  <rcc rId="1851" sId="1" numFmtId="4">
    <oc r="D29">
      <v>194.42</v>
    </oc>
    <nc r="D29"/>
  </rcc>
  <rcc rId="1852" sId="1">
    <oc r="E29">
      <f>G29</f>
    </oc>
    <nc r="E29"/>
  </rcc>
  <rcc rId="1853" sId="1">
    <oc r="F29">
      <f>E29/D29</f>
    </oc>
    <nc r="F29"/>
  </rcc>
  <rcc rId="1854" sId="1" numFmtId="4">
    <oc r="G29">
      <v>194.42</v>
    </oc>
    <nc r="G29"/>
  </rcc>
  <rcc rId="1855" sId="1">
    <oc r="H29">
      <f>G29/D29</f>
    </oc>
    <nc r="H29"/>
  </rcc>
</revisions>
</file>

<file path=xl/revisions/revisionLog3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1" numFmtId="4">
    <oc r="C28">
      <v>196647.9</v>
    </oc>
    <nc r="C28">
      <v>315372.12</v>
    </nc>
  </rcc>
  <rfmt sheetId="1" sqref="C28" start="0" length="2147483647">
    <dxf>
      <font>
        <color auto="1"/>
      </font>
    </dxf>
  </rfmt>
  <rcc rId="1857" sId="1" numFmtId="4">
    <oc r="D28">
      <v>182279.59</v>
    </oc>
    <nc r="D28">
      <v>314547.71999999997</v>
    </nc>
  </rcc>
  <rfmt sheetId="1" sqref="D28" start="0" length="2147483647">
    <dxf>
      <font>
        <color auto="1"/>
      </font>
    </dxf>
  </rfmt>
  <rcc rId="1858" sId="1" numFmtId="4">
    <oc r="G28">
      <f>157607.19-G29</f>
    </oc>
    <nc r="G28">
      <v>0</v>
    </nc>
  </rcc>
  <rcc rId="1859" sId="1" numFmtId="4">
    <oc r="E28">
      <f>G28</f>
    </oc>
    <nc r="E28">
      <v>0</v>
    </nc>
  </rcc>
</revisions>
</file>

<file path=xl/revisions/revisionLog3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0" sId="1" numFmtId="4">
    <oc r="E28">
      <v>0</v>
    </oc>
    <nc r="E28">
      <f>G28</f>
    </nc>
  </rcc>
  <rcc rId="1861" sId="1" numFmtId="4">
    <oc r="C27">
      <v>14295301.9</v>
    </oc>
    <nc r="C27">
      <v>14866164.300000001</v>
    </nc>
  </rcc>
  <rcc rId="1862" sId="1" numFmtId="4">
    <oc r="D27">
      <f>14046759.12-519.18</f>
    </oc>
    <nc r="D27">
      <v>14892769.6</v>
    </nc>
  </rcc>
  <rcc rId="1863" sId="1" numFmtId="4">
    <oc r="G27">
      <v>13792444.060000001</v>
    </oc>
    <nc r="G27">
      <v>50199.41</v>
    </nc>
  </rcc>
  <rcc rId="1864" sId="1" numFmtId="4">
    <oc r="E27">
      <v>13795388.41</v>
    </oc>
    <nc r="E27">
      <v>160479</v>
    </nc>
  </rcc>
  <rfmt sheetId="1" sqref="C27:H27" start="0" length="2147483647">
    <dxf>
      <font>
        <color auto="1"/>
      </font>
    </dxf>
  </rfmt>
  <rcc rId="1865" sId="1" numFmtId="4">
    <oc r="C26">
      <v>300724.3</v>
    </oc>
    <nc r="C26">
      <v>105639.3</v>
    </nc>
  </rcc>
  <rcc rId="1866" sId="1" numFmtId="4">
    <oc r="D26">
      <f>310905.48-331.94</f>
    </oc>
    <nc r="D26">
      <v>550417.6</v>
    </nc>
  </rcc>
  <rcc rId="1867" sId="1" numFmtId="4">
    <oc r="G26">
      <v>294400.83</v>
    </oc>
    <nc r="G26">
      <v>0</v>
    </nc>
  </rcc>
  <rcc rId="1868" sId="1" numFmtId="4">
    <oc r="E26">
      <v>294400.83</v>
    </oc>
    <nc r="E26">
      <v>0</v>
    </nc>
  </rcc>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D26" start="0" length="2147483647">
    <dxf>
      <font>
        <color auto="1"/>
      </font>
    </dxf>
  </rfmt>
</revisions>
</file>

<file path=xl/revisions/revisionLog3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D21:D23" start="0" length="2147483647">
    <dxf>
      <font>
        <color auto="1"/>
      </font>
    </dxf>
  </rfmt>
</revisions>
</file>

<file path=xl/revisions/revisionLog3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fmt sheetId="1" sqref="F21:I23" start="0" length="2147483647">
    <dxf>
      <font>
        <color auto="1"/>
      </font>
    </dxf>
  </rfmt>
</revisions>
</file>

<file path=xl/revisions/revisionLog3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1">
    <oc r="I5" t="inlineStr">
      <is>
        <t>Остаток неиспользованных ассигнований на 31.12.2021</t>
      </is>
    </oc>
    <nc r="I5" t="inlineStr">
      <is>
        <t>Ожидаемое исполнение на 01.01.2022</t>
      </is>
    </nc>
  </rcc>
</revisions>
</file>

<file path=xl/revisions/revisionLog3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0" sId="1">
    <oc r="I21">
      <f>SUM(I26:I30)</f>
    </oc>
    <nc r="I21">
      <f>SUM(I26:I30)</f>
    </nc>
  </rcc>
  <rcc rId="1871" sId="1">
    <oc r="I26">
      <f>D26-G26</f>
    </oc>
    <nc r="I26">
      <f>444778.3</f>
    </nc>
  </rcc>
  <rcc rId="1872" sId="1">
    <oc r="I27">
      <f>D27-G27</f>
    </oc>
    <nc r="I27">
      <f>13492475.47</f>
    </nc>
  </rcc>
  <rcc rId="1873" sId="1">
    <oc r="I28">
      <f>D28-G28</f>
    </oc>
    <nc r="I28">
      <f>166971.12</f>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XFD38" start="0" length="2147483647">
    <dxf>
      <font>
        <color auto="1"/>
      </font>
    </dxf>
  </rfmt>
</revisions>
</file>

<file path=xl/revisions/revisionLog3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3" start="0" length="0">
    <dxf>
      <border>
        <left/>
        <right/>
        <top/>
        <bottom/>
      </border>
    </dxf>
  </rfmt>
  <rfmt sheetId="1" sqref="B21:B25" start="0" length="0">
    <dxf>
      <border>
        <left style="thin">
          <color indexed="64"/>
        </left>
      </border>
    </dxf>
  </rfmt>
</revisions>
</file>

<file path=xl/revisions/revisionLog3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4" sId="1" ref="A132:XFD13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5" sId="1" ref="A132:XFD13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6" sId="1" ref="A132:XFD133"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7" sId="1" ref="A132:XFD135"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fmt sheetId="1" sqref="B132" start="0" length="0">
    <dxf>
      <font>
        <i/>
        <sz val="16"/>
        <color auto="1"/>
      </font>
      <border outline="0">
        <bottom style="thin">
          <color indexed="64"/>
        </bottom>
      </border>
    </dxf>
  </rfmt>
  <rcc rId="1878" sId="1" odxf="1" dxf="1">
    <nc r="C132">
      <f>SUM(C133:C137)</f>
    </nc>
    <odxf>
      <font>
        <i val="0"/>
        <sz val="20"/>
        <color auto="1"/>
      </font>
      <border outline="0">
        <bottom/>
      </border>
    </odxf>
    <ndxf>
      <font>
        <i/>
        <sz val="20"/>
        <color auto="1"/>
      </font>
      <border outline="0">
        <bottom style="thin">
          <color indexed="64"/>
        </bottom>
      </border>
    </ndxf>
  </rcc>
  <rcc rId="1879" sId="1" odxf="1" dxf="1">
    <nc r="D132">
      <f>SUM(D133:D137)</f>
    </nc>
    <odxf>
      <font>
        <b/>
        <i val="0"/>
        <sz val="20"/>
        <color auto="1"/>
      </font>
      <border outline="0">
        <bottom/>
      </border>
    </odxf>
    <ndxf>
      <font>
        <b val="0"/>
        <i/>
        <sz val="20"/>
        <color auto="1"/>
      </font>
      <border outline="0">
        <bottom style="thin">
          <color indexed="64"/>
        </bottom>
      </border>
    </ndxf>
  </rcc>
  <rcc rId="1880" sId="1" odxf="1" dxf="1">
    <nc r="E132">
      <f>SUM(E133:E137)</f>
    </nc>
    <odxf>
      <font>
        <i val="0"/>
        <sz val="20"/>
        <color auto="1"/>
      </font>
      <border outline="0">
        <bottom/>
      </border>
    </odxf>
    <ndxf>
      <font>
        <i/>
        <sz val="20"/>
        <color auto="1"/>
      </font>
      <border outline="0">
        <bottom style="thin">
          <color indexed="64"/>
        </bottom>
      </border>
    </ndxf>
  </rcc>
  <rfmt sheetId="1" sqref="F132" start="0" length="0">
    <dxf>
      <font>
        <i/>
        <sz val="20"/>
        <color auto="1"/>
      </font>
      <border outline="0">
        <bottom style="thin">
          <color indexed="64"/>
        </bottom>
      </border>
    </dxf>
  </rfmt>
  <rcc rId="1881" sId="1" odxf="1" dxf="1">
    <nc r="G132">
      <f>SUM(G133:G137)</f>
    </nc>
    <odxf>
      <font>
        <i val="0"/>
        <sz val="20"/>
        <color auto="1"/>
      </font>
      <border outline="0">
        <bottom/>
      </border>
    </odxf>
    <ndxf>
      <font>
        <i/>
        <sz val="20"/>
        <color auto="1"/>
      </font>
      <border outline="0">
        <bottom style="thin">
          <color indexed="64"/>
        </bottom>
      </border>
    </ndxf>
  </rcc>
  <rcc rId="1882" sId="1" odxf="1" dxf="1">
    <nc r="H132">
      <f>G132/D132</f>
    </nc>
    <odxf>
      <font>
        <i val="0"/>
        <sz val="20"/>
        <color auto="1"/>
      </font>
      <border outline="0">
        <bottom/>
      </border>
    </odxf>
    <ndxf>
      <font>
        <i/>
        <sz val="20"/>
        <color auto="1"/>
      </font>
      <border outline="0">
        <bottom style="thin">
          <color indexed="64"/>
        </bottom>
      </border>
    </ndxf>
  </rcc>
  <rcc rId="1883" sId="1" odxf="1" dxf="1">
    <nc r="I132">
      <f>I133+I134</f>
    </nc>
    <odxf>
      <numFmt numFmtId="13" formatCode="0%"/>
      <border outline="0">
        <bottom/>
      </border>
    </odxf>
    <ndxf>
      <numFmt numFmtId="4" formatCode="#,##0.00"/>
      <border outline="0">
        <bottom style="thin">
          <color indexed="64"/>
        </bottom>
      </border>
    </ndxf>
  </rcc>
  <rcc rId="1884" sId="1" odxf="1" dxf="1">
    <nc r="B133" t="inlineStr">
      <is>
        <t>федеральный бюджет</t>
      </is>
    </nc>
    <odxf>
      <border outline="0">
        <bottom/>
      </border>
    </odxf>
    <ndxf>
      <border outline="0">
        <bottom style="thin">
          <color indexed="64"/>
        </bottom>
      </border>
    </ndxf>
  </rcc>
  <rfmt sheetId="1" sqref="C133" start="0" length="0">
    <dxf>
      <border outline="0">
        <bottom style="thin">
          <color indexed="64"/>
        </bottom>
      </border>
    </dxf>
  </rfmt>
  <rfmt sheetId="1" sqref="D133" start="0" length="0">
    <dxf>
      <font>
        <b val="0"/>
        <sz val="20"/>
        <color auto="1"/>
      </font>
      <border outline="0">
        <bottom style="thin">
          <color indexed="64"/>
        </bottom>
      </border>
    </dxf>
  </rfmt>
  <rfmt sheetId="1" sqref="E133" start="0" length="0">
    <dxf>
      <border outline="0">
        <bottom style="thin">
          <color indexed="64"/>
        </bottom>
      </border>
    </dxf>
  </rfmt>
  <rfmt sheetId="1" sqref="F133" start="0" length="0">
    <dxf>
      <border outline="0">
        <bottom style="thin">
          <color indexed="64"/>
        </bottom>
      </border>
    </dxf>
  </rfmt>
  <rfmt sheetId="1" sqref="G133" start="0" length="0">
    <dxf>
      <border outline="0">
        <bottom style="thin">
          <color indexed="64"/>
        </bottom>
      </border>
    </dxf>
  </rfmt>
  <rfmt sheetId="1" sqref="H133" start="0" length="0">
    <dxf>
      <border outline="0">
        <bottom style="thin">
          <color indexed="64"/>
        </bottom>
      </border>
    </dxf>
  </rfmt>
  <rcc rId="1885" sId="1" odxf="1" dxf="1">
    <nc r="I133">
      <f>D133</f>
    </nc>
    <odxf>
      <numFmt numFmtId="13" formatCode="0%"/>
      <border outline="0">
        <bottom/>
      </border>
    </odxf>
    <ndxf>
      <numFmt numFmtId="4" formatCode="#,##0.00"/>
      <border outline="0">
        <bottom style="thin">
          <color indexed="64"/>
        </bottom>
      </border>
    </ndxf>
  </rcc>
  <rcc rId="1886" sId="1" odxf="1" dxf="1">
    <nc r="B134" t="inlineStr">
      <is>
        <t>бюджет ХМАО - Югры</t>
      </is>
    </nc>
    <odxf>
      <border outline="0">
        <bottom/>
      </border>
    </odxf>
    <ndxf>
      <border outline="0">
        <bottom style="thin">
          <color indexed="64"/>
        </bottom>
      </border>
    </ndxf>
  </rcc>
  <rfmt sheetId="1" sqref="C134" start="0" length="0">
    <dxf>
      <border outline="0">
        <bottom style="thin">
          <color indexed="64"/>
        </bottom>
      </border>
    </dxf>
  </rfmt>
  <rfmt sheetId="1" sqref="D134" start="0" length="0">
    <dxf>
      <font>
        <b val="0"/>
        <sz val="20"/>
        <color auto="1"/>
      </font>
      <border outline="0">
        <bottom style="thin">
          <color indexed="64"/>
        </bottom>
      </border>
    </dxf>
  </rfmt>
  <rfmt sheetId="1" sqref="E134" start="0" length="0">
    <dxf>
      <border outline="0">
        <bottom style="thin">
          <color indexed="64"/>
        </bottom>
      </border>
    </dxf>
  </rfmt>
  <rfmt sheetId="1" sqref="F134" start="0" length="0">
    <dxf>
      <border outline="0">
        <bottom style="thin">
          <color indexed="64"/>
        </bottom>
      </border>
    </dxf>
  </rfmt>
  <rfmt sheetId="1" sqref="G134" start="0" length="0">
    <dxf>
      <border outline="0">
        <bottom style="thin">
          <color indexed="64"/>
        </bottom>
      </border>
    </dxf>
  </rfmt>
  <rfmt sheetId="1" sqref="H134" start="0" length="0">
    <dxf>
      <font>
        <i/>
        <sz val="20"/>
        <color auto="1"/>
      </font>
      <border outline="0">
        <bottom style="thin">
          <color indexed="64"/>
        </bottom>
      </border>
    </dxf>
  </rfmt>
  <rcc rId="1887" sId="1" odxf="1" dxf="1">
    <nc r="I134">
      <f>D134</f>
    </nc>
    <odxf>
      <numFmt numFmtId="13" formatCode="0%"/>
      <border outline="0">
        <bottom/>
      </border>
    </odxf>
    <ndxf>
      <numFmt numFmtId="4" formatCode="#,##0.00"/>
      <border outline="0">
        <bottom style="thin">
          <color indexed="64"/>
        </bottom>
      </border>
    </ndxf>
  </rcc>
  <rcc rId="1888" sId="1" odxf="1" dxf="1">
    <nc r="B135" t="inlineStr">
      <is>
        <t>бюджет МО</t>
      </is>
    </nc>
    <odxf>
      <border outline="0">
        <bottom/>
      </border>
    </odxf>
    <ndxf>
      <border outline="0">
        <bottom style="thin">
          <color indexed="64"/>
        </bottom>
      </border>
    </ndxf>
  </rcc>
  <rfmt sheetId="1" sqref="C135" start="0" length="0">
    <dxf>
      <border outline="0">
        <bottom style="thin">
          <color indexed="64"/>
        </bottom>
      </border>
    </dxf>
  </rfmt>
  <rfmt sheetId="1" sqref="D135" start="0" length="0">
    <dxf>
      <font>
        <b val="0"/>
        <sz val="20"/>
        <color auto="1"/>
      </font>
      <border outline="0">
        <bottom style="thin">
          <color indexed="64"/>
        </bottom>
      </border>
    </dxf>
  </rfmt>
  <rfmt sheetId="1" sqref="E135" start="0" length="0">
    <dxf>
      <border outline="0">
        <bottom style="thin">
          <color indexed="64"/>
        </bottom>
      </border>
    </dxf>
  </rfmt>
  <rfmt sheetId="1" sqref="F135" start="0" length="0">
    <dxf>
      <border outline="0">
        <bottom style="thin">
          <color indexed="64"/>
        </bottom>
      </border>
    </dxf>
  </rfmt>
  <rfmt sheetId="1" sqref="G135" start="0" length="0">
    <dxf>
      <border outline="0">
        <bottom style="thin">
          <color indexed="64"/>
        </bottom>
      </border>
    </dxf>
  </rfmt>
  <rfmt sheetId="1" sqref="H135" start="0" length="0">
    <dxf>
      <border outline="0">
        <bottom style="thin">
          <color indexed="64"/>
        </bottom>
      </border>
    </dxf>
  </rfmt>
  <rfmt sheetId="1" sqref="I135" start="0" length="0">
    <dxf>
      <border outline="0">
        <bottom style="thin">
          <color indexed="64"/>
        </bottom>
      </border>
    </dxf>
  </rfmt>
  <rcc rId="1889" sId="1" odxf="1" dxf="1">
    <nc r="B136" t="inlineStr">
      <is>
        <t>бюджет МО сверх соглашения</t>
      </is>
    </nc>
    <odxf>
      <border outline="0">
        <bottom/>
      </border>
    </odxf>
    <ndxf>
      <border outline="0">
        <bottom style="thin">
          <color indexed="64"/>
        </bottom>
      </border>
    </ndxf>
  </rcc>
  <rfmt sheetId="1" sqref="C136" start="0" length="0">
    <dxf>
      <border outline="0">
        <bottom style="thin">
          <color indexed="64"/>
        </bottom>
      </border>
    </dxf>
  </rfmt>
  <rfmt sheetId="1" sqref="D136" start="0" length="0">
    <dxf>
      <border outline="0">
        <bottom style="thin">
          <color indexed="64"/>
        </bottom>
      </border>
    </dxf>
  </rfmt>
  <rfmt sheetId="1" sqref="E136" start="0" length="0">
    <dxf>
      <border outline="0">
        <bottom style="thin">
          <color indexed="64"/>
        </bottom>
      </border>
    </dxf>
  </rfmt>
  <rfmt sheetId="1" sqref="F136" start="0" length="0">
    <dxf>
      <border outline="0">
        <bottom style="thin">
          <color indexed="64"/>
        </bottom>
      </border>
    </dxf>
  </rfmt>
  <rfmt sheetId="1" sqref="G136" start="0" length="0">
    <dxf>
      <border outline="0">
        <bottom style="thin">
          <color indexed="64"/>
        </bottom>
      </border>
    </dxf>
  </rfmt>
  <rfmt sheetId="1" sqref="H136" start="0" length="0">
    <dxf>
      <border outline="0">
        <bottom style="thin">
          <color indexed="64"/>
        </bottom>
      </border>
    </dxf>
  </rfmt>
  <rfmt sheetId="1" sqref="I136" start="0" length="0">
    <dxf>
      <border outline="0">
        <bottom style="thin">
          <color indexed="64"/>
        </bottom>
      </border>
    </dxf>
  </rfmt>
  <rcc rId="1890" sId="1" odxf="1" dxf="1">
    <nc r="B137" t="inlineStr">
      <is>
        <t>привлечённые средства</t>
      </is>
    </nc>
    <odxf>
      <border outline="0">
        <bottom/>
      </border>
    </odxf>
    <ndxf>
      <border outline="0">
        <bottom style="thin">
          <color indexed="64"/>
        </bottom>
      </border>
    </ndxf>
  </rcc>
  <rfmt sheetId="1" sqref="C137" start="0" length="0">
    <dxf>
      <border outline="0">
        <bottom style="thin">
          <color indexed="64"/>
        </bottom>
      </border>
    </dxf>
  </rfmt>
  <rfmt sheetId="1" sqref="D137" start="0" length="0">
    <dxf>
      <border outline="0">
        <bottom style="thin">
          <color indexed="64"/>
        </bottom>
      </border>
    </dxf>
  </rfmt>
  <rfmt sheetId="1" sqref="E137" start="0" length="0">
    <dxf>
      <border outline="0">
        <bottom style="thin">
          <color indexed="64"/>
        </bottom>
      </border>
    </dxf>
  </rfmt>
  <rfmt sheetId="1" sqref="F137" start="0" length="0">
    <dxf>
      <border outline="0">
        <bottom style="thin">
          <color indexed="64"/>
        </bottom>
      </border>
    </dxf>
  </rfmt>
  <rfmt sheetId="1" sqref="G137" start="0" length="0">
    <dxf>
      <border outline="0">
        <bottom style="thin">
          <color indexed="64"/>
        </bottom>
      </border>
    </dxf>
  </rfmt>
  <rfmt sheetId="1" sqref="H137" start="0" length="0">
    <dxf>
      <border outline="0">
        <bottom style="thin">
          <color indexed="64"/>
        </bottom>
      </border>
    </dxf>
  </rfmt>
  <rfmt sheetId="1" sqref="I137" start="0" length="0">
    <dxf>
      <border outline="0">
        <bottom style="thin">
          <color indexed="64"/>
        </bottom>
      </border>
    </dxf>
  </rfmt>
  <rcc rId="1891" sId="1">
    <nc r="A132" t="inlineStr">
      <is>
        <t>11.2.4.</t>
      </is>
    </nc>
  </rcc>
  <rcc rId="1892" sId="1">
    <nc r="B132"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t>
      </is>
    </nc>
  </rcc>
  <rcc rId="1893" sId="1" numFmtId="4">
    <nc r="C134">
      <v>577.6</v>
    </nc>
  </rcc>
  <rcc rId="1894" sId="1" numFmtId="4">
    <nc r="D134">
      <v>577.6</v>
    </nc>
  </rcc>
  <rfmt sheetId="1" sqref="F133" start="0" length="0">
    <dxf>
      <font>
        <i/>
        <sz val="20"/>
        <color auto="1"/>
      </font>
    </dxf>
  </rfmt>
  <rfmt sheetId="1" sqref="F134" start="0" length="0">
    <dxf>
      <font>
        <i/>
        <sz val="20"/>
        <color auto="1"/>
      </font>
    </dxf>
  </rfmt>
  <rfmt sheetId="1" sqref="F135" start="0" length="0">
    <dxf>
      <font>
        <i/>
        <sz val="20"/>
        <color auto="1"/>
      </font>
    </dxf>
  </rfmt>
  <rfmt sheetId="1" sqref="F136" start="0" length="0">
    <dxf>
      <font>
        <i/>
        <sz val="20"/>
        <color auto="1"/>
      </font>
    </dxf>
  </rfmt>
  <rfmt sheetId="1" sqref="F137" start="0" length="0">
    <dxf>
      <font>
        <i/>
        <sz val="20"/>
        <color auto="1"/>
      </font>
    </dxf>
  </rfmt>
  <rcc rId="1895" sId="1" odxf="1" dxf="1">
    <nc r="F132">
      <f>E132/D132</f>
    </nc>
    <ndxf>
      <font>
        <i val="0"/>
        <sz val="20"/>
        <color auto="1"/>
      </font>
    </ndxf>
  </rcc>
  <rfmt sheetId="1" sqref="F133" start="0" length="0">
    <dxf>
      <font>
        <i val="0"/>
        <sz val="20"/>
        <color auto="1"/>
      </font>
    </dxf>
  </rfmt>
  <rcc rId="1896" sId="1" odxf="1" dxf="1">
    <nc r="F134">
      <f>E134/D134</f>
    </nc>
    <ndxf>
      <font>
        <i val="0"/>
        <sz val="20"/>
        <color auto="1"/>
      </font>
    </ndxf>
  </rcc>
  <rfmt sheetId="1" sqref="F135" start="0" length="0">
    <dxf>
      <font>
        <i val="0"/>
        <sz val="20"/>
        <color auto="1"/>
      </font>
    </dxf>
  </rfmt>
  <rfmt sheetId="1" sqref="F136" start="0" length="0">
    <dxf>
      <font>
        <i val="0"/>
        <sz val="20"/>
        <color auto="1"/>
      </font>
    </dxf>
  </rfmt>
  <rfmt sheetId="1" sqref="F137" start="0" length="0">
    <dxf>
      <font>
        <i val="0"/>
        <sz val="20"/>
        <color auto="1"/>
      </font>
    </dxf>
  </rfmt>
  <rcv guid="{6068C3FF-17AA-48A5-A88B-2523CBAC39AE}" action="delete"/>
  <rdn rId="0" localSheetId="1" customView="1" name="Z_6068C3FF_17AA_48A5_A88B_2523CBAC39AE_.wvu.PrintArea" hidden="1" oldHidden="1">
    <formula>'на 31.01.2021'!$A$1:$J$192</formula>
    <oldFormula>'на 31.01.2021'!$A$1:$J$192</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31.01.2021'!$A$7:$J$393</formula>
    <oldFormula>'на 31.01.2021'!$A$7:$J$393</oldFormula>
  </rdn>
  <rcv guid="{6068C3FF-17AA-48A5-A88B-2523CBAC39AE}" action="add"/>
</revisions>
</file>

<file path=xl/revisions/revisionLog3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0" sId="1">
    <oc r="C109">
      <f>C115+C121+C127</f>
    </oc>
    <nc r="C109">
      <f>C115+C121+C127+C133</f>
    </nc>
  </rcc>
  <rcc rId="1901" sId="1">
    <oc r="D109">
      <f>D115+D121+D127</f>
    </oc>
    <nc r="D109">
      <f>D115+D121+D127+D133</f>
    </nc>
  </rcc>
  <rcc rId="1902" sId="1">
    <oc r="C110">
      <f>C116+C122+C128</f>
    </oc>
    <nc r="C110">
      <f>C116+C122+C128+C134</f>
    </nc>
  </rcc>
  <rcc rId="1903" sId="1">
    <oc r="C111">
      <f>C117+C123+C129</f>
    </oc>
    <nc r="C111">
      <f>C117+C123+C129+C135</f>
    </nc>
  </rcc>
  <rcc rId="1904" sId="1">
    <oc r="C112">
      <f>C118+C124+C130</f>
    </oc>
    <nc r="C112">
      <f>C118+C124+C130+C136</f>
    </nc>
  </rcc>
  <rcc rId="1905" sId="1">
    <oc r="C113">
      <f>C119+C125+C131</f>
    </oc>
    <nc r="C113">
      <f>C119+C125+C131+C137</f>
    </nc>
  </rcc>
  <rcc rId="1906" sId="1">
    <oc r="E109">
      <f>E115+E121+E127</f>
    </oc>
    <nc r="E109">
      <f>E115+E121+E127+E133</f>
    </nc>
  </rcc>
  <rcc rId="1907" sId="1">
    <oc r="D110">
      <f>D116+D122+D128</f>
    </oc>
    <nc r="D110">
      <f>D116+D122+D128+D134</f>
    </nc>
  </rcc>
  <rcc rId="1908" sId="1">
    <oc r="E110">
      <f>E116+E122+E128</f>
    </oc>
    <nc r="E110">
      <f>E116+E122+E128+E134</f>
    </nc>
  </rcc>
  <rcc rId="1909" sId="1">
    <oc r="D111">
      <f>D117+D123+D129</f>
    </oc>
    <nc r="D111">
      <f>D117+D123+D129+D135</f>
    </nc>
  </rcc>
  <rcc rId="1910" sId="1">
    <oc r="E111">
      <f>E117+E123+E129</f>
    </oc>
    <nc r="E111">
      <f>E117+E123+E129+E135</f>
    </nc>
  </rcc>
  <rcc rId="1911" sId="1">
    <oc r="D112">
      <f>D118+D124+D130</f>
    </oc>
    <nc r="D112">
      <f>D118+D124+D130+D136</f>
    </nc>
  </rcc>
  <rcc rId="1912" sId="1">
    <oc r="E112">
      <f>E118+E124+E130</f>
    </oc>
    <nc r="E112">
      <f>E118+E124+E130+E136</f>
    </nc>
  </rcc>
  <rcc rId="1913" sId="1">
    <oc r="D113">
      <f>D119+D125+D131</f>
    </oc>
    <nc r="D113">
      <f>D119+D125+D131+D137</f>
    </nc>
  </rcc>
  <rcc rId="1914" sId="1">
    <oc r="E113">
      <f>E119+E125+E131</f>
    </oc>
    <nc r="E113">
      <f>E119+E125+E131+E137</f>
    </nc>
  </rcc>
  <rcc rId="1915" sId="1">
    <oc r="G109">
      <f>G115+G121+G127</f>
    </oc>
    <nc r="G109">
      <f>G115+G121+G127+G133</f>
    </nc>
  </rcc>
  <rcc rId="1916" sId="1">
    <oc r="G110">
      <f>G116+G122+G128</f>
    </oc>
    <nc r="G110">
      <f>G116+G122+G128+G134</f>
    </nc>
  </rcc>
  <rcc rId="1917" sId="1">
    <oc r="G111">
      <f>G117+G123+G129</f>
    </oc>
    <nc r="G111">
      <f>G117+G123+G129+G135</f>
    </nc>
  </rcc>
  <rcc rId="1918" sId="1">
    <oc r="G112">
      <f>G118+G124+G130</f>
    </oc>
    <nc r="G112">
      <f>G118+G124+G130+G136</f>
    </nc>
  </rcc>
  <rcc rId="1919" sId="1">
    <oc r="G113">
      <f>G119+G125+G131</f>
    </oc>
    <nc r="G113">
      <f>G119+G125+G131+G137</f>
    </nc>
  </rcc>
</revisions>
</file>

<file path=xl/revisions/revisionLog3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0" sId="1">
    <o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Субсидии на развитие сферы культуры в муниципальных образованиях Ханты-Мансийского автономного округа - Югры;
2.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t>
        </r>
        <r>
          <rPr>
            <sz val="16"/>
            <rFont val="Times New Roman"/>
            <family val="1"/>
            <charset val="204"/>
          </rPr>
          <t>1. Субсидии на развитие сферы культуры в муниципальных образованиях Ханты-Мансийского автономного округа - Югры;</t>
        </r>
        <r>
          <rPr>
            <sz val="16"/>
            <color rgb="FFFF0000"/>
            <rFont val="Times New Roman"/>
            <family val="2"/>
            <charset val="204"/>
          </rPr>
          <t xml:space="preserve">
</t>
        </r>
        <r>
          <rPr>
            <sz val="16"/>
            <rFont val="Times New Roman"/>
            <family val="1"/>
            <charset val="204"/>
          </rPr>
          <t xml:space="preserve">2. Субсидии на поддержку творческой деятельности и техническое оснащение детских и кукольных театров.
</t>
        </r>
      </is>
    </nc>
  </rcc>
  <rfmt sheetId="1" sqref="A39:B43" start="0" length="2147483647">
    <dxf>
      <font>
        <color auto="1"/>
      </font>
    </dxf>
  </rfmt>
  <rfmt sheetId="1" sqref="B44" start="0" length="2147483647">
    <dxf>
      <font>
        <color auto="1"/>
      </font>
    </dxf>
  </rfmt>
  <rcc rId="1921" sId="1" numFmtId="4">
    <oc r="C42">
      <v>292.08999999999997</v>
    </oc>
    <nc r="C42">
      <v>299.10000000000002</v>
    </nc>
  </rcc>
  <rcc rId="1922" sId="1" numFmtId="4">
    <oc r="C41">
      <v>2828.02</v>
    </oc>
    <nc r="C41">
      <v>1697</v>
    </nc>
  </rcc>
  <rcc rId="1923" sId="1" numFmtId="4">
    <oc r="C40">
      <v>879.58</v>
    </oc>
    <nc r="C40">
      <v>306.8</v>
    </nc>
  </rcc>
  <rfmt sheetId="1" sqref="C39:C42" start="0" length="2147483647">
    <dxf>
      <font>
        <color auto="1"/>
      </font>
    </dxf>
  </rfmt>
  <rcc rId="1924" sId="1" numFmtId="4">
    <oc r="D42">
      <v>292.08999999999997</v>
    </oc>
    <nc r="D42">
      <v>305.08</v>
    </nc>
  </rcc>
  <rcc rId="1925" sId="1" numFmtId="4">
    <oc r="D41">
      <v>2828.02</v>
    </oc>
    <nc r="D41">
      <v>1776.5</v>
    </nc>
  </rcc>
  <rcc rId="1926" sId="1" numFmtId="4">
    <oc r="D40">
      <v>879.58</v>
    </oc>
    <nc r="D40">
      <v>340.9</v>
    </nc>
  </rcc>
  <rfmt sheetId="1" sqref="D39:D42" start="0" length="2147483647">
    <dxf>
      <font>
        <color auto="1"/>
      </font>
    </dxf>
  </rfmt>
  <rcc rId="1927" sId="1" numFmtId="4">
    <oc r="E40">
      <v>879.58</v>
    </oc>
    <nc r="E40">
      <v>0</v>
    </nc>
  </rcc>
  <rcc rId="1928" sId="1" numFmtId="4">
    <oc r="E41">
      <v>2828.02</v>
    </oc>
    <nc r="E41">
      <v>0</v>
    </nc>
  </rcc>
  <rcc rId="1929" sId="1" numFmtId="4">
    <oc r="E42">
      <f>G42</f>
    </oc>
    <nc r="E42">
      <v>0</v>
    </nc>
  </rcc>
  <rcc rId="1930" sId="1" numFmtId="4">
    <oc r="G40">
      <v>879.58</v>
    </oc>
    <nc r="G40">
      <v>0</v>
    </nc>
  </rcc>
  <rcc rId="1931" sId="1" numFmtId="4">
    <oc r="G41">
      <v>2828.02</v>
    </oc>
    <nc r="G41">
      <v>0</v>
    </nc>
  </rcc>
  <rcc rId="1932" sId="1" numFmtId="4">
    <oc r="G42">
      <v>292.08999999999997</v>
    </oc>
    <nc r="G42">
      <v>0</v>
    </nc>
  </rcc>
  <rcv guid="{13BE7114-35DF-4699-8779-61985C68F6C3}" action="delete"/>
  <rdn rId="0" localSheetId="1" customView="1" name="Z_13BE7114_35DF_4699_8779_61985C68F6C3_.wvu.PrintArea" hidden="1" oldHidden="1">
    <formula>'на 31.01.2021'!$A$1:$J$193</formula>
    <oldFormula>'на 31.01.2021'!$A$1:$J$193</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31.01.2021'!$A$7:$J$393</formula>
    <oldFormula>'на 31.01.2021'!$A$7:$J$393</oldFormula>
  </rdn>
  <rcv guid="{13BE7114-35DF-4699-8779-61985C68F6C3}" action="add"/>
</revisions>
</file>

<file path=xl/revisions/revisionLog3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6" sId="1">
    <oc r="I34">
      <f>D34</f>
    </oc>
    <nc r="I34">
      <f>14190</f>
    </nc>
  </rcc>
</revisions>
</file>

<file path=xl/revisions/revisionLog3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31.01.2021'!$A$7:$J$393</formula>
    <oldFormula>'на 31.01.2021'!$A$7:$J$393</oldFormula>
  </rdn>
  <rcv guid="{3EEA7E1A-5F2B-4408-A34C-1F0223B5B245}" action="add"/>
</revisions>
</file>

<file path=xl/revisions/revisionLog3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8"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sz val="16"/>
            <color rgb="FFFF0000"/>
            <rFont val="Times New Roman"/>
            <family val="2"/>
            <charset val="204"/>
          </rPr>
          <t xml:space="preserve">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31.01.2021'!$A$1:$J$193</formula>
    <oldFormula>'на 31.01.2021'!$A$1:$J$193</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31.01.2021'!$A$7:$J$393</formula>
    <oldFormula>'на 31.01.2021'!$A$7:$J$393</oldFormula>
  </rdn>
  <rcv guid="{13BE7114-35DF-4699-8779-61985C68F6C3}" action="add"/>
</revisions>
</file>

<file path=xl/revisions/revisionLog3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2"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nc>
  </rcc>
</revisions>
</file>

<file path=xl/revisions/revisionLog3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43" sId="1" ref="A139:XFD139"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4" sId="1" ref="A139:XFD140"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5" sId="1" ref="A139:XFD14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6" sId="1" ref="A139:XFD146"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cc rId="1947" sId="1">
    <nc r="A138" t="inlineStr">
      <is>
        <t>11.2.5.</t>
      </is>
    </nc>
  </rcc>
  <rcc rId="1948" sId="1">
    <nc r="B138" t="inlineStr">
      <is>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rcc>
  <rfmt sheetId="1" sqref="B138" start="0" length="2147483647">
    <dxf>
      <font>
        <i/>
      </font>
    </dxf>
  </rfmt>
  <rcc rId="1949" sId="1" odxf="1" dxf="1">
    <nc r="B139" t="inlineStr">
      <is>
        <t>федеральный бюджет</t>
      </is>
    </nc>
    <odxf>
      <border outline="0">
        <bottom/>
      </border>
    </odxf>
    <ndxf>
      <border outline="0">
        <bottom style="thin">
          <color indexed="64"/>
        </bottom>
      </border>
    </ndxf>
  </rcc>
  <rcc rId="1950" sId="1" odxf="1" dxf="1">
    <nc r="B140" t="inlineStr">
      <is>
        <t>бюджет ХМАО - Югры</t>
      </is>
    </nc>
    <odxf>
      <border outline="0">
        <bottom/>
      </border>
    </odxf>
    <ndxf>
      <border outline="0">
        <bottom style="thin">
          <color indexed="64"/>
        </bottom>
      </border>
    </ndxf>
  </rcc>
  <rcc rId="1951" sId="1" odxf="1" dxf="1">
    <nc r="B141" t="inlineStr">
      <is>
        <t>бюджет МО</t>
      </is>
    </nc>
    <odxf>
      <border outline="0">
        <bottom/>
      </border>
    </odxf>
    <ndxf>
      <border outline="0">
        <bottom style="thin">
          <color indexed="64"/>
        </bottom>
      </border>
    </ndxf>
  </rcc>
  <rcc rId="1952" sId="1" odxf="1" dxf="1">
    <nc r="B142" t="inlineStr">
      <is>
        <t>бюджет МО сверх соглашения</t>
      </is>
    </nc>
    <odxf>
      <border outline="0">
        <bottom/>
      </border>
    </odxf>
    <ndxf>
      <border outline="0">
        <bottom style="thin">
          <color indexed="64"/>
        </bottom>
      </border>
    </ndxf>
  </rcc>
  <rcc rId="1953" sId="1" odxf="1" dxf="1">
    <nc r="B143" t="inlineStr">
      <is>
        <t>привлечённые средства</t>
      </is>
    </nc>
    <odxf>
      <border outline="0">
        <bottom/>
      </border>
    </odxf>
    <ndxf>
      <border outline="0">
        <bottom style="thin">
          <color indexed="64"/>
        </bottom>
      </border>
    </ndxf>
  </rcc>
  <rrc rId="1954"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5"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6"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7"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8"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9"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0"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1"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2"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3"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4"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cc rId="1965" sId="1" numFmtId="4">
    <nc r="D139">
      <v>1918.5</v>
    </nc>
  </rcc>
  <rfmt sheetId="1" sqref="D139" start="0" length="2147483647">
    <dxf>
      <font>
        <b val="0"/>
      </font>
    </dxf>
  </rfmt>
  <rcc rId="1966" sId="1">
    <nc r="C138">
      <f>C139+C140+C141+C142+C143</f>
    </nc>
  </rcc>
  <rcc rId="1967" sId="1" odxf="1" dxf="1">
    <nc r="D138">
      <f>D139+D140+D141+D142+D143</f>
    </nc>
    <odxf>
      <font>
        <b/>
        <sz val="20"/>
        <color auto="1"/>
      </font>
    </odxf>
    <ndxf>
      <font>
        <b val="0"/>
        <sz val="20"/>
        <color auto="1"/>
      </font>
    </ndxf>
  </rcc>
  <rcc rId="1968" sId="1">
    <nc r="E138">
      <f>E139+E140+E141+E142+E143</f>
    </nc>
  </rcc>
  <rcc rId="1969" sId="1">
    <nc r="G138">
      <f>G139+G140+G141+G142+G143</f>
    </nc>
  </rcc>
  <rcc rId="1970" sId="1">
    <oc r="C109">
      <f>C115+C121+C127+C133</f>
    </oc>
    <nc r="C109">
      <f>C115+C121+C127+C133+C139</f>
    </nc>
  </rcc>
  <rcc rId="1971" sId="1">
    <oc r="D109">
      <f>D115+D121+D127+D133</f>
    </oc>
    <nc r="D109">
      <f>D115+D121+D127+D133+D139</f>
    </nc>
  </rcc>
  <rcc rId="1972" sId="1">
    <oc r="C110">
      <f>C116+C122+C128+C134</f>
    </oc>
    <nc r="C110">
      <f>C116+C122+C128+C134+C140</f>
    </nc>
  </rcc>
  <rcc rId="1973" sId="1">
    <oc r="C111">
      <f>C117+C123+C129+C135</f>
    </oc>
    <nc r="C111">
      <f>C117+C123+C129+C135+C141</f>
    </nc>
  </rcc>
  <rcc rId="1974" sId="1">
    <oc r="C112">
      <f>C118+C124+C130+C136</f>
    </oc>
    <nc r="C112">
      <f>C118+C124+C130+C136+C142</f>
    </nc>
  </rcc>
  <rcc rId="1975" sId="1">
    <oc r="C113">
      <f>C119+C125+C131+C137</f>
    </oc>
    <nc r="C113">
      <f>C119+C125+C131+C137+C143</f>
    </nc>
  </rcc>
  <rcc rId="1976" sId="1">
    <oc r="E109">
      <f>E115+E121+E127+E133</f>
    </oc>
    <nc r="E109">
      <f>E115+E121+E127+E133+E139</f>
    </nc>
  </rcc>
  <rcc rId="1977" sId="1">
    <oc r="D110">
      <f>D116+D122+D128+D134</f>
    </oc>
    <nc r="D110">
      <f>D116+D122+D128+D134+D140</f>
    </nc>
  </rcc>
  <rcc rId="1978" sId="1">
    <oc r="E110">
      <f>E116+E122+E128+E134</f>
    </oc>
    <nc r="E110">
      <f>E116+E122+E128+E134+E140</f>
    </nc>
  </rcc>
  <rcc rId="1979" sId="1">
    <oc r="D111">
      <f>D117+D123+D129+D135</f>
    </oc>
    <nc r="D111">
      <f>D117+D123+D129+D135+D141</f>
    </nc>
  </rcc>
  <rcc rId="1980" sId="1">
    <oc r="E111">
      <f>E117+E123+E129+E135</f>
    </oc>
    <nc r="E111">
      <f>E117+E123+E129+E135+E141</f>
    </nc>
  </rcc>
  <rcc rId="1981" sId="1">
    <oc r="D112">
      <f>D118+D124+D130+D136</f>
    </oc>
    <nc r="D112">
      <f>D118+D124+D130+D136+D142</f>
    </nc>
  </rcc>
  <rcc rId="1982" sId="1">
    <oc r="E112">
      <f>E118+E124+E130+E136</f>
    </oc>
    <nc r="E112">
      <f>E118+E124+E130+E136+E142</f>
    </nc>
  </rcc>
  <rcc rId="1983" sId="1">
    <oc r="D113">
      <f>D119+D125+D131+D137</f>
    </oc>
    <nc r="D113">
      <f>D119+D125+D131+D137+D143</f>
    </nc>
  </rcc>
  <rcc rId="1984" sId="1">
    <oc r="E113">
      <f>E119+E125+E131+E137</f>
    </oc>
    <nc r="E113">
      <f>E119+E125+E131+E137+E143</f>
    </nc>
  </rcc>
  <rcc rId="1985" sId="1">
    <oc r="G109">
      <f>G115+G121+G127+G133</f>
    </oc>
    <nc r="G109">
      <f>G115+G121+G127+G133+G139</f>
    </nc>
  </rcc>
  <rcc rId="1986" sId="1">
    <oc r="G110">
      <f>G116+G122+G128+G134</f>
    </oc>
    <nc r="G110">
      <f>G116+G122+G128+G134+G140</f>
    </nc>
  </rcc>
  <rcc rId="1987" sId="1">
    <oc r="G111">
      <f>G117+G123+G129+G135</f>
    </oc>
    <nc r="G111">
      <f>G117+G123+G129+G135+G141</f>
    </nc>
  </rcc>
  <rcc rId="1988" sId="1">
    <oc r="G112">
      <f>G118+G124+G130+G136</f>
    </oc>
    <nc r="G112">
      <f>G118+G124+G130+G136+G142</f>
    </nc>
  </rcc>
  <rcc rId="1989" sId="1">
    <oc r="G113">
      <f>G119+G125+G131+G137</f>
    </oc>
    <nc r="G113">
      <f>G119+G125+G131+G137+G143</f>
    </nc>
  </rcc>
  <rcc rId="1990" sId="1">
    <oc r="G108">
      <f>SUM(G109:G113)</f>
    </oc>
    <nc r="G108">
      <f>SUM(G109:G113)</f>
    </nc>
  </rcc>
  <rcc rId="1991" sId="1">
    <oc r="C108">
      <f>SUM(C109:C113)</f>
    </oc>
    <nc r="C108">
      <f>SUM(C109:C113)</f>
    </nc>
  </rcc>
  <rcc rId="1992" sId="1" numFmtId="4">
    <oc r="C99">
      <v>3998.3</v>
    </oc>
    <nc r="C99">
      <v>3998.32</v>
    </nc>
  </rcc>
  <rcc rId="1993" sId="1" numFmtId="4">
    <oc r="D99">
      <v>3998.3</v>
    </oc>
    <nc r="D99">
      <v>3998.32</v>
    </nc>
  </rcc>
  <rfmt sheetId="1" sqref="C64:D66" start="0" length="2147483647">
    <dxf>
      <font>
        <color auto="1"/>
      </font>
    </dxf>
  </rfmt>
  <rfmt sheetId="1" sqref="A64:A66" start="0" length="2147483647">
    <dxf>
      <font>
        <color auto="1"/>
      </font>
    </dxf>
  </rfmt>
  <rfmt sheetId="1" sqref="A67:D71" start="0" length="2147483647">
    <dxf>
      <font>
        <color auto="1"/>
      </font>
    </dxf>
  </rfmt>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78:I89" start="0" length="2147483647">
    <dxf>
      <font>
        <color auto="1"/>
      </font>
    </dxf>
  </rfmt>
  <rfmt sheetId="1" sqref="I72:I75" start="0" length="2147483647">
    <dxf>
      <font>
        <color auto="1"/>
      </font>
    </dxf>
  </rfmt>
  <rcc rId="1997" sId="1">
    <oc r="J84" t="inlineStr">
      <is>
        <t xml:space="preserve">Приобретено 42 жилых помещений для участников программы. Остаток средств в размере 73 903,4 тыс.руб. - доля софинансирования средств местного бюджета, неперераспределенная в связи с поздним перераспредлением средств окружного бюджета. Остаток средств в объеме 0,1 тыс.руб. сложился по факту выполнения работ   </t>
      </is>
    </oc>
    <nc r="J84" t="inlineStr">
      <is>
        <t>Размещение закупок на приобретение жилых помещений для участников программы запланировано на апрель 2021 года</t>
      </is>
    </nc>
  </rcc>
  <rfmt sheetId="1" sqref="J84:J89" start="0" length="2147483647">
    <dxf>
      <font>
        <color auto="1"/>
      </font>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6" sId="1">
    <oc r="J45" t="inlineStr">
      <is>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is>
    </nc>
  </rcc>
</revisions>
</file>

<file path=xl/revisions/revisionLog3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6:I99" start="0" length="2147483647">
    <dxf>
      <font>
        <color auto="1"/>
      </font>
    </dxf>
  </rfmt>
  <rfmt sheetId="1" sqref="J96:J101" start="0" length="2147483647">
    <dxf>
      <font>
        <color auto="1"/>
      </font>
    </dxf>
  </rfmt>
</revisions>
</file>

<file path=xl/revisions/revisionLog3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8" sId="1">
    <nc r="J102" t="inlineStr">
      <is>
        <t>Размещение закупок на приобретение жилых помещений для участников программы запланировано на апрель 2021 года</t>
      </is>
    </nc>
  </rcc>
  <rfmt sheetId="1" sqref="J102:J107" start="0" length="2147483647">
    <dxf>
      <font>
        <color auto="1"/>
      </font>
    </dxf>
  </rfmt>
  <rfmt sheetId="1" sqref="I102:I105" start="0" length="2147483647">
    <dxf>
      <font>
        <color auto="1"/>
      </font>
    </dxf>
  </rfmt>
  <rcc rId="1999" sId="1">
    <nc r="J138" t="inlineStr">
      <is>
        <t>Средства предусмотрены на выплату субсидии участнику программы. Оплата будет произведена по факту издания Постановления Администрации города.</t>
      </is>
    </nc>
  </rcc>
</revisions>
</file>

<file path=xl/revisions/revisionLog3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0" sId="1">
    <nc r="I138">
      <f>D138</f>
    </nc>
  </rcc>
  <rcc rId="2001" sId="1">
    <nc r="I139">
      <f>D139</f>
    </nc>
  </rcc>
  <rcc rId="2002" sId="1">
    <nc r="I140">
      <f>D140</f>
    </nc>
  </rcc>
  <rcc rId="2003" sId="1">
    <nc r="I141">
      <f>D141</f>
    </nc>
  </rcc>
  <rcc rId="2004" sId="1">
    <nc r="I142">
      <f>D142</f>
    </nc>
  </rcc>
  <rcc rId="2005" sId="1">
    <nc r="I143">
      <f>D143</f>
    </nc>
  </rcc>
  <rfmt sheetId="1" sqref="I138:I143">
    <dxf>
      <numFmt numFmtId="1" formatCode="0"/>
    </dxf>
  </rfmt>
  <rfmt sheetId="1" sqref="I138:I143">
    <dxf>
      <numFmt numFmtId="4" formatCode="#,##0.00"/>
    </dxf>
  </rfmt>
</revisions>
</file>

<file path=xl/revisions/revisionLog3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0:I93" start="0" length="2147483647">
    <dxf>
      <font>
        <color auto="1"/>
      </font>
    </dxf>
  </rfmt>
  <rcc rId="2006" sId="1">
    <oc r="I109">
      <f>I115+I121+I127</f>
    </oc>
    <nc r="I109">
      <f>I115+I121+I127+I133+I139</f>
    </nc>
  </rcc>
  <rcc rId="2007" sId="1">
    <oc r="I110">
      <f>I116+I122+I128</f>
    </oc>
    <nc r="I110">
      <f>I116+I122+I128+I134+I140</f>
    </nc>
  </rcc>
  <rcc rId="2008" sId="1">
    <oc r="I111">
      <f>I117+I123+I129</f>
    </oc>
    <nc r="I111">
      <f>I117+I123+I129+I135+I141</f>
    </nc>
  </rcc>
  <rcc rId="2009" sId="1">
    <oc r="I112">
      <f>I118+I124+I130</f>
    </oc>
    <nc r="I112">
      <f>I118+I124+I130+I136+I142</f>
    </nc>
  </rcc>
  <rcc rId="2010" sId="1">
    <oc r="I113">
      <f>I119+I125+I131</f>
    </oc>
    <nc r="I113">
      <f>I119+I125+I131+I137+I143</f>
    </nc>
  </rcc>
  <rfmt sheetId="1" sqref="I64:I69" start="0" length="2147483647">
    <dxf>
      <font>
        <color auto="1"/>
      </font>
    </dxf>
  </rfmt>
</revisions>
</file>

<file path=xl/revisions/revisionLog3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5"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3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6" sId="1">
    <oc r="J14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4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3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8"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7"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t>
        </r>
        <r>
          <rPr>
            <sz val="16"/>
            <color rgb="FFFF0000"/>
            <rFont val="Times New Roman"/>
            <family val="1"/>
            <charset val="204"/>
          </rPr>
          <t xml:space="preserve">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is>
    </nc>
  </rcc>
</revisions>
</file>

<file path=xl/revisions/revisionLog3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2"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2-4 кварталах 2021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3"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2-4 кварталах 2021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4"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nc>
  </rcc>
  <rfmt sheetId="1" sqref="J31:J37" start="0" length="2147483647">
    <dxf>
      <font>
        <color auto="1"/>
      </font>
    </dxf>
  </rfmt>
  <rcc rId="2025" sId="1">
    <oc r="I26">
      <f>444778.3</f>
    </oc>
    <nc r="I26">
      <f>444778.3+105639.3</f>
    </nc>
  </rcc>
  <rcc rId="2026" sId="1">
    <oc r="I27">
      <f>13492475.47</f>
    </oc>
    <nc r="I27">
      <f>13492475.47+1398777.1</f>
    </nc>
  </rcc>
  <rcc rId="2027" sId="1">
    <oc r="I28">
      <f>166971.12</f>
    </oc>
    <nc r="I28">
      <f>166971.12+146565.25</f>
    </nc>
  </rcc>
  <rfmt sheetId="1" sqref="J21:J30" start="0" length="2147483647">
    <dxf>
      <font>
        <sz val="12"/>
      </font>
    </dxf>
  </rfmt>
  <rcc rId="202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2"/>
            <rFont val="Times New Roman"/>
            <family val="1"/>
            <charset val="204"/>
          </rPr>
          <t>ДО</t>
        </r>
        <r>
          <rPr>
            <sz val="12"/>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2"/>
            <color rgb="FFFF0000"/>
            <rFont val="Times New Roman"/>
            <family val="1"/>
            <charset val="204"/>
          </rPr>
          <t xml:space="preserve">
</t>
        </r>
        <r>
          <rPr>
            <sz val="12"/>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2"/>
            <color rgb="FFFF0000"/>
            <rFont val="Times New Roman"/>
            <family val="1"/>
            <charset val="204"/>
          </rPr>
          <t xml:space="preserve">
</t>
        </r>
        <r>
          <rPr>
            <sz val="12"/>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2"/>
            <color rgb="FFFF0000"/>
            <rFont val="Times New Roman"/>
            <family val="1"/>
            <charset val="204"/>
          </rPr>
          <t xml:space="preserve">
</t>
        </r>
        <r>
          <rPr>
            <sz val="12"/>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2"/>
            <color rgb="FFFF0000"/>
            <rFont val="Times New Roman"/>
            <family val="1"/>
            <charset val="204"/>
          </rPr>
          <t xml:space="preserve">
</t>
        </r>
        <r>
          <rPr>
            <sz val="12"/>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2"/>
            <color rgb="FFFF0000"/>
            <rFont val="Times New Roman"/>
            <family val="1"/>
            <charset val="204"/>
          </rPr>
          <t xml:space="preserve">
</t>
        </r>
        <r>
          <rPr>
            <sz val="12"/>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2"/>
            <color rgb="FFFF0000"/>
            <rFont val="Times New Roman"/>
            <family val="1"/>
            <charset val="204"/>
          </rPr>
          <t xml:space="preserve">
</t>
        </r>
        <r>
          <rPr>
            <u/>
            <sz val="12"/>
            <color rgb="FFFF0000"/>
            <rFont val="Times New Roman"/>
            <family val="1"/>
            <charset val="204"/>
          </rPr>
          <t>АГ(ДК):</t>
        </r>
        <r>
          <rPr>
            <sz val="12"/>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2"/>
            <rFont val="Times New Roman"/>
            <family val="1"/>
            <charset val="204"/>
          </rPr>
          <t xml:space="preserve">
</t>
        </r>
        <r>
          <rPr>
            <u/>
            <sz val="12"/>
            <rFont val="Times New Roman"/>
            <family val="1"/>
            <charset val="204"/>
          </rPr>
          <t xml:space="preserve">ДАиГ: </t>
        </r>
        <r>
          <rPr>
            <sz val="12"/>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2"/>
            <color rgb="FFFF0000"/>
            <rFont val="Times New Roman"/>
            <family val="1"/>
            <charset val="204"/>
          </rPr>
          <t xml:space="preserve">
 </t>
        </r>
      </is>
    </nc>
  </rcc>
  <rfmt sheetId="1" sqref="J21:J30" start="0" length="2147483647">
    <dxf>
      <font>
        <sz val="16"/>
      </font>
    </dxf>
  </rfmt>
</revisions>
</file>

<file path=xl/revisions/revisionLog3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
    <o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fmt sheetId="1" sqref="J166:J171" start="0" length="2147483647">
    <dxf>
      <font>
        <color auto="1"/>
      </font>
    </dxf>
  </rfmt>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3"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4"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3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5" start="0" length="2147483647">
    <dxf>
      <font>
        <color auto="1"/>
      </font>
    </dxf>
  </rfmt>
</revisions>
</file>

<file path=xl/revisions/revisionLog3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8" sId="1">
    <o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2" sId="1">
    <o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3. Субсидии на софинансирование расходов муниципальных образований по развитию сети спортивных объектов шаговой доступности</t>
        </r>
      </is>
    </nc>
  </rcc>
  <rfmt sheetId="1" sqref="B45"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8"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t>
        </r>
        <r>
          <rPr>
            <sz val="16"/>
            <color rgb="FFFF0000"/>
            <rFont val="Times New Roman"/>
            <family val="1"/>
            <charset val="204"/>
          </rPr>
          <t xml:space="preserve">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t>
        </r>
        <r>
          <rPr>
            <sz val="16"/>
            <color rgb="FFFF0000"/>
            <rFont val="Times New Roman"/>
            <family val="1"/>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r>
          <rPr>
            <sz val="16"/>
            <color rgb="FFFF0000"/>
            <rFont val="Times New Roman"/>
            <family val="1"/>
            <charset val="204"/>
          </rPr>
          <t xml:space="preserve">                                                                                                  
</t>
        </r>
      </is>
    </nc>
  </rcc>
</revisions>
</file>

<file path=xl/revisions/revisionLog3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6:B50" start="0" length="2147483647">
    <dxf>
      <font>
        <color auto="1"/>
      </font>
    </dxf>
  </rfmt>
  <rcc rId="2046" sId="1" numFmtId="4">
    <oc r="C46">
      <v>922.68</v>
    </oc>
    <nc r="C46">
      <v>682.1</v>
    </nc>
  </rcc>
  <rcc rId="2047" sId="1" numFmtId="4">
    <oc r="C47">
      <v>12321.22</v>
    </oc>
    <nc r="C47">
      <v>46212.7</v>
    </nc>
  </rcc>
  <rcc rId="2048" sId="1" numFmtId="4">
    <oc r="C48">
      <v>697.05</v>
    </oc>
    <nc r="C48">
      <v>2468.15</v>
    </nc>
  </rcc>
  <rfmt sheetId="1" sqref="C45" start="0" length="2147483647">
    <dxf>
      <font>
        <color auto="1"/>
      </font>
    </dxf>
  </rfmt>
  <rfmt sheetId="1" sqref="C46:C48" start="0" length="2147483647">
    <dxf>
      <font>
        <color auto="1"/>
      </font>
    </dxf>
  </rfmt>
  <rcc rId="2049" sId="1" numFmtId="4">
    <oc r="D48">
      <v>697.05</v>
    </oc>
    <nc r="D48">
      <v>2472.44</v>
    </nc>
  </rcc>
  <rcc rId="2050" sId="1" numFmtId="4">
    <oc r="D47">
      <v>12321.22</v>
    </oc>
    <nc r="D47">
      <v>46294.2</v>
    </nc>
  </rcc>
  <rcc rId="2051" sId="1" numFmtId="4">
    <oc r="D46">
      <v>922.68</v>
    </oc>
    <nc r="D46">
      <v>682.1</v>
    </nc>
  </rcc>
</revisions>
</file>

<file path=xl/revisions/revisionLog3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6" start="0" length="2147483647">
    <dxf>
      <font>
        <color auto="1"/>
      </font>
    </dxf>
  </rfmt>
  <rfmt sheetId="1" sqref="D47" start="0" length="2147483647">
    <dxf>
      <font>
        <color auto="1"/>
      </font>
    </dxf>
  </rfmt>
  <rfmt sheetId="1" sqref="D48" start="0" length="2147483647">
    <dxf>
      <font>
        <color auto="1"/>
      </font>
    </dxf>
  </rfmt>
  <rfmt sheetId="1" sqref="D45" start="0" length="2147483647">
    <dxf>
      <font>
        <color auto="1"/>
      </font>
    </dxf>
  </rfmt>
  <rcc rId="2052" sId="1" numFmtId="4">
    <oc r="E46">
      <v>922.68</v>
    </oc>
    <nc r="E46">
      <v>0</v>
    </nc>
  </rcc>
  <rcc rId="2053" sId="1" numFmtId="4">
    <oc r="E47">
      <v>12321.22</v>
    </oc>
    <nc r="E47"/>
  </rcc>
  <rcc rId="2054" sId="1">
    <oc r="E48">
      <f>G48</f>
    </oc>
    <nc r="E48"/>
  </rcc>
  <rcc rId="2055" sId="1" numFmtId="4">
    <oc r="G48">
      <v>697.05</v>
    </oc>
    <nc r="G48"/>
  </rcc>
  <rcc rId="2056" sId="1" numFmtId="4">
    <oc r="G47">
      <v>12321.22</v>
    </oc>
    <nc r="G47"/>
  </rcc>
  <rcc rId="2057" sId="1" numFmtId="4">
    <oc r="G46">
      <v>922.68</v>
    </oc>
    <nc r="G46"/>
  </rcc>
</revisions>
</file>

<file path=xl/revisions/revisionLog3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8" sId="1">
    <oc r="I34">
      <f>14190</f>
    </oc>
    <nc r="I34">
      <f>14190+263432.8</f>
    </nc>
  </rcc>
  <rfmt sheetId="1" sqref="I31:I32" start="0" length="2147483647">
    <dxf>
      <font>
        <color rgb="FFFF0000"/>
      </font>
    </dxf>
  </rfmt>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2" sId="1">
    <oc r="J45"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Заключены и оплачены договоры на поставку борцовок, спортивной одежды, шахматных часов, помоста, мягкого инвентаря, стойки для пауэрлифтинга, спортивных костюмов, на приобретение спортивного инвентаря и экипировки, музыкальной системы, мячей. Проведены тренировочные мероприятия по плаванию, тхэквондо, рукопашному бою, самбо, кикбоксингу, каратэ, танцевальному спорту, армреслингу, боксу, дзюдо, гиревому спорту, спортивной аэробике, пауэрлифтингу. Бюджетные ассигнования освоены в полном объеме.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Заключены и оплачены договоры на приобретение спортивной экипировки, фармакологии, спортивного инвентаря, на поставку кроссовок, табло для борьбы, набивные мячи, татами. Проведены тренировочные мероприятия по дзюдо. Бюджетные ассигнования освоены в полном объеме.                                                            
</t>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t>
        </r>
      </is>
    </nc>
  </rcc>
</revisions>
</file>

<file path=xl/revisions/revisionLog3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3" sId="1">
    <oc r="B19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oc>
    <nc r="B19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rFont val="Times New Roman"/>
            <family val="1"/>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r>
          <rPr>
            <sz val="16"/>
            <color rgb="FFFF0000"/>
            <rFont val="Times New Roman"/>
            <family val="2"/>
            <charset val="204"/>
          </rPr>
          <t xml:space="preserve">
</t>
        </r>
        <r>
          <rPr>
            <sz val="16"/>
            <color rgb="FFFF0000"/>
            <rFont val="Times New Roman"/>
            <family val="1"/>
            <charset val="204"/>
          </rPr>
          <t/>
        </r>
      </is>
    </nc>
  </rcc>
  <rfmt sheetId="1" sqref="B192:B196" start="0" length="2147483647">
    <dxf>
      <font>
        <color auto="1"/>
      </font>
    </dxf>
  </rfmt>
  <rfmt sheetId="1" sqref="A191" start="0" length="2147483647">
    <dxf>
      <font>
        <color auto="1"/>
      </font>
    </dxf>
  </rfmt>
  <rfmt sheetId="1" sqref="C191:D195" start="0" length="2147483647">
    <dxf>
      <font>
        <color auto="1"/>
      </font>
    </dxf>
  </rfmt>
  <rcc rId="2064" sId="1" numFmtId="4">
    <oc r="E193">
      <v>106.7</v>
    </oc>
    <nc r="E193">
      <v>0</v>
    </nc>
  </rcc>
  <rcc rId="2065" sId="1" numFmtId="4">
    <oc r="E194">
      <v>248.97</v>
    </oc>
    <nc r="E194">
      <v>0</v>
    </nc>
  </rcc>
  <rcc rId="2066" sId="1" numFmtId="4">
    <oc r="G194">
      <v>248.97</v>
    </oc>
    <nc r="G194">
      <v>0</v>
    </nc>
  </rcc>
  <rcc rId="2067" sId="1" numFmtId="4">
    <oc r="G193">
      <v>106.7</v>
    </oc>
    <nc r="G193">
      <v>0</v>
    </nc>
  </rcc>
</revisions>
</file>

<file path=xl/revisions/revisionLog3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8" sId="1">
    <oc r="I34">
      <f>14190+263432.8</f>
    </oc>
    <nc r="I34">
      <f>14190+263432.8+118571.6</f>
    </nc>
  </rcc>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31.01.2021'!$A$7:$J$397</formula>
    <oldFormula>'на 31.01.2021'!$A$7:$J$397</oldFormula>
  </rdn>
  <rcv guid="{CCF533A2-322B-40E2-88B2-065E6D1D35B4}" action="add"/>
</revisions>
</file>

<file path=xl/revisions/revisionLog3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4" sId="1">
    <oc r="I34">
      <f>14190+263432.8+118571.6</f>
    </oc>
    <nc r="I34">
      <f>14190+263432.8+118571.6+3453.8</f>
    </nc>
  </rcc>
  <rfmt sheetId="1" sqref="I31:I32" start="0" length="2147483647">
    <dxf>
      <font>
        <color auto="1"/>
      </font>
    </dxf>
  </rfmt>
</revisions>
</file>

<file path=xl/revisions/revisionLog3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5" sId="1">
    <oc r="J191" t="inlineStr">
      <is>
        <r>
          <rPr>
            <u/>
            <sz val="16"/>
            <color rgb="FFFF0000"/>
            <rFont val="Times New Roman"/>
            <family val="1"/>
            <charset val="204"/>
          </rPr>
          <t>АГ(ДК):</t>
        </r>
        <r>
          <rPr>
            <sz val="16"/>
            <color rgb="FFFF0000"/>
            <rFont val="Times New Roman"/>
            <family val="1"/>
            <charset val="204"/>
          </rPr>
          <t xml:space="preserve">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nc>
  </rcc>
</revisions>
</file>

<file path=xl/revisions/revisionLog3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6" sId="1">
    <o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Денежные средства планируется освоить во 2 квартале 2021 года.                                                                                                  
</t>
        </r>
        <r>
          <rPr>
            <sz val="16"/>
            <color rgb="FFFF0000"/>
            <rFont val="Times New Roman"/>
            <family val="2"/>
            <charset val="204"/>
          </rPr>
          <t xml:space="preserve">
                                                                                    </t>
        </r>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9" sId="1">
    <oc r="J191" t="inlineStr">
      <is>
        <r>
          <rPr>
            <u/>
            <sz val="16"/>
            <color rgb="FFFF0000"/>
            <rFont val="Times New Roman"/>
            <family val="1"/>
            <charset val="204"/>
          </rPr>
          <t>АГ(ДК):</t>
        </r>
        <r>
          <rPr>
            <sz val="16"/>
            <color rgb="FFFF0000"/>
            <rFont val="Times New Roman"/>
            <family val="1"/>
            <charset val="204"/>
          </rPr>
          <t xml:space="preserve"> В рамках реализации государственной программы заключено соглашение от 18.01.2021 № ДВП-30-24 о предоставлении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r>
          <rPr>
            <sz val="16"/>
            <color rgb="FFFF0000"/>
            <rFont val="Times New Roman"/>
            <family val="1"/>
            <charset val="204"/>
          </rPr>
          <t xml:space="preserve">
                                                                                    </t>
        </r>
      </is>
    </nc>
  </rcc>
</revisions>
</file>

<file path=xl/revisions/revisionLog3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91:J196" start="0" length="2147483647">
    <dxf>
      <font>
        <color auto="1"/>
      </font>
    </dxf>
  </rfmt>
</revisions>
</file>

<file path=xl/revisions/revisionLog3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7" sId="1">
    <oc r="J15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
</t>
        </r>
      </is>
    </nc>
  </rcc>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1" sId="1">
    <o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fmt sheetId="1" sqref="J159:J164" start="0" length="2147483647">
    <dxf>
      <font>
        <color auto="1"/>
      </font>
    </dxf>
  </rfmt>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5"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 </t>
        </r>
        <r>
          <rPr>
            <sz val="16"/>
            <rFont val="Times New Roman"/>
            <family val="1"/>
            <charset val="204"/>
          </rPr>
          <t xml:space="preserve">Денежные средства планируется освоить в 2-4 кварталах 2021 года.                                                                                                         
</t>
        </r>
      </is>
    </nc>
  </rcc>
</revisions>
</file>

<file path=xl/revisions/revisionLog3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6"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
        </r>
      </is>
    </nc>
  </rcc>
</revisions>
</file>

<file path=xl/revisions/revisionLog3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t>
        </r>
        <r>
          <rPr>
            <sz val="16"/>
            <color rgb="FFFF0000"/>
            <rFont val="Times New Roman"/>
            <family val="2"/>
            <charset val="204"/>
          </rPr>
          <t xml:space="preserve">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Соглашение между Департаментом культуры ХМАО-Югры и МО городским округом Сургут на стадии подписания.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4" sId="1">
    <oc r="I27">
      <f>13492475.47+1398777.1</f>
    </oc>
    <nc r="I27">
      <f>13492475.47+1398777.1+1517.03</f>
    </nc>
  </rcc>
  <rcc rId="2095" sId="1">
    <oc r="I28">
      <f>166971.12+146565.25</f>
    </oc>
    <nc r="I28">
      <f>166971.12+146565.25+1011.35</f>
    </nc>
  </rcc>
</revisions>
</file>

<file path=xl/revisions/revisionLog3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31.01.2021'!$A$1:$J$196</formula>
    <oldFormula>'на 31.01.2021'!$A$1:$J$196</oldFormula>
  </rdn>
  <rdn rId="0" localSheetId="1" customView="1" name="Z_CA384592_0CFD_4322_A4EB_34EC04693944_.wvu.PrintTitles" hidden="1" oldHidden="1">
    <formula>'на 31.01.2021'!$5:$8</formula>
    <oldFormula>'на 31.01.2021'!$5:$8</oldFormula>
  </rdn>
  <rdn rId="0" localSheetId="1" customView="1" name="Z_CA384592_0CFD_4322_A4EB_34EC04693944_.wvu.Cols" hidden="1" oldHidden="1">
    <formula>'на 31.01.2021'!$K:$M</formula>
    <oldFormula>'на 31.01.2021'!$K:$M</oldFormula>
  </rdn>
  <rdn rId="0" localSheetId="1" customView="1" name="Z_CA384592_0CFD_4322_A4EB_34EC04693944_.wvu.FilterData" hidden="1" oldHidden="1">
    <formula>'на 31.01.2021'!$A$7:$J$397</formula>
    <oldFormula>'на 31.01.2021'!$A$7:$J$397</oldFormula>
  </rdn>
  <rcv guid="{CA384592-0CFD-4322-A4EB-34EC04693944}"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9:J164" start="0" length="2147483647">
    <dxf>
      <font>
        <color auto="1"/>
      </font>
    </dxf>
  </rfmt>
  <rcc rId="2620" sId="1">
    <o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evisions>
</file>

<file path=xl/revisions/revisionLog3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I28"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7" sId="1">
    <o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oc>
    <n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t>
        </r>
        <r>
          <rPr>
            <sz val="16"/>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nc>
  </rcc>
  <rfmt sheetId="1" sqref="A51:B56" start="0" length="2147483647">
    <dxf>
      <font>
        <color auto="1"/>
      </font>
    </dxf>
  </rfmt>
  <rcc rId="2108" sId="1" numFmtId="4">
    <oc r="C53">
      <v>20227.64</v>
    </oc>
    <nc r="C53">
      <v>13426.4</v>
    </nc>
  </rcc>
  <rcc rId="2109" sId="1" numFmtId="4">
    <oc r="D53">
      <v>12613.63</v>
    </oc>
    <nc r="D53">
      <v>13426.4</v>
    </nc>
  </rcc>
  <rfmt sheetId="1" sqref="C51:D55" start="0" length="2147483647">
    <dxf>
      <font>
        <color auto="1"/>
      </font>
    </dxf>
  </rfmt>
  <rcc rId="2110" sId="1" numFmtId="4">
    <oc r="G53">
      <v>11628.11</v>
    </oc>
    <nc r="G53">
      <v>240.57</v>
    </nc>
  </rcc>
  <rcc rId="2111" sId="1" numFmtId="4">
    <oc r="E53">
      <v>11628.52</v>
    </oc>
    <nc r="E53">
      <v>1000</v>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5" sId="1" numFmtId="4">
    <oc r="I53">
      <f>8133.2</f>
    </oc>
    <nc r="I53">
      <v>13426.4</v>
    </nc>
  </rcc>
  <rfmt sheetId="1" sqref="I51:I53" start="0" length="2147483647">
    <dxf>
      <font>
        <color auto="1"/>
      </font>
    </dxf>
  </rfmt>
</revisions>
</file>

<file path=xl/revisions/revisionLog3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1:F53" start="0" length="2147483647">
    <dxf>
      <font>
        <color auto="1"/>
      </font>
    </dxf>
  </rfmt>
  <rfmt sheetId="1" sqref="G51:H53" start="0" length="2147483647">
    <dxf>
      <font>
        <color auto="1"/>
      </font>
    </dxf>
  </rfmt>
</revisions>
</file>

<file path=xl/revisions/revisionLog3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6"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 </t>
        </r>
        <r>
          <rPr>
            <sz val="16"/>
            <rFont val="Times New Roman"/>
            <family val="1"/>
            <charset val="204"/>
          </rPr>
          <t xml:space="preserve">Денежные средства планируется освоить в 2-4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t>
        </r>
        <r>
          <rPr>
            <sz val="16"/>
            <rFont val="Times New Roman"/>
            <family val="1"/>
            <charset val="204"/>
          </rPr>
          <t xml:space="preserve">Денежные средства планируется освоить в 2-4 кварталах 2021 года.                                                                                                         
</t>
        </r>
      </is>
    </nc>
  </rcc>
  <rfmt sheetId="1" sqref="J45:J50"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nc>
  </rcc>
</revisions>
</file>

<file path=xl/revisions/revisionLog3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4"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1"/>
            <charset val="204"/>
          </rPr>
          <t>ДФ:</t>
        </r>
        <r>
          <rPr>
            <sz val="16"/>
            <color rgb="FFFF0000"/>
            <rFont val="Times New Roman"/>
            <family val="1"/>
            <charset val="204"/>
          </rPr>
          <t xml:space="preserve">
</t>
        </r>
        <r>
          <rPr>
            <u/>
            <sz val="16"/>
            <color rgb="FFFF0000"/>
            <rFont val="Times New Roman"/>
            <family val="1"/>
            <charset val="204"/>
          </rPr>
          <t/>
        </r>
      </is>
    </nc>
  </rcc>
</revisions>
</file>

<file path=xl/revisions/revisionLog3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8" sId="1">
    <o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nc>
  </rcc>
  <rcc rId="2129"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nc>
  </rcc>
  <rcc rId="213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1" sId="1">
    <o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r>
          <rPr>
            <sz val="16"/>
            <color rgb="FFFF0000"/>
            <rFont val="Times New Roman"/>
            <family val="1"/>
            <charset val="204"/>
          </rPr>
          <t xml:space="preserve">
                                                                                    </t>
        </r>
      </is>
    </oc>
    <nc r="J191" t="inlineStr">
      <is>
        <r>
          <rPr>
            <u/>
            <sz val="16"/>
            <rFont val="Times New Roman"/>
            <family val="1"/>
            <charset val="204"/>
          </rPr>
          <t>АГ(ДК):</t>
        </r>
        <r>
          <rPr>
            <sz val="16"/>
            <rFont val="Times New Roman"/>
            <family val="1"/>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r>
          <rPr>
            <sz val="16"/>
            <color rgb="FFFF0000"/>
            <rFont val="Times New Roman"/>
            <family val="1"/>
            <charset val="204"/>
          </rPr>
          <t xml:space="preserve">
                                                                                    </t>
        </r>
      </is>
    </nc>
  </rcc>
</revisions>
</file>

<file path=xl/revisions/revisionLog3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7"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nc>
  </rc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4" sId="1">
    <nc r="K9">
      <f>D9-G9-I9</f>
    </nc>
  </rcc>
  <rcc rId="2145" sId="1">
    <nc r="K10">
      <f>D10-G10-I10</f>
    </nc>
  </rcc>
  <rcc rId="2146" sId="1">
    <nc r="K11">
      <f>D11-G11-I11</f>
    </nc>
  </rcc>
  <rcc rId="2147" sId="1">
    <nc r="K12">
      <f>D12-G12-I12</f>
    </nc>
  </rcc>
  <rcc rId="2148" sId="1">
    <nc r="K13">
      <f>D13-G13-I13</f>
    </nc>
  </rcc>
  <rcc rId="2149" sId="1">
    <nc r="K14">
      <f>D14-G14-I14</f>
    </nc>
  </rcc>
  <rcc rId="2150" sId="1">
    <nc r="K15">
      <f>D15-G15-I15</f>
    </nc>
  </rcc>
  <rcc rId="2151" sId="1">
    <nc r="K16">
      <f>D16-G16-I16</f>
    </nc>
  </rcc>
  <rcc rId="2152" sId="1">
    <nc r="K17">
      <f>D17-G17-I17</f>
    </nc>
  </rcc>
  <rcc rId="2153" sId="1">
    <nc r="K18">
      <f>D18-G18-I18</f>
    </nc>
  </rcc>
  <rcc rId="2154" sId="1">
    <nc r="K19">
      <f>D19-G19-I19</f>
    </nc>
  </rcc>
  <rcc rId="2155" sId="1">
    <nc r="K20">
      <f>D20-G20-I20</f>
    </nc>
  </rcc>
  <rcc rId="2156" sId="1">
    <nc r="K21">
      <f>D21-G21-I21</f>
    </nc>
  </rcc>
  <rcc rId="2157" sId="1">
    <nc r="K22">
      <f>D22-G22-I22</f>
    </nc>
  </rcc>
  <rcc rId="2158" sId="1">
    <nc r="K23">
      <f>D23-G23-I23</f>
    </nc>
  </rcc>
  <rcc rId="2159" sId="1">
    <nc r="K24">
      <f>D24-G24-I24</f>
    </nc>
  </rcc>
  <rcc rId="2160" sId="1">
    <nc r="K25">
      <f>D25-G25-I25</f>
    </nc>
  </rcc>
  <rcc rId="2161" sId="1">
    <nc r="K26">
      <f>D26-G26-I26</f>
    </nc>
  </rcc>
  <rcc rId="2162" sId="1">
    <nc r="K27">
      <f>D27-G27-I27</f>
    </nc>
  </rcc>
  <rcc rId="2163" sId="1">
    <nc r="K28">
      <f>D28-G28-I28</f>
    </nc>
  </rcc>
  <rcc rId="2164" sId="1">
    <nc r="K29">
      <f>D29-G29-I29</f>
    </nc>
  </rcc>
  <rcc rId="2165" sId="1">
    <nc r="K30">
      <f>D30-G30-I30</f>
    </nc>
  </rcc>
  <rcc rId="2166" sId="1">
    <nc r="K31">
      <f>D31-G31-I31</f>
    </nc>
  </rcc>
  <rcc rId="2167" sId="1">
    <nc r="K32">
      <f>D32-G32-I32</f>
    </nc>
  </rcc>
  <rcc rId="2168" sId="1">
    <nc r="K33">
      <f>D33-G33-I33</f>
    </nc>
  </rcc>
  <rcc rId="2169" sId="1">
    <nc r="K34">
      <f>D34-G34-I34</f>
    </nc>
  </rcc>
  <rcc rId="2170" sId="1">
    <nc r="K35">
      <f>D35-G35-I35</f>
    </nc>
  </rcc>
  <rcc rId="2171" sId="1">
    <nc r="K36">
      <f>D36-G36-I36</f>
    </nc>
  </rcc>
  <rcc rId="2172" sId="1">
    <nc r="K37">
      <f>D37-G37-I37</f>
    </nc>
  </rcc>
  <rcc rId="2173" sId="1" odxf="1" dxf="1">
    <nc r="K38">
      <f>D38-G38-I38</f>
    </nc>
    <odxf>
      <font>
        <sz val="20"/>
        <color auto="1"/>
      </font>
    </odxf>
    <ndxf>
      <font>
        <sz val="20"/>
        <color rgb="FFFF0000"/>
      </font>
    </ndxf>
  </rcc>
  <rcc rId="2174" sId="1">
    <nc r="K39">
      <f>D39-G39-I39</f>
    </nc>
  </rcc>
  <rcc rId="2175" sId="1">
    <nc r="K40">
      <f>D40-G40-I40</f>
    </nc>
  </rcc>
  <rcc rId="2176" sId="1">
    <nc r="K41">
      <f>D41-G41-I41</f>
    </nc>
  </rcc>
  <rcc rId="2177" sId="1">
    <nc r="K42">
      <f>D42-G42-I42</f>
    </nc>
  </rcc>
  <rcc rId="2178" sId="1">
    <nc r="K43">
      <f>D43-G43-I43</f>
    </nc>
  </rcc>
  <rcc rId="2179" sId="1">
    <nc r="K44">
      <f>D44-G44-I44</f>
    </nc>
  </rcc>
  <rcc rId="2180" sId="1">
    <nc r="K45">
      <f>D45-G45-I45</f>
    </nc>
  </rcc>
  <rcc rId="2181" sId="1">
    <nc r="K46">
      <f>D46-G46-I46</f>
    </nc>
  </rcc>
  <rcc rId="2182" sId="1">
    <nc r="K47">
      <f>D47-G47-I47</f>
    </nc>
  </rcc>
  <rcc rId="2183" sId="1">
    <nc r="K48">
      <f>D48-G48-I48</f>
    </nc>
  </rcc>
  <rcc rId="2184" sId="1">
    <nc r="K49">
      <f>D49-G49-I49</f>
    </nc>
  </rcc>
  <rcc rId="2185" sId="1">
    <nc r="K50">
      <f>D50-G50-I50</f>
    </nc>
  </rcc>
  <rcc rId="2186" sId="1">
    <nc r="K51">
      <f>D51-G51-I51</f>
    </nc>
  </rcc>
  <rcc rId="2187" sId="1">
    <nc r="K52">
      <f>D52-G52-I52</f>
    </nc>
  </rcc>
  <rcc rId="2188" sId="1">
    <nc r="K53">
      <f>D53-G53-I53</f>
    </nc>
  </rcc>
  <rcc rId="2189" sId="1">
    <nc r="K54">
      <f>D54-G54-I54</f>
    </nc>
  </rcc>
  <rcc rId="2190" sId="1">
    <nc r="K55">
      <f>D55-G55-I55</f>
    </nc>
  </rcc>
  <rcc rId="2191" sId="1">
    <nc r="K56">
      <f>D56-G56-I56</f>
    </nc>
  </rcc>
  <rcc rId="2192" sId="1">
    <nc r="K57">
      <f>D57-G57-I57</f>
    </nc>
  </rcc>
  <rcc rId="2193" sId="1">
    <nc r="K58">
      <f>D58-G58-I58</f>
    </nc>
  </rcc>
  <rcc rId="2194" sId="1">
    <nc r="K59">
      <f>D59-G59-I59</f>
    </nc>
  </rcc>
  <rcc rId="2195" sId="1">
    <nc r="K60">
      <f>D60-G60-I60</f>
    </nc>
  </rcc>
  <rcc rId="2196" sId="1">
    <nc r="K61">
      <f>D61-G61-I61</f>
    </nc>
  </rcc>
  <rcc rId="2197" sId="1">
    <nc r="K62">
      <f>D62-G62-I62</f>
    </nc>
  </rcc>
  <rcc rId="2198" sId="1" odxf="1" dxf="1">
    <nc r="K63">
      <f>D63-G63-I63</f>
    </nc>
    <odxf>
      <font>
        <sz val="20"/>
        <color auto="1"/>
      </font>
    </odxf>
    <ndxf>
      <font>
        <sz val="20"/>
        <color rgb="FFFF0000"/>
      </font>
    </ndxf>
  </rcc>
  <rcc rId="2199" sId="1">
    <nc r="K64">
      <f>D64-G64-I64</f>
    </nc>
  </rcc>
  <rcc rId="2200" sId="1">
    <nc r="K65">
      <f>D65-G65-I65</f>
    </nc>
  </rcc>
  <rcc rId="2201" sId="1">
    <nc r="K66">
      <f>D66-G66-I66</f>
    </nc>
  </rcc>
  <rcc rId="2202" sId="1">
    <nc r="K67">
      <f>D67-G67-I67</f>
    </nc>
  </rcc>
  <rcc rId="2203" sId="1">
    <nc r="K68">
      <f>D68-G68-I68</f>
    </nc>
  </rcc>
  <rcc rId="2204" sId="1">
    <nc r="K69">
      <f>D69-G69-I69</f>
    </nc>
  </rcc>
  <rcc rId="2205" sId="1">
    <nc r="K70">
      <f>D70-G70-I70</f>
    </nc>
  </rcc>
  <rcc rId="2206" sId="1">
    <nc r="K71">
      <f>D71-G71-I71</f>
    </nc>
  </rcc>
  <rcc rId="2207" sId="1">
    <nc r="K72">
      <f>D72-G72-I72</f>
    </nc>
  </rcc>
  <rcc rId="2208" sId="1">
    <nc r="K73">
      <f>D73-G73-I73</f>
    </nc>
  </rcc>
  <rcc rId="2209" sId="1">
    <nc r="K74">
      <f>D74-G74-I74</f>
    </nc>
  </rcc>
  <rcc rId="2210" sId="1">
    <nc r="K75">
      <f>D75-G75-I75</f>
    </nc>
  </rcc>
  <rcc rId="2211" sId="1">
    <nc r="K76">
      <f>D76-G76-I76</f>
    </nc>
  </rcc>
  <rcc rId="2212" sId="1">
    <nc r="K77">
      <f>D77-G77-I77</f>
    </nc>
  </rcc>
  <rcc rId="2213" sId="1">
    <nc r="K78">
      <f>D78-G78-I78</f>
    </nc>
  </rcc>
  <rcc rId="2214" sId="1">
    <nc r="K79">
      <f>D79-G79-I79</f>
    </nc>
  </rcc>
  <rcc rId="2215" sId="1">
    <nc r="K80">
      <f>D80-G80-I80</f>
    </nc>
  </rcc>
  <rcc rId="2216" sId="1">
    <nc r="K81">
      <f>D81-G81-I81</f>
    </nc>
  </rcc>
  <rcc rId="2217" sId="1">
    <nc r="K82">
      <f>D82-G82-I82</f>
    </nc>
  </rcc>
  <rcc rId="2218" sId="1">
    <nc r="K83">
      <f>D83-G83-I83</f>
    </nc>
  </rcc>
  <rcc rId="2219" sId="1">
    <nc r="K84">
      <f>D84-G84-I84</f>
    </nc>
  </rcc>
  <rcc rId="2220" sId="1">
    <nc r="K85">
      <f>D85-G85-I85</f>
    </nc>
  </rcc>
  <rcc rId="2221" sId="1">
    <nc r="K86">
      <f>D86-G86-I86</f>
    </nc>
  </rcc>
  <rcc rId="2222" sId="1">
    <nc r="K87">
      <f>D87-G87-I87</f>
    </nc>
  </rcc>
  <rcc rId="2223" sId="1">
    <nc r="K88">
      <f>D88-G88-I88</f>
    </nc>
  </rcc>
  <rcc rId="2224" sId="1">
    <nc r="K89">
      <f>D89-G89-I89</f>
    </nc>
  </rcc>
  <rcc rId="2225" sId="1">
    <nc r="K90">
      <f>D90-G90-I90</f>
    </nc>
  </rcc>
  <rcc rId="2226" sId="1">
    <nc r="K91">
      <f>D91-G91-I91</f>
    </nc>
  </rcc>
  <rcc rId="2227" sId="1">
    <nc r="K92">
      <f>D92-G92-I92</f>
    </nc>
  </rcc>
  <rcc rId="2228" sId="1">
    <nc r="K93">
      <f>D93-G93-I93</f>
    </nc>
  </rcc>
  <rcc rId="2229" sId="1">
    <nc r="K94">
      <f>D94-G94-I94</f>
    </nc>
  </rcc>
  <rcc rId="2230" sId="1">
    <nc r="K95">
      <f>D95-G95-I95</f>
    </nc>
  </rcc>
  <rcc rId="2231" sId="1">
    <nc r="K96">
      <f>D96-G96-I96</f>
    </nc>
  </rcc>
  <rcc rId="2232" sId="1">
    <nc r="K97">
      <f>D97-G97-I97</f>
    </nc>
  </rcc>
  <rcc rId="2233" sId="1">
    <nc r="K98">
      <f>D98-G98-I98</f>
    </nc>
  </rcc>
  <rcc rId="2234" sId="1">
    <nc r="K99">
      <f>D99-G99-I99</f>
    </nc>
  </rcc>
  <rcc rId="2235" sId="1">
    <nc r="K100">
      <f>D100-G100-I100</f>
    </nc>
  </rcc>
  <rcc rId="2236" sId="1">
    <nc r="K101">
      <f>D101-G101-I101</f>
    </nc>
  </rcc>
  <rcc rId="2237" sId="1">
    <nc r="K102">
      <f>D102-G102-I102</f>
    </nc>
  </rcc>
  <rcc rId="2238" sId="1">
    <nc r="K103">
      <f>D103-G103-I103</f>
    </nc>
  </rcc>
  <rcc rId="2239" sId="1">
    <nc r="K104">
      <f>D104-G104-I104</f>
    </nc>
  </rcc>
  <rcc rId="2240" sId="1">
    <nc r="K105">
      <f>D105-G105-I105</f>
    </nc>
  </rcc>
  <rcc rId="2241" sId="1">
    <nc r="K106">
      <f>D106-G106-I106</f>
    </nc>
  </rcc>
  <rcc rId="2242" sId="1">
    <nc r="K107">
      <f>D107-G107-I107</f>
    </nc>
  </rcc>
  <rcc rId="2243" sId="1">
    <nc r="K108">
      <f>D108-G108-I108</f>
    </nc>
  </rcc>
  <rcc rId="2244" sId="1">
    <nc r="K109">
      <f>D109-G109-I109</f>
    </nc>
  </rcc>
  <rcc rId="2245" sId="1">
    <nc r="K110">
      <f>D110-G110-I110</f>
    </nc>
  </rcc>
  <rcc rId="2246" sId="1">
    <nc r="K111">
      <f>D111-G111-I111</f>
    </nc>
  </rcc>
  <rcc rId="2247" sId="1">
    <nc r="K112">
      <f>D112-G112-I112</f>
    </nc>
  </rcc>
  <rcc rId="2248" sId="1">
    <nc r="K113">
      <f>D113-G113-I113</f>
    </nc>
  </rcc>
  <rcc rId="2249" sId="1" odxf="1" dxf="1">
    <nc r="K114">
      <f>D114-G114-I114</f>
    </nc>
    <odxf>
      <font>
        <sz val="20"/>
        <color auto="1"/>
      </font>
    </odxf>
    <ndxf>
      <font>
        <sz val="20"/>
        <color rgb="FFFF0000"/>
      </font>
    </ndxf>
  </rcc>
  <rcc rId="2250" sId="1" odxf="1" dxf="1">
    <nc r="K115">
      <f>D115-G115-I115</f>
    </nc>
    <odxf>
      <font>
        <sz val="20"/>
        <color auto="1"/>
      </font>
    </odxf>
    <ndxf>
      <font>
        <sz val="20"/>
        <color rgb="FFFF0000"/>
      </font>
    </ndxf>
  </rcc>
  <rcc rId="2251" sId="1" odxf="1" dxf="1">
    <nc r="K116">
      <f>D116-G116-I116</f>
    </nc>
    <odxf>
      <font>
        <sz val="20"/>
        <color auto="1"/>
      </font>
    </odxf>
    <ndxf>
      <font>
        <sz val="20"/>
        <color rgb="FFFF0000"/>
      </font>
    </ndxf>
  </rcc>
  <rcc rId="2252" sId="1" odxf="1" dxf="1">
    <nc r="K117">
      <f>D117-G117-I117</f>
    </nc>
    <odxf>
      <font>
        <sz val="20"/>
        <color auto="1"/>
      </font>
    </odxf>
    <ndxf>
      <font>
        <sz val="20"/>
        <color rgb="FFFF0000"/>
      </font>
    </ndxf>
  </rcc>
  <rcc rId="2253" sId="1">
    <nc r="K118">
      <f>D118-G118-I118</f>
    </nc>
  </rcc>
  <rcc rId="2254" sId="1">
    <nc r="K119">
      <f>D119-G119-I119</f>
    </nc>
  </rcc>
  <rcc rId="2255" sId="1">
    <nc r="K120">
      <f>D120-G120-I120</f>
    </nc>
  </rcc>
  <rcc rId="2256" sId="1">
    <nc r="K121">
      <f>D121-G121-I121</f>
    </nc>
  </rcc>
  <rcc rId="2257" sId="1">
    <nc r="K122">
      <f>D122-G122-I122</f>
    </nc>
  </rcc>
  <rcc rId="2258" sId="1">
    <nc r="K123">
      <f>D123-G123-I123</f>
    </nc>
  </rcc>
  <rcc rId="2259" sId="1">
    <nc r="K124">
      <f>D124-G124-I124</f>
    </nc>
  </rcc>
  <rcc rId="2260" sId="1">
    <nc r="K125">
      <f>D125-G125-I125</f>
    </nc>
  </rcc>
  <rcc rId="2261" sId="1">
    <nc r="K126">
      <f>D126-G126-I126</f>
    </nc>
  </rcc>
  <rcc rId="2262" sId="1">
    <nc r="K127">
      <f>D127-G127-I127</f>
    </nc>
  </rcc>
  <rcc rId="2263" sId="1">
    <nc r="K128">
      <f>D128-G128-I128</f>
    </nc>
  </rcc>
  <rcc rId="2264" sId="1">
    <nc r="K129">
      <f>D129-G129-I129</f>
    </nc>
  </rcc>
  <rcc rId="2265" sId="1">
    <nc r="K130">
      <f>D130-G130-I130</f>
    </nc>
  </rcc>
  <rcc rId="2266" sId="1">
    <nc r="K131">
      <f>D131-G131-I131</f>
    </nc>
  </rcc>
  <rcc rId="2267" sId="1">
    <nc r="K132">
      <f>D132-G132-I132</f>
    </nc>
  </rcc>
  <rcc rId="2268" sId="1">
    <nc r="K133">
      <f>D133-G133-I133</f>
    </nc>
  </rcc>
  <rcc rId="2269" sId="1">
    <nc r="K134">
      <f>D134-G134-I134</f>
    </nc>
  </rcc>
  <rcc rId="2270" sId="1">
    <nc r="K135">
      <f>D135-G135-I135</f>
    </nc>
  </rcc>
  <rcc rId="2271" sId="1">
    <nc r="K136">
      <f>D136-G136-I136</f>
    </nc>
  </rcc>
  <rcc rId="2272" sId="1">
    <nc r="K137">
      <f>D137-G137-I137</f>
    </nc>
  </rcc>
  <rcc rId="2273" sId="1">
    <nc r="K138">
      <f>D138-G138-I138</f>
    </nc>
  </rcc>
  <rcc rId="2274" sId="1">
    <nc r="K139">
      <f>D139-G139-I139</f>
    </nc>
  </rcc>
  <rcc rId="2275" sId="1">
    <nc r="K140">
      <f>D140-G140-I140</f>
    </nc>
  </rcc>
  <rcc rId="2276" sId="1">
    <nc r="K141">
      <f>D141-G141-I141</f>
    </nc>
  </rcc>
  <rcc rId="2277" sId="1">
    <nc r="K142">
      <f>D142-G142-I142</f>
    </nc>
  </rcc>
  <rcc rId="2278" sId="1">
    <nc r="K143">
      <f>D143-G143-I143</f>
    </nc>
  </rcc>
  <rcc rId="2279" sId="1">
    <nc r="K144">
      <f>D144-G144-I144</f>
    </nc>
  </rcc>
  <rcc rId="2280" sId="1" odxf="1" dxf="1">
    <nc r="K145">
      <f>D145-G145-I145</f>
    </nc>
    <odxf>
      <font>
        <sz val="18"/>
        <color auto="1"/>
      </font>
    </odxf>
    <ndxf>
      <font>
        <sz val="20"/>
        <color rgb="FFFF0000"/>
      </font>
    </ndxf>
  </rcc>
  <rcc rId="2281" sId="1">
    <nc r="K146">
      <f>D146-G146-I146</f>
    </nc>
  </rcc>
  <rcc rId="2282" sId="1">
    <nc r="K147">
      <f>D147-G147-I147</f>
    </nc>
  </rcc>
  <rcc rId="2283" sId="1">
    <nc r="K148">
      <f>D148-G148-I148</f>
    </nc>
  </rcc>
  <rcc rId="2284" sId="1">
    <nc r="K149">
      <f>D149-G149-I149</f>
    </nc>
  </rcc>
  <rcc rId="2285" sId="1">
    <nc r="K150">
      <f>D150-G150-I150</f>
    </nc>
  </rcc>
  <rcc rId="2286" sId="1">
    <nc r="K151">
      <f>D151-G151-I151</f>
    </nc>
  </rcc>
  <rcc rId="2287" sId="1" odxf="1" dxf="1">
    <nc r="K152">
      <f>D152-G152-I152</f>
    </nc>
    <odxf>
      <font>
        <sz val="20"/>
        <color auto="1"/>
      </font>
    </odxf>
    <ndxf>
      <font>
        <sz val="20"/>
        <color rgb="FFFF0000"/>
      </font>
    </ndxf>
  </rcc>
  <rcc rId="2288" sId="1">
    <nc r="K153">
      <f>D153-G153-I153</f>
    </nc>
  </rcc>
  <rcc rId="2289" sId="1">
    <nc r="K154">
      <f>D154-G154-I154</f>
    </nc>
  </rcc>
  <rcc rId="2290" sId="1">
    <nc r="K155">
      <f>D155-G155-I155</f>
    </nc>
  </rcc>
  <rcc rId="2291" sId="1">
    <nc r="K156">
      <f>D156-G156-I156</f>
    </nc>
  </rcc>
  <rcc rId="2292" sId="1">
    <nc r="K157">
      <f>D157-G157-I157</f>
    </nc>
  </rcc>
  <rcc rId="2293" sId="1">
    <nc r="K158">
      <f>D158-G158-I158</f>
    </nc>
  </rcc>
  <rcc rId="2294" sId="1">
    <nc r="K159">
      <f>D159-G159-I159</f>
    </nc>
  </rcc>
  <rcc rId="2295" sId="1" odxf="1" dxf="1">
    <nc r="K160">
      <f>D160-G160-I160</f>
    </nc>
    <odxf>
      <font>
        <sz val="20"/>
        <color auto="1"/>
      </font>
    </odxf>
    <ndxf>
      <font>
        <sz val="20"/>
        <color rgb="FFFF0000"/>
      </font>
    </ndxf>
  </rcc>
  <rcc rId="2296" sId="1" odxf="1" dxf="1">
    <nc r="K161">
      <f>D161-G161-I161</f>
    </nc>
    <odxf>
      <font>
        <sz val="20"/>
        <color auto="1"/>
      </font>
    </odxf>
    <ndxf>
      <font>
        <sz val="20"/>
        <color rgb="FFFF0000"/>
      </font>
    </ndxf>
  </rcc>
  <rcc rId="2297" sId="1" odxf="1" dxf="1">
    <nc r="K162">
      <f>D162-G162-I162</f>
    </nc>
    <odxf>
      <font>
        <sz val="20"/>
        <color auto="1"/>
      </font>
    </odxf>
    <ndxf>
      <font>
        <sz val="20"/>
        <color rgb="FFFF0000"/>
      </font>
    </ndxf>
  </rcc>
  <rcc rId="2298" sId="1" odxf="1" dxf="1">
    <nc r="K163">
      <f>D163-G163-I163</f>
    </nc>
    <odxf>
      <font>
        <sz val="20"/>
        <color auto="1"/>
      </font>
    </odxf>
    <ndxf>
      <font>
        <sz val="20"/>
        <color rgb="FFFF0000"/>
      </font>
    </ndxf>
  </rcc>
  <rcc rId="2299" sId="1" odxf="1" dxf="1">
    <nc r="K164">
      <f>D164-G164-I164</f>
    </nc>
    <odxf>
      <font>
        <sz val="20"/>
        <color auto="1"/>
      </font>
    </odxf>
    <ndxf>
      <font>
        <sz val="20"/>
        <color rgb="FFFF0000"/>
      </font>
    </ndxf>
  </rcc>
  <rcc rId="2300" sId="1" odxf="1" dxf="1">
    <nc r="K165">
      <f>D165-G165-I165</f>
    </nc>
    <odxf>
      <font>
        <sz val="20"/>
        <color auto="1"/>
      </font>
    </odxf>
    <ndxf>
      <font>
        <sz val="20"/>
        <color rgb="FFFF0000"/>
      </font>
    </ndxf>
  </rcc>
  <rcc rId="2301" sId="1" odxf="1" dxf="1">
    <nc r="K166">
      <f>D166-G166-I166</f>
    </nc>
    <odxf>
      <font>
        <sz val="20"/>
        <color auto="1"/>
      </font>
    </odxf>
    <ndxf>
      <font>
        <sz val="20"/>
        <color rgb="FFFF0000"/>
      </font>
    </ndxf>
  </rcc>
  <rcc rId="2302" sId="1">
    <nc r="K167">
      <f>D167-G167-I167</f>
    </nc>
  </rcc>
  <rcc rId="2303" sId="1">
    <nc r="K168">
      <f>D168-G168-I168</f>
    </nc>
  </rcc>
  <rcc rId="2304" sId="1">
    <nc r="K169">
      <f>D169-G169-I169</f>
    </nc>
  </rcc>
  <rcc rId="2305" sId="1">
    <nc r="K170">
      <f>D170-G170-I170</f>
    </nc>
  </rcc>
  <rcc rId="2306" sId="1">
    <nc r="K171">
      <f>D171-G171-I171</f>
    </nc>
  </rcc>
  <rcc rId="2307" sId="1" odxf="1" dxf="1">
    <nc r="K172">
      <f>D172-G172-I172</f>
    </nc>
    <odxf>
      <font>
        <sz val="20"/>
        <color auto="1"/>
      </font>
    </odxf>
    <ndxf>
      <font>
        <sz val="20"/>
        <color rgb="FFFF0000"/>
      </font>
    </ndxf>
  </rcc>
  <rcc rId="2308" sId="1" odxf="1" dxf="1">
    <nc r="K173">
      <f>D173-G173-I173</f>
    </nc>
    <odxf>
      <font>
        <sz val="20"/>
        <color auto="1"/>
      </font>
    </odxf>
    <ndxf>
      <font>
        <sz val="20"/>
        <color rgb="FFFF0000"/>
      </font>
    </ndxf>
  </rcc>
  <rcc rId="2309" sId="1" odxf="1" dxf="1">
    <nc r="K174">
      <f>D174-G174-I174</f>
    </nc>
    <odxf>
      <font>
        <sz val="20"/>
        <color auto="1"/>
      </font>
    </odxf>
    <ndxf>
      <font>
        <sz val="20"/>
        <color rgb="FFFF0000"/>
      </font>
    </ndxf>
  </rcc>
  <rcc rId="2310" sId="1" odxf="1" dxf="1">
    <nc r="K175">
      <f>D175-G175-I175</f>
    </nc>
    <odxf>
      <font>
        <sz val="20"/>
        <color auto="1"/>
      </font>
    </odxf>
    <ndxf>
      <font>
        <sz val="20"/>
        <color rgb="FFFF0000"/>
      </font>
    </ndxf>
  </rcc>
  <rcc rId="2311" sId="1">
    <nc r="K176">
      <f>D176-G176-I176</f>
    </nc>
  </rcc>
  <rcc rId="2312" sId="1">
    <nc r="K177">
      <f>D177-G177-I177</f>
    </nc>
  </rcc>
  <rcc rId="2313" sId="1">
    <nc r="K178">
      <f>D178-G178-I178</f>
    </nc>
  </rcc>
  <rcc rId="2314" sId="1">
    <nc r="K179">
      <f>D179-G179-I179</f>
    </nc>
  </rcc>
  <rcc rId="2315" sId="1">
    <nc r="K180">
      <f>D180-G180-I180</f>
    </nc>
  </rcc>
  <rcc rId="2316" sId="1" odxf="1" dxf="1">
    <nc r="K181">
      <f>D181-G181-I181</f>
    </nc>
    <odxf>
      <font>
        <sz val="20"/>
        <color auto="1"/>
      </font>
    </odxf>
    <ndxf>
      <font>
        <sz val="20"/>
        <color rgb="FFFF0000"/>
      </font>
    </ndxf>
  </rcc>
  <rcc rId="2317" sId="1" odxf="1" dxf="1">
    <nc r="K182">
      <f>D182-G182-I182</f>
    </nc>
    <odxf>
      <font>
        <sz val="20"/>
        <color auto="1"/>
      </font>
    </odxf>
    <ndxf>
      <font>
        <sz val="20"/>
        <color rgb="FFFF0000"/>
      </font>
    </ndxf>
  </rcc>
  <rcc rId="2318" sId="1">
    <nc r="K183">
      <f>D183-G183-I183</f>
    </nc>
  </rcc>
  <rcc rId="2319" sId="1">
    <nc r="K184">
      <f>D184-G184-I184</f>
    </nc>
  </rcc>
  <rcc rId="2320" sId="1">
    <nc r="K185">
      <f>D185-G185-I185</f>
    </nc>
  </rcc>
  <rcc rId="2321" sId="1">
    <nc r="K186">
      <f>D186-G186-I186</f>
    </nc>
  </rcc>
  <rcc rId="2322" sId="1">
    <nc r="K187">
      <f>D187-G187-I187</f>
    </nc>
  </rcc>
  <rcc rId="2323" sId="1">
    <nc r="K188">
      <f>D188-G188-I188</f>
    </nc>
  </rcc>
  <rcc rId="2324" sId="1">
    <nc r="K189">
      <f>D189-G189-I189</f>
    </nc>
  </rcc>
  <rcc rId="2325" sId="1">
    <nc r="K190">
      <f>D190-G190-I190</f>
    </nc>
  </rcc>
  <rcc rId="2326" sId="1">
    <nc r="K191">
      <f>D191-G191-I191</f>
    </nc>
  </rcc>
  <rcc rId="2327" sId="1">
    <nc r="K192">
      <f>D192-G192-I192</f>
    </nc>
  </rcc>
  <rcc rId="2328" sId="1">
    <nc r="K193">
      <f>D193-G193-I193</f>
    </nc>
  </rcc>
  <rcc rId="2329" sId="1">
    <nc r="K194">
      <f>D194-G194-I194</f>
    </nc>
  </rcc>
  <rcc rId="2330" sId="1">
    <nc r="K195">
      <f>D195-G195-I195</f>
    </nc>
  </rcc>
  <rcc rId="2331" sId="1">
    <nc r="K196">
      <f>D196-G196-I196</f>
    </nc>
  </rcc>
</revisions>
</file>

<file path=xl/revisions/revisionLog3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2" sId="1">
    <oc r="K9">
      <f>D9-G9-I9</f>
    </oc>
    <nc r="K9">
      <f>D9-I9</f>
    </nc>
  </rcc>
  <rcc rId="2333" sId="1">
    <oc r="K10">
      <f>D10-G10-I10</f>
    </oc>
    <nc r="K10">
      <f>D10-I10</f>
    </nc>
  </rcc>
  <rcc rId="2334" sId="1">
    <oc r="K11">
      <f>D11-G11-I11</f>
    </oc>
    <nc r="K11">
      <f>D11-I11</f>
    </nc>
  </rcc>
  <rcc rId="2335" sId="1">
    <oc r="K12">
      <f>D12-G12-I12</f>
    </oc>
    <nc r="K12">
      <f>D12-I12</f>
    </nc>
  </rcc>
  <rcc rId="2336" sId="1">
    <oc r="K13">
      <f>D13-G13-I13</f>
    </oc>
    <nc r="K13">
      <f>D13-I13</f>
    </nc>
  </rcc>
  <rcc rId="2337" sId="1">
    <oc r="K14">
      <f>D14-G14-I14</f>
    </oc>
    <nc r="K14">
      <f>D14-I14</f>
    </nc>
  </rcc>
  <rcc rId="2338" sId="1">
    <oc r="K15">
      <f>D15-G15-I15</f>
    </oc>
    <nc r="K15">
      <f>D15-I15</f>
    </nc>
  </rcc>
  <rcc rId="2339" sId="1">
    <oc r="K16">
      <f>D16-G16-I16</f>
    </oc>
    <nc r="K16">
      <f>D16-I16</f>
    </nc>
  </rcc>
  <rcc rId="2340" sId="1">
    <oc r="K17">
      <f>D17-G17-I17</f>
    </oc>
    <nc r="K17">
      <f>D17-I17</f>
    </nc>
  </rcc>
  <rcc rId="2341" sId="1">
    <oc r="K18">
      <f>D18-G18-I18</f>
    </oc>
    <nc r="K18">
      <f>D18-I18</f>
    </nc>
  </rcc>
  <rcc rId="2342" sId="1">
    <oc r="K19">
      <f>D19-G19-I19</f>
    </oc>
    <nc r="K19">
      <f>D19-I19</f>
    </nc>
  </rcc>
  <rcc rId="2343" sId="1">
    <oc r="K20">
      <f>D20-G20-I20</f>
    </oc>
    <nc r="K20">
      <f>D20-I20</f>
    </nc>
  </rcc>
  <rcc rId="2344" sId="1">
    <oc r="K21">
      <f>D21-G21-I21</f>
    </oc>
    <nc r="K21">
      <f>D21-I21</f>
    </nc>
  </rcc>
  <rcc rId="2345" sId="1">
    <oc r="K22">
      <f>D22-G22-I22</f>
    </oc>
    <nc r="K22">
      <f>D22-I22</f>
    </nc>
  </rcc>
  <rcc rId="2346" sId="1">
    <oc r="K23">
      <f>D23-G23-I23</f>
    </oc>
    <nc r="K23">
      <f>D23-I23</f>
    </nc>
  </rcc>
  <rcc rId="2347" sId="1">
    <oc r="K24">
      <f>D24-G24-I24</f>
    </oc>
    <nc r="K24">
      <f>D24-I24</f>
    </nc>
  </rcc>
  <rcc rId="2348" sId="1">
    <oc r="K25">
      <f>D25-G25-I25</f>
    </oc>
    <nc r="K25">
      <f>D25-I25</f>
    </nc>
  </rcc>
  <rcc rId="2349" sId="1">
    <oc r="K26">
      <f>D26-G26-I26</f>
    </oc>
    <nc r="K26">
      <f>D26-I26</f>
    </nc>
  </rcc>
  <rcc rId="2350" sId="1">
    <oc r="K27">
      <f>D27-G27-I27</f>
    </oc>
    <nc r="K27">
      <f>D27-I27</f>
    </nc>
  </rcc>
  <rcc rId="2351" sId="1">
    <oc r="K28">
      <f>D28-G28-I28</f>
    </oc>
    <nc r="K28">
      <f>D28-I28</f>
    </nc>
  </rcc>
  <rcc rId="2352" sId="1">
    <oc r="K29">
      <f>D29-G29-I29</f>
    </oc>
    <nc r="K29">
      <f>D29-I29</f>
    </nc>
  </rcc>
  <rcc rId="2353" sId="1">
    <oc r="K30">
      <f>D30-G30-I30</f>
    </oc>
    <nc r="K30">
      <f>D30-I30</f>
    </nc>
  </rcc>
  <rcc rId="2354" sId="1">
    <oc r="K31">
      <f>D31-G31-I31</f>
    </oc>
    <nc r="K31">
      <f>D31-I31</f>
    </nc>
  </rcc>
  <rcc rId="2355" sId="1">
    <oc r="K32">
      <f>D32-G32-I32</f>
    </oc>
    <nc r="K32">
      <f>D32-I32</f>
    </nc>
  </rcc>
  <rcc rId="2356" sId="1">
    <oc r="K33">
      <f>D33-G33-I33</f>
    </oc>
    <nc r="K33">
      <f>D33-I33</f>
    </nc>
  </rcc>
  <rcc rId="2357" sId="1">
    <oc r="K34">
      <f>D34-G34-I34</f>
    </oc>
    <nc r="K34">
      <f>D34-I34</f>
    </nc>
  </rcc>
  <rcc rId="2358" sId="1">
    <oc r="K35">
      <f>D35-G35-I35</f>
    </oc>
    <nc r="K35">
      <f>D35-I35</f>
    </nc>
  </rcc>
  <rcc rId="2359" sId="1">
    <oc r="K36">
      <f>D36-G36-I36</f>
    </oc>
    <nc r="K36">
      <f>D36-I36</f>
    </nc>
  </rcc>
  <rcc rId="2360" sId="1">
    <oc r="K37">
      <f>D37-G37-I37</f>
    </oc>
    <nc r="K37">
      <f>D37-I37</f>
    </nc>
  </rcc>
  <rcc rId="2361" sId="1">
    <oc r="K38">
      <f>D38-G38-I38</f>
    </oc>
    <nc r="K38">
      <f>D38-I38</f>
    </nc>
  </rcc>
  <rcc rId="2362" sId="1">
    <oc r="K39">
      <f>D39-G39-I39</f>
    </oc>
    <nc r="K39">
      <f>D39-I39</f>
    </nc>
  </rcc>
  <rcc rId="2363" sId="1">
    <oc r="K40">
      <f>D40-G40-I40</f>
    </oc>
    <nc r="K40">
      <f>D40-I40</f>
    </nc>
  </rcc>
  <rcc rId="2364" sId="1">
    <oc r="K41">
      <f>D41-G41-I41</f>
    </oc>
    <nc r="K41">
      <f>D41-I41</f>
    </nc>
  </rcc>
  <rcc rId="2365" sId="1">
    <oc r="K42">
      <f>D42-G42-I42</f>
    </oc>
    <nc r="K42">
      <f>D42-I42</f>
    </nc>
  </rcc>
  <rcc rId="2366" sId="1">
    <oc r="K43">
      <f>D43-G43-I43</f>
    </oc>
    <nc r="K43">
      <f>D43-I43</f>
    </nc>
  </rcc>
  <rcc rId="2367" sId="1">
    <oc r="K44">
      <f>D44-G44-I44</f>
    </oc>
    <nc r="K44">
      <f>D44-I44</f>
    </nc>
  </rcc>
  <rcc rId="2368" sId="1">
    <oc r="K45">
      <f>D45-G45-I45</f>
    </oc>
    <nc r="K45">
      <f>D45-I45</f>
    </nc>
  </rcc>
  <rcc rId="2369" sId="1">
    <oc r="K46">
      <f>D46-G46-I46</f>
    </oc>
    <nc r="K46">
      <f>D46-I46</f>
    </nc>
  </rcc>
  <rcc rId="2370" sId="1">
    <oc r="K47">
      <f>D47-G47-I47</f>
    </oc>
    <nc r="K47">
      <f>D47-I47</f>
    </nc>
  </rcc>
  <rcc rId="2371" sId="1">
    <oc r="K48">
      <f>D48-G48-I48</f>
    </oc>
    <nc r="K48">
      <f>D48-I48</f>
    </nc>
  </rcc>
  <rcc rId="2372" sId="1">
    <oc r="K49">
      <f>D49-G49-I49</f>
    </oc>
    <nc r="K49">
      <f>D49-I49</f>
    </nc>
  </rcc>
  <rcc rId="2373" sId="1">
    <oc r="K50">
      <f>D50-G50-I50</f>
    </oc>
    <nc r="K50">
      <f>D50-I50</f>
    </nc>
  </rcc>
  <rcc rId="2374" sId="1">
    <oc r="K51">
      <f>D51-G51-I51</f>
    </oc>
    <nc r="K51">
      <f>D51-I51</f>
    </nc>
  </rcc>
  <rcc rId="2375" sId="1">
    <oc r="K52">
      <f>D52-G52-I52</f>
    </oc>
    <nc r="K52">
      <f>D52-I52</f>
    </nc>
  </rcc>
  <rcc rId="2376" sId="1">
    <oc r="K53">
      <f>D53-G53-I53</f>
    </oc>
    <nc r="K53">
      <f>D53-I53</f>
    </nc>
  </rcc>
  <rcc rId="2377" sId="1">
    <oc r="K54">
      <f>D54-G54-I54</f>
    </oc>
    <nc r="K54">
      <f>D54-I54</f>
    </nc>
  </rcc>
  <rcc rId="2378" sId="1">
    <oc r="K55">
      <f>D55-G55-I55</f>
    </oc>
    <nc r="K55">
      <f>D55-I55</f>
    </nc>
  </rcc>
  <rcc rId="2379" sId="1">
    <oc r="K56">
      <f>D56-G56-I56</f>
    </oc>
    <nc r="K56">
      <f>D56-I56</f>
    </nc>
  </rcc>
  <rcc rId="2380" sId="1">
    <oc r="K57">
      <f>D57-G57-I57</f>
    </oc>
    <nc r="K57">
      <f>D57-I57</f>
    </nc>
  </rcc>
  <rcc rId="2381" sId="1">
    <oc r="K58">
      <f>D58-G58-I58</f>
    </oc>
    <nc r="K58">
      <f>D58-I58</f>
    </nc>
  </rcc>
  <rcc rId="2382" sId="1">
    <oc r="K59">
      <f>D59-G59-I59</f>
    </oc>
    <nc r="K59">
      <f>D59-I59</f>
    </nc>
  </rcc>
  <rcc rId="2383" sId="1">
    <oc r="K60">
      <f>D60-G60-I60</f>
    </oc>
    <nc r="K60">
      <f>D60-I60</f>
    </nc>
  </rcc>
  <rcc rId="2384" sId="1">
    <oc r="K61">
      <f>D61-G61-I61</f>
    </oc>
    <nc r="K61">
      <f>D61-I61</f>
    </nc>
  </rcc>
  <rcc rId="2385" sId="1">
    <oc r="K62">
      <f>D62-G62-I62</f>
    </oc>
    <nc r="K62">
      <f>D62-I62</f>
    </nc>
  </rcc>
  <rcc rId="2386" sId="1">
    <oc r="K63">
      <f>D63-G63-I63</f>
    </oc>
    <nc r="K63">
      <f>D63-I63</f>
    </nc>
  </rcc>
  <rcc rId="2387" sId="1">
    <oc r="K64">
      <f>D64-G64-I64</f>
    </oc>
    <nc r="K64">
      <f>D64-I64</f>
    </nc>
  </rcc>
  <rcc rId="2388" sId="1">
    <oc r="K65">
      <f>D65-G65-I65</f>
    </oc>
    <nc r="K65">
      <f>D65-I65</f>
    </nc>
  </rcc>
  <rcc rId="2389" sId="1">
    <oc r="K66">
      <f>D66-G66-I66</f>
    </oc>
    <nc r="K66">
      <f>D66-I66</f>
    </nc>
  </rcc>
  <rcc rId="2390" sId="1">
    <oc r="K67">
      <f>D67-G67-I67</f>
    </oc>
    <nc r="K67">
      <f>D67-I67</f>
    </nc>
  </rcc>
  <rcc rId="2391" sId="1">
    <oc r="K68">
      <f>D68-G68-I68</f>
    </oc>
    <nc r="K68">
      <f>D68-I68</f>
    </nc>
  </rcc>
  <rcc rId="2392" sId="1">
    <oc r="K69">
      <f>D69-G69-I69</f>
    </oc>
    <nc r="K69">
      <f>D69-I69</f>
    </nc>
  </rcc>
  <rcc rId="2393" sId="1">
    <oc r="K70">
      <f>D70-G70-I70</f>
    </oc>
    <nc r="K70">
      <f>D70-I70</f>
    </nc>
  </rcc>
  <rcc rId="2394" sId="1">
    <oc r="K71">
      <f>D71-G71-I71</f>
    </oc>
    <nc r="K71">
      <f>D71-I71</f>
    </nc>
  </rcc>
  <rcc rId="2395" sId="1">
    <oc r="K72">
      <f>D72-G72-I72</f>
    </oc>
    <nc r="K72">
      <f>D72-I72</f>
    </nc>
  </rcc>
  <rcc rId="2396" sId="1">
    <oc r="K73">
      <f>D73-G73-I73</f>
    </oc>
    <nc r="K73">
      <f>D73-I73</f>
    </nc>
  </rcc>
  <rcc rId="2397" sId="1">
    <oc r="K74">
      <f>D74-G74-I74</f>
    </oc>
    <nc r="K74">
      <f>D74-I74</f>
    </nc>
  </rcc>
  <rcc rId="2398" sId="1">
    <oc r="K75">
      <f>D75-G75-I75</f>
    </oc>
    <nc r="K75">
      <f>D75-I75</f>
    </nc>
  </rcc>
  <rcc rId="2399" sId="1">
    <oc r="K76">
      <f>D76-G76-I76</f>
    </oc>
    <nc r="K76">
      <f>D76-I76</f>
    </nc>
  </rcc>
  <rcc rId="2400" sId="1">
    <oc r="K77">
      <f>D77-G77-I77</f>
    </oc>
    <nc r="K77">
      <f>D77-I77</f>
    </nc>
  </rcc>
  <rcc rId="2401" sId="1">
    <oc r="K78">
      <f>D78-G78-I78</f>
    </oc>
    <nc r="K78">
      <f>D78-I78</f>
    </nc>
  </rcc>
  <rcc rId="2402" sId="1">
    <oc r="K79">
      <f>D79-G79-I79</f>
    </oc>
    <nc r="K79">
      <f>D79-I79</f>
    </nc>
  </rcc>
  <rcc rId="2403" sId="1">
    <oc r="K80">
      <f>D80-G80-I80</f>
    </oc>
    <nc r="K80">
      <f>D80-I80</f>
    </nc>
  </rcc>
  <rcc rId="2404" sId="1">
    <oc r="K81">
      <f>D81-G81-I81</f>
    </oc>
    <nc r="K81">
      <f>D81-I81</f>
    </nc>
  </rcc>
  <rcc rId="2405" sId="1">
    <oc r="K82">
      <f>D82-G82-I82</f>
    </oc>
    <nc r="K82">
      <f>D82-I82</f>
    </nc>
  </rcc>
  <rcc rId="2406" sId="1">
    <oc r="K83">
      <f>D83-G83-I83</f>
    </oc>
    <nc r="K83">
      <f>D83-I83</f>
    </nc>
  </rcc>
  <rcc rId="2407" sId="1">
    <oc r="K84">
      <f>D84-G84-I84</f>
    </oc>
    <nc r="K84">
      <f>D84-I84</f>
    </nc>
  </rcc>
  <rcc rId="2408" sId="1">
    <oc r="K85">
      <f>D85-G85-I85</f>
    </oc>
    <nc r="K85">
      <f>D85-I85</f>
    </nc>
  </rcc>
  <rcc rId="2409" sId="1">
    <oc r="K86">
      <f>D86-G86-I86</f>
    </oc>
    <nc r="K86">
      <f>D86-I86</f>
    </nc>
  </rcc>
  <rcc rId="2410" sId="1">
    <oc r="K87">
      <f>D87-G87-I87</f>
    </oc>
    <nc r="K87">
      <f>D87-I87</f>
    </nc>
  </rcc>
  <rcc rId="2411" sId="1">
    <oc r="K88">
      <f>D88-G88-I88</f>
    </oc>
    <nc r="K88">
      <f>D88-I88</f>
    </nc>
  </rcc>
  <rcc rId="2412" sId="1">
    <oc r="K89">
      <f>D89-G89-I89</f>
    </oc>
    <nc r="K89">
      <f>D89-I89</f>
    </nc>
  </rcc>
  <rcc rId="2413" sId="1">
    <oc r="K90">
      <f>D90-G90-I90</f>
    </oc>
    <nc r="K90">
      <f>D90-I90</f>
    </nc>
  </rcc>
  <rcc rId="2414" sId="1">
    <oc r="K91">
      <f>D91-G91-I91</f>
    </oc>
    <nc r="K91">
      <f>D91-I91</f>
    </nc>
  </rcc>
  <rcc rId="2415" sId="1">
    <oc r="K92">
      <f>D92-G92-I92</f>
    </oc>
    <nc r="K92">
      <f>D92-I92</f>
    </nc>
  </rcc>
  <rcc rId="2416" sId="1">
    <oc r="K93">
      <f>D93-G93-I93</f>
    </oc>
    <nc r="K93">
      <f>D93-I93</f>
    </nc>
  </rcc>
  <rcc rId="2417" sId="1">
    <oc r="K94">
      <f>D94-G94-I94</f>
    </oc>
    <nc r="K94">
      <f>D94-I94</f>
    </nc>
  </rcc>
  <rcc rId="2418" sId="1">
    <oc r="K95">
      <f>D95-G95-I95</f>
    </oc>
    <nc r="K95">
      <f>D95-I95</f>
    </nc>
  </rcc>
  <rcc rId="2419" sId="1">
    <oc r="K96">
      <f>D96-G96-I96</f>
    </oc>
    <nc r="K96">
      <f>D96-I96</f>
    </nc>
  </rcc>
  <rcc rId="2420" sId="1">
    <oc r="K97">
      <f>D97-G97-I97</f>
    </oc>
    <nc r="K97">
      <f>D97-I97</f>
    </nc>
  </rcc>
  <rcc rId="2421" sId="1">
    <oc r="K98">
      <f>D98-G98-I98</f>
    </oc>
    <nc r="K98">
      <f>D98-I98</f>
    </nc>
  </rcc>
  <rcc rId="2422" sId="1">
    <oc r="K99">
      <f>D99-G99-I99</f>
    </oc>
    <nc r="K99">
      <f>D99-I99</f>
    </nc>
  </rcc>
  <rcc rId="2423" sId="1">
    <oc r="K100">
      <f>D100-G100-I100</f>
    </oc>
    <nc r="K100">
      <f>D100-I100</f>
    </nc>
  </rcc>
  <rcc rId="2424" sId="1">
    <oc r="K101">
      <f>D101-G101-I101</f>
    </oc>
    <nc r="K101">
      <f>D101-I101</f>
    </nc>
  </rcc>
  <rcc rId="2425" sId="1">
    <oc r="K102">
      <f>D102-G102-I102</f>
    </oc>
    <nc r="K102">
      <f>D102-I102</f>
    </nc>
  </rcc>
  <rcc rId="2426" sId="1">
    <oc r="K103">
      <f>D103-G103-I103</f>
    </oc>
    <nc r="K103">
      <f>D103-I103</f>
    </nc>
  </rcc>
  <rcc rId="2427" sId="1">
    <oc r="K104">
      <f>D104-G104-I104</f>
    </oc>
    <nc r="K104">
      <f>D104-I104</f>
    </nc>
  </rcc>
  <rcc rId="2428" sId="1">
    <oc r="K105">
      <f>D105-G105-I105</f>
    </oc>
    <nc r="K105">
      <f>D105-I105</f>
    </nc>
  </rcc>
  <rcc rId="2429" sId="1">
    <oc r="K106">
      <f>D106-G106-I106</f>
    </oc>
    <nc r="K106">
      <f>D106-I106</f>
    </nc>
  </rcc>
  <rcc rId="2430" sId="1">
    <oc r="K107">
      <f>D107-G107-I107</f>
    </oc>
    <nc r="K107">
      <f>D107-I107</f>
    </nc>
  </rcc>
  <rcc rId="2431" sId="1">
    <oc r="K108">
      <f>D108-G108-I108</f>
    </oc>
    <nc r="K108">
      <f>D108-I108</f>
    </nc>
  </rcc>
  <rcc rId="2432" sId="1">
    <oc r="K109">
      <f>D109-G109-I109</f>
    </oc>
    <nc r="K109">
      <f>D109-I109</f>
    </nc>
  </rcc>
  <rcc rId="2433" sId="1">
    <oc r="K110">
      <f>D110-G110-I110</f>
    </oc>
    <nc r="K110">
      <f>D110-I110</f>
    </nc>
  </rcc>
  <rcc rId="2434" sId="1">
    <oc r="K111">
      <f>D111-G111-I111</f>
    </oc>
    <nc r="K111">
      <f>D111-I111</f>
    </nc>
  </rcc>
  <rcc rId="2435" sId="1">
    <oc r="K112">
      <f>D112-G112-I112</f>
    </oc>
    <nc r="K112">
      <f>D112-I112</f>
    </nc>
  </rcc>
  <rcc rId="2436" sId="1">
    <oc r="K113">
      <f>D113-G113-I113</f>
    </oc>
    <nc r="K113">
      <f>D113-I113</f>
    </nc>
  </rcc>
  <rcc rId="2437" sId="1">
    <oc r="K114">
      <f>D114-G114-I114</f>
    </oc>
    <nc r="K114">
      <f>D114-I114</f>
    </nc>
  </rcc>
  <rcc rId="2438" sId="1">
    <oc r="K115">
      <f>D115-G115-I115</f>
    </oc>
    <nc r="K115">
      <f>D115-I115</f>
    </nc>
  </rcc>
  <rcc rId="2439" sId="1">
    <oc r="K116">
      <f>D116-G116-I116</f>
    </oc>
    <nc r="K116">
      <f>D116-I116</f>
    </nc>
  </rcc>
  <rcc rId="2440" sId="1">
    <oc r="K117">
      <f>D117-G117-I117</f>
    </oc>
    <nc r="K117">
      <f>D117-I117</f>
    </nc>
  </rcc>
  <rcc rId="2441" sId="1">
    <oc r="K118">
      <f>D118-G118-I118</f>
    </oc>
    <nc r="K118">
      <f>D118-I118</f>
    </nc>
  </rcc>
  <rcc rId="2442" sId="1">
    <oc r="K119">
      <f>D119-G119-I119</f>
    </oc>
    <nc r="K119">
      <f>D119-I119</f>
    </nc>
  </rcc>
  <rcc rId="2443" sId="1">
    <oc r="K120">
      <f>D120-G120-I120</f>
    </oc>
    <nc r="K120">
      <f>D120-I120</f>
    </nc>
  </rcc>
  <rcc rId="2444" sId="1">
    <oc r="K121">
      <f>D121-G121-I121</f>
    </oc>
    <nc r="K121">
      <f>D121-I121</f>
    </nc>
  </rcc>
  <rcc rId="2445" sId="1">
    <oc r="K122">
      <f>D122-G122-I122</f>
    </oc>
    <nc r="K122">
      <f>D122-I122</f>
    </nc>
  </rcc>
  <rcc rId="2446" sId="1">
    <oc r="K123">
      <f>D123-G123-I123</f>
    </oc>
    <nc r="K123">
      <f>D123-I123</f>
    </nc>
  </rcc>
  <rcc rId="2447" sId="1">
    <oc r="K124">
      <f>D124-G124-I124</f>
    </oc>
    <nc r="K124">
      <f>D124-I124</f>
    </nc>
  </rcc>
  <rcc rId="2448" sId="1">
    <oc r="K125">
      <f>D125-G125-I125</f>
    </oc>
    <nc r="K125">
      <f>D125-I125</f>
    </nc>
  </rcc>
  <rcc rId="2449" sId="1">
    <oc r="K126">
      <f>D126-G126-I126</f>
    </oc>
    <nc r="K126">
      <f>D126-I126</f>
    </nc>
  </rcc>
  <rcc rId="2450" sId="1">
    <oc r="K127">
      <f>D127-G127-I127</f>
    </oc>
    <nc r="K127">
      <f>D127-I127</f>
    </nc>
  </rcc>
  <rcc rId="2451" sId="1">
    <oc r="K128">
      <f>D128-G128-I128</f>
    </oc>
    <nc r="K128">
      <f>D128-I128</f>
    </nc>
  </rcc>
  <rcc rId="2452" sId="1">
    <oc r="K129">
      <f>D129-G129-I129</f>
    </oc>
    <nc r="K129">
      <f>D129-I129</f>
    </nc>
  </rcc>
  <rcc rId="2453" sId="1">
    <oc r="K130">
      <f>D130-G130-I130</f>
    </oc>
    <nc r="K130">
      <f>D130-I130</f>
    </nc>
  </rcc>
  <rcc rId="2454" sId="1">
    <oc r="K131">
      <f>D131-G131-I131</f>
    </oc>
    <nc r="K131">
      <f>D131-I131</f>
    </nc>
  </rcc>
  <rcc rId="2455" sId="1">
    <oc r="K132">
      <f>D132-G132-I132</f>
    </oc>
    <nc r="K132">
      <f>D132-I132</f>
    </nc>
  </rcc>
  <rcc rId="2456" sId="1">
    <oc r="K133">
      <f>D133-G133-I133</f>
    </oc>
    <nc r="K133">
      <f>D133-I133</f>
    </nc>
  </rcc>
  <rcc rId="2457" sId="1">
    <oc r="K134">
      <f>D134-G134-I134</f>
    </oc>
    <nc r="K134">
      <f>D134-I134</f>
    </nc>
  </rcc>
  <rcc rId="2458" sId="1">
    <oc r="K135">
      <f>D135-G135-I135</f>
    </oc>
    <nc r="K135">
      <f>D135-I135</f>
    </nc>
  </rcc>
  <rcc rId="2459" sId="1">
    <oc r="K136">
      <f>D136-G136-I136</f>
    </oc>
    <nc r="K136">
      <f>D136-I136</f>
    </nc>
  </rcc>
  <rcc rId="2460" sId="1">
    <oc r="K137">
      <f>D137-G137-I137</f>
    </oc>
    <nc r="K137">
      <f>D137-I137</f>
    </nc>
  </rcc>
  <rcc rId="2461" sId="1">
    <oc r="K138">
      <f>D138-G138-I138</f>
    </oc>
    <nc r="K138">
      <f>D138-I138</f>
    </nc>
  </rcc>
  <rcc rId="2462" sId="1">
    <oc r="K139">
      <f>D139-G139-I139</f>
    </oc>
    <nc r="K139">
      <f>D139-I139</f>
    </nc>
  </rcc>
  <rcc rId="2463" sId="1">
    <oc r="K140">
      <f>D140-G140-I140</f>
    </oc>
    <nc r="K140">
      <f>D140-I140</f>
    </nc>
  </rcc>
  <rcc rId="2464" sId="1">
    <oc r="K141">
      <f>D141-G141-I141</f>
    </oc>
    <nc r="K141">
      <f>D141-I141</f>
    </nc>
  </rcc>
  <rcc rId="2465" sId="1">
    <oc r="K142">
      <f>D142-G142-I142</f>
    </oc>
    <nc r="K142">
      <f>D142-I142</f>
    </nc>
  </rcc>
  <rcc rId="2466" sId="1">
    <oc r="K143">
      <f>D143-G143-I143</f>
    </oc>
    <nc r="K143">
      <f>D143-I143</f>
    </nc>
  </rcc>
  <rcc rId="2467" sId="1">
    <oc r="K144">
      <f>D144-G144-I144</f>
    </oc>
    <nc r="K144">
      <f>D144-I144</f>
    </nc>
  </rcc>
  <rcc rId="2468" sId="1">
    <oc r="K145">
      <f>D145-G145-I145</f>
    </oc>
    <nc r="K145">
      <f>D145-I145</f>
    </nc>
  </rcc>
  <rcc rId="2469" sId="1">
    <oc r="K146">
      <f>D146-G146-I146</f>
    </oc>
    <nc r="K146">
      <f>D146-I146</f>
    </nc>
  </rcc>
  <rcc rId="2470" sId="1">
    <oc r="K147">
      <f>D147-G147-I147</f>
    </oc>
    <nc r="K147">
      <f>D147-I147</f>
    </nc>
  </rcc>
  <rcc rId="2471" sId="1">
    <oc r="K148">
      <f>D148-G148-I148</f>
    </oc>
    <nc r="K148">
      <f>D148-I148</f>
    </nc>
  </rcc>
  <rcc rId="2472" sId="1">
    <oc r="K149">
      <f>D149-G149-I149</f>
    </oc>
    <nc r="K149">
      <f>D149-I149</f>
    </nc>
  </rcc>
  <rcc rId="2473" sId="1">
    <oc r="K150">
      <f>D150-G150-I150</f>
    </oc>
    <nc r="K150">
      <f>D150-I150</f>
    </nc>
  </rcc>
  <rcc rId="2474" sId="1">
    <oc r="K151">
      <f>D151-G151-I151</f>
    </oc>
    <nc r="K151">
      <f>D151-I151</f>
    </nc>
  </rcc>
  <rcc rId="2475" sId="1">
    <oc r="K152">
      <f>D152-G152-I152</f>
    </oc>
    <nc r="K152">
      <f>D152-I152</f>
    </nc>
  </rcc>
  <rcc rId="2476" sId="1">
    <oc r="K153">
      <f>D153-G153-I153</f>
    </oc>
    <nc r="K153">
      <f>D153-I153</f>
    </nc>
  </rcc>
  <rcc rId="2477" sId="1">
    <oc r="K154">
      <f>D154-G154-I154</f>
    </oc>
    <nc r="K154">
      <f>D154-I154</f>
    </nc>
  </rcc>
  <rcc rId="2478" sId="1">
    <oc r="K155">
      <f>D155-G155-I155</f>
    </oc>
    <nc r="K155">
      <f>D155-I155</f>
    </nc>
  </rcc>
  <rcc rId="2479" sId="1">
    <oc r="K156">
      <f>D156-G156-I156</f>
    </oc>
    <nc r="K156">
      <f>D156-I156</f>
    </nc>
  </rcc>
  <rcc rId="2480" sId="1">
    <oc r="K157">
      <f>D157-G157-I157</f>
    </oc>
    <nc r="K157">
      <f>D157-I157</f>
    </nc>
  </rcc>
  <rcc rId="2481" sId="1">
    <oc r="K158">
      <f>D158-G158-I158</f>
    </oc>
    <nc r="K158">
      <f>D158-I158</f>
    </nc>
  </rcc>
  <rcc rId="2482" sId="1">
    <oc r="K159">
      <f>D159-G159-I159</f>
    </oc>
    <nc r="K159">
      <f>D159-I159</f>
    </nc>
  </rcc>
  <rcc rId="2483" sId="1">
    <oc r="K160">
      <f>D160-G160-I160</f>
    </oc>
    <nc r="K160">
      <f>D160-I160</f>
    </nc>
  </rcc>
  <rcc rId="2484" sId="1">
    <oc r="K161">
      <f>D161-G161-I161</f>
    </oc>
    <nc r="K161">
      <f>D161-I161</f>
    </nc>
  </rcc>
  <rcc rId="2485" sId="1">
    <oc r="K162">
      <f>D162-G162-I162</f>
    </oc>
    <nc r="K162">
      <f>D162-I162</f>
    </nc>
  </rcc>
  <rcc rId="2486" sId="1">
    <oc r="K163">
      <f>D163-G163-I163</f>
    </oc>
    <nc r="K163">
      <f>D163-I163</f>
    </nc>
  </rcc>
  <rcc rId="2487" sId="1">
    <oc r="K164">
      <f>D164-G164-I164</f>
    </oc>
    <nc r="K164">
      <f>D164-I164</f>
    </nc>
  </rcc>
  <rcc rId="2488" sId="1">
    <oc r="K165">
      <f>D165-G165-I165</f>
    </oc>
    <nc r="K165">
      <f>D165-I165</f>
    </nc>
  </rcc>
  <rcc rId="2489" sId="1">
    <oc r="K166">
      <f>D166-G166-I166</f>
    </oc>
    <nc r="K166">
      <f>D166-I166</f>
    </nc>
  </rcc>
  <rcc rId="2490" sId="1">
    <oc r="K167">
      <f>D167-G167-I167</f>
    </oc>
    <nc r="K167">
      <f>D167-I167</f>
    </nc>
  </rcc>
  <rcc rId="2491" sId="1">
    <oc r="K168">
      <f>D168-G168-I168</f>
    </oc>
    <nc r="K168">
      <f>D168-I168</f>
    </nc>
  </rcc>
  <rcc rId="2492" sId="1">
    <oc r="K169">
      <f>D169-G169-I169</f>
    </oc>
    <nc r="K169">
      <f>D169-I169</f>
    </nc>
  </rcc>
  <rcc rId="2493" sId="1">
    <oc r="K170">
      <f>D170-G170-I170</f>
    </oc>
    <nc r="K170">
      <f>D170-I170</f>
    </nc>
  </rcc>
  <rcc rId="2494" sId="1">
    <oc r="K171">
      <f>D171-G171-I171</f>
    </oc>
    <nc r="K171">
      <f>D171-I171</f>
    </nc>
  </rcc>
  <rcc rId="2495" sId="1">
    <oc r="K172">
      <f>D172-G172-I172</f>
    </oc>
    <nc r="K172">
      <f>D172-I172</f>
    </nc>
  </rcc>
  <rcc rId="2496" sId="1">
    <oc r="K173">
      <f>D173-G173-I173</f>
    </oc>
    <nc r="K173">
      <f>D173-I173</f>
    </nc>
  </rcc>
  <rcc rId="2497" sId="1">
    <oc r="K174">
      <f>D174-G174-I174</f>
    </oc>
    <nc r="K174">
      <f>D174-I174</f>
    </nc>
  </rcc>
  <rcc rId="2498" sId="1">
    <oc r="K175">
      <f>D175-G175-I175</f>
    </oc>
    <nc r="K175">
      <f>D175-I175</f>
    </nc>
  </rcc>
  <rcc rId="2499" sId="1">
    <oc r="K176">
      <f>D176-G176-I176</f>
    </oc>
    <nc r="K176">
      <f>D176-I176</f>
    </nc>
  </rcc>
  <rcc rId="2500" sId="1">
    <oc r="K177">
      <f>D177-G177-I177</f>
    </oc>
    <nc r="K177">
      <f>D177-I177</f>
    </nc>
  </rcc>
  <rcc rId="2501" sId="1">
    <oc r="K178">
      <f>D178-G178-I178</f>
    </oc>
    <nc r="K178">
      <f>D178-I178</f>
    </nc>
  </rcc>
  <rcc rId="2502" sId="1">
    <oc r="K179">
      <f>D179-G179-I179</f>
    </oc>
    <nc r="K179">
      <f>D179-I179</f>
    </nc>
  </rcc>
  <rcc rId="2503" sId="1">
    <oc r="K180">
      <f>D180-G180-I180</f>
    </oc>
    <nc r="K180">
      <f>D180-I180</f>
    </nc>
  </rcc>
  <rcc rId="2504" sId="1">
    <oc r="K181">
      <f>D181-G181-I181</f>
    </oc>
    <nc r="K181">
      <f>D181-I181</f>
    </nc>
  </rcc>
  <rcc rId="2505" sId="1">
    <oc r="K182">
      <f>D182-G182-I182</f>
    </oc>
    <nc r="K182">
      <f>D182-I182</f>
    </nc>
  </rcc>
  <rcc rId="2506" sId="1">
    <oc r="K183">
      <f>D183-G183-I183</f>
    </oc>
    <nc r="K183">
      <f>D183-I183</f>
    </nc>
  </rcc>
  <rcc rId="2507" sId="1">
    <oc r="K184">
      <f>D184-G184-I184</f>
    </oc>
    <nc r="K184">
      <f>D184-I184</f>
    </nc>
  </rcc>
  <rcc rId="2508" sId="1">
    <oc r="K185">
      <f>D185-G185-I185</f>
    </oc>
    <nc r="K185">
      <f>D185-I185</f>
    </nc>
  </rcc>
  <rcc rId="2509" sId="1">
    <oc r="K186">
      <f>D186-G186-I186</f>
    </oc>
    <nc r="K186">
      <f>D186-I186</f>
    </nc>
  </rcc>
  <rcc rId="2510" sId="1">
    <oc r="K187">
      <f>D187-G187-I187</f>
    </oc>
    <nc r="K187">
      <f>D187-I187</f>
    </nc>
  </rcc>
  <rcc rId="2511" sId="1">
    <oc r="K188">
      <f>D188-G188-I188</f>
    </oc>
    <nc r="K188">
      <f>D188-I188</f>
    </nc>
  </rcc>
  <rcc rId="2512" sId="1">
    <oc r="K189">
      <f>D189-G189-I189</f>
    </oc>
    <nc r="K189">
      <f>D189-I189</f>
    </nc>
  </rcc>
  <rcc rId="2513" sId="1">
    <oc r="K190">
      <f>D190-G190-I190</f>
    </oc>
    <nc r="K190">
      <f>D190-I190</f>
    </nc>
  </rcc>
  <rcc rId="2514" sId="1">
    <oc r="K191">
      <f>D191-G191-I191</f>
    </oc>
    <nc r="K191">
      <f>D191-I191</f>
    </nc>
  </rcc>
  <rcc rId="2515" sId="1">
    <oc r="K192">
      <f>D192-G192-I192</f>
    </oc>
    <nc r="K192">
      <f>D192-I192</f>
    </nc>
  </rcc>
  <rcc rId="2516" sId="1">
    <oc r="K193">
      <f>D193-G193-I193</f>
    </oc>
    <nc r="K193">
      <f>D193-I193</f>
    </nc>
  </rcc>
  <rcc rId="2517" sId="1">
    <oc r="K194">
      <f>D194-G194-I194</f>
    </oc>
    <nc r="K194">
      <f>D194-I194</f>
    </nc>
  </rcc>
  <rcc rId="2518" sId="1">
    <oc r="K195">
      <f>D195-G195-I195</f>
    </oc>
    <nc r="K195">
      <f>D195-I195</f>
    </nc>
  </rcc>
  <rcc rId="2519" sId="1">
    <oc r="K196">
      <f>D196-G196-I196</f>
    </oc>
    <nc r="K196">
      <f>D196-I196</f>
    </nc>
  </rcc>
  <rfmt sheetId="1" sqref="I191:I194">
    <dxf>
      <fill>
        <patternFill patternType="solid">
          <bgColor rgb="FFFFFF00"/>
        </patternFill>
      </fill>
    </dxf>
  </rfmt>
  <rfmt sheetId="1" sqref="I45:I48">
    <dxf>
      <fill>
        <patternFill patternType="solid">
          <bgColor rgb="FFFFFF00"/>
        </patternFill>
      </fill>
    </dxf>
  </rfmt>
  <rfmt sheetId="1" sqref="I39:I44">
    <dxf>
      <fill>
        <patternFill patternType="solid">
          <bgColor rgb="FFFFFF00"/>
        </patternFill>
      </fill>
    </dxf>
  </rfmt>
  <rfmt sheetId="1" sqref="B10:H10" start="0" length="2147483647">
    <dxf>
      <font>
        <color auto="1"/>
      </font>
    </dxf>
  </rfmt>
  <rfmt sheetId="1" sqref="B11:H11" start="0" length="2147483647">
    <dxf>
      <font>
        <color auto="1"/>
      </font>
    </dxf>
  </rfmt>
  <rfmt sheetId="1" sqref="B12:H13" start="0" length="2147483647">
    <dxf>
      <font>
        <color auto="1"/>
      </font>
    </dxf>
  </rfmt>
</revisions>
</file>

<file path=xl/revisions/revisionLog3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0" sId="1" numFmtId="4">
    <nc r="I193">
      <v>106.7</v>
    </nc>
  </rcc>
  <rcc rId="2521" sId="1">
    <nc r="I194">
      <v>248.97</v>
    </nc>
  </rcc>
  <rfmt sheetId="1" sqref="I191:I195">
    <dxf>
      <fill>
        <patternFill patternType="none">
          <bgColor auto="1"/>
        </patternFill>
      </fill>
    </dxf>
  </rfmt>
  <rfmt sheetId="1" sqref="I191:I195" start="0" length="2147483647">
    <dxf>
      <font>
        <color auto="1"/>
      </font>
    </dxf>
  </rfmt>
  <rcc rId="2522" sId="1" numFmtId="4">
    <nc r="I48">
      <v>2472.44</v>
    </nc>
  </rcc>
  <rcc rId="2523" sId="1" numFmtId="4">
    <nc r="I47">
      <v>46294.2</v>
    </nc>
  </rcc>
  <rcc rId="2524" sId="1" numFmtId="4">
    <nc r="I46">
      <v>682.1</v>
    </nc>
  </rcc>
  <rfmt sheetId="1" sqref="I45:I49">
    <dxf>
      <fill>
        <patternFill patternType="none">
          <bgColor auto="1"/>
        </patternFill>
      </fill>
    </dxf>
  </rfmt>
  <rfmt sheetId="1" sqref="I45:I49" start="0" length="2147483647">
    <dxf>
      <font>
        <color auto="1"/>
      </font>
    </dxf>
  </rfmt>
</revisions>
</file>

<file path=xl/revisions/revisionLog3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5" sId="1" numFmtId="4">
    <nc r="I40">
      <v>340.9</v>
    </nc>
  </rcc>
  <rcc rId="2526" sId="1" numFmtId="4">
    <nc r="I41">
      <v>1776.5</v>
    </nc>
  </rcc>
  <rcc rId="2527" sId="1" numFmtId="4">
    <nc r="I42">
      <v>305.08</v>
    </nc>
  </rcc>
  <rcc rId="2528" sId="1" odxf="1" dxf="1">
    <nc r="I39">
      <f>I41+I42+I40</f>
    </nc>
    <odxf>
      <font>
        <sz val="20"/>
        <color rgb="FFFF0000"/>
      </font>
      <fill>
        <patternFill patternType="solid">
          <bgColor rgb="FFFFFF00"/>
        </patternFill>
      </fill>
    </odxf>
    <ndxf>
      <font>
        <sz val="20"/>
        <color auto="1"/>
      </font>
      <fill>
        <patternFill patternType="none">
          <bgColor indexed="65"/>
        </patternFill>
      </fill>
    </ndxf>
  </rcc>
  <rfmt sheetId="1" sqref="I39:I44">
    <dxf>
      <fill>
        <patternFill patternType="none">
          <bgColor auto="1"/>
        </patternFill>
      </fill>
    </dxf>
  </rfmt>
  <rfmt sheetId="1" sqref="I39:I44" start="0" length="2147483647">
    <dxf>
      <font>
        <color auto="1"/>
      </font>
    </dxf>
  </rfmt>
</revisions>
</file>

<file path=xl/revisions/revisionLog3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I16" start="0" length="2147483647">
    <dxf>
      <font>
        <color auto="1"/>
      </font>
    </dxf>
  </rfmt>
</revisions>
</file>

<file path=xl/revisions/revisionLog3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1:J56" start="0" length="2147483647">
    <dxf>
      <font>
        <u/>
      </font>
    </dxf>
  </rfmt>
  <rfmt sheetId="1" sqref="J51:J56" start="0" length="2147483647">
    <dxf>
      <font>
        <u val="none"/>
      </font>
    </dxf>
  </rfmt>
  <rcc rId="252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1"/>
            <charset val="204"/>
          </rPr>
          <t>ДФ:</t>
        </r>
        <r>
          <rPr>
            <sz val="16"/>
            <color rgb="FFFF0000"/>
            <rFont val="Times New Roman"/>
            <family val="1"/>
            <charset val="204"/>
          </rPr>
          <t xml:space="preserve">
</t>
        </r>
        <r>
          <rPr>
            <u/>
            <sz val="16"/>
            <color rgb="FFFF0000"/>
            <rFont val="Times New Roman"/>
            <family val="1"/>
            <charset val="204"/>
          </rPr>
          <t/>
        </r>
      </is>
    </oc>
    <nc r="J51" t="inlineStr">
      <is>
        <r>
          <rPr>
            <sz val="16"/>
            <rFont val="Times New Roman"/>
            <family val="1"/>
            <charset val="204"/>
          </rP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Д</t>
        </r>
        <r>
          <rPr>
            <sz val="16"/>
            <rFont val="Times New Roman"/>
            <family val="1"/>
            <charset val="204"/>
          </rPr>
          <t xml:space="preserve">Ф: Иные межбюджетные трансферты на реализацию  мероприятий по содействию трудоустройству граждан зарезервированы в составе утвержденных бюджетных ассигнований до определения исполнителей.
</t>
        </r>
      </is>
    </nc>
  </rcc>
</revisions>
</file>

<file path=xl/revisions/revisionLog3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1:J56" start="0" length="2147483647">
    <dxf>
      <font>
        <color auto="1"/>
      </font>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2" sId="1">
    <oc r="J51" t="inlineStr">
      <is>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ДФ: Иные межбюджетные трансферты на реализацию  мероприятий по содействию трудоустройству граждан зарезервированы в составе утвержденных бюджетных ассигнований до определения исполнителей.
</t>
      </is>
    </oc>
    <nc r="J51" t="inlineStr">
      <is>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is>
    </nc>
  </rc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3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3" sId="1">
    <oc r="J114" t="inlineStr">
      <is>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is>
    </oc>
    <n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t>
        </r>
        <r>
          <rPr>
            <sz val="16"/>
            <color rgb="FFFF0000"/>
            <rFont val="Times New Roman"/>
            <family val="1"/>
            <charset val="204"/>
          </rPr>
          <t xml:space="preserve">муниципального образования  город Сургут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cc rId="2534" sId="1">
    <o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8" sId="1">
    <o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t>
        </r>
        <r>
          <rPr>
            <sz val="16"/>
            <color rgb="FFFF0000"/>
            <rFont val="Times New Roman"/>
            <family val="1"/>
            <charset val="204"/>
          </rPr>
          <t xml:space="preserve">муниципального образования  город Сургут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oc>
    <n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evisions>
</file>

<file path=xl/revisions/revisionLog3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9" sId="1">
    <o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nc>
  </rc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3" sId="1">
    <oc r="K10">
      <f>D10-I10</f>
    </oc>
    <nc r="K10">
      <f>D10-I10</f>
    </nc>
  </rcc>
  <rcc rId="2544" sId="1">
    <oc r="K11">
      <f>D11-I11</f>
    </oc>
    <nc r="K11">
      <f>D11-I11</f>
    </nc>
  </rcc>
  <rcc rId="2545" sId="1">
    <oc r="K12">
      <f>D12-I12</f>
    </oc>
    <nc r="K12">
      <f>D12-I12</f>
    </nc>
  </rcc>
  <rcc rId="2546" sId="1">
    <oc r="K13">
      <f>D13-I13</f>
    </oc>
    <nc r="K13">
      <f>D13-I13</f>
    </nc>
  </rcc>
  <rcc rId="2547" sId="1">
    <oc r="K14">
      <f>D14-I14</f>
    </oc>
    <nc r="K14">
      <f>D14-I14</f>
    </nc>
  </rcc>
</revisions>
</file>

<file path=xl/revisions/revisionLog3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31.01.2021'!$A$1:$J$182</formula>
    <oldFormula>'на 31.01.2021'!$A$1:$J$182</oldFormula>
  </rdn>
  <rdn rId="0" localSheetId="1" customView="1" name="Z_45DE1976_7F07_4EB4_8A9C_FB72D060BEFA_.wvu.PrintTitles" hidden="1" oldHidden="1">
    <formula>'на 31.01.2021'!$5:$8</formula>
    <oldFormula>'на 31.01.2021'!$5:$8</oldFormula>
  </rdn>
  <rdn rId="0" localSheetId="1" customView="1" name="Z_45DE1976_7F07_4EB4_8A9C_FB72D060BEFA_.wvu.FilterData" hidden="1" oldHidden="1">
    <formula>'на 31.01.2021'!$A$7:$J$397</formula>
    <oldFormula>'на 31.01.2021'!$A$7:$J$397</oldFormula>
  </rdn>
  <rcv guid="{45DE1976-7F07-4EB4-8A9C-FB72D060BEFA}" action="add"/>
</revisions>
</file>

<file path=xl/revisions/revisionLog3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1" sId="1">
    <oc r="F13">
      <f>E13/D13</f>
    </oc>
    <nc r="F13"/>
  </rcc>
  <rcc rId="2552" sId="1">
    <oc r="H13">
      <f>G13/D13</f>
    </oc>
    <nc r="H13"/>
  </rcc>
</revisions>
</file>

<file path=xl/revisions/revisionLog3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4:J119" start="0" length="2147483647">
    <dxf>
      <font>
        <color auto="1"/>
      </font>
    </dxf>
  </rfmt>
  <rcc rId="2855" sId="1">
    <oc r="J114" t="inlineStr">
      <is>
        <t xml:space="preserve">   На 01.03.2021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на софинансирование расходных обязательств муниципального образования город Сургут на предоставление социальных выплат молодым семьям заключено 19.02.2021. Согласно выписке из Приказа Департамента строительства ХМАО-Югры от 02.12.2020 № 332-п в 2021 году планируется предоставить социальные выплаты 13 молодым семьям. </t>
      </is>
    </oc>
    <nc r="J114" t="inlineStr">
      <is>
        <t xml:space="preserve">   На 01.04.2021 участниками мероприятия числится 33 молодые семьи.  Соглашение между Департаментом строительства ХМАО - Югры и Администрацией города о предоставлении в 2021 году субсидии на софинансирование расходных обязательств муниципального образования город Сургут на предоставление социальных выплат молодым семьям заключено 19.02.2021. Согласно выписке из Приказа Департамента строительства ХМАО-Югры от 02.12.2020 № 332-п в 2021 году планируется предоставить социальные выплаты 13 молодым семьям. 
    По состоянию на 01.04.2021 года 11 молодым семья выданы свидетельства о праве на получение социальной выплаты. По 2 молодым семья 26.03.2021 направлено письмо в Департамент строительства ХМАО - Югры о внесении изменений в численный состав семьи.
    </t>
      </is>
    </nc>
  </rcc>
</revisions>
</file>

<file path=xl/revisions/revisionLog3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0:J125" start="0" length="2147483647">
    <dxf>
      <font>
        <color auto="1"/>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6" sId="1">
    <oc r="J51" t="inlineStr">
      <is>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is>
    </oc>
    <nc r="J51" t="inlineStr">
      <is>
        <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t>
        </r>
        <r>
          <rPr>
            <sz val="16"/>
            <color rgb="FFFF0000"/>
            <rFont val="Times New Roman"/>
            <family val="1"/>
            <charset val="204"/>
          </rPr>
          <t xml:space="preserve"> проводит работу по поиску кандидатов </t>
        </r>
        <r>
          <rPr>
            <sz val="16"/>
            <rFont val="Times New Roman"/>
            <family val="1"/>
            <charset val="204"/>
          </rPr>
          <t xml:space="preserve">для МАУ ПРСМ "Наше время". </t>
        </r>
        <r>
          <rPr>
            <sz val="16"/>
            <color rgb="FFFF0000"/>
            <rFont val="Times New Roman"/>
            <family val="1"/>
            <charset val="204"/>
          </rPr>
          <t xml:space="preserve">                                                                                                                                                                                                                                                 
</t>
        </r>
      </is>
    </nc>
  </rcc>
</revisions>
</file>

<file path=xl/revisions/revisionLog3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6" sId="1">
    <oc r="J183"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oc>
    <nc r="J183" t="inlineStr">
      <is>
        <r>
          <rPr>
            <u/>
            <sz val="16"/>
            <color rgb="FFFF0000"/>
            <rFont val="Times New Roman"/>
            <family val="2"/>
            <charset val="204"/>
          </rPr>
          <t>АГ:</t>
        </r>
        <r>
          <rPr>
            <sz val="16"/>
            <color rgb="FFFF0000"/>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nc>
  </rcc>
  <rfmt sheetId="1" sqref="J183:J190" start="0" length="2147483647">
    <dxf>
      <font>
        <color auto="1"/>
      </font>
    </dxf>
  </rfmt>
</revisions>
</file>

<file path=xl/revisions/revisionLog3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9:J164" start="0" length="2147483647">
    <dxf>
      <font>
        <color auto="1"/>
      </font>
    </dxf>
  </rfmt>
</revisions>
</file>

<file path=xl/revisions/revisionLog3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7" sId="1">
    <o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22 025,7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oc>
    <n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8 объектам общей площадью 104 745,01 м2.
На 01.04.2021 заключены муниципальные контракты на сумму 691 433,62477 тыс. руб., из них в рамках государственной программы - 414 696,7 тыс.руб., в том числе:
 - средства окружного бюджета - 373 227,0 тыс.руб.,
 - средства городского бюджета - 41 469,7 тыс.руб.
Выплачен аванс на сумму 22 025,7 тыс.руб.
Расходы запланированы на 2-4 кварталы 2021 года.</t>
        </r>
        <r>
          <rPr>
            <sz val="16"/>
            <color rgb="FFFF0000"/>
            <rFont val="Times New Roman"/>
            <family val="2"/>
            <charset val="204"/>
          </rPr>
          <t xml:space="preserve">
</t>
        </r>
        <r>
          <rPr>
            <sz val="16"/>
            <rFont val="Times New Roman"/>
            <family val="1"/>
            <charset val="204"/>
          </rPr>
          <t>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t>
        </r>
        <r>
          <rPr>
            <sz val="16"/>
            <color rgb="FFFF0000"/>
            <rFont val="Times New Roman"/>
            <family val="2"/>
            <charset val="204"/>
          </rPr>
          <t xml:space="preserve">
</t>
        </r>
        <r>
          <rPr>
            <sz val="16"/>
            <rFont val="Times New Roman"/>
            <family val="1"/>
            <charset val="204"/>
          </rPr>
          <t>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2"/>
            <charset val="204"/>
          </rPr>
          <t xml:space="preserve">
</t>
        </r>
        <r>
          <rPr>
            <sz val="16"/>
            <rFont val="Times New Roman"/>
            <family val="1"/>
            <charset val="204"/>
          </rPr>
          <t xml:space="preserve">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t>
        </r>
        <r>
          <rPr>
            <sz val="16"/>
            <color rgb="FFFF0000"/>
            <rFont val="Times New Roman"/>
            <family val="2"/>
            <charset val="204"/>
          </rPr>
          <t xml:space="preserve">
</t>
        </r>
        <r>
          <rPr>
            <sz val="16"/>
            <rFont val="Times New Roman"/>
            <family val="1"/>
            <charset val="204"/>
          </rPr>
          <t xml:space="preserve">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rcc>
</revisions>
</file>

<file path=xl/revisions/revisionLog3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8" sId="1" numFmtId="4">
    <oc r="I155">
      <f>D155-G155</f>
    </oc>
    <nc r="I155">
      <v>282.10000000000002</v>
    </nc>
  </rcc>
  <rfmt sheetId="1" sqref="I153:I155" start="0" length="2147483647">
    <dxf>
      <font>
        <color auto="1"/>
      </font>
    </dxf>
  </rfmt>
</revisions>
</file>

<file path=xl/revisions/revisionLog3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9" sId="1">
    <oc r="J153"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произвести расходы по выплате заработной платы и начислений на выплаты по оплате труда, а также по поставке бумаги и конвертов. 
</t>
      </is>
    </oc>
    <nc r="J153"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t>
      </is>
    </nc>
  </rcc>
  <rfmt sheetId="1" sqref="J153:J158" start="0" length="2147483647">
    <dxf>
      <font>
        <color auto="1"/>
      </font>
    </dxf>
  </rfmt>
</revisions>
</file>

<file path=xl/revisions/revisionLog3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0" sId="1">
    <oc r="J51" t="inlineStr">
      <is>
        <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r>
        <r>
          <rPr>
            <sz val="16"/>
            <color rgb="FFFF0000"/>
            <rFont val="Times New Roman"/>
            <family val="2"/>
            <charset val="204"/>
          </rPr>
          <t xml:space="preserve">                                                                                                                                                                                                                                                
</t>
        </r>
      </is>
    </oc>
    <nc r="J51" t="inlineStr">
      <is>
        <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01.04.2021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r>
        <r>
          <rPr>
            <sz val="16"/>
            <color rgb="FFFF0000"/>
            <rFont val="Times New Roman"/>
            <family val="2"/>
            <charset val="204"/>
          </rPr>
          <t xml:space="preserve">                                                                                                                                                                                                                                                
</t>
        </r>
      </is>
    </nc>
  </rcc>
  <rfmt sheetId="1" sqref="J51:J56" start="0" length="2147483647">
    <dxf>
      <font>
        <color auto="1"/>
      </font>
    </dxf>
  </rfmt>
</revisions>
</file>

<file path=xl/revisions/revisionLog3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1" sId="1" odxf="1" dxf="1">
    <oc r="J31" t="inlineStr">
      <is>
        <r>
          <rPr>
            <u/>
            <sz val="16"/>
            <color rgb="FFFF0000"/>
            <rFont val="Times New Roman"/>
            <family val="2"/>
            <charset val="204"/>
          </rPr>
          <t>АГ:</t>
        </r>
        <r>
          <rPr>
            <sz val="16"/>
            <color rgb="FFFF0000"/>
            <rFont val="Times New Roman"/>
            <family val="2"/>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nc>
    <odxf>
      <font>
        <sz val="16"/>
        <color rgb="FFFF0000"/>
      </font>
    </odxf>
    <ndxf>
      <font>
        <sz val="16"/>
        <color rgb="FFFF0000"/>
      </font>
    </ndxf>
  </rcc>
</revisions>
</file>

<file path=xl/revisions/revisionLog3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2" sId="1">
    <oc r="J176"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176"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fmt sheetId="1" sqref="J176:J180" start="0" length="2147483647">
    <dxf>
      <font>
        <color auto="1"/>
      </font>
    </dxf>
  </rfmt>
</revisions>
</file>

<file path=xl/revisions/revisionLog3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3" sId="1">
    <oc r="J126" t="inlineStr">
      <is>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В настоящее время проводятся мероприятия, направленные на подтверждение права граждан на получение субсидии. Ветераны ВОВ на учете на 01.01.2021 отсутствуют.                           
  </t>
        </r>
      </is>
    </oc>
    <nc r="J126" t="inlineStr">
      <is>
        <r>
          <rPr>
            <u/>
            <sz val="16"/>
            <color rgb="FFFF0000"/>
            <rFont val="Times New Roman"/>
            <family val="2"/>
            <charset val="204"/>
          </rPr>
          <t xml:space="preserve">АГ: </t>
        </r>
        <r>
          <rPr>
            <sz val="16"/>
            <color rgb="FFFF0000"/>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nc>
  </rcc>
  <rfmt sheetId="1" sqref="J126:J131"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3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8:I113" start="0" length="2147483647">
    <dxf>
      <font>
        <color auto="1"/>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0" sId="1" numFmtId="4">
    <oc r="E59">
      <v>0</v>
    </oc>
    <nc r="E59">
      <v>1335.86</v>
    </nc>
  </rcc>
  <rfmt sheetId="1" sqref="E57:F59" start="0" length="2147483647">
    <dxf>
      <font>
        <color auto="1"/>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4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7" sId="1">
    <oc r="J176"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176"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и первую половину марта 2021 года.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evisions>
</file>

<file path=xl/revisions/revisionLog4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8" sId="1" numFmtId="4">
    <oc r="C26">
      <v>105639.3</v>
    </oc>
    <nc r="C26">
      <v>550417.6</v>
    </nc>
  </rcc>
  <rcc rId="2869" sId="1" numFmtId="4">
    <oc r="D26">
      <v>550417.6</v>
    </oc>
    <nc r="D26">
      <v>558748.69999999995</v>
    </nc>
  </rcc>
  <rfmt sheetId="1" sqref="C26:D26" start="0" length="2147483647">
    <dxf>
      <font>
        <color auto="1"/>
      </font>
    </dxf>
  </rfmt>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4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1" sId="1" numFmtId="4">
    <oc r="G26">
      <v>54559.98</v>
    </oc>
    <nc r="G26">
      <v>86724.28</v>
    </nc>
  </rcc>
  <rcc rId="2872" sId="1" numFmtId="4">
    <oc r="E26">
      <v>54559.98</v>
    </oc>
    <nc r="E26">
      <v>86724.28</v>
    </nc>
  </rcc>
  <rfmt sheetId="1" sqref="E26:H26" start="0" length="2147483647">
    <dxf>
      <font>
        <color auto="1"/>
      </font>
    </dxf>
  </rfmt>
</revisions>
</file>

<file path=xl/revisions/revisionLog4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3" sId="1" numFmtId="4">
    <oc r="C27">
      <v>14866164.300000001</v>
    </oc>
    <nc r="C27">
      <v>14892769.6</v>
    </nc>
  </rcc>
  <rcc rId="2874" sId="1" numFmtId="4">
    <oc r="D27">
      <v>14892769.6</v>
    </oc>
    <nc r="D27">
      <v>14905800.300000001</v>
    </nc>
  </rcc>
  <rfmt sheetId="1" sqref="C27:D27" start="0" length="2147483647">
    <dxf>
      <font>
        <color auto="1"/>
      </font>
    </dxf>
  </rfmt>
</revisions>
</file>

<file path=xl/revisions/revisionLog4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5" sId="1" numFmtId="4">
    <oc r="E27">
      <v>987414.85</v>
    </oc>
    <nc r="E27">
      <v>1962662.3</v>
    </nc>
  </rcc>
  <rcc rId="2876" sId="1" numFmtId="4">
    <oc r="G27">
      <v>933354.18</v>
    </oc>
    <nc r="G27">
      <v>1854017.06</v>
    </nc>
  </rcc>
  <rfmt sheetId="1" sqref="E27:H27" start="0" length="2147483647">
    <dxf>
      <font>
        <color auto="1"/>
      </font>
    </dxf>
  </rfmt>
</revisions>
</file>

<file path=xl/revisions/revisionLog4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1:I34" start="0" length="2147483647">
    <dxf>
      <font>
        <color auto="1"/>
      </font>
    </dxf>
  </rfmt>
</revisions>
</file>

<file path=xl/revisions/revisionLog4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7" sId="1" numFmtId="4">
    <oc r="C28">
      <v>315372.12</v>
    </oc>
    <nc r="C28">
      <v>184476.17</v>
    </nc>
  </rcc>
  <rcc rId="2878" sId="1" numFmtId="4">
    <oc r="D28">
      <v>314547.71999999997</v>
    </oc>
    <nc r="D28">
      <v>186025.31</v>
    </nc>
  </rcc>
  <rcc rId="2879" sId="1" numFmtId="4">
    <oc r="G28">
      <v>9787.5</v>
    </oc>
    <nc r="G28">
      <v>12170.76</v>
    </nc>
  </rcc>
  <rfmt sheetId="1" sqref="C28:G28" start="0" length="2147483647">
    <dxf>
      <font>
        <color auto="1"/>
      </font>
    </dxf>
  </rfmt>
  <rfmt sheetId="1" sqref="H28" start="0" length="2147483647">
    <dxf>
      <font>
        <color auto="1"/>
      </font>
    </dxf>
  </rfmt>
</revisions>
</file>

<file path=xl/revisions/revisionLog4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evisions>
</file>

<file path=xl/revisions/revisionLog4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4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G23"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4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0" sId="1" numFmtId="4">
    <oc r="E27">
      <v>1962662.3</v>
    </oc>
    <nc r="E27">
      <v>1962662.29</v>
    </nc>
  </rcc>
</revisions>
</file>

<file path=xl/revisions/revisionLog4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H23" start="0" length="2147483647">
    <dxf>
      <font>
        <color auto="1"/>
      </font>
    </dxf>
  </rfmt>
</revisions>
</file>

<file path=xl/revisions/revisionLog4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1"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13. Субсидии на создание детских технопарков "Кванториум"</t>
        </r>
      </is>
    </nc>
  </rcc>
</revisions>
</file>

<file path=xl/revisions/revisionLog4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2"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13. Субсидии на создание детских технопарков "Кванториум"</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13. Субсидии на создание детских технопарков "Кванториум".</t>
        </r>
      </is>
    </nc>
  </rcc>
</revisions>
</file>

<file path=xl/revisions/revisionLog4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3" sId="1" odxf="1" dxf="1">
    <oc r="J21" t="inlineStr">
      <is>
        <r>
          <rPr>
            <u/>
            <sz val="16"/>
            <color rgb="FFFF0000"/>
            <rFont val="Times New Roman"/>
            <family val="2"/>
            <charset val="204"/>
          </rPr>
          <t>ДО</t>
        </r>
        <r>
          <rPr>
            <sz val="16"/>
            <color rgb="FFFF0000"/>
            <rFont val="Times New Roman"/>
            <family val="2"/>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odxf>
      <font>
        <sz val="16"/>
        <color rgb="FFFF0000"/>
      </font>
    </odxf>
    <ndxf>
      <font>
        <sz val="16"/>
        <color rgb="FFFF0000"/>
      </font>
    </ndxf>
  </rcc>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4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4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2"/>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4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2"/>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4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4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9" sId="1">
    <oc r="I26">
      <f>444778.3+105639.3</f>
    </oc>
    <nc r="I26">
      <f>453109.4+105639.3</f>
    </nc>
  </rcc>
  <rfmt sheetId="1" sqref="I26" start="0" length="2147483647">
    <dxf>
      <font>
        <color auto="1"/>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4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0" sId="1">
    <oc r="I27">
      <f>13492475.47+1398777.06+1517.03</f>
    </oc>
    <nc r="I27">
      <f>13505506.18+1398777.06+1517.03</f>
    </nc>
  </rcc>
  <rfmt sheetId="1" sqref="I27" start="0" length="2147483647">
    <dxf>
      <font>
        <color auto="1"/>
      </font>
    </dxf>
  </rfmt>
</revisions>
</file>

<file path=xl/revisions/revisionLog4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1" sId="1">
    <oc r="I28">
      <f>166971.12+146565.18+1011.35</f>
    </oc>
    <nc r="I28">
      <f>38448.7+146565.18+1011.35</f>
    </nc>
  </rcc>
  <rfmt sheetId="1" sqref="I28" start="0" length="2147483647">
    <dxf>
      <font>
        <color auto="1"/>
      </font>
    </dxf>
  </rfmt>
</revisions>
</file>

<file path=xl/revisions/revisionLog4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4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3"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color rgb="FFFF0000"/>
            <rFont val="Times New Roman"/>
            <family val="2"/>
            <charset val="204"/>
          </rPr>
          <t>ДО:</t>
        </r>
        <r>
          <rPr>
            <sz val="16"/>
            <color rgb="FFFF0000"/>
            <rFont val="Times New Roman"/>
            <family val="2"/>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t>
        </r>
        <r>
          <rPr>
            <sz val="16"/>
            <color rgb="FFFF0000"/>
            <rFont val="Times New Roman"/>
            <family val="2"/>
            <charset val="204"/>
          </rPr>
          <t xml:space="preserve">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nc>
  </rcc>
</revisions>
</file>

<file path=xl/revisions/revisionLog4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4"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t>
        </r>
        <r>
          <rPr>
            <sz val="16"/>
            <color rgb="FFFF0000"/>
            <rFont val="Times New Roman"/>
            <family val="2"/>
            <charset val="204"/>
          </rPr>
          <t xml:space="preserve">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2"/>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01.04.2021:
1) исполнен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2) заключен договор  с ООО "ИК "ТЕПЛОПРОЕКТ" на выполнение работ по разработке проекта электроснабжения, освещения жилого помещения (ул. Мечникова, 4, кв.30) на сумму 20,6 тыс.руб., срок выполнения работ - до 15.04.2021.
Расходы запланированы на 2- 4 кварталы 2021 года.</t>
        </r>
        <r>
          <rPr>
            <sz val="16"/>
            <color rgb="FFFF0000"/>
            <rFont val="Times New Roman"/>
            <family val="2"/>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t>
        </r>
        <r>
          <rPr>
            <sz val="16"/>
            <color rgb="FFFF0000"/>
            <rFont val="Times New Roman"/>
            <family val="2"/>
            <charset val="204"/>
          </rPr>
          <t xml:space="preserve">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состоялось в марте 2021 года, подведение итогов аукциона состоится в апреле 2021 года</t>
        </r>
      </is>
    </nc>
  </rcc>
</revisions>
</file>

<file path=xl/revisions/revisionLog4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в рамках регионального проекта "Современная школа" национального проекта "Образование" планируется создание на базе общеобразовательного учреждения детского технопарка "Кванториум".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evisions>
</file>

<file path=xl/revisions/revisionLog4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4:I77" start="0" length="2147483647">
    <dxf>
      <font>
        <color theme="1"/>
      </font>
    </dxf>
  </rfmt>
  <rfmt sheetId="1" sqref="C102:I107" start="0" length="2147483647">
    <dxf>
      <font>
        <color theme="1"/>
      </font>
    </dxf>
  </rfmt>
  <rcv guid="{6068C3FF-17AA-48A5-A88B-2523CBAC39AE}" action="delete"/>
  <rdn rId="0" localSheetId="1" customView="1" name="Z_6068C3FF_17AA_48A5_A88B_2523CBAC39AE_.wvu.PrintArea" hidden="1" oldHidden="1">
    <formula>'на 01.03.2021'!$A$1:$J$196</formula>
    <oldFormula>'на 01.03.2021'!$A$1:$J$196</oldFormula>
  </rdn>
  <rdn rId="0" localSheetId="1" customView="1" name="Z_6068C3FF_17AA_48A5_A88B_2523CBAC39AE_.wvu.PrintTitles" hidden="1" oldHidden="1">
    <formula>'на 01.03.2021'!$5:$8</formula>
    <oldFormula>'на 01.03.2021'!$5:$8</oldFormula>
  </rdn>
  <rdn rId="0" localSheetId="1" customView="1" name="Z_6068C3FF_17AA_48A5_A88B_2523CBAC39AE_.wvu.FilterData" hidden="1" oldHidden="1">
    <formula>'на 01.03.2021'!$A$7:$J$397</formula>
    <oldFormula>'на 01.03.2021'!$A$7:$J$397</oldFormula>
  </rdn>
  <rcv guid="{6068C3FF-17AA-48A5-A88B-2523CBAC39AE}" action="add"/>
</revisions>
</file>

<file path=xl/revisions/revisionLog4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9:D14" start="0" length="2147483647">
    <dxf>
      <font>
        <color auto="1"/>
      </font>
    </dxf>
  </rfmt>
  <rfmt sheetId="1" sqref="G9:G12" start="0" length="2147483647">
    <dxf>
      <font>
        <color auto="1"/>
      </font>
    </dxf>
  </rfmt>
  <rfmt sheetId="1" sqref="I21:I23" start="0" length="2147483647">
    <dxf>
      <font>
        <color auto="1"/>
      </font>
    </dxf>
  </rfmt>
  <rfmt sheetId="1" sqref="A132:J138">
    <dxf>
      <fill>
        <patternFill patternType="solid">
          <bgColor rgb="FFFFFF00"/>
        </patternFill>
      </fill>
    </dxf>
  </rfmt>
  <rfmt sheetId="1" sqref="A138:J142">
    <dxf>
      <fill>
        <patternFill>
          <bgColor rgb="FFFFFF00"/>
        </patternFill>
      </fill>
    </dxf>
  </rfmt>
  <rfmt sheetId="1" sqref="C12" start="0" length="2147483647">
    <dxf>
      <font>
        <color auto="1"/>
      </font>
    </dxf>
  </rfmt>
  <rfmt sheetId="1" sqref="C10" start="0" length="2147483647">
    <dxf>
      <font>
        <color auto="1"/>
      </font>
    </dxf>
  </rfmt>
  <rfmt sheetId="1" sqref="C14" start="0" length="2147483647">
    <dxf>
      <font>
        <color auto="1"/>
      </font>
    </dxf>
  </rfmt>
  <rfmt sheetId="1" sqref="F9:F12" start="0" length="2147483647">
    <dxf>
      <font>
        <color auto="1"/>
      </font>
    </dxf>
  </rfmt>
  <rfmt sheetId="1" sqref="H9:I14" start="0" length="2147483647">
    <dxf>
      <font>
        <color auto="1"/>
      </font>
    </dxf>
  </rfmt>
  <rfmt sheetId="1" sqref="C187">
    <dxf>
      <fill>
        <patternFill patternType="solid">
          <bgColor rgb="FFFFFF00"/>
        </patternFill>
      </fill>
    </dxf>
  </rfmt>
</revisions>
</file>

<file path=xl/revisions/revisionLog4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9" sId="1" numFmtId="4">
    <nc r="C133">
      <v>1918.5</v>
    </nc>
  </rcc>
  <rcc rId="2900" sId="1" numFmtId="4">
    <nc r="D133">
      <v>1918.5</v>
    </nc>
  </rcc>
  <rcc rId="2901" sId="1">
    <oc r="J132" t="inlineStr">
      <is>
        <t>Средства предусмотрены на выплату субсидии участнику программы. Оплата будет произведена по факту издания Постановления Администрации города.</t>
      </is>
    </oc>
    <nc r="J132" t="inlineStr">
      <is>
        <t>ДАиГ: Средства предусмотрены на выплату субсидии участнику программы. Оплата будет произведена по факту издания Постановления Администрации города.
АГ: Средства предусмотрены на выплату субсидии участнику программы. Оплата будет произведена по факту издания Постановления Администрации города.</t>
      </is>
    </nc>
  </rcc>
  <rrc rId="2902"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cc rId="0" sId="1" dxf="1">
      <nc r="A138" t="inlineStr">
        <is>
          <t>11.2.5.</t>
        </is>
      </nc>
      <ndxf>
        <font>
          <i/>
          <sz val="20"/>
          <color auto="1"/>
        </font>
        <numFmt numFmtId="30" formatCode="@"/>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ndxf>
    </rcc>
    <rcc rId="0" sId="1" dxf="1">
      <nc r="B138" t="inlineStr">
        <is>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ndxf>
        <font>
          <i/>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ndxf>
    </rcc>
    <rcc rId="0" sId="1" dxf="1">
      <nc r="C138">
        <f>C139+C140+C141+C142+C143</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cc rId="0" sId="1" dxf="1">
      <nc r="D138">
        <f>D139+D140+D141+D142+D143</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cc rId="0" sId="1" dxf="1">
      <nc r="E138">
        <f>E139+E140+E141+E142+E143</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F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G138">
        <f>G139+G140+G141+G142+G143</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H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I138">
        <f>D138</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cc rId="0" sId="1" dxf="1">
      <nc r="J138" t="inlineStr">
        <is>
          <t>Средства предусмотрены на выплату субсидии участнику программы. Оплата будет произведена по факту издания Постановления Администрации города.</t>
        </is>
      </nc>
      <ndxf>
        <font>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ndxf>
    </rcc>
    <rcc rId="0" sId="1" dxf="1">
      <nc r="K138">
        <f>D138-I138</f>
      </nc>
      <ndxf>
        <font>
          <i/>
          <sz val="20"/>
          <color rgb="FFFF0000"/>
        </font>
        <numFmt numFmtId="4" formatCode="#,##0.00"/>
      </ndxf>
    </rcc>
    <rfmt sheetId="1" sqref="L138" start="0" length="0">
      <dxf>
        <font>
          <b/>
          <sz val="20"/>
          <color rgb="FFFF0000"/>
        </font>
        <numFmt numFmtId="4" formatCode="#,##0.00"/>
      </dxf>
    </rfmt>
    <rfmt sheetId="1" sqref="M138" start="0" length="0">
      <dxf>
        <font>
          <b/>
          <sz val="20"/>
          <color rgb="FFFF0000"/>
        </font>
        <numFmt numFmtId="4" formatCode="#,##0.00"/>
      </dxf>
    </rfmt>
  </rrc>
  <rrc rId="2903" sId="1" ref="A138:XFD138" action="deleteRow">
    <undo index="7" exp="ref" v="1" dr="I138" r="I109" sId="1"/>
    <undo index="7" exp="ref" v="1" dr="G138" r="G109" sId="1"/>
    <undo index="7" exp="ref" v="1" dr="E138" r="E109" sId="1"/>
    <undo index="7" exp="ref" v="1" dr="D138" r="D109" sId="1"/>
    <undo index="7" exp="ref" v="1" dr="C138" r="C10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auto="1"/>
        </font>
        <numFmt numFmtId="30" formatCode="@"/>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федеральный бюджет</t>
        </is>
      </nc>
      <ndxf>
        <font>
          <sz val="16"/>
          <color auto="1"/>
        </font>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1918.5</v>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cc rId="0" sId="1" dxf="1" numFmtId="4">
      <nc r="D138">
        <v>1918.5</v>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E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F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G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H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I138">
        <f>D138</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J138" start="0" length="0">
      <dxf>
        <font>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dxf>
    </rfmt>
    <rcc rId="0" sId="1" dxf="1">
      <nc r="K138">
        <f>D138-I138</f>
      </nc>
      <ndxf>
        <font>
          <i/>
          <sz val="20"/>
          <color rgb="FFFF0000"/>
        </font>
        <numFmt numFmtId="4" formatCode="#,##0.00"/>
      </ndxf>
    </rcc>
    <rfmt sheetId="1" sqref="L138" start="0" length="0">
      <dxf>
        <font>
          <b/>
          <sz val="20"/>
          <color rgb="FFFF0000"/>
        </font>
        <numFmt numFmtId="4" formatCode="#,##0.00"/>
      </dxf>
    </rfmt>
    <rfmt sheetId="1" sqref="M138" start="0" length="0">
      <dxf>
        <font>
          <b/>
          <sz val="20"/>
          <color rgb="FFFF0000"/>
        </font>
        <numFmt numFmtId="4" formatCode="#,##0.00"/>
      </dxf>
    </rfmt>
  </rrc>
  <rrc rId="2904" sId="1" ref="A138:XFD138" action="deleteRow">
    <undo index="7" exp="ref" v="1" dr="I138" r="I110" sId="1"/>
    <undo index="7" exp="ref" v="1" dr="G138" r="G110" sId="1"/>
    <undo index="7" exp="ref" v="1" dr="E138" r="E110" sId="1"/>
    <undo index="7" exp="ref" v="1" dr="D138" r="D110" sId="1"/>
    <undo index="7" exp="ref" v="1" dr="C138" r="C11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auto="1"/>
        </font>
        <numFmt numFmtId="30" formatCode="@"/>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ХМАО - Югры</t>
        </is>
      </nc>
      <ndxf>
        <font>
          <sz val="16"/>
          <color auto="1"/>
        </font>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ndxf>
    </rcc>
    <rfmt sheetId="1" sqref="C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D138" start="0" length="0">
      <dxf>
        <font>
          <b/>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E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F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G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H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I138">
        <f>D138</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J138" start="0" length="0">
      <dxf>
        <font>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dxf>
    </rfmt>
    <rcc rId="0" sId="1" dxf="1">
      <nc r="K138">
        <f>D138-I138</f>
      </nc>
      <ndxf>
        <font>
          <i/>
          <sz val="20"/>
          <color rgb="FFFF0000"/>
        </font>
        <numFmt numFmtId="4" formatCode="#,##0.00"/>
      </ndxf>
    </rcc>
    <rfmt sheetId="1" sqref="L138" start="0" length="0">
      <dxf>
        <font>
          <b/>
          <sz val="20"/>
          <color rgb="FFFF0000"/>
        </font>
        <numFmt numFmtId="4" formatCode="#,##0.00"/>
      </dxf>
    </rfmt>
    <rfmt sheetId="1" sqref="M138" start="0" length="0">
      <dxf>
        <font>
          <b/>
          <sz val="20"/>
          <color rgb="FFFF0000"/>
        </font>
        <numFmt numFmtId="4" formatCode="#,##0.00"/>
      </dxf>
    </rfmt>
  </rrc>
  <rrc rId="2905" sId="1" ref="A138:XFD138" action="deleteRow">
    <undo index="7" exp="ref" v="1" dr="I138" r="I111" sId="1"/>
    <undo index="7" exp="ref" v="1" dr="G138" r="G111" sId="1"/>
    <undo index="7" exp="ref" v="1" dr="E138" r="E111" sId="1"/>
    <undo index="7" exp="ref" v="1" dr="D138" r="D111" sId="1"/>
    <undo index="7" exp="ref" v="1" dr="C138" r="C11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auto="1"/>
        </font>
        <numFmt numFmtId="30" formatCode="@"/>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t>
        </is>
      </nc>
      <ndxf>
        <font>
          <sz val="16"/>
          <color auto="1"/>
        </font>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ndxf>
    </rcc>
    <rfmt sheetId="1" sqref="C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D138" start="0" length="0">
      <dxf>
        <font>
          <b/>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E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F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G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H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I138">
        <f>D138</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J138" start="0" length="0">
      <dxf>
        <font>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dxf>
    </rfmt>
    <rcc rId="0" sId="1" dxf="1">
      <nc r="K138">
        <f>D138-I138</f>
      </nc>
      <ndxf>
        <font>
          <i/>
          <sz val="20"/>
          <color rgb="FFFF0000"/>
        </font>
        <numFmt numFmtId="4" formatCode="#,##0.00"/>
      </ndxf>
    </rcc>
    <rfmt sheetId="1" sqref="L138" start="0" length="0">
      <dxf>
        <font>
          <b/>
          <sz val="20"/>
          <color rgb="FFFF0000"/>
        </font>
        <numFmt numFmtId="4" formatCode="#,##0.00"/>
      </dxf>
    </rfmt>
    <rfmt sheetId="1" sqref="M138" start="0" length="0">
      <dxf>
        <font>
          <b/>
          <sz val="20"/>
          <color rgb="FFFF0000"/>
        </font>
        <numFmt numFmtId="4" formatCode="#,##0.00"/>
      </dxf>
    </rfmt>
  </rrc>
  <rrc rId="2906" sId="1" ref="A138:XFD138" action="deleteRow">
    <undo index="7" exp="ref" v="1" dr="I138" r="I112" sId="1"/>
    <undo index="7" exp="ref" v="1" dr="G138" r="G112" sId="1"/>
    <undo index="7" exp="ref" v="1" dr="E138" r="E112" sId="1"/>
    <undo index="7" exp="ref" v="1" dr="D138" r="D112" sId="1"/>
    <undo index="7" exp="ref" v="1" dr="C138" r="C11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auto="1"/>
        </font>
        <numFmt numFmtId="30" formatCode="@"/>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 сверх соглашения</t>
        </is>
      </nc>
      <ndxf>
        <font>
          <sz val="16"/>
          <color auto="1"/>
        </font>
        <fill>
          <patternFill patternType="solid">
            <bgColor rgb="FFFFFF00"/>
          </patternFill>
        </fill>
        <alignment horizontal="justify" readingOrder="0"/>
        <border outline="0">
          <left style="thin">
            <color indexed="64"/>
          </left>
          <right style="thin">
            <color indexed="64"/>
          </right>
          <top style="thin">
            <color indexed="64"/>
          </top>
          <bottom style="thin">
            <color indexed="64"/>
          </bottom>
        </border>
        <protection locked="0"/>
      </ndxf>
    </rcc>
    <rfmt sheetId="1" sqref="C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D138" start="0" length="0">
      <dxf>
        <font>
          <b/>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E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F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G138" start="0" length="0">
      <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fmt sheetId="1" sqref="H138" start="0" length="0">
      <dxf>
        <font>
          <sz val="20"/>
          <color auto="1"/>
        </font>
        <numFmt numFmtId="14" formatCode="0.00%"/>
        <fill>
          <patternFill patternType="solid">
            <bgColor rgb="FFFFFF00"/>
          </patternFill>
        </fill>
        <alignment horizontal="center" readingOrder="0"/>
        <border outline="0">
          <left style="thin">
            <color indexed="64"/>
          </left>
          <right style="thin">
            <color indexed="64"/>
          </right>
          <top style="thin">
            <color indexed="64"/>
          </top>
        </border>
        <protection locked="0"/>
      </dxf>
    </rfmt>
    <rcc rId="0" sId="1" dxf="1">
      <nc r="I138">
        <f>D138</f>
      </nc>
      <ndxf>
        <font>
          <sz val="20"/>
          <color auto="1"/>
        </font>
        <numFmt numFmtId="4" formatCode="#,##0.00"/>
        <fill>
          <patternFill patternType="solid">
            <bgColor rgb="FFFFFF00"/>
          </patternFill>
        </fill>
        <alignment horizontal="center" readingOrder="0"/>
        <border outline="0">
          <left style="thin">
            <color indexed="64"/>
          </left>
          <right style="thin">
            <color indexed="64"/>
          </right>
          <top style="thin">
            <color indexed="64"/>
          </top>
        </border>
        <protection locked="0"/>
      </ndxf>
    </rcc>
    <rfmt sheetId="1" sqref="J138" start="0" length="0">
      <dxf>
        <font>
          <sz val="16"/>
          <color auto="1"/>
        </font>
        <fill>
          <patternFill patternType="solid">
            <bgColor rgb="FFFFFF00"/>
          </patternFill>
        </fill>
        <alignment horizontal="justify" readingOrder="0"/>
        <border outline="0">
          <left style="thin">
            <color indexed="64"/>
          </left>
          <right style="thin">
            <color indexed="64"/>
          </right>
          <top style="thin">
            <color indexed="64"/>
          </top>
        </border>
        <protection locked="0"/>
      </dxf>
    </rfmt>
    <rcc rId="0" sId="1" dxf="1">
      <nc r="K138">
        <f>D138-I138</f>
      </nc>
      <ndxf>
        <font>
          <i/>
          <sz val="20"/>
          <color rgb="FFFF0000"/>
        </font>
        <numFmt numFmtId="4" formatCode="#,##0.00"/>
      </ndxf>
    </rcc>
    <rfmt sheetId="1" sqref="L138" start="0" length="0">
      <dxf>
        <font>
          <b/>
          <sz val="20"/>
          <color rgb="FFFF0000"/>
        </font>
        <numFmt numFmtId="4" formatCode="#,##0.00"/>
      </dxf>
    </rfmt>
    <rfmt sheetId="1" sqref="M138" start="0" length="0">
      <dxf>
        <font>
          <b/>
          <sz val="20"/>
          <color rgb="FFFF0000"/>
        </font>
        <numFmt numFmtId="4" formatCode="#,##0.00"/>
      </dxf>
    </rfmt>
  </rrc>
  <rcc rId="2907" sId="1">
    <oc r="C108">
      <f>SUM(C109:C113)</f>
    </oc>
    <nc r="C108">
      <f>SUM(C109:C113)</f>
    </nc>
  </rcc>
  <rcc rId="2908" sId="1">
    <oc r="C109">
      <f>C115+C121+C127+C133+#REF!</f>
    </oc>
    <nc r="C109">
      <f>C115+C121+C127+C133</f>
    </nc>
  </rcc>
  <rcc rId="2909" sId="1">
    <oc r="C110">
      <f>C116+C122+C128+C134+#REF!</f>
    </oc>
    <nc r="C110">
      <f>C116+C122+C128+C134</f>
    </nc>
  </rcc>
  <rcc rId="2910" sId="1">
    <oc r="C111">
      <f>C117+C123+C129+C135+#REF!</f>
    </oc>
    <nc r="C111">
      <f>C117+C123+C129+C135</f>
    </nc>
  </rcc>
  <rcc rId="2911" sId="1">
    <oc r="C112">
      <f>C118+C124+C130+C136+#REF!</f>
    </oc>
    <nc r="C112">
      <f>C118+C124+C130+C136</f>
    </nc>
  </rcc>
  <rcc rId="2912" sId="1">
    <oc r="D109">
      <f>D115+D121+D127+D133+#REF!</f>
    </oc>
    <nc r="D109">
      <f>D115+D121+D127+D133</f>
    </nc>
  </rcc>
  <rcc rId="2913" sId="1">
    <oc r="D110">
      <f>D116+D122+D128+D134+#REF!</f>
    </oc>
    <nc r="D110">
      <f>D116+D122+D128+D134</f>
    </nc>
  </rcc>
  <rcc rId="2914" sId="1">
    <oc r="D111">
      <f>D117+D123+D129+D135+#REF!</f>
    </oc>
    <nc r="D111">
      <f>D117+D123+D129+D135</f>
    </nc>
  </rcc>
  <rcc rId="2915" sId="1">
    <oc r="D112">
      <f>D118+D124+D130+D136+#REF!</f>
    </oc>
    <nc r="D112">
      <f>D118+D124+D130+D136</f>
    </nc>
  </rcc>
  <rcc rId="2916" sId="1">
    <oc r="E109">
      <f>E115+E121+E127+E133+#REF!</f>
    </oc>
    <nc r="E109">
      <f>E115+E121+E127+E133</f>
    </nc>
  </rcc>
  <rcc rId="2917" sId="1">
    <oc r="E110">
      <f>E116+E122+E128+E134+#REF!</f>
    </oc>
    <nc r="E110">
      <f>E116+E122+E128+E134</f>
    </nc>
  </rcc>
  <rcc rId="2918" sId="1">
    <oc r="E111">
      <f>E117+E123+E129+E135+#REF!</f>
    </oc>
    <nc r="E111">
      <f>E117+E123+E129+E135</f>
    </nc>
  </rcc>
  <rcc rId="2919" sId="1">
    <oc r="E112">
      <f>E118+E124+E130+E136+#REF!</f>
    </oc>
    <nc r="E112">
      <f>E118+E124+E130+E136</f>
    </nc>
  </rcc>
  <rcc rId="2920" sId="1">
    <oc r="G109">
      <f>G115+G121+G127+G133+#REF!</f>
    </oc>
    <nc r="G109">
      <f>G115+G121+G127+G133</f>
    </nc>
  </rcc>
  <rcc rId="2921" sId="1">
    <oc r="G110">
      <f>G116+G122+G128+G134+#REF!</f>
    </oc>
    <nc r="G110">
      <f>G116+G122+G128+G134</f>
    </nc>
  </rcc>
  <rcc rId="2922" sId="1">
    <oc r="G111">
      <f>G117+G123+G129+G135+#REF!</f>
    </oc>
    <nc r="G111">
      <f>G117+G123+G129+G135</f>
    </nc>
  </rcc>
  <rcc rId="2923" sId="1">
    <oc r="G112">
      <f>G118+G124+G130+G136+#REF!</f>
    </oc>
    <nc r="G112">
      <f>G118+G124+G130+G136</f>
    </nc>
  </rcc>
  <rcc rId="2924" sId="1">
    <oc r="I109">
      <f>I115+I121+I127+I133+#REF!</f>
    </oc>
    <nc r="I109">
      <f>I115+I121+I127+I133</f>
    </nc>
  </rcc>
  <rcc rId="2925" sId="1">
    <oc r="I110">
      <f>I116+I122+I128+I134+#REF!</f>
    </oc>
    <nc r="I110">
      <f>I116+I122+I128+I134</f>
    </nc>
  </rcc>
  <rcc rId="2926" sId="1">
    <oc r="I111">
      <f>I117+I123+I129+I135+#REF!</f>
    </oc>
    <nc r="I111">
      <f>I117+I123+I129+I135</f>
    </nc>
  </rcc>
  <rcc rId="2927" sId="1">
    <oc r="I112">
      <f>I118+I124+I130+I136+#REF!</f>
    </oc>
    <nc r="I112">
      <f>I118+I124+I130+I136</f>
    </nc>
  </rcc>
  <rcc rId="2928" sId="1">
    <oc r="B132"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t>
      </is>
    </oc>
    <nc r="B132"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 АГ)</t>
      </is>
    </nc>
  </rcc>
  <rfmt sheetId="1" sqref="A132:XFD137">
    <dxf>
      <fill>
        <patternFill patternType="none">
          <bgColor auto="1"/>
        </patternFill>
      </fill>
    </dxf>
  </rfmt>
</revisions>
</file>

<file path=xl/revisions/revisionLog4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01.03.2021'!$A$1:$J$191</formula>
    <oldFormula>'на 01.03.2021'!$A$1:$J$191</oldFormula>
  </rdn>
  <rdn rId="0" localSheetId="1" customView="1" name="Z_67ADFAE6_A9AF_44D7_8539_93CD0F6B7849_.wvu.PrintTitles" hidden="1" oldHidden="1">
    <formula>'на 01.03.2021'!$5:$8</formula>
    <oldFormula>'на 01.03.2021'!$5:$8</oldFormula>
  </rdn>
  <rdn rId="0" localSheetId="1" customView="1" name="Z_67ADFAE6_A9AF_44D7_8539_93CD0F6B7849_.wvu.FilterData" hidden="1" oldHidden="1">
    <formula>'на 01.03.2021'!$A$7:$J$392</formula>
    <oldFormula>'на 01.03.2021'!$A$7:$J$392</oldFormula>
  </rdn>
  <rcv guid="{67ADFAE6-A9AF-44D7-8539-93CD0F6B7849}"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4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 start="0" length="2147483647">
    <dxf>
      <font>
        <color theme="1"/>
      </font>
    </dxf>
  </rfmt>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5"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городской округ Сургут ХМАО-Югры. Расходы заппланированы на 2 квартал 2021 года.                   </t>
        </r>
        <r>
          <rPr>
            <sz val="16"/>
            <color rgb="FFFF0000"/>
            <rFont val="Times New Roman"/>
            <family val="2"/>
            <charset val="204"/>
          </rPr>
          <t xml:space="preserve">                                                                                                                                                                                                                                                                                                                                                                                                                                                                                    
</t>
        </r>
        <r>
          <rPr>
            <u/>
            <sz val="16"/>
            <rFont val="Times New Roman"/>
            <family val="1"/>
            <charset val="204"/>
          </rPr>
          <t/>
        </r>
      </is>
    </nc>
  </rcc>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9" sId="1" odxf="1" dxf="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(на придомовых территориях и территориях физкультурно-спортивных организаций).  Расходы запланированы на 2-4 кварталы 2021 года.                                                                                                         
</t>
        </r>
      </is>
    </nc>
    <odxf>
      <font>
        <sz val="16"/>
        <color rgb="FFFF0000"/>
      </font>
    </odxf>
    <ndxf>
      <font>
        <sz val="16"/>
        <color rgb="FFFF0000"/>
      </font>
    </ndxf>
  </rcc>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63" start="0" length="2147483647">
    <dxf>
      <font>
        <color theme="1"/>
      </font>
    </dxf>
  </rfmt>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6" sId="1">
    <o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oc>
    <n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t>
        </r>
        <r>
          <rPr>
            <sz val="16"/>
            <color rgb="FFFF0000"/>
            <rFont val="Times New Roman"/>
            <family val="1"/>
            <charset val="204"/>
          </rPr>
          <t xml:space="preserve">на 01.01.2020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nc>
  </rcc>
</revisions>
</file>

<file path=xl/revisions/revisionLog4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7" sId="1">
    <o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t>
        </r>
        <r>
          <rPr>
            <sz val="16"/>
            <color rgb="FFFF0000"/>
            <rFont val="Times New Roman"/>
            <family val="1"/>
            <charset val="204"/>
          </rPr>
          <t xml:space="preserve">на 01.01.2020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oc>
    <n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nc>
  </rcc>
  <rcv guid="{6E4A7295-8CE0-4D28-ABEF-D38EBAE7C204}" action="delete"/>
  <rdn rId="0" localSheetId="1" customView="1" name="Z_6E4A7295_8CE0_4D28_ABEF_D38EBAE7C204_.wvu.PrintArea" hidden="1" oldHidden="1">
    <formula>'на 01.03.2021'!$A$1:$J$191</formula>
    <oldFormula>'на 01.03.2021'!$A$1:$J$191</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01.03.2021'!$A$7:$J$392</formula>
    <oldFormula>'на 01.03.2021'!$A$7:$J$392</oldFormula>
  </rdn>
  <rcv guid="{6E4A7295-8CE0-4D28-ABEF-D38EBAE7C204}" action="add"/>
</revisions>
</file>

<file path=xl/revisions/revisionLog4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1" sId="1">
    <o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представили;                                                             
- 1 гражданин отказался от получения субсидии в текущем году.                                                                       
Ветараны ВОВ на учете на 01.01.2021 отсутствуют.                              </t>
        </r>
      </is>
    </oc>
    <nc r="J126"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                                                             
- 1 гражданин отказался от получения субсидии в текущем году.                                                                       
Ветараны ВОВ на учете на 01.01.2021 отсутствуют.                              </t>
        </r>
      </is>
    </nc>
  </rcc>
</revisions>
</file>

<file path=xl/revisions/revisionLog4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7" start="0" length="2147483647">
    <dxf>
      <font>
        <color theme="1"/>
      </font>
    </dxf>
  </rfmt>
</revisions>
</file>

<file path=xl/revisions/revisionLog4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0" start="0" length="2147483647">
    <dxf>
      <font>
        <color theme="1"/>
      </font>
    </dxf>
  </rfmt>
</revisions>
</file>

<file path=xl/revisions/revisionLog4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2" sId="1">
    <oc r="J154" t="inlineStr">
      <is>
        <r>
          <rPr>
            <u/>
            <sz val="16"/>
            <rFont val="Times New Roman"/>
            <family val="2"/>
            <charset val="204"/>
          </rPr>
          <t>АГ:</t>
        </r>
        <r>
          <rPr>
            <sz val="16"/>
            <rFont val="Times New Roman"/>
            <family val="2"/>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oc>
    <nc r="J154" t="inlineStr">
      <is>
        <r>
          <rPr>
            <u/>
            <sz val="16"/>
            <rFont val="Times New Roman"/>
            <family val="2"/>
            <charset val="204"/>
          </rPr>
          <t>АГ:</t>
        </r>
        <r>
          <rPr>
            <sz val="16"/>
            <rFont val="Times New Roman"/>
            <family val="2"/>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4:D146" start="0" length="2147483647">
    <dxf>
      <font>
        <color auto="1"/>
      </font>
    </dxf>
  </rfmt>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4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7:J170" start="0" length="2147483647">
    <dxf>
      <font>
        <color theme="1"/>
      </font>
    </dxf>
  </rfmt>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76:J177" start="0" length="2147483647">
    <dxf>
      <font>
        <color theme="1"/>
      </font>
    </dxf>
  </rfmt>
</revisions>
</file>

<file path=xl/revisions/revisionLog4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9" sId="1" odxf="1" dxf="1">
    <nc r="N161">
      <f>D161-I161</f>
    </nc>
    <odxf>
      <numFmt numFmtId="0" formatCode="General"/>
    </odxf>
    <ndxf>
      <numFmt numFmtId="4" formatCode="#,##0.00"/>
    </ndxf>
  </rcc>
  <rcv guid="{CA384592-0CFD-4322-A4EB-34EC04693944}" action="delete"/>
  <rdn rId="0" localSheetId="1" customView="1" name="Z_CA384592_0CFD_4322_A4EB_34EC04693944_.wvu.PrintArea" hidden="1" oldHidden="1">
    <formula>'на 01.03.2021'!$A$1:$J$191</formula>
    <oldFormula>'на 01.03.2021'!$A$1:$J$191</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01.03.2021'!$A$7:$J$392</formula>
    <oldFormula>'на 01.03.2021'!$A$7:$J$392</oldFormula>
  </rdn>
  <rcv guid="{CA384592-0CFD-4322-A4EB-34EC04693944}" action="add"/>
</revisions>
</file>

<file path=xl/revisions/revisionLog4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4" sId="1" numFmtId="4">
    <oc r="I164">
      <f>D164-G164</f>
    </oc>
    <nc r="I164">
      <v>138415.29999999999</v>
    </nc>
  </rcc>
  <rcv guid="{CCF533A2-322B-40E2-88B2-065E6D1D35B4}" action="delete"/>
  <rdn rId="0" localSheetId="1" customView="1" name="Z_CCF533A2_322B_40E2_88B2_065E6D1D35B4_.wvu.PrintArea" hidden="1" oldHidden="1">
    <formula>'на 01.03.2021'!$A$1:$J$200</formula>
    <oldFormula>'на 01.03.2021'!$A$1:$J$200</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01.03.2021'!$A$7:$J$392</formula>
    <oldFormula>'на 01.03.2021'!$A$7:$J$392</oldFormula>
  </rdn>
  <rcv guid="{CCF533A2-322B-40E2-88B2-065E6D1D35B4}" action="add"/>
</revisions>
</file>

<file path=xl/revisions/revisionLog4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0:E11" start="0" length="2147483647">
    <dxf>
      <font>
        <color theme="1"/>
      </font>
    </dxf>
  </rfmt>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1" sId="1" numFmtId="4">
    <oc r="C164">
      <v>138415.29999999999</v>
    </oc>
    <nc r="C164">
      <v>138415.26999999999</v>
    </nc>
  </rcc>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82">
    <dxf>
      <fill>
        <patternFill>
          <bgColor theme="0"/>
        </patternFill>
      </fill>
    </dxf>
  </rfmt>
</revisions>
</file>

<file path=xl/revisions/revisionLog4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9:E12" start="0" length="2147483647">
    <dxf>
      <font>
        <color theme="1"/>
      </font>
    </dxf>
  </rfmt>
  <rfmt sheetId="1" sqref="J8" start="0" length="2147483647">
    <dxf>
      <font>
        <color theme="1"/>
      </font>
    </dxf>
  </rfmt>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9" sId="1" quotePrefix="1">
    <oc r="A3" t="inlineStr">
      <is>
        <t>Информация о реализации государственных программ Ханты-Мансийского автономного округа - Югры
на территории города Сургута на 31.03 2021 года</t>
      </is>
    </oc>
    <nc r="A3" t="inlineStr">
      <is>
        <t>Информация о реализации государственных программ Ханты-Мансийского автономного округа - Югры
на территории города Сургута на 31.03.2021</t>
      </is>
    </nc>
  </rcc>
  <rfmt sheetId="1" sqref="D23:I23" start="0" length="0">
    <dxf>
      <border>
        <bottom/>
      </border>
    </dxf>
  </rfmt>
  <rcv guid="{CA384592-0CFD-4322-A4EB-34EC04693944}" action="delete"/>
  <rdn rId="0" localSheetId="1" customView="1" name="Z_CA384592_0CFD_4322_A4EB_34EC04693944_.wvu.PrintArea" hidden="1" oldHidden="1">
    <formula>'на 01.03.2021'!$A$1:$J$191</formula>
    <oldFormula>'на 01.03.2021'!$A$1:$J$191</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01.03.2021'!$A$7:$J$392</formula>
    <oldFormula>'на 01.03.2021'!$A$7:$J$392</oldFormula>
  </rdn>
  <rcv guid="{CA384592-0CFD-4322-A4EB-34EC04693944}" action="add"/>
</revisions>
</file>

<file path=xl/revisions/revisionLog4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4"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2"/>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(на придомовых территориях и территориях физкультурно-спортивных организаций).  Расходы запланированы на 2-4 кварталы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(на придомовых территориях и территориях физкультурно-спортивных организаций).  Расходы запланированы на 2-4 кварталы 2021 года.                                                                                                         
</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2" sId="1">
    <oc r="J51" t="inlineStr">
      <is>
        <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t>
        </r>
        <r>
          <rPr>
            <sz val="16"/>
            <color rgb="FFFF0000"/>
            <rFont val="Times New Roman"/>
            <family val="1"/>
            <charset val="204"/>
          </rPr>
          <t xml:space="preserve"> проводит работу по поиску кандидатов </t>
        </r>
        <r>
          <rPr>
            <sz val="16"/>
            <rFont val="Times New Roman"/>
            <family val="1"/>
            <charset val="204"/>
          </rPr>
          <t xml:space="preserve">для МАУ ПРСМ "Наше время". </t>
        </r>
        <r>
          <rPr>
            <sz val="16"/>
            <color rgb="FFFF0000"/>
            <rFont val="Times New Roman"/>
            <family val="1"/>
            <charset val="204"/>
          </rPr>
          <t xml:space="preserve">                                                                                                                                                                                                                                                 
</t>
        </r>
      </is>
    </oc>
    <nc r="J51" t="inlineStr">
      <is>
        <r>
          <rPr>
            <sz val="16"/>
            <rFont val="Times New Roman"/>
            <family val="1"/>
            <charset val="204"/>
          </rP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t>
        </r>
        <r>
          <rPr>
            <sz val="16"/>
            <color rgb="FFFF0000"/>
            <rFont val="Times New Roman"/>
            <family val="1"/>
            <charset val="204"/>
          </rPr>
          <t xml:space="preserve"> проводит работу по поиску кандидатов </t>
        </r>
        <r>
          <rPr>
            <sz val="16"/>
            <rFont val="Times New Roman"/>
            <family val="1"/>
            <charset val="204"/>
          </rPr>
          <t xml:space="preserve">для МАУ ПРСМ "Наше время". </t>
        </r>
        <r>
          <rPr>
            <sz val="16"/>
            <color rgb="FFFF0000"/>
            <rFont val="Times New Roman"/>
            <family val="1"/>
            <charset val="204"/>
          </rPr>
          <t xml:space="preserve">                                                                                                                                                                                                                                                 
</t>
        </r>
      </is>
    </nc>
  </rcc>
</revisions>
</file>

<file path=xl/revisions/revisionLog4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5" sId="1">
    <oc r="J57" t="inlineStr">
      <is>
        <r>
          <t xml:space="preserve">
</t>
        </r>
        <r>
          <rPr>
            <sz val="16"/>
            <rFont val="Times New Roman"/>
            <family val="1"/>
            <charset val="204"/>
          </rPr>
          <t>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01.04.2021 за счет средств окружного бюджета  оплачены работы на сумму 1 317, 4 тыс.руб., фактически отловлено 37 голов.</t>
        </r>
        <r>
          <rPr>
            <sz val="16"/>
            <color rgb="FFFF0000"/>
            <rFont val="Times New Roman"/>
            <family val="2"/>
            <charset val="204"/>
          </rPr>
          <t xml:space="preserve">
</t>
        </r>
        <r>
          <rPr>
            <sz val="16"/>
            <rFont val="Times New Roman"/>
            <family val="1"/>
            <charset val="204"/>
          </rPr>
          <t xml:space="preserve">
УБУиО: На 01.04.2021 произведена оплата труда муниципального служащего органов местного самоуправления в размере 18,5 тыс.рублей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(с учетом страховых взносов на оплату труда в государственные внебюджетные фонды).
Расходы остатка средств запланированы на 4 квартал 2021 года.</t>
        </r>
        <r>
          <rPr>
            <sz val="16"/>
            <color rgb="FFFF0000"/>
            <rFont val="Times New Roman"/>
            <family val="2"/>
            <charset val="204"/>
          </rPr>
          <t xml:space="preserve">
</t>
        </r>
      </is>
    </oc>
    <nc r="J57" t="inlineStr">
      <is>
        <r>
          <t xml:space="preserve">
</t>
        </r>
        <r>
          <rPr>
            <sz val="16"/>
            <rFont val="Times New Roman"/>
            <family val="1"/>
            <charset val="204"/>
          </rPr>
          <t>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01.04.2021 поступило три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01.04.2021 за счет средств окружного бюджета  оплачены работы на сумму 1 317, 4 тыс.руб., фактически отловлено 37 голов.</t>
        </r>
        <r>
          <rPr>
            <sz val="16"/>
            <color rgb="FFFF0000"/>
            <rFont val="Times New Roman"/>
            <family val="2"/>
            <charset val="204"/>
          </rPr>
          <t xml:space="preserve">
</t>
        </r>
        <r>
          <rPr>
            <sz val="16"/>
            <rFont val="Times New Roman"/>
            <family val="1"/>
            <charset val="204"/>
          </rPr>
          <t xml:space="preserve">
УБУиО: На 01.04.2021 произведена оплата труда муниципального служащего органов местного самоуправления в размере 18,5 тыс.рублей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 (с учетом страховых взносов на оплату труда в государственные внебюджетные фонды).</t>
        </r>
        <r>
          <rPr>
            <sz val="16"/>
            <color rgb="FFFF0000"/>
            <rFont val="Times New Roman"/>
            <family val="2"/>
            <charset val="204"/>
          </rPr>
          <t xml:space="preserve">
</t>
        </r>
      </is>
    </nc>
  </rcc>
  <rcc rId="2986" sId="1">
    <oc r="J132" t="inlineStr">
      <is>
        <t>ДАиГ: Средства предусмотрены на выплату субсидии участнику программы. Оплата будет произведена по факту издания Постановления Администрации города.
АГ: Средства предусмотрены на выплату субсидии участнику программы. Оплата будет произведена по факту издания Постановления Администрации города.</t>
      </is>
    </oc>
    <nc r="J132" t="inlineStr">
      <is>
        <t>Средства предусмотрены на выплату субсидии участнику программы. Оплата будет произведена по факту издания Постановления Администрации города во 2 квартале 2021 года</t>
      </is>
    </nc>
  </rcc>
</revisions>
</file>

<file path=xl/revisions/revisionLog4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7" sId="1">
    <oc r="J96" t="inlineStr">
      <is>
        <t xml:space="preserve">Муниципальный контракт на выполнение кадастровых работ №1 от 21.02.2020 №1 с ООО "Геоземстрой" расторгнут по причине нарушения подрядчиком срока выполнения работ. Подрядчиком направлен иск о признании недействительным решение об одностороннем отказе. Судебное заседание назначено назначено на 05.04.2021 года </t>
      </is>
    </oc>
    <nc r="J96" t="inlineStr">
      <is>
        <t>Муниципальный контракт на выполнение кадастровых работ №1 от 21.02.2020 №1 с ООО "Геоземстрой" расторгнут по причине нарушения подрядчиком срока выполнения работ. Подрядчиком направлен иск о признании недействительным решение об одностороннем отказе. Судебное заседание назначено на 05.04.2021 года, по итогам которого будет принято решение о дальнейшем использовании бюджетных ассигнований</t>
      </is>
    </nc>
  </rcc>
</revisions>
</file>

<file path=xl/revisions/revisionLog4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01.03.2021'!$A$1:$J$191</formula>
    <oldFormula>'на 01.03.2021'!$A$1:$J$191</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01.03.2021'!$A$7:$J$392</formula>
    <oldFormula>'на 01.03.2021'!$A$7:$J$392</oldFormula>
  </rdn>
  <rcv guid="{BEA0FDBA-BB07-4C19-8BBD-5E57EE395C09}" action="add"/>
</revisions>
</file>

<file path=xl/revisions/revisionLog4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92" sId="1" ref="A38:XFD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0" exp="area" ref3D="1" dr="$K$1:$K$1048576" dn="Z_BEA0FDBA_BB07_4C19_8BBD_5E57EE395C09_.wvu.Cols" sId="1"/>
    <undo index="4" exp="area" ref3D="1" dr="$K$1:$BM$1048576" dn="Z_A6B98527_7CBF_4E4D_BDEA_9334A3EB779F_.wvu.Cols" sId="1"/>
    <rfmt sheetId="1" xfDxf="1" sqref="A38:XFD38" start="0" length="0">
      <dxf>
        <font>
          <b/>
          <sz val="20"/>
          <color auto="1"/>
        </font>
        <alignment horizontal="left" vertical="top" wrapText="1" readingOrder="0"/>
      </dxf>
    </rfmt>
    <rcc rId="0" sId="1" dxf="1">
      <nc r="A38" t="inlineStr">
        <is>
          <t>4.</t>
        </is>
      </nc>
      <ndxf>
        <alignment horizontal="justify" readingOrder="0"/>
        <border outline="0">
          <left style="thin">
            <color indexed="64"/>
          </left>
          <right style="thin">
            <color indexed="64"/>
          </right>
          <top style="thin">
            <color indexed="64"/>
          </top>
          <bottom style="thin">
            <color indexed="64"/>
          </bottom>
        </border>
        <protection locked="0"/>
      </ndxf>
    </rcc>
    <rcc rId="0" sId="1" dxf="1">
      <nc r="B38" t="inlineStr">
        <is>
          <t xml:space="preserve">Государственная программа «Доступная среда» </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38" start="0" length="0">
      <dxf>
        <font>
          <sz val="20"/>
          <color rgb="FFFF0000"/>
        </font>
        <numFmt numFmtId="2" formatCode="0.00"/>
        <alignment horizontal="center" readingOrder="0"/>
        <border outline="0">
          <left style="thin">
            <color indexed="64"/>
          </left>
          <right style="thin">
            <color indexed="64"/>
          </right>
          <top style="thin">
            <color indexed="64"/>
          </top>
          <bottom style="thin">
            <color indexed="64"/>
          </bottom>
        </border>
        <protection locked="0"/>
      </dxf>
    </rfmt>
    <rfmt sheetId="1" sqref="F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38"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cc rId="0" sId="1" dxf="1">
      <nc r="J38" t="inlineStr">
        <is>
          <t>Реализация мероприятий не запланирована</t>
        </is>
      </nc>
      <ndxf>
        <font>
          <b val="0"/>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K38">
        <f>D38-I38</f>
      </nc>
      <ndxf>
        <font>
          <b val="0"/>
          <i/>
          <sz val="20"/>
          <color auto="1"/>
        </font>
        <numFmt numFmtId="4" formatCode="#,##0.00"/>
      </ndxf>
    </rcc>
    <rfmt sheetId="1" sqref="L38" start="0" length="0">
      <dxf>
        <numFmt numFmtId="4" formatCode="#,##0.00"/>
      </dxf>
    </rfmt>
    <rfmt sheetId="1" sqref="M38" start="0" length="0">
      <dxf>
        <numFmt numFmtId="4" formatCode="#,##0.00"/>
      </dxf>
    </rfmt>
  </rrc>
  <rcc rId="2993" sId="1">
    <oc r="A38" t="inlineStr">
      <is>
        <t>5.</t>
      </is>
    </oc>
    <nc r="A38" t="inlineStr">
      <is>
        <t>4.</t>
      </is>
    </nc>
  </rcc>
  <rfmt sheetId="1" sqref="A31:A37" start="0" length="0">
    <dxf>
      <border>
        <left/>
      </border>
    </dxf>
  </rfmt>
  <rfmt sheetId="1" sqref="A31" start="0" length="0">
    <dxf>
      <border>
        <top/>
      </border>
    </dxf>
  </rfmt>
  <rfmt sheetId="1" sqref="A31:A37" start="0" length="0">
    <dxf>
      <border>
        <right/>
      </border>
    </dxf>
  </rfmt>
  <rfmt sheetId="1" sqref="A37" start="0" length="0">
    <dxf>
      <border>
        <bottom/>
      </border>
    </dxf>
  </rfmt>
  <rfmt sheetId="1" sqref="A31:A37" start="0" length="0">
    <dxf>
      <border>
        <left style="thin">
          <color indexed="64"/>
        </left>
      </border>
    </dxf>
  </rfmt>
  <rfmt sheetId="1" sqref="A31" start="0" length="0">
    <dxf>
      <border>
        <top style="thin">
          <color indexed="64"/>
        </top>
      </border>
    </dxf>
  </rfmt>
  <rfmt sheetId="1" sqref="A31:A37" start="0" length="0">
    <dxf>
      <border>
        <right style="thin">
          <color indexed="64"/>
        </right>
      </border>
    </dxf>
  </rfmt>
  <rfmt sheetId="1" sqref="A37" start="0" length="0">
    <dxf>
      <border>
        <bottom style="thin">
          <color indexed="64"/>
        </bottom>
      </border>
    </dxf>
  </rfmt>
  <rfmt sheetId="1" sqref="A38:A43" start="0" length="0">
    <dxf>
      <border>
        <left/>
      </border>
    </dxf>
  </rfmt>
  <rfmt sheetId="1" sqref="A38" start="0" length="0">
    <dxf>
      <border>
        <top/>
      </border>
    </dxf>
  </rfmt>
  <rfmt sheetId="1" sqref="A38:A43" start="0" length="0">
    <dxf>
      <border>
        <right/>
      </border>
    </dxf>
  </rfmt>
  <rfmt sheetId="1" sqref="A43" start="0" length="0">
    <dxf>
      <border>
        <bottom/>
      </border>
    </dxf>
  </rfmt>
  <rfmt sheetId="1" sqref="A38:A43" start="0" length="0">
    <dxf>
      <border>
        <left style="thin">
          <color indexed="64"/>
        </left>
      </border>
    </dxf>
  </rfmt>
  <rfmt sheetId="1" sqref="A38" start="0" length="0">
    <dxf>
      <border>
        <top style="thin">
          <color indexed="64"/>
        </top>
      </border>
    </dxf>
  </rfmt>
  <rfmt sheetId="1" sqref="A38:A43" start="0" length="0">
    <dxf>
      <border>
        <right style="thin">
          <color indexed="64"/>
        </right>
      </border>
    </dxf>
  </rfmt>
  <rfmt sheetId="1" sqref="A43" start="0" length="0">
    <dxf>
      <border>
        <bottom style="thin">
          <color indexed="64"/>
        </bottom>
      </border>
    </dxf>
  </rfmt>
  <rfmt sheetId="1" sqref="A44:A49" start="0" length="0">
    <dxf>
      <border>
        <left/>
      </border>
    </dxf>
  </rfmt>
  <rfmt sheetId="1" sqref="A44" start="0" length="0">
    <dxf>
      <border>
        <top/>
      </border>
    </dxf>
  </rfmt>
  <rfmt sheetId="1" sqref="A44:A49" start="0" length="0">
    <dxf>
      <border>
        <right/>
      </border>
    </dxf>
  </rfmt>
  <rfmt sheetId="1" sqref="A49" start="0" length="0">
    <dxf>
      <border>
        <bottom/>
      </border>
    </dxf>
  </rfmt>
  <rfmt sheetId="1" sqref="A44:A49">
    <dxf>
      <border>
        <top/>
        <bottom/>
        <horizontal/>
      </border>
    </dxf>
  </rfmt>
  <rfmt sheetId="1" sqref="A44:A49" start="0" length="0">
    <dxf>
      <border>
        <left style="thin">
          <color indexed="64"/>
        </left>
      </border>
    </dxf>
  </rfmt>
  <rfmt sheetId="1" sqref="A44" start="0" length="0">
    <dxf>
      <border>
        <top style="thin">
          <color indexed="64"/>
        </top>
      </border>
    </dxf>
  </rfmt>
  <rfmt sheetId="1" sqref="A44:A49" start="0" length="0">
    <dxf>
      <border>
        <right style="thin">
          <color indexed="64"/>
        </right>
      </border>
    </dxf>
  </rfmt>
  <rfmt sheetId="1" sqref="A49" start="0" length="0">
    <dxf>
      <border>
        <bottom style="thin">
          <color indexed="64"/>
        </bottom>
      </border>
    </dxf>
  </rfmt>
  <rcc rId="2994" sId="1">
    <oc r="A44" t="inlineStr">
      <is>
        <t>6.</t>
      </is>
    </oc>
    <nc r="A44" t="inlineStr">
      <is>
        <t>5.</t>
      </is>
    </nc>
  </rcc>
  <rcv guid="{BEA0FDBA-BB07-4C19-8BBD-5E57EE395C09}" action="delete"/>
  <rdn rId="0" localSheetId="1" customView="1" name="Z_BEA0FDBA_BB07_4C19_8BBD_5E57EE395C09_.wvu.PrintArea" hidden="1" oldHidden="1">
    <formula>'на 01.03.2021'!$A$1:$J$190</formula>
    <oldFormula>'на 01.03.2021'!$A$1:$J$190</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01.03.2021'!$A$7:$J$391</formula>
    <oldFormula>'на 01.03.2021'!$A$7:$J$391</oldFormula>
  </rdn>
  <rcv guid="{BEA0FDBA-BB07-4C19-8BBD-5E57EE395C09}" action="add"/>
</revisions>
</file>

<file path=xl/revisions/revisionLog4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0:A55" start="0" length="0">
    <dxf>
      <border>
        <left/>
      </border>
    </dxf>
  </rfmt>
  <rfmt sheetId="1" sqref="A50" start="0" length="0">
    <dxf>
      <border>
        <top/>
      </border>
    </dxf>
  </rfmt>
  <rfmt sheetId="1" sqref="A50:A55" start="0" length="0">
    <dxf>
      <border>
        <right/>
      </border>
    </dxf>
  </rfmt>
  <rfmt sheetId="1" sqref="A55" start="0" length="0">
    <dxf>
      <border>
        <bottom/>
      </border>
    </dxf>
  </rfmt>
  <rfmt sheetId="1" sqref="A50:A55">
    <dxf>
      <border>
        <top/>
        <bottom/>
        <horizontal/>
      </border>
    </dxf>
  </rfmt>
  <rfmt sheetId="1" sqref="A50:A55" start="0" length="0">
    <dxf>
      <border>
        <left style="thin">
          <color indexed="64"/>
        </left>
      </border>
    </dxf>
  </rfmt>
  <rfmt sheetId="1" sqref="A50" start="0" length="0">
    <dxf>
      <border>
        <top style="thin">
          <color indexed="64"/>
        </top>
      </border>
    </dxf>
  </rfmt>
  <rfmt sheetId="1" sqref="A50:A55" start="0" length="0">
    <dxf>
      <border>
        <right style="thin">
          <color indexed="64"/>
        </right>
      </border>
    </dxf>
  </rfmt>
  <rfmt sheetId="1" sqref="A55" start="0" length="0">
    <dxf>
      <border>
        <bottom style="thin">
          <color indexed="64"/>
        </bottom>
      </border>
    </dxf>
  </rfmt>
  <rcc rId="2999" sId="1">
    <oc r="A50" t="inlineStr">
      <is>
        <t xml:space="preserve">7. </t>
      </is>
    </oc>
    <nc r="A50" t="inlineStr">
      <is>
        <t xml:space="preserve">6. </t>
      </is>
    </nc>
  </rcc>
</revisions>
</file>

<file path=xl/revisions/revisionLog4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A61" start="0" length="0">
    <dxf>
      <border>
        <left/>
      </border>
    </dxf>
  </rfmt>
  <rfmt sheetId="1" sqref="A56" start="0" length="0">
    <dxf>
      <border>
        <top/>
      </border>
    </dxf>
  </rfmt>
  <rfmt sheetId="1" sqref="A56:A61" start="0" length="0">
    <dxf>
      <border>
        <right/>
      </border>
    </dxf>
  </rfmt>
  <rfmt sheetId="1" sqref="A61" start="0" length="0">
    <dxf>
      <border>
        <bottom/>
      </border>
    </dxf>
  </rfmt>
  <rfmt sheetId="1" sqref="A56:A61">
    <dxf>
      <border>
        <top/>
        <bottom/>
        <horizontal/>
      </border>
    </dxf>
  </rfmt>
  <rfmt sheetId="1" sqref="A56:A61" start="0" length="0">
    <dxf>
      <border>
        <left style="thin">
          <color indexed="64"/>
        </left>
      </border>
    </dxf>
  </rfmt>
  <rfmt sheetId="1" sqref="A56" start="0" length="0">
    <dxf>
      <border>
        <top style="thin">
          <color indexed="64"/>
        </top>
      </border>
    </dxf>
  </rfmt>
  <rfmt sheetId="1" sqref="A56:A61" start="0" length="0">
    <dxf>
      <border>
        <right style="thin">
          <color indexed="64"/>
        </right>
      </border>
    </dxf>
  </rfmt>
  <rfmt sheetId="1" sqref="A61" start="0" length="0">
    <dxf>
      <border>
        <bottom style="thin">
          <color indexed="64"/>
        </bottom>
      </border>
    </dxf>
  </rfmt>
  <rcc rId="3000" sId="1">
    <oc r="A56" t="inlineStr">
      <is>
        <t>8.</t>
      </is>
    </oc>
    <nc r="A56" t="inlineStr">
      <is>
        <t>7.</t>
      </is>
    </nc>
  </rcc>
</revisions>
</file>

<file path=xl/revisions/revisionLog4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01" sId="1" ref="A62:XFD6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0" exp="area" ref3D="1" dr="$K$1:$K$1048576" dn="Z_BEA0FDBA_BB07_4C19_8BBD_5E57EE395C09_.wvu.Cols" sId="1"/>
    <undo index="4" exp="area" ref3D="1" dr="$K$1:$BM$1048576" dn="Z_A6B98527_7CBF_4E4D_BDEA_9334A3EB779F_.wvu.Cols" sId="1"/>
    <rfmt sheetId="1" xfDxf="1" sqref="A62:XFD62" start="0" length="0">
      <dxf>
        <font>
          <b/>
          <i/>
          <sz val="20"/>
          <color auto="1"/>
        </font>
        <alignment horizontal="left" vertical="top" wrapText="1" readingOrder="0"/>
      </dxf>
    </rfmt>
    <rcc rId="0" sId="1" dxf="1">
      <nc r="A62" t="inlineStr">
        <is>
          <t>10.</t>
        </is>
      </nc>
      <ndxf>
        <font>
          <i val="0"/>
          <sz val="20"/>
          <color auto="1"/>
        </font>
        <alignment horizontal="justify" readingOrder="0"/>
        <border outline="0">
          <left style="thin">
            <color indexed="64"/>
          </left>
          <right style="thin">
            <color indexed="64"/>
          </right>
          <bottom style="thin">
            <color indexed="64"/>
          </bottom>
        </border>
        <protection locked="0"/>
      </ndxf>
    </rcc>
    <rcc rId="0" sId="1" dxf="1">
      <nc r="B62" t="inlineStr">
        <is>
          <t>Государственная программа "Устойчивое развитие коренных малочисленных народов Севера"</t>
        </is>
      </nc>
      <ndxf>
        <font>
          <i val="0"/>
          <sz val="16"/>
          <color auto="1"/>
        </font>
      </ndxf>
    </rcc>
    <rfmt sheetId="1" sqref="C62" start="0" length="0">
      <dxf>
        <font>
          <i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62" start="0" length="0">
      <dxf>
        <font>
          <i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62" start="0" length="0">
      <dxf>
        <font>
          <i val="0"/>
          <sz val="20"/>
          <color rgb="FFFF0000"/>
        </font>
        <numFmt numFmtId="2" formatCode="0.00"/>
        <alignment horizontal="center" readingOrder="0"/>
        <border outline="0">
          <left style="thin">
            <color indexed="64"/>
          </left>
          <right style="thin">
            <color indexed="64"/>
          </right>
          <top style="thin">
            <color indexed="64"/>
          </top>
          <bottom style="thin">
            <color indexed="64"/>
          </bottom>
        </border>
        <protection locked="0"/>
      </dxf>
    </rfmt>
    <rfmt sheetId="1" sqref="F62" start="0" length="0">
      <dxf>
        <font>
          <i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62" start="0" length="0">
      <dxf>
        <font>
          <i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62" start="0" length="0">
      <dxf>
        <font>
          <i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62" start="0" length="0">
      <dxf>
        <font>
          <i val="0"/>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cc rId="0" sId="1" dxf="1">
      <nc r="J62" t="inlineStr">
        <is>
          <t>Реализация мероприятий не запланирована</t>
        </is>
      </nc>
      <ndxf>
        <font>
          <b val="0"/>
          <i val="0"/>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K62">
        <f>D62-I62</f>
      </nc>
      <ndxf>
        <font>
          <b val="0"/>
          <sz val="20"/>
          <color auto="1"/>
        </font>
        <numFmt numFmtId="4" formatCode="#,##0.00"/>
      </ndxf>
    </rcc>
    <rfmt sheetId="1" sqref="L62" start="0" length="0">
      <dxf>
        <font>
          <i val="0"/>
          <sz val="20"/>
          <color auto="1"/>
        </font>
        <numFmt numFmtId="4" formatCode="#,##0.00"/>
      </dxf>
    </rfmt>
    <rfmt sheetId="1" sqref="M62" start="0" length="0">
      <dxf>
        <font>
          <i val="0"/>
          <sz val="20"/>
          <color auto="1"/>
        </font>
        <numFmt numFmtId="4" formatCode="#,##0.00"/>
      </dxf>
    </rfmt>
  </rrc>
  <rcc rId="3002" sId="1">
    <oc r="A62" t="inlineStr">
      <is>
        <t>11.</t>
      </is>
    </oc>
    <nc r="A62" t="inlineStr">
      <is>
        <t>8.</t>
      </is>
    </nc>
  </rcc>
  <rcc rId="3003" sId="1">
    <oc r="A70" t="inlineStr">
      <is>
        <t>11.1.</t>
      </is>
    </oc>
    <nc r="A70" t="inlineStr">
      <is>
        <t>8.1.</t>
      </is>
    </nc>
  </rcc>
  <rcc rId="3004" sId="1">
    <oc r="A76" t="inlineStr">
      <is>
        <t>11.1.1.</t>
      </is>
    </oc>
    <nc r="A76" t="inlineStr">
      <is>
        <t>8.1.1.</t>
      </is>
    </nc>
  </rcc>
  <rcc rId="3005" sId="1">
    <oc r="A82" t="inlineStr">
      <is>
        <t>11.1.1.1</t>
      </is>
    </oc>
    <nc r="A82" t="inlineStr">
      <is>
        <t>8.1.1.1</t>
      </is>
    </nc>
  </rcc>
  <rcc rId="3006" sId="1">
    <oc r="A88" t="inlineStr">
      <is>
        <t>11.1.2</t>
      </is>
    </oc>
    <nc r="A88" t="inlineStr">
      <is>
        <t>8.1.2</t>
      </is>
    </nc>
  </rcc>
  <rcc rId="3007" sId="1">
    <oc r="A94" t="inlineStr">
      <is>
        <t>11.1.2.1</t>
      </is>
    </oc>
    <nc r="A94" t="inlineStr">
      <is>
        <t>8.1.2.1</t>
      </is>
    </nc>
  </rcc>
  <rcc rId="3008" sId="1">
    <oc r="A100" t="inlineStr">
      <is>
        <t>11.1.3.</t>
      </is>
    </oc>
    <nc r="A100" t="inlineStr">
      <is>
        <t>8.1.3.</t>
      </is>
    </nc>
  </rcc>
  <rcc rId="3009" sId="1">
    <oc r="A106" t="inlineStr">
      <is>
        <t>11.2.</t>
      </is>
    </oc>
    <nc r="A106" t="inlineStr">
      <is>
        <t>8.2.</t>
      </is>
    </nc>
  </rcc>
  <rcc rId="3010" sId="1">
    <oc r="A112" t="inlineStr">
      <is>
        <t>11.2.1.</t>
      </is>
    </oc>
    <nc r="A112" t="inlineStr">
      <is>
        <t>8.2.1.</t>
      </is>
    </nc>
  </rcc>
</revisions>
</file>

<file path=xl/revisions/revisionLog4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1" sId="1">
    <oc r="A118" t="inlineStr">
      <is>
        <t>11.2.2.</t>
      </is>
    </oc>
    <nc r="A118" t="inlineStr">
      <is>
        <t>8.2.2.</t>
      </is>
    </nc>
  </rcc>
  <rcc rId="3012" sId="1">
    <oc r="A124" t="inlineStr">
      <is>
        <t>11.2.3.</t>
      </is>
    </oc>
    <nc r="A124" t="inlineStr">
      <is>
        <t>8.2.3.</t>
      </is>
    </nc>
  </rcc>
  <rcc rId="3013" sId="1">
    <oc r="A130" t="inlineStr">
      <is>
        <t>11.2.4.</t>
      </is>
    </oc>
    <nc r="A130" t="inlineStr">
      <is>
        <t>8.2.4.</t>
      </is>
    </nc>
  </rcc>
  <rfmt sheetId="1" sqref="A130:A136" start="0" length="0">
    <dxf>
      <border>
        <left/>
      </border>
    </dxf>
  </rfmt>
  <rfmt sheetId="1" sqref="A130" start="0" length="0">
    <dxf>
      <border>
        <top/>
      </border>
    </dxf>
  </rfmt>
  <rfmt sheetId="1" sqref="A130:A136" start="0" length="0">
    <dxf>
      <border>
        <right/>
      </border>
    </dxf>
  </rfmt>
  <rfmt sheetId="1" sqref="A136" start="0" length="0">
    <dxf>
      <border>
        <bottom/>
      </border>
    </dxf>
  </rfmt>
  <rfmt sheetId="1" sqref="A130:A136">
    <dxf>
      <border>
        <top/>
        <bottom/>
        <horizontal/>
      </border>
    </dxf>
  </rfmt>
  <rfmt sheetId="1" sqref="A130:A136" start="0" length="0">
    <dxf>
      <border>
        <left style="thin">
          <color indexed="64"/>
        </left>
      </border>
    </dxf>
  </rfmt>
  <rfmt sheetId="1" sqref="A130" start="0" length="0">
    <dxf>
      <border>
        <top style="thin">
          <color indexed="64"/>
        </top>
      </border>
    </dxf>
  </rfmt>
  <rfmt sheetId="1" sqref="A130:A136" start="0" length="0">
    <dxf>
      <border>
        <right style="thin">
          <color indexed="64"/>
        </right>
      </border>
    </dxf>
  </rfmt>
  <rfmt sheetId="1" sqref="A136" start="0" length="0">
    <dxf>
      <border>
        <bottom style="thin">
          <color indexed="64"/>
        </bottom>
      </border>
    </dxf>
  </rfmt>
  <rfmt sheetId="1" sqref="A124:A129" start="0" length="0">
    <dxf>
      <border>
        <left/>
      </border>
    </dxf>
  </rfmt>
  <rfmt sheetId="1" sqref="A124" start="0" length="0">
    <dxf>
      <border>
        <top/>
      </border>
    </dxf>
  </rfmt>
  <rfmt sheetId="1" sqref="A124:A129" start="0" length="0">
    <dxf>
      <border>
        <right/>
      </border>
    </dxf>
  </rfmt>
  <rfmt sheetId="1" sqref="A129" start="0" length="0">
    <dxf>
      <border>
        <bottom/>
      </border>
    </dxf>
  </rfmt>
  <rfmt sheetId="1" sqref="A124:A129">
    <dxf>
      <border>
        <top/>
        <bottom/>
        <horizontal/>
      </border>
    </dxf>
  </rfmt>
  <rfmt sheetId="1" sqref="A124:A129" start="0" length="0">
    <dxf>
      <border>
        <left style="thin">
          <color indexed="64"/>
        </left>
      </border>
    </dxf>
  </rfmt>
  <rfmt sheetId="1" sqref="A124" start="0" length="0">
    <dxf>
      <border>
        <top style="thin">
          <color indexed="64"/>
        </top>
      </border>
    </dxf>
  </rfmt>
  <rfmt sheetId="1" sqref="A124:A129" start="0" length="0">
    <dxf>
      <border>
        <right style="thin">
          <color indexed="64"/>
        </right>
      </border>
    </dxf>
  </rfmt>
  <rfmt sheetId="1" sqref="A129" start="0" length="0">
    <dxf>
      <border>
        <bottom style="thin">
          <color indexed="64"/>
        </bottom>
      </border>
    </dxf>
  </rfmt>
  <rfmt sheetId="1" sqref="A118:A123" start="0" length="0">
    <dxf>
      <border>
        <left/>
      </border>
    </dxf>
  </rfmt>
  <rfmt sheetId="1" sqref="A118" start="0" length="0">
    <dxf>
      <border>
        <top/>
      </border>
    </dxf>
  </rfmt>
  <rfmt sheetId="1" sqref="A118:A123" start="0" length="0">
    <dxf>
      <border>
        <right/>
      </border>
    </dxf>
  </rfmt>
  <rfmt sheetId="1" sqref="A123" start="0" length="0">
    <dxf>
      <border>
        <bottom/>
      </border>
    </dxf>
  </rfmt>
  <rfmt sheetId="1" sqref="A118:A123">
    <dxf>
      <border>
        <top/>
        <bottom/>
        <horizontal/>
      </border>
    </dxf>
  </rfmt>
  <rfmt sheetId="1" sqref="A118:A123" start="0" length="0">
    <dxf>
      <border>
        <left style="thin">
          <color indexed="64"/>
        </left>
      </border>
    </dxf>
  </rfmt>
  <rfmt sheetId="1" sqref="A118" start="0" length="0">
    <dxf>
      <border>
        <top style="thin">
          <color indexed="64"/>
        </top>
      </border>
    </dxf>
  </rfmt>
  <rfmt sheetId="1" sqref="A118:A123" start="0" length="0">
    <dxf>
      <border>
        <right style="thin">
          <color indexed="64"/>
        </right>
      </border>
    </dxf>
  </rfmt>
  <rfmt sheetId="1" sqref="A123" start="0" length="0">
    <dxf>
      <border>
        <bottom style="thin">
          <color indexed="64"/>
        </bottom>
      </border>
    </dxf>
  </rfmt>
  <rfmt sheetId="1" sqref="A112:A117" start="0" length="0">
    <dxf>
      <border>
        <left/>
      </border>
    </dxf>
  </rfmt>
  <rfmt sheetId="1" sqref="A112" start="0" length="0">
    <dxf>
      <border>
        <top/>
      </border>
    </dxf>
  </rfmt>
  <rfmt sheetId="1" sqref="A112:A117" start="0" length="0">
    <dxf>
      <border>
        <right/>
      </border>
    </dxf>
  </rfmt>
  <rfmt sheetId="1" sqref="A117" start="0" length="0">
    <dxf>
      <border>
        <bottom/>
      </border>
    </dxf>
  </rfmt>
  <rfmt sheetId="1" sqref="A112:A117">
    <dxf>
      <border>
        <top/>
        <bottom/>
        <horizontal/>
      </border>
    </dxf>
  </rfmt>
  <rfmt sheetId="1" sqref="A112:A117" start="0" length="0">
    <dxf>
      <border>
        <left style="thin">
          <color indexed="64"/>
        </left>
      </border>
    </dxf>
  </rfmt>
  <rfmt sheetId="1" sqref="A112" start="0" length="0">
    <dxf>
      <border>
        <top style="thin">
          <color indexed="64"/>
        </top>
      </border>
    </dxf>
  </rfmt>
  <rfmt sheetId="1" sqref="A112:A117" start="0" length="0">
    <dxf>
      <border>
        <right style="thin">
          <color indexed="64"/>
        </right>
      </border>
    </dxf>
  </rfmt>
  <rfmt sheetId="1" sqref="A117" start="0" length="0">
    <dxf>
      <border>
        <bottom style="thin">
          <color indexed="64"/>
        </bottom>
      </border>
    </dxf>
  </rfmt>
  <rfmt sheetId="1" sqref="A106:A111" start="0" length="0">
    <dxf>
      <border>
        <left/>
      </border>
    </dxf>
  </rfmt>
  <rfmt sheetId="1" sqref="A106" start="0" length="0">
    <dxf>
      <border>
        <top/>
      </border>
    </dxf>
  </rfmt>
  <rfmt sheetId="1" sqref="A106:A111" start="0" length="0">
    <dxf>
      <border>
        <right/>
      </border>
    </dxf>
  </rfmt>
  <rfmt sheetId="1" sqref="A111" start="0" length="0">
    <dxf>
      <border>
        <bottom/>
      </border>
    </dxf>
  </rfmt>
  <rfmt sheetId="1" sqref="A106:A111">
    <dxf>
      <border>
        <top/>
        <bottom/>
        <horizontal/>
      </border>
    </dxf>
  </rfmt>
  <rfmt sheetId="1" sqref="A106:A111" start="0" length="0">
    <dxf>
      <border>
        <left style="thin">
          <color indexed="64"/>
        </left>
      </border>
    </dxf>
  </rfmt>
  <rfmt sheetId="1" sqref="A106" start="0" length="0">
    <dxf>
      <border>
        <top style="thin">
          <color indexed="64"/>
        </top>
      </border>
    </dxf>
  </rfmt>
  <rfmt sheetId="1" sqref="A106:A111" start="0" length="0">
    <dxf>
      <border>
        <right style="thin">
          <color indexed="64"/>
        </right>
      </border>
    </dxf>
  </rfmt>
  <rfmt sheetId="1" sqref="A111" start="0" length="0">
    <dxf>
      <border>
        <bottom style="thin">
          <color indexed="64"/>
        </bottom>
      </border>
    </dxf>
  </rfmt>
  <rfmt sheetId="1" sqref="A100:A105" start="0" length="0">
    <dxf>
      <border>
        <left/>
      </border>
    </dxf>
  </rfmt>
  <rfmt sheetId="1" sqref="A100" start="0" length="0">
    <dxf>
      <border>
        <top/>
      </border>
    </dxf>
  </rfmt>
  <rfmt sheetId="1" sqref="A100:A105" start="0" length="0">
    <dxf>
      <border>
        <right/>
      </border>
    </dxf>
  </rfmt>
  <rfmt sheetId="1" sqref="A105" start="0" length="0">
    <dxf>
      <border>
        <bottom/>
      </border>
    </dxf>
  </rfmt>
  <rfmt sheetId="1" sqref="A100:A105">
    <dxf>
      <border>
        <top/>
        <bottom/>
        <horizontal/>
      </border>
    </dxf>
  </rfmt>
  <rfmt sheetId="1" sqref="A100:A105" start="0" length="0">
    <dxf>
      <border>
        <left style="thin">
          <color indexed="64"/>
        </left>
      </border>
    </dxf>
  </rfmt>
  <rfmt sheetId="1" sqref="A100" start="0" length="0">
    <dxf>
      <border>
        <top style="thin">
          <color indexed="64"/>
        </top>
      </border>
    </dxf>
  </rfmt>
  <rfmt sheetId="1" sqref="A100:A105" start="0" length="0">
    <dxf>
      <border>
        <right style="thin">
          <color indexed="64"/>
        </right>
      </border>
    </dxf>
  </rfmt>
  <rfmt sheetId="1" sqref="A105" start="0" length="0">
    <dxf>
      <border>
        <bottom style="thin">
          <color indexed="64"/>
        </bottom>
      </border>
    </dxf>
  </rfmt>
  <rfmt sheetId="1" sqref="A94:A99" start="0" length="0">
    <dxf>
      <border>
        <left/>
      </border>
    </dxf>
  </rfmt>
  <rfmt sheetId="1" sqref="A94" start="0" length="0">
    <dxf>
      <border>
        <top/>
      </border>
    </dxf>
  </rfmt>
  <rfmt sheetId="1" sqref="A94:A99" start="0" length="0">
    <dxf>
      <border>
        <right/>
      </border>
    </dxf>
  </rfmt>
  <rfmt sheetId="1" sqref="A99" start="0" length="0">
    <dxf>
      <border>
        <bottom/>
      </border>
    </dxf>
  </rfmt>
  <rfmt sheetId="1" sqref="A94:A99">
    <dxf>
      <border>
        <top/>
        <bottom/>
        <horizontal/>
      </border>
    </dxf>
  </rfmt>
  <rfmt sheetId="1" sqref="A94:A99" start="0" length="0">
    <dxf>
      <border>
        <left style="thin">
          <color indexed="64"/>
        </left>
      </border>
    </dxf>
  </rfmt>
  <rfmt sheetId="1" sqref="A94" start="0" length="0">
    <dxf>
      <border>
        <top style="thin">
          <color indexed="64"/>
        </top>
      </border>
    </dxf>
  </rfmt>
  <rfmt sheetId="1" sqref="A94:A99" start="0" length="0">
    <dxf>
      <border>
        <right style="thin">
          <color indexed="64"/>
        </right>
      </border>
    </dxf>
  </rfmt>
  <rfmt sheetId="1" sqref="A99" start="0" length="0">
    <dxf>
      <border>
        <bottom style="thin">
          <color indexed="64"/>
        </bottom>
      </border>
    </dxf>
  </rfmt>
  <rfmt sheetId="1" sqref="A88:A93" start="0" length="0">
    <dxf>
      <border>
        <left/>
      </border>
    </dxf>
  </rfmt>
  <rfmt sheetId="1" sqref="A88" start="0" length="0">
    <dxf>
      <border>
        <top/>
      </border>
    </dxf>
  </rfmt>
  <rfmt sheetId="1" sqref="A88:A93" start="0" length="0">
    <dxf>
      <border>
        <right/>
      </border>
    </dxf>
  </rfmt>
  <rfmt sheetId="1" sqref="A93" start="0" length="0">
    <dxf>
      <border>
        <bottom/>
      </border>
    </dxf>
  </rfmt>
  <rfmt sheetId="1" sqref="A88:A93">
    <dxf>
      <border>
        <top/>
        <bottom/>
        <horizontal/>
      </border>
    </dxf>
  </rfmt>
  <rfmt sheetId="1" sqref="A88:A93" start="0" length="0">
    <dxf>
      <border>
        <left style="thin">
          <color indexed="64"/>
        </left>
      </border>
    </dxf>
  </rfmt>
  <rfmt sheetId="1" sqref="A88" start="0" length="0">
    <dxf>
      <border>
        <top style="thin">
          <color indexed="64"/>
        </top>
      </border>
    </dxf>
  </rfmt>
  <rfmt sheetId="1" sqref="A88:A93" start="0" length="0">
    <dxf>
      <border>
        <right style="thin">
          <color indexed="64"/>
        </right>
      </border>
    </dxf>
  </rfmt>
  <rfmt sheetId="1" sqref="A93" start="0" length="0">
    <dxf>
      <border>
        <bottom style="thin">
          <color indexed="64"/>
        </bottom>
      </border>
    </dxf>
  </rfmt>
  <rfmt sheetId="1" sqref="A82:A87" start="0" length="0">
    <dxf>
      <border>
        <left/>
      </border>
    </dxf>
  </rfmt>
  <rfmt sheetId="1" sqref="A82" start="0" length="0">
    <dxf>
      <border>
        <top/>
      </border>
    </dxf>
  </rfmt>
  <rfmt sheetId="1" sqref="A82:A87" start="0" length="0">
    <dxf>
      <border>
        <right/>
      </border>
    </dxf>
  </rfmt>
  <rfmt sheetId="1" sqref="A87" start="0" length="0">
    <dxf>
      <border>
        <bottom/>
      </border>
    </dxf>
  </rfmt>
  <rfmt sheetId="1" sqref="A82:A87">
    <dxf>
      <border>
        <top/>
        <bottom/>
        <horizontal/>
      </border>
    </dxf>
  </rfmt>
  <rfmt sheetId="1" sqref="A82:A87" start="0" length="0">
    <dxf>
      <border>
        <left style="thin">
          <color indexed="64"/>
        </left>
      </border>
    </dxf>
  </rfmt>
  <rfmt sheetId="1" sqref="A82" start="0" length="0">
    <dxf>
      <border>
        <top style="thin">
          <color indexed="64"/>
        </top>
      </border>
    </dxf>
  </rfmt>
  <rfmt sheetId="1" sqref="A82:A87" start="0" length="0">
    <dxf>
      <border>
        <right style="thin">
          <color indexed="64"/>
        </right>
      </border>
    </dxf>
  </rfmt>
  <rfmt sheetId="1" sqref="A87" start="0" length="0">
    <dxf>
      <border>
        <bottom style="thin">
          <color indexed="64"/>
        </bottom>
      </border>
    </dxf>
  </rfmt>
  <rfmt sheetId="1" sqref="A76:A81" start="0" length="0">
    <dxf>
      <border>
        <left/>
      </border>
    </dxf>
  </rfmt>
  <rfmt sheetId="1" sqref="A76" start="0" length="0">
    <dxf>
      <border>
        <top/>
      </border>
    </dxf>
  </rfmt>
  <rfmt sheetId="1" sqref="A76:A81" start="0" length="0">
    <dxf>
      <border>
        <right/>
      </border>
    </dxf>
  </rfmt>
  <rfmt sheetId="1" sqref="A81" start="0" length="0">
    <dxf>
      <border>
        <bottom/>
      </border>
    </dxf>
  </rfmt>
  <rfmt sheetId="1" sqref="A76:A81">
    <dxf>
      <border>
        <top/>
        <bottom/>
        <horizontal/>
      </border>
    </dxf>
  </rfmt>
  <rfmt sheetId="1" sqref="A76:A81" start="0" length="0">
    <dxf>
      <border>
        <left style="thin">
          <color indexed="64"/>
        </left>
      </border>
    </dxf>
  </rfmt>
  <rfmt sheetId="1" sqref="A76" start="0" length="0">
    <dxf>
      <border>
        <top style="thin">
          <color indexed="64"/>
        </top>
      </border>
    </dxf>
  </rfmt>
  <rfmt sheetId="1" sqref="A76:A81" start="0" length="0">
    <dxf>
      <border>
        <right style="thin">
          <color indexed="64"/>
        </right>
      </border>
    </dxf>
  </rfmt>
  <rfmt sheetId="1" sqref="A81" start="0" length="0">
    <dxf>
      <border>
        <bottom style="thin">
          <color indexed="64"/>
        </bottom>
      </border>
    </dxf>
  </rfmt>
  <rfmt sheetId="1" sqref="A70:A75" start="0" length="0">
    <dxf>
      <border>
        <left/>
      </border>
    </dxf>
  </rfmt>
  <rfmt sheetId="1" sqref="A70" start="0" length="0">
    <dxf>
      <border>
        <top/>
      </border>
    </dxf>
  </rfmt>
  <rfmt sheetId="1" sqref="A70:A75" start="0" length="0">
    <dxf>
      <border>
        <right/>
      </border>
    </dxf>
  </rfmt>
  <rfmt sheetId="1" sqref="A75" start="0" length="0">
    <dxf>
      <border>
        <bottom/>
      </border>
    </dxf>
  </rfmt>
  <rfmt sheetId="1" sqref="A70:A75">
    <dxf>
      <border>
        <top/>
        <bottom/>
        <horizontal/>
      </border>
    </dxf>
  </rfmt>
  <rfmt sheetId="1" sqref="A70:A75" start="0" length="0">
    <dxf>
      <border>
        <left style="thin">
          <color indexed="64"/>
        </left>
      </border>
    </dxf>
  </rfmt>
  <rfmt sheetId="1" sqref="A70" start="0" length="0">
    <dxf>
      <border>
        <top style="thin">
          <color indexed="64"/>
        </top>
      </border>
    </dxf>
  </rfmt>
  <rfmt sheetId="1" sqref="A70:A75" start="0" length="0">
    <dxf>
      <border>
        <right style="thin">
          <color indexed="64"/>
        </right>
      </border>
    </dxf>
  </rfmt>
  <rfmt sheetId="1" sqref="A75" start="0" length="0">
    <dxf>
      <border>
        <bottom style="thin">
          <color indexed="64"/>
        </bottom>
      </border>
    </dxf>
  </rfmt>
  <rfmt sheetId="1" sqref="A62:A69" start="0" length="0">
    <dxf>
      <border>
        <left/>
      </border>
    </dxf>
  </rfmt>
  <rfmt sheetId="1" sqref="A62" start="0" length="0">
    <dxf>
      <border>
        <top/>
      </border>
    </dxf>
  </rfmt>
  <rfmt sheetId="1" sqref="A62:A69" start="0" length="0">
    <dxf>
      <border>
        <right/>
      </border>
    </dxf>
  </rfmt>
  <rfmt sheetId="1" sqref="A69" start="0" length="0">
    <dxf>
      <border>
        <bottom/>
      </border>
    </dxf>
  </rfmt>
  <rfmt sheetId="1" sqref="A62:A69" start="0" length="0">
    <dxf>
      <border>
        <left style="thin">
          <color indexed="64"/>
        </left>
      </border>
    </dxf>
  </rfmt>
  <rfmt sheetId="1" sqref="A62" start="0" length="0">
    <dxf>
      <border>
        <top style="thin">
          <color indexed="64"/>
        </top>
      </border>
    </dxf>
  </rfmt>
  <rfmt sheetId="1" sqref="A62:A69" start="0" length="0">
    <dxf>
      <border>
        <right style="thin">
          <color indexed="64"/>
        </right>
      </border>
    </dxf>
  </rfmt>
  <rfmt sheetId="1" sqref="A69" start="0" length="0">
    <dxf>
      <border>
        <bottom style="thin">
          <color indexed="64"/>
        </bottom>
      </border>
    </dxf>
  </rfmt>
  <rcv guid="{BEA0FDBA-BB07-4C19-8BBD-5E57EE395C09}" action="delete"/>
  <rdn rId="0" localSheetId="1" customView="1" name="Z_BEA0FDBA_BB07_4C19_8BBD_5E57EE395C09_.wvu.PrintArea" hidden="1" oldHidden="1">
    <formula>'на 01.03.2021'!$A$1:$J$189</formula>
    <oldFormula>'на 01.03.2021'!$A$1:$J$189</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01.03.2021'!$A$7:$J$390</formula>
    <oldFormula>'на 01.03.2021'!$A$7:$J$390</oldFormula>
  </rdn>
  <rcv guid="{BEA0FDBA-BB07-4C19-8BBD-5E57EE395C09}" action="add"/>
</revisions>
</file>

<file path=xl/revisions/revisionLog4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8" sId="1">
    <oc r="A137" t="inlineStr">
      <is>
        <t>12.</t>
      </is>
    </oc>
    <nc r="A137" t="inlineStr">
      <is>
        <t>9.</t>
      </is>
    </nc>
  </rcc>
</revisions>
</file>

<file path=xl/revisions/revisionLog4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19" sId="1" ref="A145:XFD145"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0" exp="area" ref3D="1" dr="$K$1:$K$1048576" dn="Z_BEA0FDBA_BB07_4C19_8BBD_5E57EE395C09_.wvu.Cols" sId="1"/>
    <undo index="4" exp="area" ref3D="1" dr="$K$1:$BM$1048576" dn="Z_A6B98527_7CBF_4E4D_BDEA_9334A3EB779F_.wvu.Cols" sId="1"/>
    <rfmt sheetId="1" xfDxf="1" sqref="A145:XFD145" start="0" length="0">
      <dxf>
        <font>
          <i/>
          <sz val="20"/>
          <color auto="1"/>
        </font>
        <alignment horizontal="left" vertical="top" wrapText="1" readingOrder="0"/>
      </dxf>
    </rfmt>
    <rcc rId="0" sId="1" dxf="1">
      <nc r="A145" t="inlineStr">
        <is>
          <t>14.</t>
        </is>
      </nc>
      <ndxf>
        <font>
          <b/>
          <i val="0"/>
          <sz val="20"/>
          <color auto="1"/>
        </font>
        <border outline="0">
          <left style="thin">
            <color indexed="64"/>
          </left>
          <right style="thin">
            <color indexed="64"/>
          </right>
          <top style="thin">
            <color indexed="64"/>
          </top>
          <bottom style="thin">
            <color indexed="64"/>
          </bottom>
        </border>
        <protection locked="0"/>
      </ndxf>
    </rcc>
    <rcc rId="0" sId="1" dxf="1">
      <nc r="B145" t="inlineStr">
        <is>
          <t>Государственная программа "Безопасность жизнедеятельности"</t>
        </is>
      </nc>
      <ndxf>
        <font>
          <b/>
          <i val="0"/>
          <sz val="16"/>
          <color auto="1"/>
        </font>
        <border outline="0">
          <left style="thin">
            <color indexed="64"/>
          </left>
          <right style="thin">
            <color indexed="64"/>
          </right>
          <top style="thin">
            <color indexed="64"/>
          </top>
          <bottom style="thin">
            <color indexed="64"/>
          </bottom>
        </border>
      </ndxf>
    </rcc>
    <rfmt sheetId="1" sqref="C145" start="0" length="0">
      <dxf>
        <font>
          <i val="0"/>
          <sz val="20"/>
          <color rgb="FFFF0000"/>
        </font>
        <numFmt numFmtId="4" formatCode="#,##0.00"/>
        <border outline="0">
          <left style="thin">
            <color indexed="64"/>
          </left>
          <right style="thin">
            <color indexed="64"/>
          </right>
          <top style="thin">
            <color indexed="64"/>
          </top>
          <bottom style="thin">
            <color indexed="64"/>
          </bottom>
        </border>
        <protection locked="0"/>
      </dxf>
    </rfmt>
    <rfmt sheetId="1" sqref="D145" start="0" length="0">
      <dxf>
        <font>
          <i val="0"/>
          <sz val="20"/>
          <color rgb="FFFF0000"/>
        </font>
        <numFmt numFmtId="4" formatCode="#,##0.00"/>
        <border outline="0">
          <left style="thin">
            <color indexed="64"/>
          </left>
          <right style="thin">
            <color indexed="64"/>
          </right>
          <top style="thin">
            <color indexed="64"/>
          </top>
          <bottom style="thin">
            <color indexed="64"/>
          </bottom>
        </border>
        <protection locked="0"/>
      </dxf>
    </rfmt>
    <rfmt sheetId="1" sqref="E145" start="0" length="0">
      <dxf>
        <font>
          <i val="0"/>
          <sz val="20"/>
          <color rgb="FFFF0000"/>
        </font>
        <numFmt numFmtId="2" formatCode="0.00"/>
        <border outline="0">
          <left style="thin">
            <color indexed="64"/>
          </left>
          <right style="thin">
            <color indexed="64"/>
          </right>
          <top style="thin">
            <color indexed="64"/>
          </top>
          <bottom style="thin">
            <color indexed="64"/>
          </bottom>
        </border>
        <protection locked="0"/>
      </dxf>
    </rfmt>
    <rfmt sheetId="1" sqref="F145" start="0" length="0">
      <dxf>
        <font>
          <i val="0"/>
          <sz val="20"/>
          <color rgb="FFFF0000"/>
        </font>
        <numFmt numFmtId="14" formatCode="0.00%"/>
        <border outline="0">
          <left style="thin">
            <color indexed="64"/>
          </left>
          <right style="thin">
            <color indexed="64"/>
          </right>
          <top style="thin">
            <color indexed="64"/>
          </top>
          <bottom style="thin">
            <color indexed="64"/>
          </bottom>
        </border>
        <protection locked="0"/>
      </dxf>
    </rfmt>
    <rfmt sheetId="1" sqref="G145" start="0" length="0">
      <dxf>
        <font>
          <i val="0"/>
          <sz val="20"/>
          <color rgb="FFFF0000"/>
        </font>
        <numFmt numFmtId="4" formatCode="#,##0.00"/>
        <border outline="0">
          <left style="thin">
            <color indexed="64"/>
          </left>
          <right style="thin">
            <color indexed="64"/>
          </right>
          <top style="thin">
            <color indexed="64"/>
          </top>
          <bottom style="thin">
            <color indexed="64"/>
          </bottom>
        </border>
        <protection locked="0"/>
      </dxf>
    </rfmt>
    <rfmt sheetId="1" sqref="H145" start="0" length="0">
      <dxf>
        <font>
          <i val="0"/>
          <sz val="20"/>
          <color rgb="FFFF0000"/>
        </font>
        <numFmt numFmtId="14" formatCode="0.00%"/>
        <border outline="0">
          <left style="thin">
            <color indexed="64"/>
          </left>
          <right style="thin">
            <color indexed="64"/>
          </right>
          <top style="thin">
            <color indexed="64"/>
          </top>
          <bottom style="thin">
            <color indexed="64"/>
          </bottom>
        </border>
        <protection locked="0"/>
      </dxf>
    </rfmt>
    <rfmt sheetId="1" sqref="I145" start="0" length="0">
      <dxf>
        <font>
          <i val="0"/>
          <sz val="20"/>
          <color rgb="FFFF0000"/>
        </font>
        <numFmt numFmtId="13" formatCode="0%"/>
        <border outline="0">
          <left style="thin">
            <color indexed="64"/>
          </left>
          <right style="thin">
            <color indexed="64"/>
          </right>
          <top style="thin">
            <color indexed="64"/>
          </top>
          <bottom style="thin">
            <color indexed="64"/>
          </bottom>
        </border>
        <protection locked="0"/>
      </dxf>
    </rfmt>
    <rcc rId="0" sId="1" dxf="1">
      <nc r="J145" t="inlineStr">
        <is>
          <t>Реализация мероприятий не запланирована</t>
        </is>
      </nc>
      <ndxf>
        <font>
          <i val="0"/>
          <sz val="16"/>
          <color auto="1"/>
        </font>
        <border outline="0">
          <left style="thin">
            <color indexed="64"/>
          </left>
          <right style="thin">
            <color indexed="64"/>
          </right>
          <top style="thin">
            <color indexed="64"/>
          </top>
          <bottom style="thin">
            <color indexed="64"/>
          </bottom>
        </border>
        <protection locked="0"/>
      </ndxf>
    </rcc>
    <rcc rId="0" sId="1" dxf="1">
      <nc r="K145">
        <f>D145-I145</f>
      </nc>
      <ndxf>
        <numFmt numFmtId="4" formatCode="#,##0.00"/>
      </ndxf>
    </rcc>
    <rfmt sheetId="1" sqref="L145" start="0" length="0">
      <dxf>
        <font>
          <b/>
          <i val="0"/>
          <sz val="20"/>
          <color auto="1"/>
        </font>
        <numFmt numFmtId="4" formatCode="#,##0.00"/>
      </dxf>
    </rfmt>
    <rfmt sheetId="1" sqref="M145" start="0" length="0">
      <dxf>
        <font>
          <b/>
          <i val="0"/>
          <sz val="20"/>
          <color auto="1"/>
        </font>
        <numFmt numFmtId="4" formatCode="#,##0.00"/>
      </dxf>
    </rfmt>
  </rrc>
  <rcc rId="3020" sId="1">
    <oc r="A145" t="inlineStr">
      <is>
        <t>15.</t>
      </is>
    </oc>
    <nc r="A145" t="inlineStr">
      <is>
        <t>10.</t>
      </is>
    </nc>
  </rcc>
  <rcc rId="3021" sId="1">
    <oc r="A151" t="inlineStr">
      <is>
        <t>16.</t>
      </is>
    </oc>
    <nc r="A151" t="inlineStr">
      <is>
        <t>11.</t>
      </is>
    </nc>
  </rcc>
  <rfmt sheetId="1" sqref="A145:A150" start="0" length="0">
    <dxf>
      <border>
        <left/>
      </border>
    </dxf>
  </rfmt>
  <rfmt sheetId="1" sqref="A145" start="0" length="0">
    <dxf>
      <border>
        <top/>
      </border>
    </dxf>
  </rfmt>
  <rfmt sheetId="1" sqref="A145:A150" start="0" length="0">
    <dxf>
      <border>
        <right/>
      </border>
    </dxf>
  </rfmt>
  <rfmt sheetId="1" sqref="A150" start="0" length="0">
    <dxf>
      <border>
        <bottom/>
      </border>
    </dxf>
  </rfmt>
  <rfmt sheetId="1" sqref="A145:A150">
    <dxf>
      <border>
        <top/>
        <bottom/>
        <horizontal/>
      </border>
    </dxf>
  </rfmt>
  <rfmt sheetId="1" sqref="A145:A150" start="0" length="0">
    <dxf>
      <border>
        <left style="thin">
          <color indexed="64"/>
        </left>
      </border>
    </dxf>
  </rfmt>
  <rfmt sheetId="1" sqref="A145" start="0" length="0">
    <dxf>
      <border>
        <top style="thin">
          <color indexed="64"/>
        </top>
      </border>
    </dxf>
  </rfmt>
  <rfmt sheetId="1" sqref="A145:A150" start="0" length="0">
    <dxf>
      <border>
        <right style="thin">
          <color indexed="64"/>
        </right>
      </border>
    </dxf>
  </rfmt>
  <rfmt sheetId="1" sqref="A150" start="0" length="0">
    <dxf>
      <border>
        <bottom style="thin">
          <color indexed="64"/>
        </bottom>
      </border>
    </dxf>
  </rfmt>
  <rfmt sheetId="1" sqref="A151:A156" start="0" length="0">
    <dxf>
      <border>
        <left/>
      </border>
    </dxf>
  </rfmt>
  <rfmt sheetId="1" sqref="A151" start="0" length="0">
    <dxf>
      <border>
        <top/>
      </border>
    </dxf>
  </rfmt>
  <rfmt sheetId="1" sqref="A151:A156" start="0" length="0">
    <dxf>
      <border>
        <right/>
      </border>
    </dxf>
  </rfmt>
  <rfmt sheetId="1" sqref="A156" start="0" length="0">
    <dxf>
      <border>
        <bottom/>
      </border>
    </dxf>
  </rfmt>
  <rfmt sheetId="1" sqref="A151:A156">
    <dxf>
      <border>
        <top/>
        <bottom/>
        <horizontal/>
      </border>
    </dxf>
  </rfmt>
  <rfmt sheetId="1" sqref="A151:A156" start="0" length="0">
    <dxf>
      <border>
        <left style="thin">
          <color indexed="64"/>
        </left>
      </border>
    </dxf>
  </rfmt>
  <rfmt sheetId="1" sqref="A151" start="0" length="0">
    <dxf>
      <border>
        <top style="thin">
          <color indexed="64"/>
        </top>
      </border>
    </dxf>
  </rfmt>
  <rfmt sheetId="1" sqref="A151:A156" start="0" length="0">
    <dxf>
      <border>
        <right style="thin">
          <color indexed="64"/>
        </right>
      </border>
    </dxf>
  </rfmt>
  <rfmt sheetId="1" sqref="A156" start="0" length="0">
    <dxf>
      <border>
        <bottom style="thin">
          <color indexed="64"/>
        </bottom>
      </border>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3" sId="1">
    <oc r="J18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oc>
    <nc r="J18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nc>
  </rcc>
</revisions>
</file>

<file path=xl/revisions/revisionLog4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2" sId="1">
    <oc r="A157" t="inlineStr">
      <is>
        <t>17.</t>
      </is>
    </oc>
    <nc r="A157" t="inlineStr">
      <is>
        <t>12.</t>
      </is>
    </nc>
  </rcc>
  <rcc rId="3023" sId="1">
    <oc r="A158" t="inlineStr">
      <is>
        <t>18.</t>
      </is>
    </oc>
    <nc r="A158" t="inlineStr">
      <is>
        <t>13.</t>
      </is>
    </nc>
  </rcc>
  <rfmt sheetId="1" sqref="A158:A163" start="0" length="0">
    <dxf>
      <border>
        <left/>
      </border>
    </dxf>
  </rfmt>
  <rfmt sheetId="1" sqref="A158" start="0" length="0">
    <dxf>
      <border>
        <top/>
      </border>
    </dxf>
  </rfmt>
  <rfmt sheetId="1" sqref="A158:A163" start="0" length="0">
    <dxf>
      <border>
        <right/>
      </border>
    </dxf>
  </rfmt>
  <rfmt sheetId="1" sqref="A163" start="0" length="0">
    <dxf>
      <border>
        <bottom/>
      </border>
    </dxf>
  </rfmt>
  <rfmt sheetId="1" sqref="A158:A163">
    <dxf>
      <border>
        <top/>
        <bottom/>
        <horizontal/>
      </border>
    </dxf>
  </rfmt>
  <rfmt sheetId="1" sqref="A158:A163" start="0" length="0">
    <dxf>
      <border>
        <left style="thin">
          <color indexed="64"/>
        </left>
      </border>
    </dxf>
  </rfmt>
  <rfmt sheetId="1" sqref="A158" start="0" length="0">
    <dxf>
      <border>
        <top style="thin">
          <color indexed="64"/>
        </top>
      </border>
    </dxf>
  </rfmt>
  <rfmt sheetId="1" sqref="A158:A163" start="0" length="0">
    <dxf>
      <border>
        <right style="thin">
          <color indexed="64"/>
        </right>
      </border>
    </dxf>
  </rfmt>
  <rfmt sheetId="1" sqref="A163" start="0" length="0">
    <dxf>
      <border>
        <bottom style="thin">
          <color indexed="64"/>
        </bottom>
      </border>
    </dxf>
  </rfmt>
  <rcc rId="3024" sId="1">
    <oc r="A164" t="inlineStr">
      <is>
        <t>19.</t>
      </is>
    </oc>
    <nc r="A164" t="inlineStr">
      <is>
        <t>14.</t>
      </is>
    </nc>
  </rcc>
  <rcc rId="3025" sId="1">
    <oc r="A165" t="inlineStr">
      <is>
        <t>20.</t>
      </is>
    </oc>
    <nc r="A165" t="inlineStr">
      <is>
        <t>15.</t>
      </is>
    </nc>
  </rcc>
  <rcc rId="3026" sId="1">
    <oc r="A166" t="inlineStr">
      <is>
        <t>21.</t>
      </is>
    </oc>
    <nc r="A166" t="inlineStr">
      <is>
        <t>16.</t>
      </is>
    </nc>
  </rcc>
  <rcc rId="3027" sId="1">
    <oc r="A167" t="inlineStr">
      <is>
        <t>22.</t>
      </is>
    </oc>
    <nc r="A167" t="inlineStr">
      <is>
        <t>17.</t>
      </is>
    </nc>
  </rcc>
  <rcc rId="3028" sId="1">
    <oc r="A168" t="inlineStr">
      <is>
        <t>26.</t>
      </is>
    </oc>
    <nc r="A168" t="inlineStr">
      <is>
        <t>18.</t>
      </is>
    </nc>
  </rcc>
  <rfmt sheetId="1" sqref="A168:A172" start="0" length="0">
    <dxf>
      <border>
        <left/>
      </border>
    </dxf>
  </rfmt>
  <rfmt sheetId="1" sqref="A168" start="0" length="0">
    <dxf>
      <border>
        <top/>
      </border>
    </dxf>
  </rfmt>
  <rfmt sheetId="1" sqref="A168:A172" start="0" length="0">
    <dxf>
      <border>
        <right/>
      </border>
    </dxf>
  </rfmt>
  <rfmt sheetId="1" sqref="A172" start="0" length="0">
    <dxf>
      <border>
        <bottom/>
      </border>
    </dxf>
  </rfmt>
  <rfmt sheetId="1" sqref="A168:A172">
    <dxf>
      <border>
        <top/>
        <bottom/>
        <horizontal/>
      </border>
    </dxf>
  </rfmt>
  <rfmt sheetId="1" sqref="A168:A172" start="0" length="0">
    <dxf>
      <border>
        <left style="thin">
          <color indexed="64"/>
        </left>
      </border>
    </dxf>
  </rfmt>
  <rfmt sheetId="1" sqref="A168" start="0" length="0">
    <dxf>
      <border>
        <top style="thin">
          <color indexed="64"/>
        </top>
      </border>
    </dxf>
  </rfmt>
  <rfmt sheetId="1" sqref="A168:A172" start="0" length="0">
    <dxf>
      <border>
        <right style="thin">
          <color indexed="64"/>
        </right>
      </border>
    </dxf>
  </rfmt>
  <rfmt sheetId="1" sqref="A172" start="0" length="0">
    <dxf>
      <border>
        <bottom style="thin">
          <color indexed="64"/>
        </bottom>
      </border>
    </dxf>
  </rfmt>
  <rcc rId="3029" sId="1">
    <oc r="A173" t="inlineStr">
      <is>
        <t>27.</t>
      </is>
    </oc>
    <nc r="A173" t="inlineStr">
      <is>
        <t>19.</t>
      </is>
    </nc>
  </rcc>
  <rcc rId="3030" sId="1">
    <oc r="A174" t="inlineStr">
      <is>
        <t>28.</t>
      </is>
    </oc>
    <nc r="A174" t="inlineStr">
      <is>
        <t>20.</t>
      </is>
    </nc>
  </rcc>
  <rcc rId="3031" sId="1">
    <oc r="A175" t="inlineStr">
      <is>
        <t>29.</t>
      </is>
    </oc>
    <nc r="A175" t="inlineStr">
      <is>
        <t>21.</t>
      </is>
    </nc>
  </rcc>
  <rfmt sheetId="1" sqref="A175:A177" start="0" length="2147483647">
    <dxf>
      <font>
        <sz val="20"/>
      </font>
    </dxf>
  </rfmt>
  <rcc rId="3032" sId="1">
    <oc r="B175"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is>
    </oc>
    <nc r="B175" t="inlineStr">
      <is>
        <r>
          <t xml:space="preserve">Государственная программа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is>
    </nc>
  </rcc>
</revisions>
</file>

<file path=xl/revisions/revisionLog4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5:A182" start="0" length="0">
    <dxf>
      <border>
        <left/>
      </border>
    </dxf>
  </rfmt>
  <rfmt sheetId="1" sqref="A175" start="0" length="0">
    <dxf>
      <border>
        <top/>
      </border>
    </dxf>
  </rfmt>
  <rfmt sheetId="1" sqref="A175:A182" start="0" length="0">
    <dxf>
      <border>
        <right/>
      </border>
    </dxf>
  </rfmt>
  <rfmt sheetId="1" sqref="A182" start="0" length="0">
    <dxf>
      <border>
        <bottom/>
      </border>
    </dxf>
  </rfmt>
  <rfmt sheetId="1" sqref="A175:A182">
    <dxf>
      <border>
        <top/>
        <bottom/>
        <horizontal/>
      </border>
    </dxf>
  </rfmt>
  <rfmt sheetId="1" sqref="A175:A182" start="0" length="0">
    <dxf>
      <border>
        <left style="thin">
          <color indexed="64"/>
        </left>
      </border>
    </dxf>
  </rfmt>
  <rfmt sheetId="1" sqref="A175" start="0" length="0">
    <dxf>
      <border>
        <top style="thin">
          <color indexed="64"/>
        </top>
      </border>
    </dxf>
  </rfmt>
  <rfmt sheetId="1" sqref="A175:A182" start="0" length="0">
    <dxf>
      <border>
        <right style="thin">
          <color indexed="64"/>
        </right>
      </border>
    </dxf>
  </rfmt>
  <rfmt sheetId="1" sqref="A182" start="0" length="0">
    <dxf>
      <border>
        <bottom style="thin">
          <color indexed="64"/>
        </bottom>
      </border>
    </dxf>
  </rfmt>
  <rcc rId="3033" sId="1">
    <oc r="A183" t="inlineStr">
      <is>
        <t>30.</t>
      </is>
    </oc>
    <nc r="A183" t="inlineStr">
      <is>
        <t>22.</t>
      </is>
    </nc>
  </rcc>
  <rfmt sheetId="1" sqref="A183:A188" start="0" length="0">
    <dxf>
      <border>
        <left/>
      </border>
    </dxf>
  </rfmt>
  <rfmt sheetId="1" sqref="A183" start="0" length="0">
    <dxf>
      <border>
        <top/>
      </border>
    </dxf>
  </rfmt>
  <rfmt sheetId="1" sqref="A183:A188" start="0" length="0">
    <dxf>
      <border>
        <right/>
      </border>
    </dxf>
  </rfmt>
  <rfmt sheetId="1" sqref="A188" start="0" length="0">
    <dxf>
      <border>
        <bottom/>
      </border>
    </dxf>
  </rfmt>
  <rfmt sheetId="1" sqref="A183:A188">
    <dxf>
      <border>
        <top/>
        <bottom/>
        <horizontal/>
      </border>
    </dxf>
  </rfmt>
  <rfmt sheetId="1" sqref="A183:A188" start="0" length="0">
    <dxf>
      <border>
        <left style="thin">
          <color indexed="64"/>
        </left>
      </border>
    </dxf>
  </rfmt>
  <rfmt sheetId="1" sqref="A183" start="0" length="0">
    <dxf>
      <border>
        <top style="thin">
          <color indexed="64"/>
        </top>
      </border>
    </dxf>
  </rfmt>
  <rfmt sheetId="1" sqref="A183:A188" start="0" length="0">
    <dxf>
      <border>
        <right style="thin">
          <color indexed="64"/>
        </right>
      </border>
    </dxf>
  </rfmt>
  <rfmt sheetId="1" sqref="A188" start="0" length="0">
    <dxf>
      <border>
        <bottom style="thin">
          <color indexed="64"/>
        </bottom>
      </border>
    </dxf>
  </rfmt>
</revisions>
</file>

<file path=xl/revisions/revisionLog4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4" sId="1">
    <oc r="J38"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городской округ Сургут ХМАО-Югры. Расходы заппланированы на 2 квартал 2021 года.                   </t>
        </r>
        <r>
          <rPr>
            <sz val="16"/>
            <color rgb="FFFF0000"/>
            <rFont val="Times New Roman"/>
            <family val="2"/>
            <charset val="204"/>
          </rPr>
          <t xml:space="preserve">                                                                                                                                                                                                                                                                                                                                                                                                                                                                                    
</t>
        </r>
        <r>
          <rPr>
            <u/>
            <sz val="16"/>
            <rFont val="Times New Roman"/>
            <family val="1"/>
            <charset val="204"/>
          </rPr>
          <t/>
        </r>
      </is>
    </oc>
    <nc r="J38"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городской округ Сургут ХМАО-Югры. Расходы запланированы на 2 квартал 2021 года.                   </t>
        </r>
        <r>
          <rPr>
            <sz val="16"/>
            <color rgb="FFFF0000"/>
            <rFont val="Times New Roman"/>
            <family val="2"/>
            <charset val="204"/>
          </rPr>
          <t xml:space="preserve">                                                                                                                                                                                                                                                                                                                                                                                                                                                                                    
</t>
        </r>
        <r>
          <rPr>
            <u/>
            <sz val="16"/>
            <rFont val="Times New Roman"/>
            <family val="1"/>
            <charset val="204"/>
          </rPr>
          <t/>
        </r>
      </is>
    </nc>
  </rcc>
  <rcv guid="{BEA0FDBA-BB07-4C19-8BBD-5E57EE395C09}" action="delete"/>
  <rdn rId="0" localSheetId="1" customView="1" name="Z_BEA0FDBA_BB07_4C19_8BBD_5E57EE395C09_.wvu.PrintArea" hidden="1" oldHidden="1">
    <formula>'на 01.03.2021'!$A$1:$J$188</formula>
    <oldFormula>'на 01.03.2021'!$A$1:$J$188</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01.03.2021'!$A$7:$J$389</formula>
    <oldFormula>'на 01.03.2021'!$A$7:$J$389</oldFormula>
  </rdn>
  <rcv guid="{BEA0FDBA-BB07-4C19-8BBD-5E57EE395C09}" action="add"/>
</revisions>
</file>

<file path=xl/revisions/revisionLog4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9" sId="1">
    <oc r="J145"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t>
      </is>
    </oc>
    <nc r="J145"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Бюджетные ассигнования запланированы на выплату заработной платы и оплату начислений на выплаты по оплате труда, а также на расходы по поставке бумаги и конвертов. Исполнение осуществляется планомерно в течение финансового года. 
</t>
      </is>
    </nc>
  </rcc>
</revisions>
</file>

<file path=xl/revisions/revisionLog4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0" sId="1">
    <oc r="J168"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и первую половину марта 2021 года.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168" t="inlineStr">
      <is>
        <r>
          <t xml:space="preserve">АГ: </t>
        </r>
        <r>
          <rPr>
            <sz val="16"/>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январь-февраль и первую половину марта 2021 года.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Исполнение осуществляется планомерно в течение финансового года. 
</t>
        </r>
      </is>
    </nc>
  </rcc>
  <rcc rId="3041" sId="1">
    <oc r="J175" t="inlineStr">
      <is>
        <r>
          <rPr>
            <u/>
            <sz val="16"/>
            <rFont val="Times New Roman"/>
            <family val="2"/>
            <charset val="204"/>
          </rPr>
          <t>АГ:</t>
        </r>
        <r>
          <rPr>
            <sz val="16"/>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oc>
    <nc r="J175" t="inlineStr">
      <is>
        <r>
          <rPr>
            <u/>
            <sz val="16"/>
            <rFont val="Times New Roman"/>
            <family val="2"/>
            <charset val="204"/>
          </rPr>
          <t>АГ:</t>
        </r>
        <r>
          <rPr>
            <sz val="16"/>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Исполнение осуществляется планомерно в течение финансового года.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nc>
  </rcc>
</revisions>
</file>

<file path=xl/revisions/revisionLog4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2" sId="1" odxf="1" dxf="1">
    <oc r="J183" t="inlineStr">
      <is>
        <r>
          <rPr>
            <u/>
            <sz val="16"/>
            <rFont val="Times New Roman"/>
            <family val="1"/>
            <charset val="204"/>
          </rPr>
          <t>АГ(ДК):</t>
        </r>
        <r>
          <rPr>
            <sz val="16"/>
            <rFont val="Times New Roman"/>
            <family val="1"/>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r>
          <rPr>
            <sz val="16"/>
            <color rgb="FFFF0000"/>
            <rFont val="Times New Roman"/>
            <family val="2"/>
            <charset val="204"/>
          </rPr>
          <t xml:space="preserve">
                                                                                    </t>
        </r>
      </is>
    </oc>
    <nc r="J183" t="inlineStr">
      <is>
        <r>
          <rPr>
            <u/>
            <sz val="16"/>
            <rFont val="Times New Roman"/>
            <family val="1"/>
            <charset val="204"/>
          </rPr>
          <t>АГ(ДК):</t>
        </r>
        <r>
          <rPr>
            <sz val="16"/>
            <rFont val="Times New Roman"/>
            <family val="1"/>
            <charset val="204"/>
          </rPr>
          <t xml:space="preserve"> В рамках реализации подпрограммы  "Гармонизация межнациональных и межконфессиональных отношений" государственной программы заключено соглашение от 18.01.2021 № ДВП-30-24 о предоставлении субсидии местному бюджету  из бюджета ХМАО-Югры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Бюджетные ассигнования запланированы на организацию и проведение фестиваля национальных культур "Соцветие" (МБУ ИКЦ "Старый Сургут"). Исполнение планируестся осуществить во 2 квартале 2021 года.                                                                                                  
</t>
        </r>
        <r>
          <rPr>
            <sz val="16"/>
            <color rgb="FFFF0000"/>
            <rFont val="Times New Roman"/>
            <family val="2"/>
            <charset val="204"/>
          </rPr>
          <t xml:space="preserve">
                                                                                    </t>
        </r>
      </is>
    </nc>
    <odxf>
      <font>
        <sz val="16"/>
        <color rgb="FFFF0000"/>
      </font>
    </odxf>
    <ndxf>
      <font>
        <sz val="16"/>
        <color rgb="FFFF0000"/>
      </font>
    </ndxf>
  </rcc>
  <rcv guid="{BEA0FDBA-BB07-4C19-8BBD-5E57EE395C09}" action="delete"/>
  <rdn rId="0" localSheetId="1" customView="1" name="Z_BEA0FDBA_BB07_4C19_8BBD_5E57EE395C09_.wvu.PrintArea" hidden="1" oldHidden="1">
    <formula>'на 01.03.2021'!$A$1:$J$188</formula>
    <oldFormula>'на 01.03.2021'!$A$1:$J$188</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01.03.2021'!$A$7:$J$389</formula>
    <oldFormula>'на 01.03.2021'!$A$7:$J$389</oldFormula>
  </rdn>
  <rcv guid="{BEA0FDBA-BB07-4C19-8BBD-5E57EE395C09}" action="add"/>
</revisions>
</file>

<file path=xl/revisions/revisionLog4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01.03.2021'!$A$1:$J$188</formula>
    <oldFormula>'на 01.03.2021'!$A$1:$J$188</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01.03.2021'!$A$7:$J$389</formula>
    <oldFormula>'на 01.03.2021'!$A$7:$J$389</oldFormula>
  </rdn>
  <rcv guid="{6E4A7295-8CE0-4D28-ABEF-D38EBAE7C204}" action="add"/>
</revisions>
</file>

<file path=xl/revisions/revisionLog4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в рамках регионального проекта "Современная школа" национального проекта "Образование" планируется создание на базе общеобразовательного учреждения детского технопарка "Кванториум".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2"/>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2"/>
            <charset val="204"/>
          </rPr>
          <t xml:space="preserve">
</t>
        </r>
        <r>
          <rPr>
            <sz val="16"/>
            <rFont val="Times New Roman"/>
            <family val="1"/>
            <charset val="204"/>
          </rPr>
          <t>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По состоянию на 01.04.2021 зачислено в лагеря с дневным пребыванием детей - 2 970 чел.</t>
        </r>
        <r>
          <rPr>
            <sz val="16"/>
            <color rgb="FFFF0000"/>
            <rFont val="Times New Roman"/>
            <family val="2"/>
            <charset val="204"/>
          </rPr>
          <t xml:space="preserve">
</t>
        </r>
        <r>
          <rPr>
            <sz val="16"/>
            <rFont val="Times New Roman"/>
            <family val="1"/>
            <charset val="204"/>
          </rPr>
          <t xml:space="preserve">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в рамках регионального проекта "Современная школа" национального проекта "Образование" планируется создание на базе общеобразовательного учреждения детского технопарка "Кванториум".  
</t>
        </r>
        <r>
          <rPr>
            <sz val="16"/>
            <color rgb="FFFF0000"/>
            <rFont val="Times New Roman"/>
            <family val="2"/>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2"/>
            <charset val="204"/>
          </rPr>
          <t xml:space="preserve">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- 42%. Ввод объекта запланирован на декабрь 2021 года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5А" - строительство  ведется в рамках заключенного концессионного соглашения. Выплата гранта предусмотрена на сентябрь и декабрь 2021 года". 
7. "Средняя общеобразовательная школа в микрорайоне 42 г.Сургута на 900 учащихся в 1 смену" - средства предусмотрены на выкуп объекта в IV квартале 2021 года.
 </t>
        </r>
      </is>
    </nc>
  </rcc>
  <rcv guid="{CA384592-0CFD-4322-A4EB-34EC04693944}" action="delete"/>
  <rdn rId="0" localSheetId="1" customView="1" name="Z_CA384592_0CFD_4322_A4EB_34EC04693944_.wvu.PrintArea" hidden="1" oldHidden="1">
    <formula>'на 01.03.2021'!$A$1:$J$188</formula>
    <oldFormula>'на 01.03.2021'!$A$1:$J$188</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01.03.2021'!$A$7:$J$389</formula>
    <oldFormula>'на 01.03.2021'!$A$7:$J$389</oldFormula>
  </rdn>
  <rcv guid="{CA384592-0CFD-4322-A4EB-34EC04693944}" action="add"/>
</revisions>
</file>

<file path=xl/revisions/revisionLog4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4:J129">
    <dxf>
      <fill>
        <patternFill patternType="solid">
          <bgColor rgb="FFFFFF00"/>
        </patternFill>
      </fill>
    </dxf>
  </rfmt>
  <rcc rId="3055" sId="1">
    <oc r="J130" t="inlineStr">
      <is>
        <t>Средства предусмотрены на выплату субсидии участнику программы. Оплата будет произведена по факту издания Постановления Администрации города во 2 квартале 2021 года</t>
      </is>
    </oc>
    <nc r="J130" t="inlineStr">
      <is>
        <t>Средства предусмотрены на выплату субсидии ветерану ВОВ. Оплата будет произведена по факту издания Постановления Администрации города во 2 квартале 2021 года</t>
      </is>
    </nc>
  </rcc>
</revisions>
</file>

<file path=xl/revisions/revisionLog4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6" sId="1">
    <oc r="J124"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                                                             
- 1 гражданин отказался от получения субсидии в текущем году.                                                                       
Ветараны ВОВ на учете на 01.01.2021 отсутствуют.                              </t>
        </r>
      </is>
    </oc>
    <nc r="J124" t="inlineStr">
      <is>
        <r>
          <rPr>
            <u/>
            <sz val="16"/>
            <rFont val="Times New Roman"/>
            <family val="2"/>
            <charset val="204"/>
          </rPr>
          <t xml:space="preserve">АГ: </t>
        </r>
        <r>
          <rPr>
            <sz val="16"/>
            <rFont val="Times New Roman"/>
            <family val="2"/>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t>
        </r>
        <r>
          <rPr>
            <sz val="16"/>
            <rFont val="Times New Roman"/>
            <family val="1"/>
            <charset val="204"/>
          </rPr>
          <t xml:space="preserve">и"  на 01.01.2021 </t>
        </r>
        <r>
          <rPr>
            <sz val="16"/>
            <rFont val="Times New Roman"/>
            <family val="2"/>
            <charset val="204"/>
          </rPr>
          <t xml:space="preserve">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01.04.2021:                               
- 5 гражданам выданы гарантийные письма, (по 1 гражданину проект решения о перечислении субсидии  в стадии согласования, 4 граждан подбирают варианты приобретения жилья); 
- в отношении 1 гражданина проводится работа по подтверждению права на получение субсидии; 
- 1 гражданин уведомлен о возможности получения субсидии в текущем году, документы для принятия решения в установленный срок не представил;                                                             
- 1 гражданин отказался от получения субсидии в текущем году.                                                                       
                             </t>
        </r>
      </is>
    </nc>
  </rcc>
  <rfmt sheetId="1" sqref="J124:J129">
    <dxf>
      <fill>
        <patternFill patternType="none">
          <bgColor auto="1"/>
        </patternFill>
      </fill>
    </dxf>
  </rfmt>
  <rcc rId="3057" sId="1">
    <oc r="J151" t="inlineStr">
      <is>
        <r>
          <rPr>
            <u/>
            <sz val="16"/>
            <rFont val="Times New Roman"/>
            <family val="2"/>
            <charset val="204"/>
          </rPr>
          <t>АГ:</t>
        </r>
        <r>
          <rPr>
            <sz val="16"/>
            <rFont val="Times New Roman"/>
            <family val="2"/>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oc>
    <nc r="J151" t="inlineStr">
      <is>
        <r>
          <rPr>
            <u/>
            <sz val="16"/>
            <rFont val="Times New Roman"/>
            <family val="2"/>
            <charset val="204"/>
          </rPr>
          <t>АГ:</t>
        </r>
        <r>
          <rPr>
            <sz val="16"/>
            <rFont val="Times New Roman"/>
            <family val="2"/>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национального проекта ''Малое и среднее предпринимательство и поддержка индивидуальной предпринимательской инициативы''.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в 4 квартале 2021 года. </t>
        </r>
      </is>
    </nc>
  </rcc>
  <rcc rId="3058" sId="1">
    <oc r="J175" t="inlineStr">
      <is>
        <r>
          <rPr>
            <u/>
            <sz val="16"/>
            <rFont val="Times New Roman"/>
            <family val="2"/>
            <charset val="204"/>
          </rPr>
          <t>АГ:</t>
        </r>
        <r>
          <rPr>
            <sz val="16"/>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Исполнение осуществляется планомерно в течение финансового года.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oc>
    <nc r="J175" t="inlineStr">
      <is>
        <r>
          <rPr>
            <u/>
            <sz val="16"/>
            <rFont val="Times New Roman"/>
            <family val="2"/>
            <charset val="204"/>
          </rPr>
          <t>АГ:</t>
        </r>
        <r>
          <rPr>
            <sz val="16"/>
            <rFont val="Times New Roman"/>
            <family val="2"/>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январь-февраль, первую половину марта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Исполнение осуществляется планомерно в течение финансового года.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Закупки планируется осуществить в соответствии с планом -графиком закупок во 2-3 кварталах 2021 года.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01.03.2021'!$A$1:$J$188</formula>
    <oldFormula>'на 01.03.2021'!$A$1:$J$188</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01.03.2021'!$A$7:$J$389</formula>
    <oldFormula>'на 01.03.2021'!$A$7:$J$389</oldFormula>
  </rdn>
  <rcv guid="{6E4A7295-8CE0-4D28-ABEF-D38EBAE7C204}"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4" sId="1">
    <o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nc>
  </rcc>
</revisions>
</file>

<file path=xl/revisions/revisionLog4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2" sId="1">
    <oc r="J137"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3)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r>
          <rPr>
            <sz val="16"/>
            <color rgb="FFFF0000"/>
            <rFont val="Times New Roman"/>
            <family val="2"/>
            <charset val="204"/>
          </rPr>
          <t xml:space="preserve">
</t>
        </r>
        <r>
          <rPr>
            <sz val="16"/>
            <rFont val="Times New Roman"/>
            <family val="1"/>
            <charset val="204"/>
          </rPr>
          <t xml:space="preserve">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oc>
    <nc r="J137" t="inlineStr">
      <is>
        <r>
          <rPr>
            <sz val="16"/>
            <rFont val="Times New Roman"/>
            <family val="1"/>
            <charset val="204"/>
          </rPr>
          <t>ДГХ: В рамках подпрограммы:
1."Обеспечение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3)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r>
          <rPr>
            <sz val="16"/>
            <color rgb="FFFF0000"/>
            <rFont val="Times New Roman"/>
            <family val="2"/>
            <charset val="204"/>
          </rPr>
          <t xml:space="preserve">
</t>
        </r>
        <r>
          <rPr>
            <sz val="16"/>
            <rFont val="Times New Roman"/>
            <family val="1"/>
            <charset val="204"/>
          </rPr>
          <t xml:space="preserve">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nc>
  </rcc>
</revisions>
</file>

<file path=xl/revisions/revisionLog4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3" sId="1">
    <oc r="B137" t="inlineStr">
      <is>
        <r>
          <t>Государственная программа «Жилищно-коммунальный комплекс и городская среда» 
(</t>
        </r>
        <r>
          <rPr>
            <sz val="16"/>
            <rFont val="Times New Roman"/>
            <family val="2"/>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t>
        </r>
      </is>
    </oc>
    <nc r="B137" t="inlineStr">
      <is>
        <r>
          <t>Государственная программа «Жилищно-коммунальный комплекс и городская среда» 
(</t>
        </r>
        <r>
          <rPr>
            <sz val="16"/>
            <rFont val="Times New Roman"/>
            <family val="2"/>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2.Субсидии на возмещение расходов организации за доставку населению сжиженного газа для бытовых нужд)
3.Субсидии на реализацию полномочий в сфере жилищно-коммунального комплекса;
4.Субсидии на реализацию программ формирования современной городской среды;
</t>
        </r>
      </is>
    </nc>
  </rcc>
</revisions>
</file>

<file path=xl/revisions/revisionLog4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4" sId="1">
    <oc r="J137" t="inlineStr">
      <is>
        <r>
          <rPr>
            <sz val="16"/>
            <rFont val="Times New Roman"/>
            <family val="1"/>
            <charset val="204"/>
          </rPr>
          <t>ДГХ: В рамках подпрограммы:
1."Обеспечение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3)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r>
          <rPr>
            <sz val="16"/>
            <color rgb="FFFF0000"/>
            <rFont val="Times New Roman"/>
            <family val="2"/>
            <charset val="204"/>
          </rPr>
          <t xml:space="preserve">
</t>
        </r>
        <r>
          <rPr>
            <sz val="16"/>
            <rFont val="Times New Roman"/>
            <family val="1"/>
            <charset val="204"/>
          </rPr>
          <t xml:space="preserve">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r>
      </is>
    </oc>
    <nc r="J137" t="inlineStr">
      <is>
        <r>
          <rPr>
            <sz val="16"/>
            <rFont val="Times New Roman"/>
            <family val="1"/>
            <charset val="204"/>
          </rPr>
          <t xml:space="preserve">ДГХ: В рамках подпрограммы:
"Обеспечение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01.04.2021  заключено соглашение с  АО "Сжиженный газ Север" в соответствии с  поступившим обращением. Плановый объем реализации населению сжиженного газа на 2021 год - 8 074 кг.  Освоение средств  запланировано в течение года.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01.04.2021  заключено соглашение с  АО "Сжиженный газ Север" в соответствии с  поступившим обращением. Плановый объем доставки сжиженного газа населению за период 01.12.2020 по 30.11.2021 - 8162 кг. Освоение средств  запланировано в течение года.
3.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01.04.2021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На 01.04.2021: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встроенно-пристроенных помещений объектов по работе с населением на сумму 561,0 тыс.руб., срок выполнения работ - 29.04.2021;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социальной сферы на сумму 468,0 тыс.руб., срок выполнения до 07.05.2021;
- заключен муниципальный контракт с ООО "Югра-Сервис" на разработку проектной и рабочей документации по капитальному ремонту узлов учета тепловой энергии объектов хозяйственных строений на сумму 561,5 тыс.руб., срок выполнения до 07.05.2021. 
2) МКУ "ХЭУ": работы по замене оконных блоков в здании по ул. Энгельса, 8. Закупка запланирована на июнь, срок заключения контракта - июль, исполнение - сентябрь.
</t>
        </r>
        <r>
          <rPr>
            <sz val="16"/>
            <color rgb="FFFF0000"/>
            <rFont val="Times New Roman"/>
            <family val="2"/>
            <charset val="204"/>
          </rPr>
          <t xml:space="preserve">
</t>
        </r>
        <r>
          <rPr>
            <sz val="16"/>
            <rFont val="Times New Roman"/>
            <family val="1"/>
            <charset val="204"/>
          </rPr>
          <t>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Сумма по контракту 46 154,7 тыс.руб., в т.ч. лимиты на 2021 год - 24 940,41 тыс.руб),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Предприятиями города запланированы работы  по  реконструкции уличных водопроводных сетей протяженностью 0,587 км,  модернизация котельной №7 (1 этап), техперевооружению магистральных тепловых сетей протяженностью 477,8 пог.м. Работы запланированы на 3 квартал 2021 года.</t>
        </r>
      </is>
    </nc>
  </rcc>
</revisions>
</file>

<file path=xl/revisions/revisionLog4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01.03.2021'!$A$1:$J$188</formula>
    <oldFormula>'на 01.03.2021'!$A$1:$J$188</oldFormula>
  </rdn>
  <rdn rId="0" localSheetId="1" customView="1" name="Z_BEA0FDBA_BB07_4C19_8BBD_5E57EE395C09_.wvu.PrintTitles" hidden="1" oldHidden="1">
    <formula>'на 01.03.2021'!$5:$8</formula>
    <oldFormula>'на 01.03.2021'!$5:$8</oldFormula>
  </rdn>
  <rdn rId="0" localSheetId="1" customView="1" name="Z_BEA0FDBA_BB07_4C19_8BBD_5E57EE395C09_.wvu.Cols" hidden="1" oldHidden="1">
    <formula>'на 01.03.2021'!$K:$K</formula>
    <oldFormula>'на 01.03.2021'!$K:$K</oldFormula>
  </rdn>
  <rdn rId="0" localSheetId="1" customView="1" name="Z_BEA0FDBA_BB07_4C19_8BBD_5E57EE395C09_.wvu.FilterData" hidden="1" oldHidden="1">
    <formula>'на 01.03.2021'!$A$7:$J$389</formula>
    <oldFormula>'на 01.03.2021'!$A$7:$J$389</oldFormula>
  </rdn>
  <rcv guid="{BEA0FDBA-BB07-4C19-8BBD-5E57EE395C09}" action="add"/>
</revisions>
</file>

<file path=xl/revisions/revisionLog4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9" sId="1">
    <oc r="K9">
      <f>D9-I9</f>
    </oc>
    <nc r="K9"/>
  </rcc>
  <rcc rId="3070" sId="1">
    <oc r="K10">
      <f>D10-I10</f>
    </oc>
    <nc r="K10"/>
  </rcc>
  <rcc rId="3071" sId="1">
    <oc r="K11">
      <f>D11-I11</f>
    </oc>
    <nc r="K11"/>
  </rcc>
  <rcc rId="3072" sId="1">
    <oc r="K12">
      <f>D12-I12</f>
    </oc>
    <nc r="K12"/>
  </rcc>
  <rcc rId="3073" sId="1">
    <oc r="K13">
      <f>D13-I13</f>
    </oc>
    <nc r="K13"/>
  </rcc>
  <rcc rId="3074" sId="1">
    <oc r="K14">
      <f>D14-I14</f>
    </oc>
    <nc r="K14"/>
  </rcc>
  <rcc rId="3075" sId="1">
    <oc r="K15">
      <f>D15-I15</f>
    </oc>
    <nc r="K15"/>
  </rcc>
  <rcc rId="3076" sId="1">
    <oc r="K16">
      <f>D16-I16</f>
    </oc>
    <nc r="K16"/>
  </rcc>
  <rcc rId="3077" sId="1">
    <oc r="K17">
      <f>D17-I17</f>
    </oc>
    <nc r="K17"/>
  </rcc>
  <rcc rId="3078" sId="1">
    <oc r="K18">
      <f>D18-I18</f>
    </oc>
    <nc r="K18"/>
  </rcc>
  <rcc rId="3079" sId="1">
    <oc r="K19">
      <f>D19-I19</f>
    </oc>
    <nc r="K19"/>
  </rcc>
  <rcc rId="3080" sId="1">
    <oc r="K20">
      <f>D20-I20</f>
    </oc>
    <nc r="K20"/>
  </rcc>
  <rcc rId="3081" sId="1">
    <oc r="K21">
      <f>D21-I21</f>
    </oc>
    <nc r="K21"/>
  </rcc>
  <rcc rId="3082" sId="1">
    <oc r="K22">
      <f>D22-I22</f>
    </oc>
    <nc r="K22"/>
  </rcc>
  <rcc rId="3083" sId="1">
    <oc r="K23">
      <f>D23-I23</f>
    </oc>
    <nc r="K23"/>
  </rcc>
  <rcc rId="3084" sId="1">
    <oc r="K24">
      <f>D24-I24</f>
    </oc>
    <nc r="K24"/>
  </rcc>
  <rcc rId="3085" sId="1">
    <oc r="K25">
      <f>D25-I25</f>
    </oc>
    <nc r="K25"/>
  </rcc>
  <rcc rId="3086" sId="1">
    <oc r="K26">
      <f>D26-I26</f>
    </oc>
    <nc r="K26"/>
  </rcc>
  <rcc rId="3087" sId="1">
    <oc r="K27">
      <f>D27-I27</f>
    </oc>
    <nc r="K27"/>
  </rcc>
  <rcc rId="3088" sId="1">
    <oc r="K28">
      <f>D28-I28</f>
    </oc>
    <nc r="K28"/>
  </rcc>
  <rcc rId="3089" sId="1">
    <oc r="K29">
      <f>D29-I29</f>
    </oc>
    <nc r="K29"/>
  </rcc>
  <rcc rId="3090" sId="1">
    <oc r="K30">
      <f>D30-I30</f>
    </oc>
    <nc r="K30"/>
  </rcc>
  <rcc rId="3091" sId="1">
    <oc r="K31">
      <f>D31-I31</f>
    </oc>
    <nc r="K31"/>
  </rcc>
  <rcc rId="3092" sId="1">
    <oc r="K32">
      <f>D32-I32</f>
    </oc>
    <nc r="K32"/>
  </rcc>
  <rcc rId="3093" sId="1">
    <oc r="K33">
      <f>D33-I33</f>
    </oc>
    <nc r="K33"/>
  </rcc>
  <rcc rId="3094" sId="1">
    <oc r="K34">
      <f>D34-I34</f>
    </oc>
    <nc r="K34"/>
  </rcc>
  <rcc rId="3095" sId="1">
    <oc r="K35">
      <f>D35-I35</f>
    </oc>
    <nc r="K35"/>
  </rcc>
  <rcc rId="3096" sId="1">
    <oc r="K36">
      <f>D36-I36</f>
    </oc>
    <nc r="K36"/>
  </rcc>
  <rcc rId="3097" sId="1">
    <oc r="K37">
      <f>D37-I37</f>
    </oc>
    <nc r="K37"/>
  </rcc>
  <rcc rId="3098" sId="1">
    <oc r="K38">
      <f>D38-I38</f>
    </oc>
    <nc r="K38"/>
  </rcc>
  <rcc rId="3099" sId="1">
    <oc r="K39">
      <f>D39-I39</f>
    </oc>
    <nc r="K39"/>
  </rcc>
  <rcc rId="3100" sId="1">
    <oc r="K40">
      <f>D40-I40</f>
    </oc>
    <nc r="K40"/>
  </rcc>
  <rcc rId="3101" sId="1">
    <oc r="K41">
      <f>D41-I41</f>
    </oc>
    <nc r="K41"/>
  </rcc>
  <rcc rId="3102" sId="1">
    <oc r="K42">
      <f>D42-I42</f>
    </oc>
    <nc r="K42"/>
  </rcc>
  <rcc rId="3103" sId="1">
    <oc r="K43">
      <f>D43-I43</f>
    </oc>
    <nc r="K43"/>
  </rcc>
  <rcc rId="3104" sId="1">
    <oc r="K44">
      <f>D44-I44</f>
    </oc>
    <nc r="K44"/>
  </rcc>
  <rcc rId="3105" sId="1">
    <oc r="K45">
      <f>D45-I45</f>
    </oc>
    <nc r="K45"/>
  </rcc>
  <rcc rId="3106" sId="1">
    <oc r="K46">
      <f>D46-I46</f>
    </oc>
    <nc r="K46"/>
  </rcc>
  <rcc rId="3107" sId="1">
    <oc r="K47">
      <f>D47-I47</f>
    </oc>
    <nc r="K47"/>
  </rcc>
  <rcc rId="3108" sId="1">
    <oc r="K48">
      <f>D48-I48</f>
    </oc>
    <nc r="K48"/>
  </rcc>
  <rcc rId="3109" sId="1">
    <oc r="K49">
      <f>D49-I49</f>
    </oc>
    <nc r="K49"/>
  </rcc>
  <rcc rId="3110" sId="1">
    <oc r="K50">
      <f>D50-I50</f>
    </oc>
    <nc r="K50"/>
  </rcc>
  <rcc rId="3111" sId="1">
    <oc r="K51">
      <f>D51-I51</f>
    </oc>
    <nc r="K51"/>
  </rcc>
  <rcc rId="3112" sId="1">
    <oc r="K52">
      <f>D52-I52</f>
    </oc>
    <nc r="K52"/>
  </rcc>
  <rcc rId="3113" sId="1">
    <oc r="K53">
      <f>D53-I53</f>
    </oc>
    <nc r="K53"/>
  </rcc>
  <rcc rId="3114" sId="1">
    <oc r="K54">
      <f>D54-I54</f>
    </oc>
    <nc r="K54"/>
  </rcc>
  <rcc rId="3115" sId="1">
    <oc r="K55">
      <f>D55-I55</f>
    </oc>
    <nc r="K55"/>
  </rcc>
  <rcc rId="3116" sId="1">
    <oc r="K56">
      <f>D56-I56</f>
    </oc>
    <nc r="K56"/>
  </rcc>
  <rcc rId="3117" sId="1">
    <oc r="L56" t="inlineStr">
      <is>
        <t xml:space="preserve">
</t>
      </is>
    </oc>
    <nc r="L56"/>
  </rcc>
  <rcc rId="3118" sId="1">
    <oc r="K57">
      <f>D57-I57</f>
    </oc>
    <nc r="K57"/>
  </rcc>
  <rcc rId="3119" sId="1">
    <oc r="K58">
      <f>D58-I58</f>
    </oc>
    <nc r="K58"/>
  </rcc>
  <rcc rId="3120" sId="1">
    <oc r="K59">
      <f>D59-I59</f>
    </oc>
    <nc r="K59"/>
  </rcc>
  <rcc rId="3121" sId="1">
    <oc r="K60">
      <f>D60-I60</f>
    </oc>
    <nc r="K60"/>
  </rcc>
  <rcc rId="3122" sId="1">
    <oc r="K61">
      <f>D61-I61</f>
    </oc>
    <nc r="K61"/>
  </rcc>
  <rcc rId="3123" sId="1">
    <oc r="K62">
      <f>D62-I62</f>
    </oc>
    <nc r="K62"/>
  </rcc>
  <rcc rId="3124" sId="1">
    <oc r="K63">
      <f>D63-I63</f>
    </oc>
    <nc r="K63"/>
  </rcc>
  <rcc rId="3125" sId="1">
    <oc r="K64">
      <f>D64-I64</f>
    </oc>
    <nc r="K64"/>
  </rcc>
  <rcc rId="3126" sId="1">
    <oc r="K65">
      <f>D65-I65</f>
    </oc>
    <nc r="K65"/>
  </rcc>
  <rcc rId="3127" sId="1">
    <oc r="K66">
      <f>D66-I66</f>
    </oc>
    <nc r="K66"/>
  </rcc>
  <rcc rId="3128" sId="1">
    <oc r="K67">
      <f>D67-I67</f>
    </oc>
    <nc r="K67"/>
  </rcc>
  <rcc rId="3129" sId="1">
    <oc r="K68">
      <f>D68-I68</f>
    </oc>
    <nc r="K68"/>
  </rcc>
  <rcc rId="3130" sId="1">
    <oc r="K69">
      <f>D69-I69</f>
    </oc>
    <nc r="K69"/>
  </rcc>
  <rcc rId="3131" sId="1">
    <oc r="K70">
      <f>D70-I70</f>
    </oc>
    <nc r="K70"/>
  </rcc>
  <rcc rId="3132" sId="1">
    <oc r="K71">
      <f>D71-I71</f>
    </oc>
    <nc r="K71"/>
  </rcc>
  <rcc rId="3133" sId="1">
    <oc r="K72">
      <f>D72-I72</f>
    </oc>
    <nc r="K72"/>
  </rcc>
  <rcc rId="3134" sId="1">
    <oc r="K73">
      <f>D73-I73</f>
    </oc>
    <nc r="K73"/>
  </rcc>
  <rcc rId="3135" sId="1">
    <oc r="K74">
      <f>D74-I74</f>
    </oc>
    <nc r="K74"/>
  </rcc>
  <rcc rId="3136" sId="1">
    <oc r="K75">
      <f>D75-I75</f>
    </oc>
    <nc r="K75"/>
  </rcc>
  <rcc rId="3137" sId="1">
    <oc r="K76">
      <f>D76-I76</f>
    </oc>
    <nc r="K76"/>
  </rcc>
  <rcc rId="3138" sId="1">
    <oc r="K77">
      <f>D77-I77</f>
    </oc>
    <nc r="K77"/>
  </rcc>
  <rcc rId="3139" sId="1">
    <oc r="K78">
      <f>D78-I78</f>
    </oc>
    <nc r="K78"/>
  </rcc>
  <rcc rId="3140" sId="1">
    <oc r="K79">
      <f>D79-I79</f>
    </oc>
    <nc r="K79"/>
  </rcc>
  <rcc rId="3141" sId="1">
    <oc r="K80">
      <f>D80-I80</f>
    </oc>
    <nc r="K80"/>
  </rcc>
  <rcc rId="3142" sId="1">
    <oc r="K81">
      <f>D81-I81</f>
    </oc>
    <nc r="K81"/>
  </rcc>
  <rcc rId="3143" sId="1">
    <oc r="K82">
      <f>D82-I82</f>
    </oc>
    <nc r="K82"/>
  </rcc>
  <rcc rId="3144" sId="1">
    <oc r="K83">
      <f>D83-I83</f>
    </oc>
    <nc r="K83"/>
  </rcc>
  <rcc rId="3145" sId="1">
    <oc r="K84">
      <f>D84-I84</f>
    </oc>
    <nc r="K84"/>
  </rcc>
  <rcc rId="3146" sId="1">
    <oc r="K85">
      <f>D85-I85</f>
    </oc>
    <nc r="K85"/>
  </rcc>
  <rcc rId="3147" sId="1">
    <oc r="K86">
      <f>D86-I86</f>
    </oc>
    <nc r="K86"/>
  </rcc>
  <rcc rId="3148" sId="1">
    <oc r="K87">
      <f>D87-I87</f>
    </oc>
    <nc r="K87"/>
  </rcc>
  <rcc rId="3149" sId="1">
    <oc r="K88">
      <f>D88-I88</f>
    </oc>
    <nc r="K88"/>
  </rcc>
  <rcc rId="3150" sId="1">
    <oc r="K89">
      <f>D89-I89</f>
    </oc>
    <nc r="K89"/>
  </rcc>
  <rcc rId="3151" sId="1">
    <oc r="K90">
      <f>D90-I90</f>
    </oc>
    <nc r="K90"/>
  </rcc>
  <rcc rId="3152" sId="1">
    <oc r="K91">
      <f>D91-I91</f>
    </oc>
    <nc r="K91"/>
  </rcc>
  <rcc rId="3153" sId="1">
    <oc r="K92">
      <f>D92-I92</f>
    </oc>
    <nc r="K92"/>
  </rcc>
  <rcc rId="3154" sId="1">
    <oc r="K93">
      <f>D93-I93</f>
    </oc>
    <nc r="K93"/>
  </rcc>
  <rcc rId="3155" sId="1">
    <oc r="K94">
      <f>D94-I94</f>
    </oc>
    <nc r="K94"/>
  </rcc>
  <rcc rId="3156" sId="1">
    <oc r="K95">
      <f>D95-I95</f>
    </oc>
    <nc r="K95"/>
  </rcc>
  <rcc rId="3157" sId="1">
    <oc r="K96">
      <f>D96-I96</f>
    </oc>
    <nc r="K96"/>
  </rcc>
  <rcc rId="3158" sId="1">
    <oc r="K97">
      <f>D97-I97</f>
    </oc>
    <nc r="K97"/>
  </rcc>
  <rcc rId="3159" sId="1">
    <oc r="K98">
      <f>D98-I98</f>
    </oc>
    <nc r="K98"/>
  </rcc>
  <rcc rId="3160" sId="1">
    <oc r="K99">
      <f>D99-I99</f>
    </oc>
    <nc r="K99"/>
  </rcc>
  <rcc rId="3161" sId="1">
    <oc r="K100">
      <f>D100-I100</f>
    </oc>
    <nc r="K100"/>
  </rcc>
  <rcc rId="3162" sId="1">
    <oc r="K101">
      <f>D101-I101</f>
    </oc>
    <nc r="K101"/>
  </rcc>
  <rcc rId="3163" sId="1">
    <oc r="K102">
      <f>D102-I102</f>
    </oc>
    <nc r="K102"/>
  </rcc>
  <rcc rId="3164" sId="1">
    <oc r="K103">
      <f>D103-I103</f>
    </oc>
    <nc r="K103"/>
  </rcc>
  <rcc rId="3165" sId="1">
    <oc r="K104">
      <f>D104-I104</f>
    </oc>
    <nc r="K104"/>
  </rcc>
  <rcc rId="3166" sId="1">
    <oc r="K105">
      <f>D105-I105</f>
    </oc>
    <nc r="K105"/>
  </rcc>
  <rcc rId="3167" sId="1">
    <oc r="K106">
      <f>D106-I106</f>
    </oc>
    <nc r="K106"/>
  </rcc>
  <rcc rId="3168" sId="1">
    <oc r="K107">
      <f>D107-I107</f>
    </oc>
    <nc r="K107"/>
  </rcc>
  <rcc rId="3169" sId="1">
    <oc r="K108">
      <f>D108-I108</f>
    </oc>
    <nc r="K108"/>
  </rcc>
  <rcc rId="3170" sId="1">
    <oc r="K109">
      <f>D109-I109</f>
    </oc>
    <nc r="K109"/>
  </rcc>
  <rcc rId="3171" sId="1">
    <oc r="K110">
      <f>D110-I110</f>
    </oc>
    <nc r="K110"/>
  </rcc>
  <rcc rId="3172" sId="1">
    <oc r="K111">
      <f>D111-I111</f>
    </oc>
    <nc r="K111"/>
  </rcc>
  <rcc rId="3173" sId="1">
    <oc r="K112">
      <f>D112-I112</f>
    </oc>
    <nc r="K112"/>
  </rcc>
  <rcc rId="3174" sId="1">
    <oc r="K113">
      <f>D113-I113</f>
    </oc>
    <nc r="K113"/>
  </rcc>
  <rcc rId="3175" sId="1">
    <oc r="K114">
      <f>D114-I114</f>
    </oc>
    <nc r="K114"/>
  </rcc>
  <rcc rId="3176" sId="1">
    <oc r="K115">
      <f>D115-I115</f>
    </oc>
    <nc r="K115"/>
  </rcc>
  <rcc rId="3177" sId="1">
    <oc r="K116">
      <f>D116-I116</f>
    </oc>
    <nc r="K116"/>
  </rcc>
  <rcc rId="3178" sId="1">
    <oc r="K117">
      <f>D117-I117</f>
    </oc>
    <nc r="K117"/>
  </rcc>
  <rcc rId="3179" sId="1">
    <oc r="K118">
      <f>D118-I118</f>
    </oc>
    <nc r="K118"/>
  </rcc>
  <rcc rId="3180" sId="1">
    <oc r="K119">
      <f>D119-I119</f>
    </oc>
    <nc r="K119"/>
  </rcc>
  <rcc rId="3181" sId="1">
    <oc r="K120">
      <f>D120-I120</f>
    </oc>
    <nc r="K120"/>
  </rcc>
  <rcc rId="3182" sId="1">
    <oc r="K121">
      <f>D121-I121</f>
    </oc>
    <nc r="K121"/>
  </rcc>
  <rcc rId="3183" sId="1">
    <oc r="K122">
      <f>D122-I122</f>
    </oc>
    <nc r="K122"/>
  </rcc>
  <rcc rId="3184" sId="1">
    <oc r="K123">
      <f>D123-I123</f>
    </oc>
    <nc r="K123"/>
  </rcc>
  <rcc rId="3185" sId="1">
    <oc r="K124">
      <f>D124-I124</f>
    </oc>
    <nc r="K124"/>
  </rcc>
  <rcc rId="3186" sId="1">
    <oc r="K125">
      <f>D125-I125</f>
    </oc>
    <nc r="K125"/>
  </rcc>
  <rcc rId="3187" sId="1">
    <oc r="K126">
      <f>D126-I126</f>
    </oc>
    <nc r="K126"/>
  </rcc>
  <rcc rId="3188" sId="1">
    <oc r="K127">
      <f>D127-I127</f>
    </oc>
    <nc r="K127"/>
  </rcc>
  <rcc rId="3189" sId="1">
    <oc r="K128">
      <f>D128-I128</f>
    </oc>
    <nc r="K128"/>
  </rcc>
  <rcc rId="3190" sId="1">
    <oc r="K129">
      <f>D129-I129</f>
    </oc>
    <nc r="K129"/>
  </rcc>
  <rcc rId="3191" sId="1">
    <oc r="K130">
      <f>D130-I130</f>
    </oc>
    <nc r="K130"/>
  </rcc>
  <rcc rId="3192" sId="1">
    <oc r="K131">
      <f>D131-I131</f>
    </oc>
    <nc r="K131"/>
  </rcc>
  <rcc rId="3193" sId="1">
    <oc r="K132">
      <f>D132-I132</f>
    </oc>
    <nc r="K132"/>
  </rcc>
  <rcc rId="3194" sId="1">
    <oc r="K133">
      <f>D133-I133</f>
    </oc>
    <nc r="K133"/>
  </rcc>
  <rcc rId="3195" sId="1">
    <oc r="K134">
      <f>D134-I134</f>
    </oc>
    <nc r="K134"/>
  </rcc>
  <rcc rId="3196" sId="1">
    <oc r="K135">
      <f>D135-I135</f>
    </oc>
    <nc r="K135"/>
  </rcc>
  <rcc rId="3197" sId="1">
    <oc r="K136">
      <f>D136-I136</f>
    </oc>
    <nc r="K136"/>
  </rcc>
  <rcc rId="3198" sId="1">
    <oc r="K137">
      <f>D137-I137</f>
    </oc>
    <nc r="K137"/>
  </rcc>
  <rcc rId="3199" sId="1">
    <oc r="K138">
      <f>D138-I138</f>
    </oc>
    <nc r="K138"/>
  </rcc>
  <rcc rId="3200" sId="1">
    <oc r="K139">
      <f>D139-I139</f>
    </oc>
    <nc r="K139"/>
  </rcc>
  <rcc rId="3201" sId="1">
    <oc r="K140">
      <f>D140-I140</f>
    </oc>
    <nc r="K140"/>
  </rcc>
  <rcc rId="3202" sId="1">
    <oc r="K141">
      <f>D141-I141</f>
    </oc>
    <nc r="K141"/>
  </rcc>
  <rcc rId="3203" sId="1">
    <oc r="K142">
      <f>D142-I142</f>
    </oc>
    <nc r="K142"/>
  </rcc>
  <rcc rId="3204" sId="1">
    <oc r="K143">
      <f>D143-I143</f>
    </oc>
    <nc r="K143"/>
  </rcc>
  <rcc rId="3205" sId="1">
    <oc r="K144">
      <f>D144-I144</f>
    </oc>
    <nc r="K144"/>
  </rcc>
  <rcc rId="3206" sId="1">
    <oc r="K145">
      <f>D145-I145</f>
    </oc>
    <nc r="K145"/>
  </rcc>
  <rcc rId="3207" sId="1">
    <oc r="K146">
      <f>D146-I146</f>
    </oc>
    <nc r="K146"/>
  </rcc>
  <rcc rId="3208" sId="1">
    <oc r="K147">
      <f>D147-I147</f>
    </oc>
    <nc r="K147"/>
  </rcc>
  <rcc rId="3209" sId="1">
    <oc r="K148">
      <f>D148-I148</f>
    </oc>
    <nc r="K148"/>
  </rcc>
  <rcc rId="3210" sId="1">
    <oc r="K149">
      <f>D149-I149</f>
    </oc>
    <nc r="K149"/>
  </rcc>
  <rcc rId="3211" sId="1">
    <oc r="K150">
      <f>D150-I150</f>
    </oc>
    <nc r="K150"/>
  </rcc>
  <rcc rId="3212" sId="1">
    <oc r="K151">
      <f>D151-I151</f>
    </oc>
    <nc r="K151"/>
  </rcc>
  <rcc rId="3213" sId="1">
    <oc r="K152">
      <f>D152-I152</f>
    </oc>
    <nc r="K152"/>
  </rcc>
  <rcc rId="3214" sId="1">
    <oc r="K153">
      <f>D153-I153</f>
    </oc>
    <nc r="K153"/>
  </rcc>
  <rcc rId="3215" sId="1">
    <oc r="K154">
      <f>D154-I154</f>
    </oc>
    <nc r="K154"/>
  </rcc>
  <rcc rId="3216" sId="1">
    <oc r="K155">
      <f>D155-I155</f>
    </oc>
    <nc r="K155"/>
  </rcc>
  <rcc rId="3217" sId="1">
    <oc r="K156">
      <f>D156-I156</f>
    </oc>
    <nc r="K156"/>
  </rcc>
  <rcc rId="3218" sId="1">
    <oc r="K157">
      <f>D157-I157</f>
    </oc>
    <nc r="K157"/>
  </rcc>
  <rcc rId="3219" sId="1">
    <oc r="K158">
      <f>D158-I158</f>
    </oc>
    <nc r="K158"/>
  </rcc>
  <rcc rId="3220" sId="1">
    <oc r="L158" t="inlineStr">
      <is>
        <t xml:space="preserve">
</t>
      </is>
    </oc>
    <nc r="L158"/>
  </rcc>
  <rcc rId="3221" sId="1">
    <oc r="K159">
      <f>D159-I159</f>
    </oc>
    <nc r="K159"/>
  </rcc>
  <rcc rId="3222" sId="1">
    <oc r="K160">
      <f>D160-I160</f>
    </oc>
    <nc r="K160"/>
  </rcc>
  <rcc rId="3223" sId="1">
    <oc r="K161">
      <f>D161-I161</f>
    </oc>
    <nc r="K161"/>
  </rcc>
  <rcc rId="3224" sId="1">
    <oc r="K162">
      <f>D162-I162</f>
    </oc>
    <nc r="K162"/>
  </rcc>
  <rcc rId="3225" sId="1">
    <oc r="K163">
      <f>D163-I163</f>
    </oc>
    <nc r="K163"/>
  </rcc>
  <rcc rId="3226" sId="1">
    <oc r="K164">
      <f>D164-I164</f>
    </oc>
    <nc r="K164"/>
  </rcc>
  <rcc rId="3227" sId="1">
    <oc r="K165">
      <f>D165-I165</f>
    </oc>
    <nc r="K165"/>
  </rcc>
  <rcc rId="3228" sId="1">
    <oc r="K166">
      <f>D166-I166</f>
    </oc>
    <nc r="K166"/>
  </rcc>
  <rcc rId="3229" sId="1">
    <oc r="K167">
      <f>D167-I167</f>
    </oc>
    <nc r="K167"/>
  </rcc>
  <rcc rId="3230" sId="1">
    <oc r="K168">
      <f>D168-I168</f>
    </oc>
    <nc r="K168"/>
  </rcc>
  <rcc rId="3231" sId="1">
    <oc r="K169">
      <f>D169-I169</f>
    </oc>
    <nc r="K169"/>
  </rcc>
  <rcc rId="3232" sId="1">
    <oc r="K170">
      <f>D170-I170</f>
    </oc>
    <nc r="K170"/>
  </rcc>
  <rcc rId="3233" sId="1">
    <oc r="K171">
      <f>D171-I171</f>
    </oc>
    <nc r="K171"/>
  </rcc>
  <rcc rId="3234" sId="1">
    <oc r="K172">
      <f>D172-I172</f>
    </oc>
    <nc r="K172"/>
  </rcc>
  <rcc rId="3235" sId="1">
    <oc r="K173">
      <f>D173-I173</f>
    </oc>
    <nc r="K173"/>
  </rcc>
  <rcc rId="3236" sId="1">
    <oc r="K174">
      <f>D174-I174</f>
    </oc>
    <nc r="K174"/>
  </rcc>
  <rcc rId="3237" sId="1">
    <oc r="K175">
      <f>D175-I175</f>
    </oc>
    <nc r="K175"/>
  </rcc>
  <rcc rId="3238" sId="1">
    <oc r="K176">
      <f>D176-I176</f>
    </oc>
    <nc r="K176"/>
  </rcc>
  <rcc rId="3239" sId="1">
    <oc r="K177">
      <f>D177-I177</f>
    </oc>
    <nc r="K177"/>
  </rcc>
  <rcc rId="3240" sId="1">
    <oc r="K178">
      <f>D178-I178</f>
    </oc>
    <nc r="K178"/>
  </rcc>
  <rcc rId="3241" sId="1">
    <oc r="K179">
      <f>D179-I179</f>
    </oc>
    <nc r="K179"/>
  </rcc>
  <rcc rId="3242" sId="1">
    <oc r="K180">
      <f>D180-I180</f>
    </oc>
    <nc r="K180"/>
  </rcc>
  <rcc rId="3243" sId="1">
    <oc r="K181">
      <f>D181-I181</f>
    </oc>
    <nc r="K181"/>
  </rcc>
  <rcc rId="3244" sId="1">
    <oc r="K182">
      <f>D182-I182</f>
    </oc>
    <nc r="K182"/>
  </rcc>
  <rcc rId="3245" sId="1">
    <oc r="K183">
      <f>D183-I183</f>
    </oc>
    <nc r="K183"/>
  </rcc>
  <rcc rId="3246" sId="1">
    <oc r="K184">
      <f>D184-I184</f>
    </oc>
    <nc r="K184"/>
  </rcc>
  <rcc rId="3247" sId="1">
    <oc r="K185">
      <f>D185-I185</f>
    </oc>
    <nc r="K185"/>
  </rcc>
  <rcc rId="3248" sId="1">
    <oc r="K186">
      <f>D186-I186</f>
    </oc>
    <nc r="K186"/>
  </rcc>
  <rcc rId="3249" sId="1">
    <oc r="K187">
      <f>D187-I187</f>
    </oc>
    <nc r="K187"/>
  </rcc>
  <rcc rId="3250" sId="1">
    <oc r="K188">
      <f>D188-I188</f>
    </oc>
    <nc r="K188"/>
  </rcc>
  <rcv guid="{A0A3CD9B-2436-40D7-91DB-589A95FBBF00}" action="delete"/>
  <rdn rId="0" localSheetId="1" customView="1" name="Z_A0A3CD9B_2436_40D7_91DB_589A95FBBF00_.wvu.PrintArea" hidden="1" oldHidden="1">
    <formula>'на 01.04.2021'!$A$1:$J$188</formula>
    <oldFormula>'на 01.04.2021'!$A$1:$J$188</oldFormula>
  </rdn>
  <rdn rId="0" localSheetId="1" customView="1" name="Z_A0A3CD9B_2436_40D7_91DB_589A95FBBF00_.wvu.PrintTitles" hidden="1" oldHidden="1">
    <formula>'на 01.04.2021'!$5:$8</formula>
    <oldFormula>'на 01.04.2021'!$5:$8</oldFormula>
  </rdn>
  <rdn rId="0" localSheetId="1" customView="1" name="Z_A0A3CD9B_2436_40D7_91DB_589A95FBBF00_.wvu.FilterData" hidden="1" oldHidden="1">
    <formula>'на 01.04.2021'!$A$7:$J$389</formula>
    <oldFormula>'на 01.04.2021'!$A$7:$J$389</oldFormula>
  </rdn>
  <rcv guid="{A0A3CD9B-2436-40D7-91DB-589A95FBBF00}" action="add"/>
  <rsnm rId="3254" sheetId="1" oldName="[Информация о реализации государственных программ на 31.04.2021.xlsx]на 01.03.2021" newName="[Информация о реализации государственных программ на 31.04.2021.xlsx]на 01.04.2021"/>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3:I155" start="0" length="2147483647">
    <dxf>
      <font>
        <color auto="1"/>
      </font>
    </dxf>
  </rfmt>
  <rfmt sheetId="1" sqref="J153:J158" start="0" length="2147483647">
    <dxf>
      <font>
        <color auto="1"/>
      </font>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5" sId="1">
    <oc r="J176" t="inlineStr">
      <is>
        <r>
          <t xml:space="preserve">АГ: </t>
        </r>
        <r>
          <rPr>
            <sz val="16"/>
            <color rgb="FFFF0000"/>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176" t="inlineStr">
      <is>
        <r>
          <t xml:space="preserve">АГ: </t>
        </r>
        <r>
          <rPr>
            <sz val="16"/>
            <color rgb="FFFF0000"/>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fmt sheetId="1" sqref="J176:J180" start="0" length="2147483647">
    <dxf>
      <font>
        <color auto="1"/>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7:I59" start="0" length="2147483647">
    <dxf>
      <font>
        <color auto="1"/>
      </font>
    </dxf>
  </rfmt>
  <rfmt sheetId="1" sqref="L57" start="0" length="2147483647">
    <dxf>
      <font>
        <color auto="1"/>
      </font>
    </dxf>
  </rfmt>
  <rfmt sheetId="1" sqref="L57" start="0" length="2147483647">
    <dxf>
      <font>
        <sz val="18"/>
      </font>
    </dxf>
  </rfmt>
  <rfmt sheetId="1" sqref="L57" start="0" length="2147483647">
    <dxf>
      <font>
        <sz val="16"/>
      </font>
    </dxf>
  </rfmt>
  <rcc rId="2571" sId="1">
    <nc r="L57" t="inlineStr">
      <is>
        <t xml:space="preserve">
</t>
      </is>
    </nc>
  </rcc>
  <rcc rId="2572" sId="1">
    <oc r="J57" t="inlineStr">
      <is>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
</t>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1"/>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
</t>
        </r>
      </is>
    </nc>
  </rcc>
  <rcv guid="{CCF533A2-322B-40E2-88B2-065E6D1D35B4}" action="delete"/>
  <rdn rId="0" localSheetId="1" customView="1" name="Z_CCF533A2_322B_40E2_88B2_065E6D1D35B4_.wvu.PrintArea" hidden="1" oldHidden="1">
    <formula>'на 01.03.2021'!$A$1:$J$205</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6" sId="1">
    <oc r="J114" t="inlineStr">
      <is>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is>
    </oc>
    <nc r="J114" t="inlineStr">
      <is>
        <t xml:space="preserve">   На 01.03.2021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на софинансирование расходных обязательств муниципального образования город Сургут на предоставление социальных выплат молодым семьям заключено 19.02.2021. Согласно выписке из Приказа Департамента строительства ХМАО-Югры от 02.12.2020 № 332-п в 2021 году планируется предоставить социальные выплаты 13 молодым семьям. </t>
      </is>
    </nc>
  </rcc>
  <rfmt sheetId="1" sqref="J114:J119" start="0" length="2147483647">
    <dxf>
      <font>
        <color auto="1"/>
      </font>
    </dxf>
  </rfmt>
  <rfmt sheetId="1" sqref="J120:J125" start="0" length="2147483647">
    <dxf>
      <font>
        <color auto="1"/>
      </font>
    </dxf>
  </rfmt>
  <rcc rId="2647" sId="1">
    <oc r="J126" t="inlineStr">
      <is>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t>
        </r>
      </is>
    </oc>
    <nc r="J126" t="inlineStr">
      <is>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В настоящее время проводятся мероприятия, направленные на подтверждение права граждан на получение субсидии. Ветараны ВОВ на учете на 01.01.2021 отсутствуют.                           
  </t>
        </r>
      </is>
    </nc>
  </rcc>
  <rfmt sheetId="1" sqref="J126:J131" start="0" length="2147483647">
    <dxf>
      <font>
        <color auto="1"/>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01.03.2021'!$A$1:$J$197</formula>
    <oldFormula>'на 01.03.2021'!$A$1:$J$197</oldFormula>
  </rdn>
  <rdn rId="0" localSheetId="1" customView="1" name="Z_13BE7114_35DF_4699_8779_61985C68F6C3_.wvu.PrintTitles" hidden="1" oldHidden="1">
    <formula>'на 01.03.2021'!$5:$8</formula>
    <oldFormula>'на 01.03.2021'!$5:$8</oldFormula>
  </rdn>
  <rdn rId="0" localSheetId="1" customView="1" name="Z_13BE7114_35DF_4699_8779_61985C68F6C3_.wvu.FilterData" hidden="1" oldHidden="1">
    <formula>'на 01.03.2021'!$A$7:$J$397</formula>
    <oldFormula>'на 01.03.2021'!$A$7:$J$397</oldFormula>
  </rdn>
  <rcv guid="{13BE7114-35DF-4699-8779-61985C68F6C3}"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4"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Планируется заключение соглашения между Департаментом культуры ХМАО-Югры и МО городским округом Сургут. </t>
        </r>
        <r>
          <rPr>
            <sz val="16"/>
            <rFont val="Times New Roman"/>
            <family val="1"/>
            <charset val="204"/>
          </rPr>
          <t xml:space="preserve">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5" sId="1">
    <oc r="J51" t="inlineStr">
      <is>
        <r>
          <rPr>
            <sz val="16"/>
            <rFont val="Times New Roman"/>
            <family val="1"/>
            <charset val="204"/>
          </rP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t>
        </r>
        <r>
          <rPr>
            <sz val="16"/>
            <color rgb="FFFF0000"/>
            <rFont val="Times New Roman"/>
            <family val="1"/>
            <charset val="204"/>
          </rPr>
          <t xml:space="preserve"> проводит работу по поиску кандидатов </t>
        </r>
        <r>
          <rPr>
            <sz val="16"/>
            <rFont val="Times New Roman"/>
            <family val="1"/>
            <charset val="204"/>
          </rPr>
          <t xml:space="preserve">для МАУ ПРСМ "Наше время". </t>
        </r>
        <r>
          <rPr>
            <sz val="16"/>
            <color rgb="FFFF0000"/>
            <rFont val="Times New Roman"/>
            <family val="1"/>
            <charset val="204"/>
          </rPr>
          <t xml:space="preserve">                                                                                                                                                                                                                                                 
</t>
        </r>
      </is>
    </oc>
    <nc r="J51" t="inlineStr">
      <is>
        <r>
          <rPr>
            <sz val="16"/>
            <rFont val="Times New Roman"/>
            <family val="1"/>
            <charset val="204"/>
          </rP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01.03.2021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АГ (ДК): В соответствии с письмом КУ ХМАО-Югры "Сургутский центр занятости населения" 1 учреждение молодежной политики, курируемое Администрацией города участвует в реализации мероприятия "Содействие улучшению положения на рынке труда не занятых трудовой деятельностью и безработных граждан". Для обеспечения реализации мероприятия государственной программы КУ ХМАО-Югры "Сургутский центр занятости населения" проводит работу по поиску кандидатов для МАУ ПРСМ "Наше время". </t>
        </r>
        <r>
          <rPr>
            <sz val="16"/>
            <color rgb="FFFF0000"/>
            <rFont val="Times New Roman"/>
            <family val="1"/>
            <charset val="204"/>
          </rPr>
          <t xml:space="preserve">                                                                                                                                                                                                                                                 
</t>
        </r>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6" sId="1">
    <o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01.03.2021 заключен договор с ООО "Догма Групп" на оказание услуг по акарицидной (трехкратной) обработке территории города Сургута, срок выполнения работ с 26.04.2021 по 30.09.2021, площадь, подлежащая обработке 419,75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oc>
    <n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01.03.2021 заключен договор с ООО "Догма Групп" на оказание услуг по акарицидной (трехкратной) обработке территории города Сургута на сумму 1 174,4 тыс. рублей, срок выполнения работ с 26.04.2021 по 30.09.2021, площадь, подлежащая обработке 419,75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nc>
  </rcc>
  <rcv guid="{67ADFAE6-A9AF-44D7-8539-93CD0F6B7849}" action="delete"/>
  <rdn rId="0" localSheetId="1" customView="1" name="Z_67ADFAE6_A9AF_44D7_8539_93CD0F6B7849_.wvu.PrintArea" hidden="1" oldHidden="1">
    <formula>'на 01.03.2021'!$A$1:$J$196</formula>
    <oldFormula>'на 01.03.2021'!$A$1:$J$196</oldFormula>
  </rdn>
  <rdn rId="0" localSheetId="1" customView="1" name="Z_67ADFAE6_A9AF_44D7_8539_93CD0F6B7849_.wvu.PrintTitles" hidden="1" oldHidden="1">
    <formula>'на 01.03.2021'!$5:$8</formula>
    <oldFormula>'на 01.03.2021'!$5:$8</oldFormula>
  </rdn>
  <rdn rId="0" localSheetId="1" customView="1" name="Z_67ADFAE6_A9AF_44D7_8539_93CD0F6B7849_.wvu.FilterData" hidden="1" oldHidden="1">
    <formula>'на 01.03.2021'!$A$7:$J$397</formula>
    <oldFormula>'на 01.03.2021'!$A$7:$J$397</oldFormula>
  </rdn>
  <rcv guid="{67ADFAE6-A9AF-44D7-8539-93CD0F6B7849}"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3:XFD63" start="0" length="2147483647">
    <dxf>
      <font>
        <color auto="1"/>
      </font>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0" sId="1">
    <oc r="J18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oc>
    <nc r="J18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 первую половину февраля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2021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u/>
            <sz val="16"/>
            <color rgb="FFFF0000"/>
            <rFont val="Times New Roman"/>
            <family val="2"/>
            <charset val="204"/>
          </rPr>
          <t/>
        </r>
      </is>
    </nc>
  </rcc>
  <rfmt sheetId="1" sqref="J183:J190"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6" sId="1">
    <o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1"/>
            <charset val="204"/>
          </rPr>
          <t xml:space="preserve">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1"/>
            <charset val="204"/>
          </rPr>
          <t xml:space="preserve">
</t>
        </r>
        <r>
          <rPr>
            <sz val="16"/>
            <rFont val="Times New Roman"/>
            <family val="1"/>
            <charset val="204"/>
          </rPr>
          <t xml:space="preserve">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t>
        </r>
        <r>
          <rPr>
            <sz val="16"/>
            <color rgb="FFFF0000"/>
            <rFont val="Times New Roman"/>
            <family val="1"/>
            <charset val="204"/>
          </rPr>
          <t xml:space="preserve">
</t>
        </r>
        <r>
          <rPr>
            <sz val="16"/>
            <rFont val="Times New Roman"/>
            <family val="1"/>
            <charset val="204"/>
          </rPr>
          <t xml:space="preserve">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
</t>
        </r>
      </is>
    </nc>
  </rcc>
  <rcv guid="{CCF533A2-322B-40E2-88B2-065E6D1D35B4}" action="delete"/>
  <rdn rId="0" localSheetId="1" customView="1" name="Z_CCF533A2_322B_40E2_88B2_065E6D1D35B4_.wvu.PrintArea" hidden="1" oldHidden="1">
    <formula>'на 01.03.2021'!$A$1:$J$205</formula>
    <oldFormula>'на 01.03.2021'!$A$1:$J$205</oldFormula>
  </rdn>
  <rdn rId="0" localSheetId="1" customView="1" name="Z_CCF533A2_322B_40E2_88B2_065E6D1D35B4_.wvu.PrintTitles" hidden="1" oldHidden="1">
    <formula>'на 01.03.2021'!$5:$8</formula>
    <oldFormula>'на 01.03.2021'!$5:$8</oldFormula>
  </rdn>
  <rdn rId="0" localSheetId="1" customView="1" name="Z_CCF533A2_322B_40E2_88B2_065E6D1D35B4_.wvu.FilterData" hidden="1" oldHidden="1">
    <formula>'на 01.03.2021'!$A$7:$J$397</formula>
    <oldFormula>'на 01.03.2021'!$A$7:$J$397</oldFormula>
  </rdn>
  <rcv guid="{CCF533A2-322B-40E2-88B2-065E6D1D35B4}"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4:I89" start="0" length="2147483647">
    <dxf>
      <font>
        <color auto="1"/>
      </font>
    </dxf>
  </rfmt>
  <rfmt sheetId="1" sqref="A96:I101" start="0" length="2147483647">
    <dxf>
      <font>
        <color auto="1"/>
      </font>
    </dxf>
  </rfmt>
  <rfmt sheetId="1" sqref="A102:D107" start="0" length="2147483647">
    <dxf>
      <font>
        <color auto="1"/>
      </font>
    </dxf>
  </rfmt>
  <rfmt sheetId="1" sqref="A108:D113" start="0" length="2147483647">
    <dxf>
      <font>
        <color auto="1"/>
      </font>
    </dxf>
  </rfmt>
  <rfmt sheetId="1" sqref="A132:D137" start="0" length="2147483647">
    <dxf>
      <font>
        <color auto="1"/>
      </font>
    </dxf>
  </rfmt>
  <rfmt sheetId="1" sqref="A138:D143" start="0" length="2147483647">
    <dxf>
      <font>
        <color auto="1"/>
      </font>
    </dxf>
  </rfmt>
  <rfmt sheetId="1" sqref="A90:I95" start="0" length="2147483647">
    <dxf>
      <font>
        <color auto="1"/>
      </font>
    </dxf>
  </rfmt>
  <rfmt sheetId="1" sqref="A64:I84" start="0" length="2147483647">
    <dxf>
      <font>
        <color auto="1"/>
      </font>
    </dxf>
  </rfmt>
  <rfmt sheetId="1" sqref="J84:J89" start="0" length="2147483647">
    <dxf>
      <font>
        <color auto="1"/>
      </font>
    </dxf>
  </rfmt>
  <rfmt sheetId="1" sqref="J96:J101" start="0" length="2147483647">
    <dxf>
      <font>
        <color auto="1"/>
      </font>
    </dxf>
  </rfmt>
  <rcv guid="{6068C3FF-17AA-48A5-A88B-2523CBAC39AE}" action="delete"/>
  <rdn rId="0" localSheetId="1" customView="1" name="Z_6068C3FF_17AA_48A5_A88B_2523CBAC39AE_.wvu.PrintArea" hidden="1" oldHidden="1">
    <formula>'на 01.03.2021'!$A$1:$J$196</formula>
    <oldFormula>'на 01.03.2021'!$A$1:$J$196</oldFormula>
  </rdn>
  <rdn rId="0" localSheetId="1" customView="1" name="Z_6068C3FF_17AA_48A5_A88B_2523CBAC39AE_.wvu.PrintTitles" hidden="1" oldHidden="1">
    <formula>'на 01.03.2021'!$5:$8</formula>
    <oldFormula>'на 01.03.2021'!$5:$8</oldFormula>
  </rdn>
  <rdn rId="0" localSheetId="1" customView="1" name="Z_6068C3FF_17AA_48A5_A88B_2523CBAC39AE_.wvu.FilterData" hidden="1" oldHidden="1">
    <formula>'на 01.03.2021'!$A$7:$J$397</formula>
    <oldFormula>'на 01.03.2021'!$A$7:$J$397</oldFormula>
  </rdn>
  <rcv guid="{6068C3FF-17AA-48A5-A88B-2523CBAC39AE}"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02:J107" start="0" length="2147483647">
    <dxf>
      <font>
        <color auto="1"/>
      </font>
    </dxf>
  </rfmt>
  <rfmt sheetId="1" sqref="J138" start="0" length="2147483647">
    <dxf>
      <font>
        <color auto="1"/>
      </font>
    </dxf>
  </rfmt>
  <rcc rId="2673" sId="1" xfDxf="1" dxf="1">
    <nc r="J132" t="inlineStr">
      <is>
        <t>Средства предусмотрены на выплату субсидии участнику программы. Оплата будет произведена по факту издания Постановления Администрации города.</t>
      </is>
    </nc>
    <ndxf>
      <font>
        <sz val="16"/>
        <color rgb="FFFF0000"/>
      </font>
      <alignment horizontal="justify" vertical="top" wrapText="1" readingOrder="0"/>
      <border outline="0">
        <left style="thin">
          <color indexed="64"/>
        </left>
        <right style="thin">
          <color indexed="64"/>
        </right>
        <top style="thin">
          <color indexed="64"/>
        </top>
      </border>
      <protection locked="0"/>
    </ndxf>
  </rcc>
  <rfmt sheetId="1" sqref="J132" start="0" length="2147483647">
    <dxf>
      <font>
        <color auto="1"/>
      </font>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34:I139" start="0" length="2147483647">
    <dxf>
      <font>
        <color auto="1"/>
      </font>
    </dxf>
  </rfmt>
  <rfmt sheetId="1" sqref="I132" start="0" length="2147483647">
    <dxf>
      <font>
        <color auto="1"/>
      </font>
    </dxf>
  </rfmt>
  <rfmt sheetId="1" sqref="I102:I111" start="0" length="2147483647">
    <dxf>
      <font>
        <color auto="1"/>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4" sId="1">
    <o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
</t>
      </is>
    </oc>
    <n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5"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nc>
  </rcc>
  <rcv guid="{6068C3FF-17AA-48A5-A88B-2523CBAC39AE}" action="delete"/>
  <rdn rId="0" localSheetId="1" customView="1" name="Z_6068C3FF_17AA_48A5_A88B_2523CBAC39AE_.wvu.PrintArea" hidden="1" oldHidden="1">
    <formula>'на 01.03.2021'!$A$1:$J$196</formula>
    <oldFormula>'на 01.03.2021'!$A$1:$J$196</oldFormula>
  </rdn>
  <rdn rId="0" localSheetId="1" customView="1" name="Z_6068C3FF_17AA_48A5_A88B_2523CBAC39AE_.wvu.PrintTitles" hidden="1" oldHidden="1">
    <formula>'на 01.03.2021'!$5:$8</formula>
    <oldFormula>'на 01.03.2021'!$5:$8</oldFormula>
  </rdn>
  <rdn rId="0" localSheetId="1" customView="1" name="Z_6068C3FF_17AA_48A5_A88B_2523CBAC39AE_.wvu.FilterData" hidden="1" oldHidden="1">
    <formula>'на 01.03.2021'!$A$7:$J$397</formula>
    <oldFormula>'на 01.03.2021'!$A$7:$J$397</oldFormula>
  </rdn>
  <rcv guid="{6068C3FF-17AA-48A5-A88B-2523CBAC39AE}"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9"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
 </t>
        </r>
      </is>
    </oc>
    <n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0" sId="1">
    <oc r="I27">
      <f>13492475.47+1398777.1+1517.03</f>
    </oc>
    <nc r="I27">
      <f>13492475.47+1398777.06+1517.03</f>
    </nc>
  </rcc>
  <rcc rId="2681" sId="1">
    <oc r="I28">
      <f>166971.12+146565.25+1011.35</f>
    </oc>
    <nc r="I28">
      <f>166971.12+146565.18+1011.35</f>
    </nc>
  </rcc>
  <rcc rId="2682"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6:J171" start="0" length="2147483647">
    <dxf>
      <font>
        <color auto="1"/>
      </font>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A22" start="0" length="2147483647">
    <dxf>
      <font>
        <color auto="1"/>
      </font>
    </dxf>
  </rfmt>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4" sId="1">
    <oc r="B21" t="inlineStr">
      <is>
        <r>
          <t xml:space="preserve">Государственная программа "Развитие образования"
</t>
        </r>
        <r>
          <rPr>
            <sz val="16"/>
            <color rgb="FFFF0000"/>
            <rFont val="Times New Roman"/>
            <family val="1"/>
            <charset val="204"/>
          </rPr>
          <t>1.</t>
        </r>
        <r>
          <rPr>
            <b/>
            <sz val="16"/>
            <color rgb="FFFF0000"/>
            <rFont val="Times New Roman"/>
            <family val="1"/>
            <charset val="204"/>
          </rPr>
          <t xml:space="preserve"> С</t>
        </r>
        <r>
          <rPr>
            <sz val="16"/>
            <color rgb="FFFF0000"/>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I17" start="0" length="2147483647">
    <dxf>
      <font>
        <color auto="1"/>
      </font>
    </dxf>
  </rfmt>
  <rcc rId="2580" sId="1" odxf="1" dxf="1">
    <o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oc>
    <n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На 01.03.2021 заключен договор с ООО "Догма Групп" на оказание услуг по акарицидной (трехкратной) обработке территории города Сургута, срок выполнения работ с 26.04.2021 по 30.09.2021, площадь, подлежащая обработке 419,75 га.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nc>
    <odxf>
      <font>
        <sz val="16"/>
        <color rgb="FFFF0000"/>
      </font>
    </odxf>
    <ndxf>
      <font>
        <sz val="16"/>
        <color auto="1"/>
      </font>
    </ndxf>
  </rcc>
  <rcc rId="2581" sId="1">
    <o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color rgb="FFFF0000"/>
            <rFont val="Times New Roman"/>
            <family val="1"/>
            <charset val="204"/>
          </rPr>
          <t xml:space="preserve">ДГХ: 
</t>
        </r>
        <r>
          <rPr>
            <sz val="16"/>
            <color rgb="FFFF0000"/>
            <rFont val="Times New Roman"/>
            <family val="1"/>
            <charset val="204"/>
          </rPr>
          <t xml:space="preserve">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Также запланирована проверка смет на сумму 16,4 тыс.руб.
Расходы запланированы на 2- 4 кварталы 2021 года.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oc>
    <n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6" sId="1">
    <oc r="B21" t="inlineStr">
      <is>
        <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t>
        </r>
        <r>
          <rPr>
            <sz val="16"/>
            <color rgb="FFFF0000"/>
            <rFont val="Times New Roman"/>
            <family val="1"/>
            <charset val="204"/>
          </rPr>
          <t>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7"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t>
        </r>
        <r>
          <rPr>
            <sz val="16"/>
            <color rgb="FFFF0000"/>
            <rFont val="Times New Roman"/>
            <family val="1"/>
            <charset val="204"/>
          </rPr>
          <t>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B30" start="0" length="2147483647">
    <dxf>
      <font>
        <color auto="1"/>
      </font>
    </dxf>
  </rfmt>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6" start="0" length="2147483647">
    <dxf>
      <font>
        <color auto="1"/>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8"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color rgb="FFFF0000"/>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0"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
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 start="0" length="2147483647">
    <dxf>
      <font>
        <color auto="1"/>
      </font>
    </dxf>
  </rfmt>
  <rfmt sheetId="1" sqref="C26" start="0" length="2147483647">
    <dxf>
      <font>
        <color auto="1"/>
      </font>
    </dxf>
  </rfmt>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1" sId="1" numFmtId="4">
    <oc r="E26">
      <v>0</v>
    </oc>
    <nc r="E26">
      <v>54559.98</v>
    </nc>
  </rcc>
  <rfmt sheetId="1" sqref="E26" start="0" length="2147483647">
    <dxf>
      <font>
        <color auto="1"/>
      </font>
    </dxf>
  </rfmt>
  <rcc rId="2692" sId="1" numFmtId="4">
    <oc r="G26">
      <v>0</v>
    </oc>
    <nc r="G26">
      <v>54559.98</v>
    </nc>
  </rcc>
  <rfmt sheetId="1" sqref="G26:H26" start="0" length="2147483647">
    <dxf>
      <font>
        <color auto="1"/>
      </font>
    </dxf>
  </rfmt>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 start="0" length="2147483647">
    <dxf>
      <font>
        <color auto="1"/>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2" sId="1">
    <oc r="J102" t="inlineStr">
      <is>
        <t>Размещение закупок на приобретение жилых помещений для участников программы запланировано на апрель 2021 года</t>
      </is>
    </oc>
    <nc r="J102" t="inlineStr">
      <is>
        <r>
          <t xml:space="preserve">Размещение закупок на приобретение жилых помещений для участников программы запланировано на апрель 2021 года
</t>
        </r>
        <r>
          <rPr>
            <sz val="16"/>
            <rFont val="Times New Roman"/>
            <family val="1"/>
            <charset val="204"/>
          </rPr>
          <t xml:space="preserve">ДГХ: в 2021 году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t>
        </r>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6" start="0" length="2147483647">
    <dxf>
      <font>
        <color auto="1"/>
      </font>
    </dxf>
  </rfmt>
  <rfmt sheetId="1" sqref="C27:D27" start="0" length="2147483647">
    <dxf>
      <font>
        <color auto="1"/>
      </font>
    </dxf>
  </rfmt>
  <rfmt sheetId="1" sqref="C28:D28" start="0" length="2147483647">
    <dxf>
      <font>
        <color auto="1"/>
      </font>
    </dxf>
  </rfmt>
  <rcc rId="2693" sId="1" numFmtId="4">
    <oc r="E27">
      <v>160479</v>
    </oc>
    <nc r="E27">
      <v>987414.85</v>
    </nc>
  </rcc>
  <rfmt sheetId="1" sqref="E27" start="0" length="2147483647">
    <dxf>
      <font>
        <color auto="1"/>
      </font>
    </dxf>
  </rfmt>
  <rfmt sheetId="1" sqref="F27" start="0" length="2147483647">
    <dxf>
      <font>
        <color auto="1"/>
      </font>
    </dxf>
  </rfmt>
  <rcc rId="2694" sId="1" numFmtId="4">
    <oc r="G27">
      <v>50199.41</v>
    </oc>
    <nc r="G27">
      <v>933354.18</v>
    </nc>
  </rcc>
  <rfmt sheetId="1" sqref="G27" start="0" length="2147483647">
    <dxf>
      <font>
        <color auto="1"/>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7" start="0" length="2147483647">
    <dxf>
      <font>
        <color auto="1"/>
      </font>
    </dxf>
  </rfmt>
  <rcc rId="2695" sId="1" numFmtId="4">
    <oc r="G28">
      <v>0</v>
    </oc>
    <nc r="G28">
      <v>9787.5</v>
    </nc>
  </rcc>
  <rfmt sheetId="1" sqref="E28:H28" start="0" length="2147483647">
    <dxf>
      <font>
        <color auto="1"/>
      </font>
    </dxf>
  </rfmt>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7" start="0" length="2147483647">
    <dxf>
      <font>
        <color auto="1"/>
      </font>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6"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Выплата капитального гранта 2021 года произведена. Остаток средств в размере 0,11 тыс.руб. сложился в связи с выплатой капитального гранта в соответствии с соглашением.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8" start="0" length="2147483647">
    <dxf>
      <font>
        <color auto="1"/>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D21:D23" start="0" length="2147483647">
    <dxf>
      <font>
        <color auto="1"/>
      </font>
    </dxf>
  </rfmt>
  <rfmt sheetId="1" sqref="E21:E23" start="0" length="2147483647">
    <dxf>
      <font>
        <color auto="1"/>
      </font>
    </dxf>
  </rfmt>
  <rfmt sheetId="1" sqref="F21:I23" start="0" length="2147483647">
    <dxf>
      <font>
        <color auto="1"/>
      </font>
    </dxf>
  </rfmt>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9"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0"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На 01.03.2021 заключен договор с ООО "Югорский экспертный центр" на оказание услуг по проведению проверки достоверности определения сметной стоимости работ (ремонт жилого помещения по адресу ул. Мечникова, 4, кв.30) на сумму 3,0 тыс.руб., со сроком оказания услуг - до 02.03.2021.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В 2021 году планируемое количество путевок детям-сиротам и детям, оставшимся без попечения родителей, в организации отдыха детей и их оздоровления составляет 200 шт.</t>
        </r>
        <r>
          <rPr>
            <sz val="16"/>
            <color rgb="FFFF0000"/>
            <rFont val="Times New Roman"/>
            <family val="1"/>
            <charset val="204"/>
          </rPr>
          <t xml:space="preserve">
</t>
        </r>
        <r>
          <rPr>
            <u/>
            <sz val="16"/>
            <rFont val="Times New Roman"/>
            <family val="1"/>
            <charset val="204"/>
          </rPr>
          <t>ДАиГ</t>
        </r>
        <r>
          <rPr>
            <sz val="16"/>
            <rFont val="Times New Roman"/>
            <family val="1"/>
            <charset val="204"/>
          </rPr>
          <t>: Размещенные в феврале закупки на приобретение 62 жилых помещений для участников программы  не состоялись по причине отсутствия заявок на участие в аукционах. Повторное размещение запланировано на март 2021 года</t>
        </r>
      </is>
    </nc>
  </rcc>
  <rcv guid="{3EEA7E1A-5F2B-4408-A34C-1F0223B5B245}" action="delete"/>
  <rdn rId="0" localSheetId="1" customView="1" name="Z_3EEA7E1A_5F2B_4408_A34C_1F0223B5B245_.wvu.FilterData" hidden="1" oldHidden="1">
    <formula>'на 01.03.2021'!$A$7:$J$397</formula>
    <oldFormula>'на 01.03.2021'!$A$7:$J$397</oldFormula>
  </rdn>
  <rcv guid="{3EEA7E1A-5F2B-4408-A34C-1F0223B5B245}"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66:I169" start="0" length="2147483647">
    <dxf>
      <font>
        <color auto="1"/>
      </font>
    </dxf>
  </rfmt>
  <rcc rId="2583" sId="1">
    <oc r="J166" t="inlineStr">
      <is>
        <r>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t>
        </r>
        <r>
          <rPr>
            <sz val="16"/>
            <rFont val="Times New Roman"/>
            <family val="1"/>
            <charset val="204"/>
          </rPr>
          <t>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oc>
    <nc r="J166" t="inlineStr">
      <is>
        <r>
          <rPr>
            <sz val="16"/>
            <rFont val="Times New Roman"/>
            <family val="1"/>
            <charset val="204"/>
          </rPr>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На 2021 год запланированы следующие мероприятия:
- Центральное управление дорожным движением и сетевая инфраструктура;
- Единая платформа управления транспортной системой;
- Подсистемы светофорного и приоритетного управления движением.
Расходы запланированы на 4 квартал 2021 года.
</t>
        </r>
        <r>
          <rPr>
            <sz val="16"/>
            <color rgb="FFFF0000"/>
            <rFont val="Times New Roman"/>
            <family val="1"/>
            <charset val="204"/>
          </rPr>
          <t xml:space="preserve">
</t>
        </r>
        <r>
          <rPr>
            <sz val="16"/>
            <rFont val="Times New Roman"/>
            <family val="1"/>
            <charset val="204"/>
          </rPr>
          <t>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XFD10" start="0" length="2147483647">
    <dxf>
      <font>
        <color auto="1"/>
      </font>
    </dxf>
  </rfmt>
  <rfmt sheetId="1" sqref="A11:XFD11"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5" sId="1">
    <oc r="I59">
      <f>D59-G59</f>
    </oc>
    <nc r="I59">
      <f>D59</f>
    </nc>
  </rc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H14" start="0" length="2147483647">
    <dxf>
      <font>
        <color auto="1"/>
      </font>
    </dxf>
  </rfmt>
  <rfmt sheetId="1" sqref="I14" start="0" length="2147483647">
    <dxf>
      <font>
        <color auto="1"/>
      </font>
    </dxf>
  </rfmt>
  <rfmt sheetId="1" sqref="I11" start="0" length="2147483647">
    <dxf>
      <font>
        <color rgb="FFFF0000"/>
      </font>
    </dxf>
  </rfmt>
  <rfmt sheetId="1" sqref="K11" start="0" length="2147483647">
    <dxf>
      <font>
        <color rgb="FFFF0000"/>
      </font>
    </dxf>
  </rfmt>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I12" start="0" length="2147483647">
    <dxf>
      <font>
        <color auto="1"/>
      </font>
    </dxf>
  </rfmt>
  <rcv guid="{6E4A7295-8CE0-4D28-ABEF-D38EBAE7C204}" action="delete"/>
  <rdn rId="0" localSheetId="1" customView="1" name="Z_6E4A7295_8CE0_4D28_ABEF_D38EBAE7C204_.wvu.PrintArea" hidden="1" oldHidden="1">
    <formula>'на 01.03.2021'!$A$1:$J$196</formula>
    <oldFormula>'на 01.03.2021'!$A$1:$J$196</oldFormula>
  </rdn>
  <rdn rId="0" localSheetId="1" customView="1" name="Z_6E4A7295_8CE0_4D28_ABEF_D38EBAE7C204_.wvu.PrintTitles" hidden="1" oldHidden="1">
    <formula>'на 01.03.2021'!$5:$8</formula>
    <oldFormula>'на 01.03.2021'!$5:$8</oldFormula>
  </rdn>
  <rdn rId="0" localSheetId="1" customView="1" name="Z_6E4A7295_8CE0_4D28_ABEF_D38EBAE7C204_.wvu.FilterData" hidden="1" oldHidden="1">
    <formula>'на 01.03.2021'!$A$7:$J$397</formula>
    <oldFormula>'на 01.03.2021'!$A$7:$J$397</oldFormula>
  </rdn>
  <rcv guid="{6E4A7295-8CE0-4D28-ABEF-D38EBAE7C204}"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3" sId="1">
    <oc r="J126"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В настоящее время проводятся мероприятия, направленные на подтверждение права граждан на получение субсидии. Ветараны ВОВ на учете на 01.01.2021 отсутствуют.                           
  </t>
        </r>
      </is>
    </oc>
    <nc r="J126"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В настоящее время проводятся мероприятия, направленные на подтверждение права граждан на получение субсидии. Ветераны ВОВ на учете на 01.01.2021 отсутствуют.                           
  </t>
        </r>
      </is>
    </nc>
  </rcc>
  <rcc rId="2714" sId="1">
    <o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is>
    </oc>
    <nc r="J14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01.03.2021 заключено соглашение о предоставлении субсидии местному бюджету из бюджета ХМАО-Югры № 05-ОЗП-2021 от 25.01.2021. Проектная документация разработана и направлена на экспертизу.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01.03.2021 ведется процедура заключения соглашения с  АО "Сжиженный газ Север" в соответствии с  поступившим обращением.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(заключен муниципальный контракт №11Б/2020 от 20.07.2020 с ООО "Среда Комфорта", срок выполнения - 30.09.2021. Заключен муниципальный контракт №1/2021 от 20.01.2021 с ООО "Горизонт", срок выполнения работ - 28.02.2022. Сумма по контракту 111 808,95 тыс.руб., в т.ч. лимиты на 2021 год - 10 214,07 тыс.руб.)
</t>
      </is>
    </nc>
  </rcc>
  <rcv guid="{67ADFAE6-A9AF-44D7-8539-93CD0F6B7849}" action="delete"/>
  <rdn rId="0" localSheetId="1" customView="1" name="Z_67ADFAE6_A9AF_44D7_8539_93CD0F6B7849_.wvu.PrintArea" hidden="1" oldHidden="1">
    <formula>'на 01.03.2021'!$A$1:$J$196</formula>
    <oldFormula>'на 01.03.2021'!$A$1:$J$196</oldFormula>
  </rdn>
  <rdn rId="0" localSheetId="1" customView="1" name="Z_67ADFAE6_A9AF_44D7_8539_93CD0F6B7849_.wvu.PrintTitles" hidden="1" oldHidden="1">
    <formula>'на 01.03.2021'!$5:$8</formula>
    <oldFormula>'на 01.03.2021'!$5:$8</oldFormula>
  </rdn>
  <rdn rId="0" localSheetId="1" customView="1" name="Z_67ADFAE6_A9AF_44D7_8539_93CD0F6B7849_.wvu.FilterData" hidden="1" oldHidden="1">
    <formula>'на 01.03.2021'!$A$7:$J$397</formula>
    <oldFormula>'на 01.03.2021'!$A$7:$J$397</oldFormula>
  </rdn>
  <rcv guid="{67ADFAE6-A9AF-44D7-8539-93CD0F6B7849}"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8"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планируется осуществить во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Расходы планируется осуществить во 2 квартале 2021 года.                                                                                                                                                                                                                                                                                                                                                                                                                                                                                                       
                                                                                                                                                                                          </t>
        </r>
        <r>
          <rPr>
            <sz val="16"/>
            <color rgb="FFFF0000"/>
            <rFont val="Times New Roman"/>
            <family val="2"/>
            <charset val="204"/>
          </rPr>
          <t xml:space="preserve">                                                                                    
</t>
        </r>
        <r>
          <rPr>
            <u/>
            <sz val="16"/>
            <rFont val="Times New Roman"/>
            <family val="1"/>
            <charset val="204"/>
          </rPr>
          <t/>
        </r>
      </is>
    </nc>
  </rcc>
  <rcv guid="{45DE1976-7F07-4EB4-8A9C-FB72D060BEFA}" action="delete"/>
  <rdn rId="0" localSheetId="1" customView="1" name="Z_45DE1976_7F07_4EB4_8A9C_FB72D060BEFA_.wvu.PrintArea" hidden="1" oldHidden="1">
    <formula>'на 01.03.2021'!$A$1:$J$182</formula>
    <oldFormula>'на 01.03.2021'!$A$1:$J$182</oldFormula>
  </rdn>
  <rdn rId="0" localSheetId="1" customView="1" name="Z_45DE1976_7F07_4EB4_8A9C_FB72D060BEFA_.wvu.PrintTitles" hidden="1" oldHidden="1">
    <formula>'на 01.03.2021'!$5:$8</formula>
    <oldFormula>'на 01.03.2021'!$5:$8</oldFormula>
  </rdn>
  <rdn rId="0" localSheetId="1" customView="1" name="Z_45DE1976_7F07_4EB4_8A9C_FB72D060BEFA_.wvu.FilterData" hidden="1" oldHidden="1">
    <formula>'на 01.03.2021'!$A$7:$J$397</formula>
    <oldFormula>'на 01.03.2021'!$A$7:$J$397</oldFormula>
  </rdn>
  <rcv guid="{45DE1976-7F07-4EB4-8A9C-FB72D060BEFA}"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2"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планируется осуществить во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Расходы планируется осуществить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планируется осуществить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Расходы планируется осуществить в 2 квартале 2021 года.                                                                                                                                                                                                                                                                                                                                                                                                                                                                                                       
                                                                                                                                                                                          </t>
        </r>
        <r>
          <rPr>
            <sz val="16"/>
            <color rgb="FFFF0000"/>
            <rFont val="Times New Roman"/>
            <family val="2"/>
            <charset val="204"/>
          </rPr>
          <t xml:space="preserve">                                                                                    
</t>
        </r>
        <r>
          <rPr>
            <u/>
            <sz val="16"/>
            <rFont val="Times New Roman"/>
            <family val="1"/>
            <charset val="204"/>
          </rPr>
          <t/>
        </r>
      </is>
    </nc>
  </rcc>
  <rcc rId="2723"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t>
        </r>
        <r>
          <rPr>
            <sz val="16"/>
            <color rgb="FFFF0000"/>
            <rFont val="Times New Roman"/>
            <family val="1"/>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r>
        <r>
          <rPr>
            <sz val="16"/>
            <color rgb="FFFF0000"/>
            <rFont val="Times New Roman"/>
            <family val="1"/>
            <charset val="204"/>
          </rPr>
          <t xml:space="preserve">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планируется осуществить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планируется осуществить в  2-3 кварталах 2021 года.            </t>
        </r>
        <r>
          <rPr>
            <sz val="16"/>
            <color rgb="FFFF0000"/>
            <rFont val="Times New Roman"/>
            <family val="1"/>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планируется осуществить в 2-4 кварталах 2021 года.       </t>
        </r>
        <r>
          <rPr>
            <sz val="16"/>
            <color rgb="FFFF0000"/>
            <rFont val="Times New Roman"/>
            <family val="1"/>
            <charset val="204"/>
          </rPr>
          <t xml:space="preserve">                                                                                                  
</t>
        </r>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4" sId="1">
    <o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1"/>
            <charset val="204"/>
          </rPr>
          <t xml:space="preserve">
</t>
        </r>
        <r>
          <rPr>
            <sz val="16"/>
            <rFont val="Times New Roman"/>
            <family val="1"/>
            <charset val="204"/>
          </rPr>
          <t xml:space="preserve">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t>
        </r>
        <r>
          <rPr>
            <sz val="16"/>
            <color rgb="FFFF0000"/>
            <rFont val="Times New Roman"/>
            <family val="1"/>
            <charset val="204"/>
          </rPr>
          <t xml:space="preserve">
</t>
        </r>
        <r>
          <rPr>
            <sz val="16"/>
            <rFont val="Times New Roman"/>
            <family val="1"/>
            <charset val="204"/>
          </rPr>
          <t xml:space="preserve">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На 01.03.2021 поступило два заявления на предоставление поддержки в виде субсидии на повышение эффективности использования и развитие ресурсного потенциала рыбохозяйственного комплекса. Документы  на выплату субсидии находятся на рассмотрении. </t>
        </r>
        <r>
          <rPr>
            <sz val="16"/>
            <color rgb="FFFF0000"/>
            <rFont val="Times New Roman"/>
            <family val="1"/>
            <charset val="204"/>
          </rPr>
          <t xml:space="preserve">
</t>
        </r>
        <r>
          <rPr>
            <sz val="16"/>
            <rFont val="Times New Roman"/>
            <family val="1"/>
            <charset val="204"/>
          </rPr>
          <t xml:space="preserve">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На 01.03.2021 за счет средств окружного бюджета фактически отловлено 37 голов. 
</t>
        </r>
        <r>
          <rPr>
            <sz val="16"/>
            <color rgb="FFFF0000"/>
            <rFont val="Times New Roman"/>
            <family val="1"/>
            <charset val="204"/>
          </rPr>
          <t xml:space="preserve">
</t>
        </r>
        <r>
          <rPr>
            <sz val="16"/>
            <rFont val="Times New Roman"/>
            <family val="1"/>
            <charset val="204"/>
          </rPr>
          <t xml:space="preserve">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запланированы на 4 квартал 2021 года.
</t>
        </r>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5" sId="1">
    <o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планируется осуществить в 2-4 кварталах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Расходы планируется осуществить в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подпрограммы "Модернизация и развитие учреждений и организаций культуры" государственной программы заключено соглашение о предоставлении субсидии местному бюджету из бюджета Ханты-Мансийского автономного округа - Югры от 25.01.2021 № 2.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Расходы запланированы на 2-4 кварталы 2021 года.                                                                                                    </t>
        </r>
        <r>
          <rPr>
            <sz val="16"/>
            <color rgb="FFFF0000"/>
            <rFont val="Times New Roman"/>
            <family val="2"/>
            <charset val="204"/>
          </rPr>
          <t xml:space="preserve">
</t>
        </r>
        <r>
          <rPr>
            <sz val="16"/>
            <rFont val="Times New Roman"/>
            <family val="1"/>
            <charset val="204"/>
          </rPr>
          <t>2)  В рамках подпрограммы "Поддержка творческой деятельности и техническое оснащение детских и кукольных театров" бюджетные ассигнования запланированы на техническое оснащение детских и кукольных театров (МАУ "ТАиК "Петрушка").</t>
        </r>
        <r>
          <rPr>
            <sz val="16"/>
            <color rgb="FFFF0000"/>
            <rFont val="Times New Roman"/>
            <family val="1"/>
            <charset val="204"/>
          </rPr>
          <t xml:space="preserve"> </t>
        </r>
        <r>
          <rPr>
            <sz val="16"/>
            <rFont val="Times New Roman"/>
            <family val="1"/>
            <charset val="204"/>
          </rPr>
          <t xml:space="preserve">Планируется заключение соглашения между Департаментом культуры ХМАО-Югры и МО городским округом Сургут. Расходы заппланированы на  2 квартал 2021 года.                                                                                                                                                                                                                                                                                                                                                                                                                                                                                                       
                                                                                                                                                                                          </t>
        </r>
        <r>
          <rPr>
            <sz val="16"/>
            <color rgb="FFFF0000"/>
            <rFont val="Times New Roman"/>
            <family val="2"/>
            <charset val="204"/>
          </rPr>
          <t xml:space="preserve">                                                                                    
</t>
        </r>
        <r>
          <rPr>
            <u/>
            <sz val="16"/>
            <rFont val="Times New Roman"/>
            <family val="1"/>
            <charset val="204"/>
          </rPr>
          <t/>
        </r>
      </is>
    </nc>
  </rcc>
  <rcc rId="2726"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планируется осуществить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планируется осуществить в  2-3 кварталах 2021 года.            </t>
        </r>
        <r>
          <rPr>
            <sz val="16"/>
            <color rgb="FFFF0000"/>
            <rFont val="Times New Roman"/>
            <family val="1"/>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планируется осуществить в 2-4 кварталах 2021 года.       </t>
        </r>
        <r>
          <rPr>
            <sz val="16"/>
            <color rgb="FFFF0000"/>
            <rFont val="Times New Roman"/>
            <family val="1"/>
            <charset val="204"/>
          </rPr>
          <t xml:space="preserve">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Расходы запланированы на  2-4 кварталы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Расходы запланированы на   2-3 кварталы 2021 года.            </t>
        </r>
        <r>
          <rPr>
            <sz val="16"/>
            <color rgb="FFFF0000"/>
            <rFont val="Times New Roman"/>
            <family val="1"/>
            <charset val="204"/>
          </rPr>
          <t xml:space="preserve">                                                                                                                              </t>
        </r>
        <r>
          <rPr>
            <sz val="16"/>
            <rFont val="Times New Roman"/>
            <family val="1"/>
            <charset val="204"/>
          </rPr>
          <t xml:space="preserve">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Расходы запланированы на 2-4 кварталы 2021 года.       </t>
        </r>
        <r>
          <rPr>
            <sz val="16"/>
            <color rgb="FFFF0000"/>
            <rFont val="Times New Roman"/>
            <family val="1"/>
            <charset val="204"/>
          </rPr>
          <t xml:space="preserve">                                                                                                  
</t>
        </r>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7" sId="1" quotePrefix="1">
    <oc r="A3" t="inlineStr">
      <is>
        <t>Информация о реализации государственных программ Ханты-Мансийского автономного округа - Югры
на территории города Сургута на 01.03 2021 года</t>
      </is>
    </oc>
    <nc r="A3" t="inlineStr">
      <is>
        <t>Информация о реализации государственных программ Ханты-Мансийского автономного округа - Югры
на территории города Сургута на 31.03 2021 года</t>
      </is>
    </nc>
  </rcc>
  <rcv guid="{CA384592-0CFD-4322-A4EB-34EC04693944}" action="delete"/>
  <rdn rId="0" localSheetId="1" customView="1" name="Z_CA384592_0CFD_4322_A4EB_34EC04693944_.wvu.PrintArea" hidden="1" oldHidden="1">
    <formula>'на 01.03.2021'!$A$1:$J$196</formula>
    <oldFormula>'на 01.03.2021'!$A$1:$J$196</oldFormula>
  </rdn>
  <rdn rId="0" localSheetId="1" customView="1" name="Z_CA384592_0CFD_4322_A4EB_34EC04693944_.wvu.PrintTitles" hidden="1" oldHidden="1">
    <formula>'на 01.03.2021'!$5:$8</formula>
    <oldFormula>'на 01.03.2021'!$5:$8</oldFormula>
  </rdn>
  <rdn rId="0" localSheetId="1" customView="1" name="Z_CA384592_0CFD_4322_A4EB_34EC04693944_.wvu.Cols" hidden="1" oldHidden="1">
    <formula>'на 01.03.2021'!$K:$M</formula>
    <oldFormula>'на 01.03.2021'!$K:$M</oldFormula>
  </rdn>
  <rdn rId="0" localSheetId="1" customView="1" name="Z_CA384592_0CFD_4322_A4EB_34EC04693944_.wvu.FilterData" hidden="1" oldHidden="1">
    <formula>'на 01.03.2021'!$A$7:$J$397</formula>
    <oldFormula>'на 01.03.2021'!$A$7:$J$397</oldFormula>
  </rdn>
  <rcv guid="{CA384592-0CFD-4322-A4EB-34EC0469394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5">
  <userInfo guid="{FEFA2F24-30E5-4D49-B525-70F292CA6199}" name="Вершинина Мария Игоревна" id="-1434601831" dateTime="2021-01-18T15:26:14"/>
  <userInfo guid="{0FD3F8AC-2787-47A4-8BBB-C985A2E07826}" name="Крыжановская Анна Александровна" id="-144618287" dateTime="2021-01-18T16:15:55"/>
  <userInfo guid="{2D064BE8-E1E4-4460-8B54-AF429C09E79B}" name="Фесик Светлана Викторовна" id="-1001710632" dateTime="2021-02-05T16:31:35"/>
  <userInfo guid="{2DFDEF93-2DBA-407D-B148-3EBF3BA1425F}" name="Перевощикова Анна Васильевна" id="-1773447133" dateTime="2021-04-01T15:43:37"/>
  <userInfo guid="{86C19426-0310-4B19-8D5E-0F2CD7C9F6B9}" name="Залецкая Ольга Генадьевна" id="-1944766585" dateTime="2021-04-12T15:43:11"/>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N404"/>
  <sheetViews>
    <sheetView showZeros="0" tabSelected="1" showOutlineSymbols="0" view="pageBreakPreview" zoomScale="50" zoomScaleNormal="60" zoomScaleSheetLayoutView="46" zoomScalePageLayoutView="75" workbookViewId="0">
      <pane xSplit="2" ySplit="7" topLeftCell="C8" activePane="bottomRight" state="frozen"/>
      <selection pane="topRight" activeCell="C1" sqref="C1"/>
      <selection pane="bottomLeft" activeCell="A8" sqref="A8"/>
      <selection pane="bottomRight" activeCell="K1" sqref="K1:M1048576"/>
    </sheetView>
  </sheetViews>
  <sheetFormatPr defaultColWidth="9" defaultRowHeight="26.25" outlineLevelRow="1" outlineLevelCol="2" x14ac:dyDescent="0.25"/>
  <cols>
    <col min="1" max="1" width="16.125" style="14" customWidth="1"/>
    <col min="2" max="2" width="76.5" style="15" customWidth="1"/>
    <col min="3" max="4" width="23.875" style="16" customWidth="1"/>
    <col min="5" max="5" width="21.5" style="17" customWidth="1" outlineLevel="2"/>
    <col min="6" max="6" width="18.625" style="18" customWidth="1" outlineLevel="2"/>
    <col min="7" max="7" width="21.125" style="16" customWidth="1" outlineLevel="2"/>
    <col min="8" max="8" width="19.375" style="18" customWidth="1" outlineLevel="2"/>
    <col min="9" max="9" width="22" style="18" customWidth="1" outlineLevel="2"/>
    <col min="10" max="10" width="155.75" style="15" customWidth="1"/>
    <col min="11" max="11" width="23.125" style="3" customWidth="1"/>
    <col min="12" max="12" width="27.75" style="3" customWidth="1"/>
    <col min="13" max="13" width="22.75" style="11" customWidth="1"/>
    <col min="14" max="65" width="9" style="11" customWidth="1"/>
    <col min="66" max="16384" width="9" style="11"/>
  </cols>
  <sheetData>
    <row r="1" spans="1:13" ht="30.75" x14ac:dyDescent="0.25">
      <c r="A1" s="5"/>
      <c r="B1" s="6"/>
      <c r="C1" s="7"/>
      <c r="D1" s="7"/>
      <c r="E1" s="8"/>
      <c r="F1" s="9"/>
      <c r="G1" s="7"/>
      <c r="H1" s="9"/>
      <c r="I1" s="9"/>
      <c r="J1" s="10"/>
    </row>
    <row r="2" spans="1:13" ht="2.25" customHeight="1" x14ac:dyDescent="0.25">
      <c r="A2" s="5"/>
      <c r="B2" s="6"/>
      <c r="C2" s="7"/>
      <c r="D2" s="7"/>
      <c r="E2" s="8"/>
      <c r="F2" s="9"/>
      <c r="G2" s="7"/>
      <c r="H2" s="9"/>
      <c r="I2" s="9"/>
      <c r="J2" s="10"/>
    </row>
    <row r="3" spans="1:13" ht="63.75" customHeight="1" x14ac:dyDescent="0.25">
      <c r="A3" s="202" t="s">
        <v>86</v>
      </c>
      <c r="B3" s="202"/>
      <c r="C3" s="202"/>
      <c r="D3" s="202"/>
      <c r="E3" s="202"/>
      <c r="F3" s="202"/>
      <c r="G3" s="202"/>
      <c r="H3" s="202"/>
      <c r="I3" s="202"/>
      <c r="J3" s="202"/>
    </row>
    <row r="4" spans="1:13" s="47" customFormat="1" x14ac:dyDescent="0.25">
      <c r="A4" s="41"/>
      <c r="B4" s="42"/>
      <c r="C4" s="43"/>
      <c r="D4" s="43"/>
      <c r="E4" s="43"/>
      <c r="F4" s="43"/>
      <c r="G4" s="43"/>
      <c r="H4" s="44"/>
      <c r="I4" s="45"/>
      <c r="J4" s="19" t="s">
        <v>30</v>
      </c>
      <c r="K4" s="46"/>
      <c r="L4" s="46"/>
    </row>
    <row r="5" spans="1:13" s="36" customFormat="1" ht="75" customHeight="1" x14ac:dyDescent="0.25">
      <c r="A5" s="205" t="s">
        <v>3</v>
      </c>
      <c r="B5" s="208" t="s">
        <v>8</v>
      </c>
      <c r="C5" s="206" t="s">
        <v>54</v>
      </c>
      <c r="D5" s="206"/>
      <c r="E5" s="210" t="s">
        <v>74</v>
      </c>
      <c r="F5" s="210"/>
      <c r="G5" s="210"/>
      <c r="H5" s="210"/>
      <c r="I5" s="209" t="s">
        <v>75</v>
      </c>
      <c r="J5" s="208" t="s">
        <v>36</v>
      </c>
    </row>
    <row r="6" spans="1:13" s="36" customFormat="1" ht="52.5" customHeight="1" x14ac:dyDescent="0.25">
      <c r="A6" s="205"/>
      <c r="B6" s="208"/>
      <c r="C6" s="207" t="s">
        <v>52</v>
      </c>
      <c r="D6" s="206" t="s">
        <v>53</v>
      </c>
      <c r="E6" s="203" t="s">
        <v>7</v>
      </c>
      <c r="F6" s="203"/>
      <c r="G6" s="203" t="s">
        <v>6</v>
      </c>
      <c r="H6" s="203"/>
      <c r="I6" s="209"/>
      <c r="J6" s="208"/>
    </row>
    <row r="7" spans="1:13" s="36" customFormat="1" ht="74.25" customHeight="1" x14ac:dyDescent="0.25">
      <c r="A7" s="205"/>
      <c r="B7" s="208"/>
      <c r="C7" s="207"/>
      <c r="D7" s="206"/>
      <c r="E7" s="38" t="s">
        <v>0</v>
      </c>
      <c r="F7" s="20" t="s">
        <v>11</v>
      </c>
      <c r="G7" s="37" t="s">
        <v>9</v>
      </c>
      <c r="H7" s="20" t="s">
        <v>2</v>
      </c>
      <c r="I7" s="209"/>
      <c r="J7" s="208"/>
    </row>
    <row r="8" spans="1:13" s="34" customFormat="1" ht="36" customHeight="1" x14ac:dyDescent="0.25">
      <c r="A8" s="21">
        <v>1</v>
      </c>
      <c r="B8" s="22">
        <v>2</v>
      </c>
      <c r="C8" s="23">
        <v>3</v>
      </c>
      <c r="D8" s="23">
        <v>4</v>
      </c>
      <c r="E8" s="24">
        <v>5</v>
      </c>
      <c r="F8" s="23">
        <v>6</v>
      </c>
      <c r="G8" s="23">
        <v>7</v>
      </c>
      <c r="H8" s="23">
        <v>8</v>
      </c>
      <c r="I8" s="23">
        <v>9</v>
      </c>
      <c r="J8" s="124">
        <v>10</v>
      </c>
      <c r="K8" s="33"/>
      <c r="L8" s="33"/>
    </row>
    <row r="9" spans="1:13" s="2" customFormat="1" ht="52.5" customHeight="1" x14ac:dyDescent="0.25">
      <c r="A9" s="204"/>
      <c r="B9" s="68" t="s">
        <v>29</v>
      </c>
      <c r="C9" s="120">
        <f>SUM(C10:C14)</f>
        <v>18464646.949999999</v>
      </c>
      <c r="D9" s="120">
        <f>SUM(D10:D14)</f>
        <v>18488514.350000001</v>
      </c>
      <c r="E9" s="120">
        <f>SUM(E10:E14)</f>
        <v>2156273.06</v>
      </c>
      <c r="F9" s="113">
        <f>E9/D9</f>
        <v>0.1166</v>
      </c>
      <c r="G9" s="112">
        <f t="shared" ref="G9" si="0">SUM(G10:G14)</f>
        <v>2037693.3</v>
      </c>
      <c r="H9" s="113">
        <f>G9/D9</f>
        <v>0.11020000000000001</v>
      </c>
      <c r="I9" s="112">
        <f>SUM(I10:I14)</f>
        <v>18488514.239999998</v>
      </c>
      <c r="J9" s="171"/>
      <c r="K9" s="39"/>
      <c r="L9" s="1"/>
      <c r="M9" s="1"/>
    </row>
    <row r="10" spans="1:13" s="36" customFormat="1" x14ac:dyDescent="0.25">
      <c r="A10" s="204"/>
      <c r="B10" s="69" t="s">
        <v>4</v>
      </c>
      <c r="C10" s="120">
        <f>C16+C26+C33+C39+C45+C51+C57+C65+C140+C146+C152+C159+C169+C178+C184+C165</f>
        <v>754075</v>
      </c>
      <c r="D10" s="120">
        <f>D16+D26+D33+D39+D45+D51+D57+D65+D140+D146+D152+D159+D169+D178+D184+D165</f>
        <v>762406.1</v>
      </c>
      <c r="E10" s="120">
        <f>E16+E26+E33+E39+E45+E51+E57+E65+E140+E146+E152+E159+E169+E178+E184+E165</f>
        <v>92275.6</v>
      </c>
      <c r="F10" s="113">
        <f t="shared" ref="F10:F12" si="1">E10/D10</f>
        <v>0.121</v>
      </c>
      <c r="G10" s="112">
        <f>G16+G26+G33+G39+G45+G51+G57+G65+G140+G146+G152+G159+G169+G178+G184+G165</f>
        <v>92275.6</v>
      </c>
      <c r="H10" s="113">
        <f t="shared" ref="H10:H12" si="2">G10/D10</f>
        <v>0.121</v>
      </c>
      <c r="I10" s="112">
        <f>I16+I26+I33+I39+I45+I51+I57+I65+I140+I146+I152+I159+I169+I178+I184+I165</f>
        <v>762406.1</v>
      </c>
      <c r="J10" s="171"/>
      <c r="K10" s="33"/>
      <c r="L10" s="61"/>
      <c r="M10" s="61"/>
    </row>
    <row r="11" spans="1:13" s="36" customFormat="1" x14ac:dyDescent="0.25">
      <c r="A11" s="204"/>
      <c r="B11" s="69" t="s">
        <v>15</v>
      </c>
      <c r="C11" s="120">
        <f t="shared" ref="C11:E14" si="3">C17+C27+C34+C40+C46+C52+C58+C66+C141+C147+C153+C160+C170+C179+C185</f>
        <v>17133741.100000001</v>
      </c>
      <c r="D11" s="120">
        <f t="shared" si="3"/>
        <v>17146771.800000001</v>
      </c>
      <c r="E11" s="120">
        <f t="shared" si="3"/>
        <v>2029616.12</v>
      </c>
      <c r="F11" s="113">
        <f t="shared" si="1"/>
        <v>0.11840000000000001</v>
      </c>
      <c r="G11" s="112">
        <f>G17+G27+G34+G40+G46+G52+G58+G66+G141+G147+G153+G160+G170+G179+G185</f>
        <v>1911036.36</v>
      </c>
      <c r="H11" s="113">
        <f t="shared" si="2"/>
        <v>0.1115</v>
      </c>
      <c r="I11" s="112">
        <f>I17+I27+I34+I40+I46+I52+I58+I66+I141+I147+I153+I160+I170+I179+I185</f>
        <v>17146771.77</v>
      </c>
      <c r="J11" s="171"/>
      <c r="K11" s="39"/>
      <c r="L11" s="61"/>
      <c r="M11" s="61"/>
    </row>
    <row r="12" spans="1:13" s="3" customFormat="1" x14ac:dyDescent="0.25">
      <c r="A12" s="204"/>
      <c r="B12" s="69" t="s">
        <v>10</v>
      </c>
      <c r="C12" s="120">
        <f t="shared" si="3"/>
        <v>445601.92</v>
      </c>
      <c r="D12" s="120">
        <f t="shared" si="3"/>
        <v>448107.52000000002</v>
      </c>
      <c r="E12" s="120">
        <f t="shared" si="3"/>
        <v>34381.339999999997</v>
      </c>
      <c r="F12" s="113">
        <f t="shared" si="1"/>
        <v>7.6700000000000004E-2</v>
      </c>
      <c r="G12" s="112">
        <f>G18+G28+G35+G41+G47+G53+G59+G67+G142+G148+G154+G161+G171+G180+G186</f>
        <v>34381.339999999997</v>
      </c>
      <c r="H12" s="113">
        <f t="shared" si="2"/>
        <v>7.6700000000000004E-2</v>
      </c>
      <c r="I12" s="112">
        <f>I18+I28+I35+I41+I47+I53+I59+I67+I142+I148+I154+I161+I171+I180+I186</f>
        <v>448107.44</v>
      </c>
      <c r="J12" s="171"/>
      <c r="K12" s="39"/>
      <c r="L12" s="1"/>
      <c r="M12" s="1"/>
    </row>
    <row r="13" spans="1:13" s="3" customFormat="1" x14ac:dyDescent="0.25">
      <c r="A13" s="204"/>
      <c r="B13" s="69" t="s">
        <v>12</v>
      </c>
      <c r="C13" s="50">
        <f t="shared" si="3"/>
        <v>0</v>
      </c>
      <c r="D13" s="112">
        <f t="shared" si="3"/>
        <v>0</v>
      </c>
      <c r="E13" s="50">
        <f t="shared" si="3"/>
        <v>0</v>
      </c>
      <c r="F13" s="51"/>
      <c r="G13" s="50">
        <f>G19+G29+G36+G42+G48+G54+G60+G68+G143+G149+G155+G162+G172+G181+G187</f>
        <v>0</v>
      </c>
      <c r="H13" s="113"/>
      <c r="I13" s="112">
        <f>I19+I29+I36+I42+I48+I54+I60+I68+I143+I149+I155+I162+I172+I181+I187</f>
        <v>0</v>
      </c>
      <c r="J13" s="171"/>
      <c r="K13" s="39"/>
      <c r="L13" s="1"/>
      <c r="M13" s="1"/>
    </row>
    <row r="14" spans="1:13" s="3" customFormat="1" x14ac:dyDescent="0.25">
      <c r="A14" s="204"/>
      <c r="B14" s="69" t="s">
        <v>5</v>
      </c>
      <c r="C14" s="112">
        <f t="shared" si="3"/>
        <v>131228.93</v>
      </c>
      <c r="D14" s="112">
        <f t="shared" si="3"/>
        <v>131228.93</v>
      </c>
      <c r="E14" s="50">
        <f t="shared" si="3"/>
        <v>0</v>
      </c>
      <c r="F14" s="51">
        <f t="shared" ref="F14" si="4">E14/D14</f>
        <v>0</v>
      </c>
      <c r="G14" s="50">
        <f>G20+G30+G37+G43+G49+G55+G61+G69+G144+G150+G156+G163+G173+G182+G188</f>
        <v>0</v>
      </c>
      <c r="H14" s="113">
        <f t="shared" ref="H14:H15" si="5">G14/D14</f>
        <v>0</v>
      </c>
      <c r="I14" s="112">
        <f>I20+I30+I37+I43+I49+I55+I61+I69+I144+I150+I156+I163+I173+I182+I188</f>
        <v>131228.93</v>
      </c>
      <c r="J14" s="171"/>
      <c r="K14" s="39"/>
      <c r="L14" s="1"/>
      <c r="M14" s="1"/>
    </row>
    <row r="15" spans="1:13" s="2" customFormat="1" ht="101.25" x14ac:dyDescent="0.25">
      <c r="A15" s="157" t="s">
        <v>31</v>
      </c>
      <c r="B15" s="88" t="s">
        <v>62</v>
      </c>
      <c r="C15" s="93">
        <f>C16+C17+C18+C19+C20</f>
        <v>3197.6</v>
      </c>
      <c r="D15" s="93">
        <f t="shared" ref="D15:G15" si="6">D16+D17+D18+D19+D20</f>
        <v>3197.6</v>
      </c>
      <c r="E15" s="93">
        <f t="shared" si="6"/>
        <v>0</v>
      </c>
      <c r="F15" s="101">
        <f>E15/D15</f>
        <v>0</v>
      </c>
      <c r="G15" s="93">
        <f t="shared" si="6"/>
        <v>0</v>
      </c>
      <c r="H15" s="101">
        <f t="shared" si="5"/>
        <v>0</v>
      </c>
      <c r="I15" s="93">
        <f>I16+I17+I18+I19+I20</f>
        <v>3197.6</v>
      </c>
      <c r="J15" s="177" t="s">
        <v>78</v>
      </c>
      <c r="K15" s="39"/>
      <c r="L15" s="1"/>
      <c r="M15" s="1"/>
    </row>
    <row r="16" spans="1:13" s="2" customFormat="1" x14ac:dyDescent="0.25">
      <c r="A16" s="158"/>
      <c r="B16" s="75" t="s">
        <v>4</v>
      </c>
      <c r="C16" s="92"/>
      <c r="D16" s="92"/>
      <c r="E16" s="92"/>
      <c r="F16" s="94"/>
      <c r="G16" s="92"/>
      <c r="H16" s="94"/>
      <c r="I16" s="92"/>
      <c r="J16" s="170"/>
      <c r="K16" s="39"/>
      <c r="L16" s="1"/>
      <c r="M16" s="1"/>
    </row>
    <row r="17" spans="1:13" s="2" customFormat="1" x14ac:dyDescent="0.25">
      <c r="A17" s="158"/>
      <c r="B17" s="75" t="s">
        <v>15</v>
      </c>
      <c r="C17" s="92">
        <v>3197.6</v>
      </c>
      <c r="D17" s="92">
        <v>3197.6</v>
      </c>
      <c r="E17" s="92">
        <v>0</v>
      </c>
      <c r="F17" s="94">
        <f>E17/D17</f>
        <v>0</v>
      </c>
      <c r="G17" s="92">
        <v>0</v>
      </c>
      <c r="H17" s="94">
        <f>G17/D17</f>
        <v>0</v>
      </c>
      <c r="I17" s="92">
        <f>D17-G17</f>
        <v>3197.6</v>
      </c>
      <c r="J17" s="170"/>
      <c r="K17" s="39"/>
      <c r="L17" s="1"/>
      <c r="M17" s="1"/>
    </row>
    <row r="18" spans="1:13" s="2" customFormat="1" ht="63.75" customHeight="1" x14ac:dyDescent="0.25">
      <c r="A18" s="158"/>
      <c r="B18" s="56" t="s">
        <v>10</v>
      </c>
      <c r="C18" s="25"/>
      <c r="D18" s="25"/>
      <c r="E18" s="25"/>
      <c r="F18" s="26"/>
      <c r="G18" s="25"/>
      <c r="H18" s="26"/>
      <c r="I18" s="25"/>
      <c r="J18" s="170"/>
      <c r="K18" s="39"/>
      <c r="L18" s="1"/>
      <c r="M18" s="1"/>
    </row>
    <row r="19" spans="1:13" s="2" customFormat="1" ht="54" customHeight="1" x14ac:dyDescent="0.25">
      <c r="A19" s="158"/>
      <c r="B19" s="56" t="s">
        <v>12</v>
      </c>
      <c r="C19" s="25">
        <v>0</v>
      </c>
      <c r="D19" s="76"/>
      <c r="E19" s="25">
        <v>0</v>
      </c>
      <c r="F19" s="26"/>
      <c r="G19" s="25">
        <v>0</v>
      </c>
      <c r="H19" s="26"/>
      <c r="I19" s="25">
        <v>0</v>
      </c>
      <c r="J19" s="170"/>
      <c r="K19" s="39"/>
      <c r="L19" s="1"/>
      <c r="M19" s="1"/>
    </row>
    <row r="20" spans="1:13" s="3" customFormat="1" ht="113.25" customHeight="1" x14ac:dyDescent="0.25">
      <c r="A20" s="159"/>
      <c r="B20" s="56" t="s">
        <v>5</v>
      </c>
      <c r="C20" s="25"/>
      <c r="D20" s="25"/>
      <c r="E20" s="25"/>
      <c r="F20" s="26"/>
      <c r="G20" s="25"/>
      <c r="H20" s="26"/>
      <c r="I20" s="25"/>
      <c r="J20" s="170"/>
      <c r="K20" s="39"/>
      <c r="L20" s="1"/>
      <c r="M20" s="1"/>
    </row>
    <row r="21" spans="1:13" ht="409.5" customHeight="1" x14ac:dyDescent="0.25">
      <c r="A21" s="157" t="s">
        <v>13</v>
      </c>
      <c r="B21" s="153" t="s">
        <v>83</v>
      </c>
      <c r="C21" s="160">
        <f>C26+C27+C28+C29</f>
        <v>15627663.369999999</v>
      </c>
      <c r="D21" s="160">
        <f>D26+D27+D28+D29</f>
        <v>15650574.310000001</v>
      </c>
      <c r="E21" s="160">
        <f>E26+E27+E28+E29</f>
        <v>2061557.33</v>
      </c>
      <c r="F21" s="199">
        <f>(E21/D21)</f>
        <v>0.13170000000000001</v>
      </c>
      <c r="G21" s="160">
        <f>G26+G27+G28+G29</f>
        <v>1952912.1</v>
      </c>
      <c r="H21" s="199">
        <f>G21/D21</f>
        <v>0.12479999999999999</v>
      </c>
      <c r="I21" s="160">
        <f>SUM(I26:I30)</f>
        <v>15650574.199999999</v>
      </c>
      <c r="J21" s="180" t="s">
        <v>110</v>
      </c>
      <c r="K21" s="39"/>
      <c r="L21" s="1"/>
      <c r="M21" s="1"/>
    </row>
    <row r="22" spans="1:13" ht="409.5" customHeight="1" x14ac:dyDescent="0.25">
      <c r="A22" s="158"/>
      <c r="B22" s="154"/>
      <c r="C22" s="160"/>
      <c r="D22" s="160"/>
      <c r="E22" s="160"/>
      <c r="F22" s="199"/>
      <c r="G22" s="160"/>
      <c r="H22" s="199"/>
      <c r="I22" s="160"/>
      <c r="J22" s="211"/>
      <c r="K22" s="39"/>
      <c r="L22" s="1"/>
      <c r="M22" s="1"/>
    </row>
    <row r="23" spans="1:13" ht="132.75" customHeight="1" x14ac:dyDescent="0.25">
      <c r="A23" s="48"/>
      <c r="B23" s="154"/>
      <c r="C23" s="161"/>
      <c r="D23" s="161"/>
      <c r="E23" s="161"/>
      <c r="F23" s="186"/>
      <c r="G23" s="161"/>
      <c r="H23" s="186"/>
      <c r="I23" s="161"/>
      <c r="J23" s="211"/>
      <c r="K23" s="39"/>
      <c r="L23" s="1"/>
      <c r="M23" s="1"/>
    </row>
    <row r="24" spans="1:13" x14ac:dyDescent="0.25">
      <c r="A24" s="52"/>
      <c r="B24" s="155"/>
      <c r="C24" s="71"/>
      <c r="D24" s="71"/>
      <c r="E24" s="71"/>
      <c r="F24" s="71"/>
      <c r="G24" s="71"/>
      <c r="H24" s="71"/>
      <c r="I24" s="71"/>
      <c r="J24" s="211"/>
      <c r="K24" s="39"/>
      <c r="L24" s="1"/>
      <c r="M24" s="1"/>
    </row>
    <row r="25" spans="1:13" ht="194.25" customHeight="1" x14ac:dyDescent="0.25">
      <c r="A25" s="53"/>
      <c r="B25" s="156"/>
      <c r="C25" s="72"/>
      <c r="D25" s="72"/>
      <c r="E25" s="72"/>
      <c r="F25" s="72"/>
      <c r="G25" s="72"/>
      <c r="H25" s="72"/>
      <c r="I25" s="72"/>
      <c r="J25" s="211"/>
      <c r="K25" s="39"/>
      <c r="L25" s="1"/>
      <c r="M25" s="1"/>
    </row>
    <row r="26" spans="1:13" ht="45" customHeight="1" x14ac:dyDescent="0.25">
      <c r="A26" s="49"/>
      <c r="B26" s="67" t="s">
        <v>4</v>
      </c>
      <c r="C26" s="111">
        <v>550417.6</v>
      </c>
      <c r="D26" s="92">
        <v>558748.69999999995</v>
      </c>
      <c r="E26" s="92">
        <v>86724.28</v>
      </c>
      <c r="F26" s="94">
        <f>E26/D26</f>
        <v>0.1552</v>
      </c>
      <c r="G26" s="92">
        <v>86724.28</v>
      </c>
      <c r="H26" s="94">
        <f>G26/D26</f>
        <v>0.1552</v>
      </c>
      <c r="I26" s="92">
        <f>453109.4+105639.3</f>
        <v>558748.69999999995</v>
      </c>
      <c r="J26" s="211"/>
      <c r="K26" s="39"/>
      <c r="L26" s="1"/>
      <c r="M26" s="1"/>
    </row>
    <row r="27" spans="1:13" ht="45" customHeight="1" x14ac:dyDescent="0.25">
      <c r="A27" s="49"/>
      <c r="B27" s="67" t="s">
        <v>15</v>
      </c>
      <c r="C27" s="92">
        <v>14892769.6</v>
      </c>
      <c r="D27" s="92">
        <v>14905800.300000001</v>
      </c>
      <c r="E27" s="92">
        <v>1962662.29</v>
      </c>
      <c r="F27" s="94">
        <f>E27/D27</f>
        <v>0.13170000000000001</v>
      </c>
      <c r="G27" s="92">
        <v>1854017.06</v>
      </c>
      <c r="H27" s="94">
        <f>G27/D27</f>
        <v>0.1244</v>
      </c>
      <c r="I27" s="92">
        <f>13505506.18+1398777.06+1517.03</f>
        <v>14905800.27</v>
      </c>
      <c r="J27" s="211"/>
      <c r="K27" s="39"/>
      <c r="L27" s="1"/>
      <c r="M27" s="1"/>
    </row>
    <row r="28" spans="1:13" ht="48" customHeight="1" x14ac:dyDescent="0.25">
      <c r="A28" s="49" t="s">
        <v>37</v>
      </c>
      <c r="B28" s="67" t="s">
        <v>10</v>
      </c>
      <c r="C28" s="92">
        <v>184476.17</v>
      </c>
      <c r="D28" s="92">
        <v>186025.31</v>
      </c>
      <c r="E28" s="92">
        <f>G28</f>
        <v>12170.76</v>
      </c>
      <c r="F28" s="94">
        <f>E28/D28</f>
        <v>6.54E-2</v>
      </c>
      <c r="G28" s="92">
        <v>12170.76</v>
      </c>
      <c r="H28" s="94">
        <f>G28/D28</f>
        <v>6.54E-2</v>
      </c>
      <c r="I28" s="92">
        <f>38448.7+146565.18+1011.35</f>
        <v>186025.23</v>
      </c>
      <c r="J28" s="211"/>
      <c r="K28" s="39"/>
      <c r="L28" s="1"/>
      <c r="M28" s="1"/>
    </row>
    <row r="29" spans="1:13" ht="42" customHeight="1" x14ac:dyDescent="0.25">
      <c r="A29" s="49"/>
      <c r="B29" s="67" t="s">
        <v>12</v>
      </c>
      <c r="C29" s="25"/>
      <c r="D29" s="25"/>
      <c r="E29" s="25"/>
      <c r="F29" s="26"/>
      <c r="G29" s="25"/>
      <c r="H29" s="26"/>
      <c r="I29" s="25">
        <f t="shared" ref="I29" si="7">D29-G29</f>
        <v>0</v>
      </c>
      <c r="J29" s="211"/>
      <c r="K29" s="39"/>
      <c r="L29" s="1"/>
      <c r="M29" s="1"/>
    </row>
    <row r="30" spans="1:13" ht="46.5" customHeight="1" x14ac:dyDescent="0.25">
      <c r="A30" s="132"/>
      <c r="B30" s="67" t="s">
        <v>5</v>
      </c>
      <c r="C30" s="25"/>
      <c r="D30" s="25"/>
      <c r="E30" s="25"/>
      <c r="F30" s="26"/>
      <c r="G30" s="25"/>
      <c r="H30" s="26"/>
      <c r="I30" s="25"/>
      <c r="J30" s="212"/>
      <c r="K30" s="39"/>
      <c r="L30" s="1"/>
      <c r="M30" s="1"/>
    </row>
    <row r="31" spans="1:13" ht="60" customHeight="1" x14ac:dyDescent="0.25">
      <c r="A31" s="157" t="s">
        <v>14</v>
      </c>
      <c r="B31" s="214" t="s">
        <v>66</v>
      </c>
      <c r="C31" s="160">
        <f>C33+C34+C35+C36+C37</f>
        <v>399648.2</v>
      </c>
      <c r="D31" s="160">
        <f t="shared" ref="D31" si="8">D33+D34+D35+D36+D37</f>
        <v>399648.2</v>
      </c>
      <c r="E31" s="160">
        <f>E33+E34+E35+E36+E37</f>
        <v>57900</v>
      </c>
      <c r="F31" s="199">
        <f>E31/D31</f>
        <v>0.1449</v>
      </c>
      <c r="G31" s="161">
        <f>G33+G34+G35+G36+G37</f>
        <v>49087.98</v>
      </c>
      <c r="H31" s="199">
        <f>G31/D31</f>
        <v>0.12280000000000001</v>
      </c>
      <c r="I31" s="160">
        <f>I34</f>
        <v>399648.2</v>
      </c>
      <c r="J31" s="201" t="s">
        <v>84</v>
      </c>
      <c r="K31" s="39"/>
      <c r="L31" s="1"/>
      <c r="M31" s="1"/>
    </row>
    <row r="32" spans="1:13" ht="311.25" customHeight="1" x14ac:dyDescent="0.25">
      <c r="A32" s="158"/>
      <c r="B32" s="215"/>
      <c r="C32" s="160"/>
      <c r="D32" s="160"/>
      <c r="E32" s="160"/>
      <c r="F32" s="199"/>
      <c r="G32" s="185"/>
      <c r="H32" s="199"/>
      <c r="I32" s="160"/>
      <c r="J32" s="170"/>
      <c r="K32" s="39"/>
      <c r="L32" s="1"/>
      <c r="M32" s="1"/>
    </row>
    <row r="33" spans="1:13" ht="70.5" customHeight="1" x14ac:dyDescent="0.25">
      <c r="A33" s="126"/>
      <c r="B33" s="131" t="s">
        <v>4</v>
      </c>
      <c r="C33" s="92"/>
      <c r="D33" s="92"/>
      <c r="E33" s="92"/>
      <c r="F33" s="94"/>
      <c r="G33" s="92"/>
      <c r="H33" s="94"/>
      <c r="I33" s="92"/>
      <c r="J33" s="170"/>
      <c r="K33" s="39"/>
      <c r="L33" s="1"/>
      <c r="M33" s="1"/>
    </row>
    <row r="34" spans="1:13" ht="70.5" customHeight="1" x14ac:dyDescent="0.25">
      <c r="A34" s="126"/>
      <c r="B34" s="131" t="s">
        <v>39</v>
      </c>
      <c r="C34" s="92">
        <v>399648.2</v>
      </c>
      <c r="D34" s="92">
        <v>399648.2</v>
      </c>
      <c r="E34" s="92">
        <v>57900</v>
      </c>
      <c r="F34" s="94">
        <f t="shared" ref="F34" si="9">E34/D34</f>
        <v>0.1449</v>
      </c>
      <c r="G34" s="92">
        <v>49087.98</v>
      </c>
      <c r="H34" s="94">
        <f>G34/D34</f>
        <v>0.12280000000000001</v>
      </c>
      <c r="I34" s="92">
        <f>14190+263432.8+118571.6+3453.8</f>
        <v>399648.2</v>
      </c>
      <c r="J34" s="170"/>
      <c r="K34" s="39"/>
      <c r="L34" s="1"/>
      <c r="M34" s="1"/>
    </row>
    <row r="35" spans="1:13" ht="70.5" customHeight="1" x14ac:dyDescent="0.25">
      <c r="A35" s="126"/>
      <c r="B35" s="131" t="s">
        <v>10</v>
      </c>
      <c r="C35" s="92"/>
      <c r="D35" s="92"/>
      <c r="E35" s="92">
        <f>G35</f>
        <v>0</v>
      </c>
      <c r="F35" s="94"/>
      <c r="G35" s="92"/>
      <c r="H35" s="94"/>
      <c r="I35" s="25"/>
      <c r="J35" s="170"/>
      <c r="K35" s="39"/>
      <c r="L35" s="1"/>
      <c r="M35" s="1"/>
    </row>
    <row r="36" spans="1:13" ht="70.5" customHeight="1" x14ac:dyDescent="0.25">
      <c r="A36" s="126"/>
      <c r="B36" s="131" t="s">
        <v>12</v>
      </c>
      <c r="C36" s="92"/>
      <c r="D36" s="92"/>
      <c r="E36" s="92">
        <f>G36</f>
        <v>0</v>
      </c>
      <c r="F36" s="94"/>
      <c r="G36" s="92"/>
      <c r="H36" s="94"/>
      <c r="I36" s="25"/>
      <c r="J36" s="170"/>
      <c r="K36" s="39"/>
      <c r="L36" s="1"/>
      <c r="M36" s="1"/>
    </row>
    <row r="37" spans="1:13" ht="153" customHeight="1" x14ac:dyDescent="0.25">
      <c r="A37" s="126"/>
      <c r="B37" s="131" t="s">
        <v>5</v>
      </c>
      <c r="C37" s="92"/>
      <c r="D37" s="92"/>
      <c r="E37" s="92"/>
      <c r="F37" s="94"/>
      <c r="G37" s="92"/>
      <c r="H37" s="94"/>
      <c r="I37" s="25"/>
      <c r="J37" s="170"/>
      <c r="K37" s="39"/>
      <c r="L37" s="1"/>
      <c r="M37" s="1"/>
    </row>
    <row r="38" spans="1:13" ht="177" customHeight="1" x14ac:dyDescent="0.25">
      <c r="A38" s="125" t="s">
        <v>32</v>
      </c>
      <c r="B38" s="133" t="s">
        <v>67</v>
      </c>
      <c r="C38" s="93">
        <f>C40+C41+C39</f>
        <v>2422.48</v>
      </c>
      <c r="D38" s="93">
        <f>D40+D41+D39</f>
        <v>2422.48</v>
      </c>
      <c r="E38" s="50">
        <f>E40+E41+E39</f>
        <v>0</v>
      </c>
      <c r="F38" s="51">
        <f t="shared" ref="F38" si="10">E38/D38</f>
        <v>0</v>
      </c>
      <c r="G38" s="50">
        <f>G40+G41+G39</f>
        <v>0</v>
      </c>
      <c r="H38" s="51">
        <f t="shared" ref="H38" si="11">G38/D38</f>
        <v>0</v>
      </c>
      <c r="I38" s="93">
        <f>I40+I41+I39</f>
        <v>2422.48</v>
      </c>
      <c r="J38" s="200" t="s">
        <v>106</v>
      </c>
      <c r="K38" s="39"/>
      <c r="L38" s="1"/>
      <c r="M38" s="1"/>
    </row>
    <row r="39" spans="1:13" x14ac:dyDescent="0.25">
      <c r="A39" s="134"/>
      <c r="B39" s="131" t="s">
        <v>4</v>
      </c>
      <c r="C39" s="92">
        <v>340.9</v>
      </c>
      <c r="D39" s="92">
        <v>340.9</v>
      </c>
      <c r="E39" s="25">
        <v>0</v>
      </c>
      <c r="F39" s="26">
        <f>E39/D39</f>
        <v>0</v>
      </c>
      <c r="G39" s="25">
        <v>0</v>
      </c>
      <c r="H39" s="26">
        <f>G39/D39</f>
        <v>0</v>
      </c>
      <c r="I39" s="92">
        <v>340.9</v>
      </c>
      <c r="J39" s="200"/>
      <c r="K39" s="39"/>
      <c r="L39" s="1"/>
      <c r="M39" s="1"/>
    </row>
    <row r="40" spans="1:13" x14ac:dyDescent="0.25">
      <c r="A40" s="126"/>
      <c r="B40" s="131" t="s">
        <v>39</v>
      </c>
      <c r="C40" s="92">
        <v>1776.5</v>
      </c>
      <c r="D40" s="92">
        <v>1776.5</v>
      </c>
      <c r="E40" s="25">
        <v>0</v>
      </c>
      <c r="F40" s="26">
        <f t="shared" ref="F40" si="12">E40/D40</f>
        <v>0</v>
      </c>
      <c r="G40" s="25">
        <v>0</v>
      </c>
      <c r="H40" s="26">
        <f>G40/D40</f>
        <v>0</v>
      </c>
      <c r="I40" s="92">
        <v>1776.5</v>
      </c>
      <c r="J40" s="200"/>
      <c r="K40" s="39"/>
      <c r="L40" s="1"/>
      <c r="M40" s="1"/>
    </row>
    <row r="41" spans="1:13" x14ac:dyDescent="0.25">
      <c r="A41" s="126"/>
      <c r="B41" s="131" t="s">
        <v>10</v>
      </c>
      <c r="C41" s="92">
        <v>305.08</v>
      </c>
      <c r="D41" s="92">
        <v>305.08</v>
      </c>
      <c r="E41" s="25">
        <v>0</v>
      </c>
      <c r="F41" s="26">
        <f>E41/D41</f>
        <v>0</v>
      </c>
      <c r="G41" s="25">
        <v>0</v>
      </c>
      <c r="H41" s="26">
        <f>G41/D41</f>
        <v>0</v>
      </c>
      <c r="I41" s="92">
        <v>305.08</v>
      </c>
      <c r="J41" s="200"/>
      <c r="K41" s="39"/>
      <c r="L41" s="1"/>
      <c r="M41" s="1"/>
    </row>
    <row r="42" spans="1:13" x14ac:dyDescent="0.25">
      <c r="A42" s="126"/>
      <c r="B42" s="131" t="s">
        <v>12</v>
      </c>
      <c r="C42" s="25"/>
      <c r="D42" s="25"/>
      <c r="E42" s="25"/>
      <c r="F42" s="26"/>
      <c r="G42" s="25"/>
      <c r="H42" s="26"/>
      <c r="I42" s="25">
        <f t="shared" ref="I42:I43" si="13">D42-G42</f>
        <v>0</v>
      </c>
      <c r="J42" s="200"/>
      <c r="K42" s="39"/>
      <c r="L42" s="1"/>
      <c r="M42" s="1"/>
    </row>
    <row r="43" spans="1:13" x14ac:dyDescent="0.25">
      <c r="A43" s="126"/>
      <c r="B43" s="131" t="s">
        <v>5</v>
      </c>
      <c r="C43" s="25"/>
      <c r="D43" s="25"/>
      <c r="E43" s="25"/>
      <c r="F43" s="26"/>
      <c r="G43" s="25"/>
      <c r="H43" s="26"/>
      <c r="I43" s="25">
        <f t="shared" si="13"/>
        <v>0</v>
      </c>
      <c r="J43" s="200"/>
      <c r="K43" s="39"/>
      <c r="L43" s="1"/>
      <c r="M43" s="1"/>
    </row>
    <row r="44" spans="1:13" s="2" customFormat="1" ht="358.5" customHeight="1" x14ac:dyDescent="0.25">
      <c r="A44" s="125" t="s">
        <v>1</v>
      </c>
      <c r="B44" s="135" t="s">
        <v>69</v>
      </c>
      <c r="C44" s="93">
        <f>C45+C46+C47+C48</f>
        <v>49448.74</v>
      </c>
      <c r="D44" s="93">
        <f>D45+D46+D47+D48</f>
        <v>49448.74</v>
      </c>
      <c r="E44" s="50">
        <f>E45+E46+E47+E48+E49</f>
        <v>0</v>
      </c>
      <c r="F44" s="51">
        <f>E44/D44</f>
        <v>0</v>
      </c>
      <c r="G44" s="50">
        <f>SUM(G45:G49)</f>
        <v>0</v>
      </c>
      <c r="H44" s="51">
        <f>G44/D44</f>
        <v>0</v>
      </c>
      <c r="I44" s="93">
        <f>I45+I46+I47+I48</f>
        <v>49448.74</v>
      </c>
      <c r="J44" s="168" t="s">
        <v>87</v>
      </c>
      <c r="K44" s="39"/>
      <c r="L44" s="1"/>
      <c r="M44" s="1"/>
    </row>
    <row r="45" spans="1:13" s="3" customFormat="1" x14ac:dyDescent="0.25">
      <c r="A45" s="136"/>
      <c r="B45" s="131" t="s">
        <v>4</v>
      </c>
      <c r="C45" s="92">
        <v>682.1</v>
      </c>
      <c r="D45" s="92">
        <v>682.1</v>
      </c>
      <c r="E45" s="25">
        <v>0</v>
      </c>
      <c r="F45" s="26">
        <f>E45/D45</f>
        <v>0</v>
      </c>
      <c r="G45" s="25"/>
      <c r="H45" s="26">
        <f t="shared" ref="H45:H47" si="14">G45/D45</f>
        <v>0</v>
      </c>
      <c r="I45" s="92">
        <v>682.1</v>
      </c>
      <c r="J45" s="169"/>
      <c r="K45" s="39"/>
      <c r="L45" s="1"/>
      <c r="M45" s="1"/>
    </row>
    <row r="46" spans="1:13" s="3" customFormat="1" x14ac:dyDescent="0.25">
      <c r="A46" s="136"/>
      <c r="B46" s="131" t="s">
        <v>39</v>
      </c>
      <c r="C46" s="92">
        <v>46294.2</v>
      </c>
      <c r="D46" s="92">
        <v>46294.2</v>
      </c>
      <c r="E46" s="25"/>
      <c r="F46" s="26">
        <f>E46/D46</f>
        <v>0</v>
      </c>
      <c r="G46" s="25"/>
      <c r="H46" s="26">
        <f t="shared" si="14"/>
        <v>0</v>
      </c>
      <c r="I46" s="92">
        <v>46294.2</v>
      </c>
      <c r="J46" s="169"/>
      <c r="K46" s="39"/>
      <c r="L46" s="1"/>
      <c r="M46" s="1"/>
    </row>
    <row r="47" spans="1:13" s="3" customFormat="1" x14ac:dyDescent="0.25">
      <c r="A47" s="136"/>
      <c r="B47" s="131" t="s">
        <v>10</v>
      </c>
      <c r="C47" s="92">
        <v>2472.44</v>
      </c>
      <c r="D47" s="92">
        <v>2472.44</v>
      </c>
      <c r="E47" s="25"/>
      <c r="F47" s="26">
        <f>E47/D47</f>
        <v>0</v>
      </c>
      <c r="G47" s="25"/>
      <c r="H47" s="26">
        <f t="shared" si="14"/>
        <v>0</v>
      </c>
      <c r="I47" s="92">
        <v>2472.44</v>
      </c>
      <c r="J47" s="169"/>
      <c r="K47" s="39"/>
      <c r="L47" s="1"/>
      <c r="M47" s="1"/>
    </row>
    <row r="48" spans="1:13" s="3" customFormat="1" x14ac:dyDescent="0.25">
      <c r="A48" s="136"/>
      <c r="B48" s="131" t="s">
        <v>12</v>
      </c>
      <c r="C48" s="25">
        <v>0</v>
      </c>
      <c r="D48" s="25">
        <v>0</v>
      </c>
      <c r="E48" s="25"/>
      <c r="F48" s="26">
        <v>0</v>
      </c>
      <c r="G48" s="27"/>
      <c r="H48" s="26"/>
      <c r="I48" s="25">
        <f>D48-G48</f>
        <v>0</v>
      </c>
      <c r="J48" s="169"/>
      <c r="K48" s="39"/>
      <c r="L48" s="1"/>
      <c r="M48" s="1"/>
    </row>
    <row r="49" spans="1:13" s="3" customFormat="1" x14ac:dyDescent="0.25">
      <c r="A49" s="136"/>
      <c r="B49" s="131" t="s">
        <v>5</v>
      </c>
      <c r="C49" s="25"/>
      <c r="D49" s="25"/>
      <c r="E49" s="25"/>
      <c r="F49" s="26"/>
      <c r="G49" s="25"/>
      <c r="H49" s="26"/>
      <c r="I49" s="25"/>
      <c r="J49" s="169"/>
      <c r="K49" s="39"/>
      <c r="L49" s="1"/>
      <c r="M49" s="1"/>
    </row>
    <row r="50" spans="1:13" s="3" customFormat="1" ht="170.25" customHeight="1" x14ac:dyDescent="0.25">
      <c r="A50" s="125" t="s">
        <v>90</v>
      </c>
      <c r="B50" s="137" t="s">
        <v>71</v>
      </c>
      <c r="C50" s="93">
        <f>C51+C52+C53+C54</f>
        <v>13426.4</v>
      </c>
      <c r="D50" s="93">
        <f t="shared" ref="D50:E50" si="15">D51+D52+D53+D54</f>
        <v>13426.4</v>
      </c>
      <c r="E50" s="93">
        <f t="shared" si="15"/>
        <v>2440.88</v>
      </c>
      <c r="F50" s="101">
        <f t="shared" ref="F50:F52" si="16">E50/D50</f>
        <v>0.18179999999999999</v>
      </c>
      <c r="G50" s="93">
        <f>G51+G52+G53+G54</f>
        <v>1729.48</v>
      </c>
      <c r="H50" s="101">
        <f t="shared" ref="H50:H52" si="17">G50/D50</f>
        <v>0.1288</v>
      </c>
      <c r="I50" s="93">
        <f>I51+I52+I53+I54</f>
        <v>13426.4</v>
      </c>
      <c r="J50" s="165" t="s">
        <v>82</v>
      </c>
      <c r="K50" s="39"/>
      <c r="L50" s="1"/>
      <c r="M50" s="1"/>
    </row>
    <row r="51" spans="1:13" s="3" customFormat="1" x14ac:dyDescent="0.25">
      <c r="A51" s="126"/>
      <c r="B51" s="131" t="s">
        <v>4</v>
      </c>
      <c r="C51" s="92"/>
      <c r="D51" s="92">
        <v>0</v>
      </c>
      <c r="E51" s="93"/>
      <c r="F51" s="101"/>
      <c r="G51" s="93"/>
      <c r="H51" s="101"/>
      <c r="I51" s="92">
        <v>0</v>
      </c>
      <c r="J51" s="166"/>
      <c r="K51" s="39"/>
      <c r="L51" s="1"/>
      <c r="M51" s="1"/>
    </row>
    <row r="52" spans="1:13" s="3" customFormat="1" x14ac:dyDescent="0.25">
      <c r="A52" s="126"/>
      <c r="B52" s="131" t="s">
        <v>15</v>
      </c>
      <c r="C52" s="92">
        <v>13426.4</v>
      </c>
      <c r="D52" s="92">
        <v>13426.4</v>
      </c>
      <c r="E52" s="92">
        <v>2440.88</v>
      </c>
      <c r="F52" s="94">
        <f t="shared" si="16"/>
        <v>0.18179999999999999</v>
      </c>
      <c r="G52" s="92">
        <v>1729.48</v>
      </c>
      <c r="H52" s="94">
        <f t="shared" si="17"/>
        <v>0.1288</v>
      </c>
      <c r="I52" s="92">
        <v>13426.4</v>
      </c>
      <c r="J52" s="166"/>
      <c r="K52" s="39"/>
      <c r="L52" s="1"/>
      <c r="M52" s="1"/>
    </row>
    <row r="53" spans="1:13" s="3" customFormat="1" x14ac:dyDescent="0.25">
      <c r="A53" s="126"/>
      <c r="B53" s="131" t="s">
        <v>10</v>
      </c>
      <c r="C53" s="50"/>
      <c r="D53" s="50"/>
      <c r="E53" s="50"/>
      <c r="F53" s="51"/>
      <c r="G53" s="50"/>
      <c r="H53" s="51"/>
      <c r="I53" s="50"/>
      <c r="J53" s="166"/>
      <c r="K53" s="39"/>
      <c r="L53" s="1"/>
      <c r="M53" s="1"/>
    </row>
    <row r="54" spans="1:13" s="3" customFormat="1" x14ac:dyDescent="0.25">
      <c r="A54" s="126"/>
      <c r="B54" s="131" t="s">
        <v>12</v>
      </c>
      <c r="C54" s="50"/>
      <c r="D54" s="50"/>
      <c r="E54" s="50"/>
      <c r="F54" s="51"/>
      <c r="G54" s="50"/>
      <c r="H54" s="51"/>
      <c r="I54" s="50"/>
      <c r="J54" s="166"/>
      <c r="K54" s="39"/>
      <c r="L54" s="1"/>
      <c r="M54" s="1"/>
    </row>
    <row r="55" spans="1:13" s="3" customFormat="1" x14ac:dyDescent="0.25">
      <c r="A55" s="126"/>
      <c r="B55" s="131" t="s">
        <v>5</v>
      </c>
      <c r="C55" s="25"/>
      <c r="D55" s="25"/>
      <c r="E55" s="25"/>
      <c r="F55" s="26"/>
      <c r="G55" s="25"/>
      <c r="H55" s="26"/>
      <c r="I55" s="25"/>
      <c r="J55" s="167"/>
      <c r="K55" s="39"/>
      <c r="L55" s="1"/>
      <c r="M55" s="1"/>
    </row>
    <row r="56" spans="1:13" s="12" customFormat="1" ht="210" customHeight="1" x14ac:dyDescent="0.25">
      <c r="A56" s="125" t="s">
        <v>91</v>
      </c>
      <c r="B56" s="138" t="s">
        <v>63</v>
      </c>
      <c r="C56" s="93">
        <f>C57+C58+C59+C60+C61</f>
        <v>8397.2999999999993</v>
      </c>
      <c r="D56" s="93">
        <f>D57+D58+D59+D60+D61</f>
        <v>8397.2999999999993</v>
      </c>
      <c r="E56" s="93">
        <f>E57+E58+E59+E60+E61</f>
        <v>1335.86</v>
      </c>
      <c r="F56" s="101">
        <f>E56/D56</f>
        <v>0.15909999999999999</v>
      </c>
      <c r="G56" s="93">
        <f>G57+G58+G59+G60+G61</f>
        <v>1335.86</v>
      </c>
      <c r="H56" s="101">
        <f>G56/D56</f>
        <v>0.15909999999999999</v>
      </c>
      <c r="I56" s="93">
        <f>I57+I58+I59+I60+I61</f>
        <v>8397.2999999999993</v>
      </c>
      <c r="J56" s="170" t="s">
        <v>88</v>
      </c>
      <c r="K56" s="39"/>
      <c r="L56" s="58"/>
      <c r="M56" s="1"/>
    </row>
    <row r="57" spans="1:13" s="3" customFormat="1" x14ac:dyDescent="0.25">
      <c r="A57" s="126"/>
      <c r="B57" s="131" t="s">
        <v>4</v>
      </c>
      <c r="C57" s="92">
        <v>0</v>
      </c>
      <c r="D57" s="92">
        <v>0</v>
      </c>
      <c r="E57" s="92">
        <v>0</v>
      </c>
      <c r="F57" s="94"/>
      <c r="G57" s="92">
        <v>0</v>
      </c>
      <c r="H57" s="94"/>
      <c r="I57" s="92">
        <v>0</v>
      </c>
      <c r="J57" s="170"/>
      <c r="K57" s="39"/>
      <c r="L57" s="1"/>
      <c r="M57" s="1"/>
    </row>
    <row r="58" spans="1:13" s="3" customFormat="1" x14ac:dyDescent="0.25">
      <c r="A58" s="126"/>
      <c r="B58" s="131" t="s">
        <v>39</v>
      </c>
      <c r="C58" s="92">
        <v>8397.2999999999993</v>
      </c>
      <c r="D58" s="92">
        <v>8397.2999999999993</v>
      </c>
      <c r="E58" s="92">
        <v>1335.86</v>
      </c>
      <c r="F58" s="94">
        <f t="shared" ref="F58" si="18">E58/D58</f>
        <v>0.15909999999999999</v>
      </c>
      <c r="G58" s="92">
        <v>1335.86</v>
      </c>
      <c r="H58" s="94">
        <f t="shared" ref="H58" si="19">G58/D58</f>
        <v>0.15909999999999999</v>
      </c>
      <c r="I58" s="92">
        <f>D58</f>
        <v>8397.2999999999993</v>
      </c>
      <c r="J58" s="170"/>
      <c r="K58" s="39"/>
      <c r="L58" s="1"/>
      <c r="M58" s="1"/>
    </row>
    <row r="59" spans="1:13" s="3" customFormat="1" x14ac:dyDescent="0.25">
      <c r="A59" s="126"/>
      <c r="B59" s="131" t="s">
        <v>10</v>
      </c>
      <c r="C59" s="25">
        <v>0</v>
      </c>
      <c r="D59" s="25">
        <v>0</v>
      </c>
      <c r="E59" s="25">
        <f>G59</f>
        <v>0</v>
      </c>
      <c r="F59" s="26"/>
      <c r="G59" s="25">
        <v>0</v>
      </c>
      <c r="H59" s="26"/>
      <c r="I59" s="25">
        <v>0</v>
      </c>
      <c r="J59" s="170"/>
      <c r="K59" s="39"/>
      <c r="L59" s="1"/>
      <c r="M59" s="1"/>
    </row>
    <row r="60" spans="1:13" s="3" customFormat="1" ht="54.75" customHeight="1" x14ac:dyDescent="0.25">
      <c r="A60" s="126"/>
      <c r="B60" s="131" t="s">
        <v>12</v>
      </c>
      <c r="C60" s="25"/>
      <c r="D60" s="25"/>
      <c r="E60" s="25"/>
      <c r="F60" s="26"/>
      <c r="G60" s="25"/>
      <c r="H60" s="26"/>
      <c r="I60" s="25"/>
      <c r="J60" s="170"/>
      <c r="K60" s="39"/>
      <c r="L60" s="1"/>
      <c r="M60" s="1"/>
    </row>
    <row r="61" spans="1:13" s="3" customFormat="1" ht="123.75" customHeight="1" x14ac:dyDescent="0.25">
      <c r="A61" s="126"/>
      <c r="B61" s="131" t="s">
        <v>5</v>
      </c>
      <c r="C61" s="25"/>
      <c r="D61" s="25"/>
      <c r="E61" s="25"/>
      <c r="F61" s="26"/>
      <c r="G61" s="25"/>
      <c r="H61" s="26"/>
      <c r="I61" s="25"/>
      <c r="J61" s="170"/>
      <c r="K61" s="39"/>
      <c r="L61" s="1"/>
      <c r="M61" s="1"/>
    </row>
    <row r="62" spans="1:13" s="13" customFormat="1" ht="409.5" customHeight="1" x14ac:dyDescent="0.25">
      <c r="A62" s="216" t="s">
        <v>16</v>
      </c>
      <c r="B62" s="179" t="s">
        <v>73</v>
      </c>
      <c r="C62" s="190">
        <f>SUM(C65:C68)</f>
        <v>808557.85</v>
      </c>
      <c r="D62" s="178">
        <f>SUM(D65:D68)</f>
        <v>808557.85</v>
      </c>
      <c r="E62" s="190">
        <f>SUM(E65:E68)</f>
        <v>0</v>
      </c>
      <c r="F62" s="193">
        <f>E62/D62</f>
        <v>0</v>
      </c>
      <c r="G62" s="178">
        <f t="shared" ref="G62" si="20">SUM(G65:G69)</f>
        <v>0</v>
      </c>
      <c r="H62" s="189">
        <f>G62/D62</f>
        <v>0</v>
      </c>
      <c r="I62" s="178">
        <f>SUM(I65:I68)</f>
        <v>808557.85</v>
      </c>
      <c r="J62" s="171"/>
      <c r="K62" s="39"/>
      <c r="L62" s="1"/>
      <c r="M62" s="1"/>
    </row>
    <row r="63" spans="1:13" s="13" customFormat="1" ht="409.5" customHeight="1" x14ac:dyDescent="0.25">
      <c r="A63" s="217"/>
      <c r="B63" s="179"/>
      <c r="C63" s="191"/>
      <c r="D63" s="178"/>
      <c r="E63" s="191"/>
      <c r="F63" s="194"/>
      <c r="G63" s="178"/>
      <c r="H63" s="189"/>
      <c r="I63" s="178"/>
      <c r="J63" s="171"/>
      <c r="K63" s="39"/>
      <c r="L63" s="1"/>
      <c r="M63" s="1"/>
    </row>
    <row r="64" spans="1:13" s="13" customFormat="1" ht="214.5" customHeight="1" x14ac:dyDescent="0.25">
      <c r="A64" s="217"/>
      <c r="B64" s="179"/>
      <c r="C64" s="192"/>
      <c r="D64" s="178"/>
      <c r="E64" s="192"/>
      <c r="F64" s="195"/>
      <c r="G64" s="178"/>
      <c r="H64" s="189"/>
      <c r="I64" s="178"/>
      <c r="J64" s="171"/>
      <c r="K64" s="39"/>
      <c r="L64" s="1"/>
      <c r="M64" s="1"/>
    </row>
    <row r="65" spans="1:13" s="4" customFormat="1" x14ac:dyDescent="0.25">
      <c r="A65" s="126"/>
      <c r="B65" s="131" t="s">
        <v>4</v>
      </c>
      <c r="C65" s="114">
        <f t="shared" ref="C65:E69" si="21">C71+C107</f>
        <v>57549.9</v>
      </c>
      <c r="D65" s="114">
        <f t="shared" si="21"/>
        <v>57549.9</v>
      </c>
      <c r="E65" s="114">
        <f t="shared" si="21"/>
        <v>0</v>
      </c>
      <c r="F65" s="115">
        <f t="shared" ref="F65:F67" si="22">E65/D65</f>
        <v>0</v>
      </c>
      <c r="G65" s="114">
        <f>G71+G107</f>
        <v>0</v>
      </c>
      <c r="H65" s="115">
        <f t="shared" ref="H65:H67" si="23">G65/D65</f>
        <v>0</v>
      </c>
      <c r="I65" s="114">
        <f>I71+I107</f>
        <v>57549.9</v>
      </c>
      <c r="J65" s="171"/>
      <c r="K65" s="39"/>
      <c r="L65" s="1"/>
      <c r="M65" s="1"/>
    </row>
    <row r="66" spans="1:13" s="4" customFormat="1" x14ac:dyDescent="0.25">
      <c r="A66" s="126"/>
      <c r="B66" s="131" t="s">
        <v>34</v>
      </c>
      <c r="C66" s="114">
        <f t="shared" si="21"/>
        <v>669459.69999999995</v>
      </c>
      <c r="D66" s="114">
        <f t="shared" si="21"/>
        <v>669459.69999999995</v>
      </c>
      <c r="E66" s="114">
        <f t="shared" si="21"/>
        <v>0</v>
      </c>
      <c r="F66" s="115">
        <f t="shared" si="22"/>
        <v>0</v>
      </c>
      <c r="G66" s="114">
        <f>G72+G108</f>
        <v>0</v>
      </c>
      <c r="H66" s="115">
        <f t="shared" si="23"/>
        <v>0</v>
      </c>
      <c r="I66" s="114">
        <f>I72+I108</f>
        <v>669459.69999999995</v>
      </c>
      <c r="J66" s="171"/>
      <c r="K66" s="39"/>
      <c r="L66" s="1"/>
      <c r="M66" s="1"/>
    </row>
    <row r="67" spans="1:13" s="4" customFormat="1" x14ac:dyDescent="0.25">
      <c r="A67" s="126"/>
      <c r="B67" s="131" t="s">
        <v>10</v>
      </c>
      <c r="C67" s="114">
        <f t="shared" si="21"/>
        <v>81548.25</v>
      </c>
      <c r="D67" s="114">
        <f t="shared" si="21"/>
        <v>81548.25</v>
      </c>
      <c r="E67" s="114">
        <f t="shared" si="21"/>
        <v>0</v>
      </c>
      <c r="F67" s="115">
        <f t="shared" si="22"/>
        <v>0</v>
      </c>
      <c r="G67" s="114">
        <f>G73+G109</f>
        <v>0</v>
      </c>
      <c r="H67" s="115">
        <f t="shared" si="23"/>
        <v>0</v>
      </c>
      <c r="I67" s="114">
        <f>I73+I109</f>
        <v>81548.25</v>
      </c>
      <c r="J67" s="171"/>
      <c r="K67" s="39"/>
      <c r="L67" s="1"/>
      <c r="M67" s="1"/>
    </row>
    <row r="68" spans="1:13" s="4" customFormat="1" x14ac:dyDescent="0.25">
      <c r="A68" s="126"/>
      <c r="B68" s="131" t="s">
        <v>12</v>
      </c>
      <c r="C68" s="114">
        <f t="shared" si="21"/>
        <v>0</v>
      </c>
      <c r="D68" s="114">
        <f t="shared" si="21"/>
        <v>0</v>
      </c>
      <c r="E68" s="114">
        <f t="shared" si="21"/>
        <v>0</v>
      </c>
      <c r="F68" s="115">
        <v>0</v>
      </c>
      <c r="G68" s="114"/>
      <c r="H68" s="115">
        <v>0</v>
      </c>
      <c r="I68" s="114">
        <f>I74+I110</f>
        <v>0</v>
      </c>
      <c r="J68" s="171"/>
      <c r="K68" s="39"/>
      <c r="L68" s="1"/>
      <c r="M68" s="1"/>
    </row>
    <row r="69" spans="1:13" s="4" customFormat="1" collapsed="1" x14ac:dyDescent="0.25">
      <c r="A69" s="127"/>
      <c r="B69" s="131" t="s">
        <v>5</v>
      </c>
      <c r="C69" s="114">
        <f t="shared" si="21"/>
        <v>0</v>
      </c>
      <c r="D69" s="114">
        <f t="shared" si="21"/>
        <v>0</v>
      </c>
      <c r="E69" s="114">
        <f t="shared" si="21"/>
        <v>0</v>
      </c>
      <c r="F69" s="115"/>
      <c r="G69" s="114"/>
      <c r="H69" s="115"/>
      <c r="I69" s="114">
        <f>I75+I111</f>
        <v>0</v>
      </c>
      <c r="J69" s="171"/>
      <c r="K69" s="39"/>
      <c r="L69" s="1"/>
      <c r="M69" s="1"/>
    </row>
    <row r="70" spans="1:13" s="13" customFormat="1" x14ac:dyDescent="0.25">
      <c r="A70" s="150" t="s">
        <v>92</v>
      </c>
      <c r="B70" s="142" t="s">
        <v>59</v>
      </c>
      <c r="C70" s="116">
        <f>SUM(C71:C75)</f>
        <v>733238.32</v>
      </c>
      <c r="D70" s="116">
        <f>SUM(D71:D75)</f>
        <v>733238.32</v>
      </c>
      <c r="E70" s="116">
        <f>SUM(E71:E75)</f>
        <v>0</v>
      </c>
      <c r="F70" s="117">
        <f>E70/D70</f>
        <v>0</v>
      </c>
      <c r="G70" s="116">
        <f>SUM(G71:G75)</f>
        <v>0</v>
      </c>
      <c r="H70" s="117">
        <f>G70/D70</f>
        <v>0</v>
      </c>
      <c r="I70" s="116">
        <f>SUM(I71:I75)</f>
        <v>733238.32</v>
      </c>
      <c r="J70" s="162"/>
      <c r="K70" s="39"/>
      <c r="L70" s="1"/>
      <c r="M70" s="1"/>
    </row>
    <row r="71" spans="1:13" s="4" customFormat="1" x14ac:dyDescent="0.25">
      <c r="A71" s="143"/>
      <c r="B71" s="131" t="s">
        <v>4</v>
      </c>
      <c r="C71" s="114">
        <f t="shared" ref="C71:I75" si="24">C77+C89+C101</f>
        <v>0</v>
      </c>
      <c r="D71" s="114">
        <f t="shared" si="24"/>
        <v>0</v>
      </c>
      <c r="E71" s="114">
        <f t="shared" si="24"/>
        <v>0</v>
      </c>
      <c r="F71" s="114">
        <f t="shared" si="24"/>
        <v>0</v>
      </c>
      <c r="G71" s="114">
        <f t="shared" si="24"/>
        <v>0</v>
      </c>
      <c r="H71" s="114">
        <f t="shared" si="24"/>
        <v>0</v>
      </c>
      <c r="I71" s="114">
        <f t="shared" si="24"/>
        <v>0</v>
      </c>
      <c r="J71" s="162"/>
      <c r="K71" s="39"/>
      <c r="L71" s="1"/>
      <c r="M71" s="1"/>
    </row>
    <row r="72" spans="1:13" s="4" customFormat="1" x14ac:dyDescent="0.25">
      <c r="A72" s="143"/>
      <c r="B72" s="131" t="s">
        <v>38</v>
      </c>
      <c r="C72" s="114">
        <f t="shared" si="24"/>
        <v>652582.1</v>
      </c>
      <c r="D72" s="114">
        <f t="shared" si="24"/>
        <v>652582.1</v>
      </c>
      <c r="E72" s="114">
        <f t="shared" si="24"/>
        <v>0</v>
      </c>
      <c r="F72" s="114">
        <f t="shared" si="24"/>
        <v>0</v>
      </c>
      <c r="G72" s="114">
        <f t="shared" si="24"/>
        <v>0</v>
      </c>
      <c r="H72" s="114">
        <f t="shared" si="24"/>
        <v>0</v>
      </c>
      <c r="I72" s="114">
        <f t="shared" si="24"/>
        <v>652582.1</v>
      </c>
      <c r="J72" s="162"/>
      <c r="K72" s="39"/>
      <c r="L72" s="1"/>
      <c r="M72" s="1"/>
    </row>
    <row r="73" spans="1:13" s="4" customFormat="1" x14ac:dyDescent="0.25">
      <c r="A73" s="143"/>
      <c r="B73" s="131" t="s">
        <v>10</v>
      </c>
      <c r="C73" s="114">
        <f t="shared" si="24"/>
        <v>80656.22</v>
      </c>
      <c r="D73" s="114">
        <f t="shared" si="24"/>
        <v>80656.22</v>
      </c>
      <c r="E73" s="114">
        <f t="shared" si="24"/>
        <v>0</v>
      </c>
      <c r="F73" s="114">
        <f t="shared" si="24"/>
        <v>0</v>
      </c>
      <c r="G73" s="114">
        <f t="shared" si="24"/>
        <v>0</v>
      </c>
      <c r="H73" s="114">
        <f t="shared" si="24"/>
        <v>0</v>
      </c>
      <c r="I73" s="114">
        <f t="shared" si="24"/>
        <v>80656.22</v>
      </c>
      <c r="J73" s="162"/>
      <c r="K73" s="39"/>
      <c r="L73" s="1"/>
      <c r="M73" s="1"/>
    </row>
    <row r="74" spans="1:13" s="4" customFormat="1" x14ac:dyDescent="0.25">
      <c r="A74" s="143"/>
      <c r="B74" s="131" t="s">
        <v>12</v>
      </c>
      <c r="C74" s="114">
        <f t="shared" si="24"/>
        <v>0</v>
      </c>
      <c r="D74" s="114">
        <f t="shared" si="24"/>
        <v>0</v>
      </c>
      <c r="E74" s="114">
        <f t="shared" si="24"/>
        <v>0</v>
      </c>
      <c r="F74" s="114">
        <f t="shared" si="24"/>
        <v>0</v>
      </c>
      <c r="G74" s="114">
        <f t="shared" si="24"/>
        <v>0</v>
      </c>
      <c r="H74" s="114">
        <f t="shared" si="24"/>
        <v>0</v>
      </c>
      <c r="I74" s="114">
        <f t="shared" si="24"/>
        <v>0</v>
      </c>
      <c r="J74" s="162"/>
      <c r="K74" s="39"/>
      <c r="L74" s="1"/>
      <c r="M74" s="1"/>
    </row>
    <row r="75" spans="1:13" s="4" customFormat="1" x14ac:dyDescent="0.25">
      <c r="A75" s="144"/>
      <c r="B75" s="131" t="s">
        <v>5</v>
      </c>
      <c r="C75" s="114">
        <f t="shared" si="24"/>
        <v>0</v>
      </c>
      <c r="D75" s="114">
        <f t="shared" si="24"/>
        <v>0</v>
      </c>
      <c r="E75" s="114">
        <f t="shared" si="24"/>
        <v>0</v>
      </c>
      <c r="F75" s="114">
        <f t="shared" si="24"/>
        <v>0</v>
      </c>
      <c r="G75" s="114">
        <f t="shared" si="24"/>
        <v>0</v>
      </c>
      <c r="H75" s="114">
        <f t="shared" si="24"/>
        <v>0</v>
      </c>
      <c r="I75" s="114">
        <f t="shared" si="24"/>
        <v>0</v>
      </c>
      <c r="J75" s="162"/>
      <c r="K75" s="39"/>
      <c r="L75" s="1"/>
      <c r="M75" s="1"/>
    </row>
    <row r="76" spans="1:13" s="13" customFormat="1" ht="123.75" customHeight="1" x14ac:dyDescent="0.25">
      <c r="A76" s="150" t="s">
        <v>93</v>
      </c>
      <c r="B76" s="142" t="s">
        <v>60</v>
      </c>
      <c r="C76" s="95">
        <f>SUM(C77:C81)</f>
        <v>174523.8</v>
      </c>
      <c r="D76" s="95">
        <f>SUM(D77:D81)</f>
        <v>174523.8</v>
      </c>
      <c r="E76" s="95">
        <f>SUM(E77:E81)</f>
        <v>0</v>
      </c>
      <c r="F76" s="96">
        <f>E76/D76</f>
        <v>0</v>
      </c>
      <c r="G76" s="95">
        <f>SUM(G77:G81)</f>
        <v>0</v>
      </c>
      <c r="H76" s="96">
        <f>G76/D76</f>
        <v>0</v>
      </c>
      <c r="I76" s="95">
        <f>SUM(I77:I81)</f>
        <v>174523.8</v>
      </c>
      <c r="J76" s="97"/>
      <c r="K76" s="39"/>
      <c r="L76" s="1"/>
      <c r="M76" s="1"/>
    </row>
    <row r="77" spans="1:13" s="4" customFormat="1" x14ac:dyDescent="0.25">
      <c r="A77" s="140"/>
      <c r="B77" s="131" t="s">
        <v>4</v>
      </c>
      <c r="C77" s="92">
        <f>C83</f>
        <v>0</v>
      </c>
      <c r="D77" s="92">
        <f>D83</f>
        <v>0</v>
      </c>
      <c r="E77" s="92">
        <f>E83</f>
        <v>0</v>
      </c>
      <c r="F77" s="96"/>
      <c r="G77" s="92">
        <f>G83</f>
        <v>0</v>
      </c>
      <c r="H77" s="96"/>
      <c r="I77" s="92">
        <f>I83</f>
        <v>0</v>
      </c>
      <c r="J77" s="98"/>
      <c r="K77" s="39"/>
      <c r="L77" s="1"/>
      <c r="M77" s="1"/>
    </row>
    <row r="78" spans="1:13" s="4" customFormat="1" x14ac:dyDescent="0.25">
      <c r="A78" s="140"/>
      <c r="B78" s="131" t="s">
        <v>38</v>
      </c>
      <c r="C78" s="92">
        <f t="shared" ref="C78:E81" si="25">C84</f>
        <v>155326.20000000001</v>
      </c>
      <c r="D78" s="92">
        <f t="shared" si="25"/>
        <v>155326.20000000001</v>
      </c>
      <c r="E78" s="92">
        <f t="shared" si="25"/>
        <v>0</v>
      </c>
      <c r="F78" s="92">
        <f>F84</f>
        <v>0</v>
      </c>
      <c r="G78" s="92">
        <f t="shared" ref="G78:G81" si="26">G84</f>
        <v>0</v>
      </c>
      <c r="H78" s="96"/>
      <c r="I78" s="92">
        <f t="shared" ref="I78:I81" si="27">I84</f>
        <v>155326.20000000001</v>
      </c>
      <c r="J78" s="98"/>
      <c r="K78" s="39"/>
      <c r="L78" s="1"/>
      <c r="M78" s="1"/>
    </row>
    <row r="79" spans="1:13" s="4" customFormat="1" x14ac:dyDescent="0.25">
      <c r="A79" s="140"/>
      <c r="B79" s="131" t="s">
        <v>35</v>
      </c>
      <c r="C79" s="92">
        <f t="shared" si="25"/>
        <v>19197.599999999999</v>
      </c>
      <c r="D79" s="92">
        <f t="shared" si="25"/>
        <v>19197.599999999999</v>
      </c>
      <c r="E79" s="92">
        <f t="shared" si="25"/>
        <v>0</v>
      </c>
      <c r="F79" s="92">
        <f>F85</f>
        <v>0</v>
      </c>
      <c r="G79" s="92">
        <f t="shared" si="26"/>
        <v>0</v>
      </c>
      <c r="H79" s="96"/>
      <c r="I79" s="92">
        <f t="shared" si="27"/>
        <v>19197.599999999999</v>
      </c>
      <c r="J79" s="98"/>
      <c r="K79" s="39"/>
      <c r="L79" s="1"/>
      <c r="M79" s="1"/>
    </row>
    <row r="80" spans="1:13" s="4" customFormat="1" x14ac:dyDescent="0.25">
      <c r="A80" s="140"/>
      <c r="B80" s="131" t="s">
        <v>12</v>
      </c>
      <c r="C80" s="25">
        <f t="shared" si="25"/>
        <v>0</v>
      </c>
      <c r="D80" s="25">
        <f t="shared" si="25"/>
        <v>0</v>
      </c>
      <c r="E80" s="25">
        <f t="shared" si="25"/>
        <v>0</v>
      </c>
      <c r="F80" s="26"/>
      <c r="G80" s="25">
        <f t="shared" si="26"/>
        <v>0</v>
      </c>
      <c r="H80" s="40"/>
      <c r="I80" s="25">
        <f t="shared" si="27"/>
        <v>0</v>
      </c>
      <c r="J80" s="74"/>
      <c r="K80" s="39"/>
      <c r="L80" s="1"/>
      <c r="M80" s="1"/>
    </row>
    <row r="81" spans="1:13" s="4" customFormat="1" x14ac:dyDescent="0.25">
      <c r="A81" s="141"/>
      <c r="B81" s="131" t="s">
        <v>5</v>
      </c>
      <c r="C81" s="25">
        <f t="shared" si="25"/>
        <v>0</v>
      </c>
      <c r="D81" s="25">
        <f t="shared" si="25"/>
        <v>0</v>
      </c>
      <c r="E81" s="25">
        <f t="shared" si="25"/>
        <v>0</v>
      </c>
      <c r="F81" s="26"/>
      <c r="G81" s="25">
        <f t="shared" si="26"/>
        <v>0</v>
      </c>
      <c r="H81" s="40"/>
      <c r="I81" s="25">
        <f t="shared" si="27"/>
        <v>0</v>
      </c>
      <c r="J81" s="74"/>
      <c r="K81" s="39"/>
      <c r="L81" s="1"/>
      <c r="M81" s="1"/>
    </row>
    <row r="82" spans="1:13" s="13" customFormat="1" ht="71.25" customHeight="1" x14ac:dyDescent="0.25">
      <c r="A82" s="148" t="s">
        <v>94</v>
      </c>
      <c r="B82" s="139" t="s">
        <v>48</v>
      </c>
      <c r="C82" s="90">
        <f>SUM(C83:C87)</f>
        <v>174523.8</v>
      </c>
      <c r="D82" s="90">
        <f>SUM(D83:D87)</f>
        <v>174523.8</v>
      </c>
      <c r="E82" s="90">
        <f>SUM(E83:E87)</f>
        <v>0</v>
      </c>
      <c r="F82" s="91">
        <f>E82/D82</f>
        <v>0</v>
      </c>
      <c r="G82" s="90">
        <f>SUM(G83:G87)</f>
        <v>0</v>
      </c>
      <c r="H82" s="91">
        <f>G82/D82</f>
        <v>0</v>
      </c>
      <c r="I82" s="90">
        <f>SUM(I83:I87)</f>
        <v>174523.8</v>
      </c>
      <c r="J82" s="174" t="s">
        <v>77</v>
      </c>
      <c r="K82" s="39"/>
      <c r="L82" s="1"/>
      <c r="M82" s="1"/>
    </row>
    <row r="83" spans="1:13" s="4" customFormat="1" x14ac:dyDescent="0.25">
      <c r="A83" s="146"/>
      <c r="B83" s="131" t="s">
        <v>4</v>
      </c>
      <c r="C83" s="92"/>
      <c r="D83" s="93"/>
      <c r="E83" s="92"/>
      <c r="F83" s="94"/>
      <c r="G83" s="92"/>
      <c r="H83" s="94"/>
      <c r="I83" s="93"/>
      <c r="J83" s="175"/>
      <c r="K83" s="39"/>
      <c r="L83" s="1"/>
      <c r="M83" s="1"/>
    </row>
    <row r="84" spans="1:13" s="4" customFormat="1" x14ac:dyDescent="0.25">
      <c r="A84" s="146"/>
      <c r="B84" s="131" t="s">
        <v>38</v>
      </c>
      <c r="C84" s="92">
        <f>155326.2</f>
        <v>155326.20000000001</v>
      </c>
      <c r="D84" s="92">
        <v>155326.20000000001</v>
      </c>
      <c r="E84" s="92"/>
      <c r="F84" s="94">
        <f>E84/D84</f>
        <v>0</v>
      </c>
      <c r="G84" s="92"/>
      <c r="H84" s="94">
        <f>G84/D84</f>
        <v>0</v>
      </c>
      <c r="I84" s="92">
        <f>D84-G84</f>
        <v>155326.20000000001</v>
      </c>
      <c r="J84" s="175"/>
      <c r="K84" s="39"/>
      <c r="L84" s="1"/>
      <c r="M84" s="1"/>
    </row>
    <row r="85" spans="1:13" s="4" customFormat="1" x14ac:dyDescent="0.25">
      <c r="A85" s="146"/>
      <c r="B85" s="131" t="s">
        <v>35</v>
      </c>
      <c r="C85" s="92">
        <v>19197.599999999999</v>
      </c>
      <c r="D85" s="92">
        <v>19197.599999999999</v>
      </c>
      <c r="E85" s="92"/>
      <c r="F85" s="94">
        <f>E85/D85</f>
        <v>0</v>
      </c>
      <c r="G85" s="92"/>
      <c r="H85" s="94">
        <f>G85/D85</f>
        <v>0</v>
      </c>
      <c r="I85" s="92">
        <f>D85-G85</f>
        <v>19197.599999999999</v>
      </c>
      <c r="J85" s="175"/>
      <c r="K85" s="39"/>
      <c r="L85" s="1"/>
      <c r="M85" s="1"/>
    </row>
    <row r="86" spans="1:13" s="4" customFormat="1" x14ac:dyDescent="0.25">
      <c r="A86" s="146"/>
      <c r="B86" s="131" t="s">
        <v>12</v>
      </c>
      <c r="C86" s="92"/>
      <c r="D86" s="92"/>
      <c r="E86" s="92"/>
      <c r="F86" s="94"/>
      <c r="G86" s="92"/>
      <c r="H86" s="94"/>
      <c r="I86" s="92"/>
      <c r="J86" s="175"/>
      <c r="K86" s="39"/>
      <c r="L86" s="1"/>
      <c r="M86" s="1"/>
    </row>
    <row r="87" spans="1:13" s="4" customFormat="1" x14ac:dyDescent="0.25">
      <c r="A87" s="147"/>
      <c r="B87" s="131" t="s">
        <v>5</v>
      </c>
      <c r="C87" s="92"/>
      <c r="D87" s="93"/>
      <c r="E87" s="92"/>
      <c r="F87" s="94"/>
      <c r="G87" s="92"/>
      <c r="H87" s="94"/>
      <c r="I87" s="92"/>
      <c r="J87" s="176"/>
      <c r="K87" s="39"/>
      <c r="L87" s="1"/>
      <c r="M87" s="1"/>
    </row>
    <row r="88" spans="1:13" s="4" customFormat="1" ht="24" customHeight="1" x14ac:dyDescent="0.25">
      <c r="A88" s="149" t="s">
        <v>95</v>
      </c>
      <c r="B88" s="142" t="s">
        <v>61</v>
      </c>
      <c r="C88" s="90">
        <f>SUM(C89:C93)</f>
        <v>36348.42</v>
      </c>
      <c r="D88" s="90">
        <f>SUM(D89:D93)</f>
        <v>36348.42</v>
      </c>
      <c r="E88" s="90">
        <f>SUM(E89:E93)</f>
        <v>0</v>
      </c>
      <c r="F88" s="94">
        <f t="shared" ref="F88:F97" si="28">E88/D88</f>
        <v>0</v>
      </c>
      <c r="G88" s="90">
        <f>SUM(G89:G93)</f>
        <v>0</v>
      </c>
      <c r="H88" s="94">
        <f t="shared" ref="H88:H97" si="29">G88/D88</f>
        <v>0</v>
      </c>
      <c r="I88" s="90">
        <f>SUM(I89:I93)</f>
        <v>36348.42</v>
      </c>
      <c r="J88" s="174"/>
      <c r="K88" s="39"/>
      <c r="L88" s="1"/>
      <c r="M88" s="1"/>
    </row>
    <row r="89" spans="1:13" s="4" customFormat="1" x14ac:dyDescent="0.25">
      <c r="A89" s="146"/>
      <c r="B89" s="131" t="s">
        <v>4</v>
      </c>
      <c r="C89" s="92">
        <f>C95</f>
        <v>0</v>
      </c>
      <c r="D89" s="92">
        <f>D95</f>
        <v>0</v>
      </c>
      <c r="E89" s="92">
        <f>E95</f>
        <v>0</v>
      </c>
      <c r="F89" s="94"/>
      <c r="G89" s="92">
        <f>G95</f>
        <v>0</v>
      </c>
      <c r="H89" s="94"/>
      <c r="I89" s="90">
        <f>I95</f>
        <v>0</v>
      </c>
      <c r="J89" s="175"/>
      <c r="K89" s="39"/>
      <c r="L89" s="1"/>
      <c r="M89" s="1"/>
    </row>
    <row r="90" spans="1:13" s="4" customFormat="1" x14ac:dyDescent="0.25">
      <c r="A90" s="146"/>
      <c r="B90" s="131" t="s">
        <v>38</v>
      </c>
      <c r="C90" s="92">
        <f t="shared" ref="C90:E93" si="30">C96</f>
        <v>32350.1</v>
      </c>
      <c r="D90" s="92">
        <f t="shared" si="30"/>
        <v>32350.1</v>
      </c>
      <c r="E90" s="92">
        <f t="shared" si="30"/>
        <v>0</v>
      </c>
      <c r="F90" s="94">
        <f t="shared" si="28"/>
        <v>0</v>
      </c>
      <c r="G90" s="92">
        <f t="shared" ref="G90:G93" si="31">G96</f>
        <v>0</v>
      </c>
      <c r="H90" s="94">
        <f>G90/D90</f>
        <v>0</v>
      </c>
      <c r="I90" s="90">
        <f t="shared" ref="I90:I93" si="32">I96</f>
        <v>32350.1</v>
      </c>
      <c r="J90" s="175"/>
      <c r="K90" s="39"/>
      <c r="L90" s="1"/>
      <c r="M90" s="1"/>
    </row>
    <row r="91" spans="1:13" s="4" customFormat="1" x14ac:dyDescent="0.25">
      <c r="A91" s="146"/>
      <c r="B91" s="131" t="s">
        <v>35</v>
      </c>
      <c r="C91" s="92">
        <f t="shared" si="30"/>
        <v>3998.32</v>
      </c>
      <c r="D91" s="92">
        <f t="shared" si="30"/>
        <v>3998.32</v>
      </c>
      <c r="E91" s="92">
        <f t="shared" si="30"/>
        <v>0</v>
      </c>
      <c r="F91" s="94">
        <f t="shared" si="28"/>
        <v>0</v>
      </c>
      <c r="G91" s="92">
        <f t="shared" si="31"/>
        <v>0</v>
      </c>
      <c r="H91" s="94">
        <f>G91/D91</f>
        <v>0</v>
      </c>
      <c r="I91" s="90">
        <f t="shared" si="32"/>
        <v>3998.32</v>
      </c>
      <c r="J91" s="175"/>
      <c r="K91" s="39"/>
      <c r="L91" s="1"/>
      <c r="M91" s="1"/>
    </row>
    <row r="92" spans="1:13" s="4" customFormat="1" x14ac:dyDescent="0.25">
      <c r="A92" s="146"/>
      <c r="B92" s="131" t="s">
        <v>12</v>
      </c>
      <c r="C92" s="92">
        <f t="shared" si="30"/>
        <v>0</v>
      </c>
      <c r="D92" s="92">
        <f t="shared" si="30"/>
        <v>0</v>
      </c>
      <c r="E92" s="92">
        <f t="shared" si="30"/>
        <v>0</v>
      </c>
      <c r="F92" s="94"/>
      <c r="G92" s="92">
        <f t="shared" si="31"/>
        <v>0</v>
      </c>
      <c r="H92" s="94"/>
      <c r="I92" s="90">
        <f t="shared" si="32"/>
        <v>0</v>
      </c>
      <c r="J92" s="175"/>
      <c r="K92" s="39"/>
      <c r="L92" s="1"/>
      <c r="M92" s="1"/>
    </row>
    <row r="93" spans="1:13" s="4" customFormat="1" x14ac:dyDescent="0.25">
      <c r="A93" s="147"/>
      <c r="B93" s="131" t="s">
        <v>5</v>
      </c>
      <c r="C93" s="92">
        <f t="shared" si="30"/>
        <v>0</v>
      </c>
      <c r="D93" s="92">
        <f t="shared" si="30"/>
        <v>0</v>
      </c>
      <c r="E93" s="92">
        <f t="shared" si="30"/>
        <v>0</v>
      </c>
      <c r="F93" s="94"/>
      <c r="G93" s="92">
        <f t="shared" si="31"/>
        <v>0</v>
      </c>
      <c r="H93" s="94"/>
      <c r="I93" s="90">
        <f t="shared" si="32"/>
        <v>0</v>
      </c>
      <c r="J93" s="175"/>
      <c r="K93" s="39"/>
      <c r="L93" s="1"/>
      <c r="M93" s="1"/>
    </row>
    <row r="94" spans="1:13" s="4" customFormat="1" ht="60.75" x14ac:dyDescent="0.25">
      <c r="A94" s="148" t="s">
        <v>96</v>
      </c>
      <c r="B94" s="139" t="s">
        <v>49</v>
      </c>
      <c r="C94" s="92">
        <f>C95+C96+C97+C98+C99</f>
        <v>36348.42</v>
      </c>
      <c r="D94" s="92">
        <f t="shared" ref="D94:E94" si="33">D95+D96+D97+D98+D99</f>
        <v>36348.42</v>
      </c>
      <c r="E94" s="92">
        <f t="shared" si="33"/>
        <v>0</v>
      </c>
      <c r="F94" s="94">
        <f t="shared" si="28"/>
        <v>0</v>
      </c>
      <c r="G94" s="92">
        <f>SUM(G95:G99)</f>
        <v>0</v>
      </c>
      <c r="H94" s="94">
        <f t="shared" si="29"/>
        <v>0</v>
      </c>
      <c r="I94" s="99">
        <f>I95+I96+I97</f>
        <v>36348.42</v>
      </c>
      <c r="J94" s="218" t="s">
        <v>89</v>
      </c>
      <c r="K94" s="39"/>
      <c r="L94" s="1"/>
      <c r="M94" s="1"/>
    </row>
    <row r="95" spans="1:13" s="4" customFormat="1" x14ac:dyDescent="0.25">
      <c r="A95" s="146"/>
      <c r="B95" s="131" t="s">
        <v>4</v>
      </c>
      <c r="C95" s="92"/>
      <c r="D95" s="93"/>
      <c r="E95" s="92"/>
      <c r="F95" s="94"/>
      <c r="G95" s="92"/>
      <c r="H95" s="94"/>
      <c r="I95" s="99">
        <f t="shared" ref="I95:I99" si="34">D95-G95</f>
        <v>0</v>
      </c>
      <c r="J95" s="219"/>
      <c r="K95" s="39"/>
      <c r="L95" s="1"/>
      <c r="M95" s="1"/>
    </row>
    <row r="96" spans="1:13" s="4" customFormat="1" x14ac:dyDescent="0.25">
      <c r="A96" s="146"/>
      <c r="B96" s="131" t="s">
        <v>38</v>
      </c>
      <c r="C96" s="92">
        <v>32350.1</v>
      </c>
      <c r="D96" s="92">
        <v>32350.1</v>
      </c>
      <c r="E96" s="92"/>
      <c r="F96" s="94">
        <f t="shared" si="28"/>
        <v>0</v>
      </c>
      <c r="G96" s="92"/>
      <c r="H96" s="94">
        <f t="shared" si="29"/>
        <v>0</v>
      </c>
      <c r="I96" s="99">
        <f>D96-G96</f>
        <v>32350.1</v>
      </c>
      <c r="J96" s="219"/>
      <c r="K96" s="39"/>
      <c r="L96" s="1"/>
      <c r="M96" s="1"/>
    </row>
    <row r="97" spans="1:13" s="4" customFormat="1" x14ac:dyDescent="0.25">
      <c r="A97" s="146"/>
      <c r="B97" s="131" t="s">
        <v>35</v>
      </c>
      <c r="C97" s="92">
        <v>3998.32</v>
      </c>
      <c r="D97" s="92">
        <v>3998.32</v>
      </c>
      <c r="E97" s="92"/>
      <c r="F97" s="94">
        <f t="shared" si="28"/>
        <v>0</v>
      </c>
      <c r="G97" s="92"/>
      <c r="H97" s="94">
        <f t="shared" si="29"/>
        <v>0</v>
      </c>
      <c r="I97" s="99">
        <f>D97-G97</f>
        <v>3998.32</v>
      </c>
      <c r="J97" s="219"/>
      <c r="K97" s="39"/>
      <c r="L97" s="1"/>
      <c r="M97" s="1"/>
    </row>
    <row r="98" spans="1:13" s="4" customFormat="1" x14ac:dyDescent="0.25">
      <c r="A98" s="146"/>
      <c r="B98" s="131" t="s">
        <v>12</v>
      </c>
      <c r="C98" s="92"/>
      <c r="D98" s="93"/>
      <c r="E98" s="92"/>
      <c r="F98" s="94"/>
      <c r="G98" s="92"/>
      <c r="H98" s="94"/>
      <c r="I98" s="99">
        <f t="shared" si="34"/>
        <v>0</v>
      </c>
      <c r="J98" s="219"/>
      <c r="K98" s="39"/>
      <c r="L98" s="1"/>
      <c r="M98" s="1"/>
    </row>
    <row r="99" spans="1:13" s="4" customFormat="1" x14ac:dyDescent="0.25">
      <c r="A99" s="147"/>
      <c r="B99" s="131" t="s">
        <v>5</v>
      </c>
      <c r="C99" s="92"/>
      <c r="D99" s="93"/>
      <c r="E99" s="92"/>
      <c r="F99" s="94"/>
      <c r="G99" s="92"/>
      <c r="H99" s="94"/>
      <c r="I99" s="99">
        <f t="shared" si="34"/>
        <v>0</v>
      </c>
      <c r="J99" s="220"/>
      <c r="K99" s="39"/>
      <c r="L99" s="1"/>
      <c r="M99" s="1"/>
    </row>
    <row r="100" spans="1:13" s="13" customFormat="1" ht="60.75" x14ac:dyDescent="0.25">
      <c r="A100" s="145" t="s">
        <v>97</v>
      </c>
      <c r="B100" s="142" t="s">
        <v>50</v>
      </c>
      <c r="C100" s="116">
        <f>SUM(C101:C105)</f>
        <v>522366.1</v>
      </c>
      <c r="D100" s="116">
        <f>SUM(D101:D105)</f>
        <v>522366.1</v>
      </c>
      <c r="E100" s="116">
        <f>SUM(E101:E105)</f>
        <v>0</v>
      </c>
      <c r="F100" s="117">
        <f>E100/D100</f>
        <v>0</v>
      </c>
      <c r="G100" s="116">
        <f>SUM(G101:G105)</f>
        <v>0</v>
      </c>
      <c r="H100" s="117">
        <f>G100/D100</f>
        <v>0</v>
      </c>
      <c r="I100" s="116">
        <f>SUM(I101:I105)</f>
        <v>522366.1</v>
      </c>
      <c r="J100" s="172" t="s">
        <v>79</v>
      </c>
      <c r="K100" s="39"/>
      <c r="L100" s="1"/>
      <c r="M100" s="1"/>
    </row>
    <row r="101" spans="1:13" s="4" customFormat="1" x14ac:dyDescent="0.25">
      <c r="A101" s="146"/>
      <c r="B101" s="131" t="s">
        <v>4</v>
      </c>
      <c r="C101" s="114"/>
      <c r="D101" s="114"/>
      <c r="E101" s="114"/>
      <c r="F101" s="114"/>
      <c r="G101" s="114"/>
      <c r="H101" s="114"/>
      <c r="I101" s="114">
        <f>D101</f>
        <v>0</v>
      </c>
      <c r="J101" s="173"/>
      <c r="K101" s="39"/>
      <c r="L101" s="1"/>
      <c r="M101" s="1"/>
    </row>
    <row r="102" spans="1:13" s="4" customFormat="1" x14ac:dyDescent="0.25">
      <c r="A102" s="146"/>
      <c r="B102" s="131" t="s">
        <v>38</v>
      </c>
      <c r="C102" s="114">
        <f>18367.1+139970.8+87639.2+218928.7</f>
        <v>464905.8</v>
      </c>
      <c r="D102" s="114">
        <f>18367.1+139970.8+87639.2+218928.7</f>
        <v>464905.8</v>
      </c>
      <c r="E102" s="114"/>
      <c r="F102" s="114"/>
      <c r="G102" s="114"/>
      <c r="H102" s="114"/>
      <c r="I102" s="114">
        <f t="shared" ref="I102:I105" si="35">D102</f>
        <v>464905.8</v>
      </c>
      <c r="J102" s="173"/>
      <c r="K102" s="39"/>
      <c r="L102" s="1"/>
      <c r="M102" s="1"/>
    </row>
    <row r="103" spans="1:13" s="4" customFormat="1" x14ac:dyDescent="0.25">
      <c r="A103" s="146"/>
      <c r="B103" s="131" t="s">
        <v>35</v>
      </c>
      <c r="C103" s="114">
        <f>13101.9+44358.4</f>
        <v>57460.3</v>
      </c>
      <c r="D103" s="114">
        <f>13101.9+44358.4</f>
        <v>57460.3</v>
      </c>
      <c r="E103" s="114"/>
      <c r="F103" s="114"/>
      <c r="G103" s="114"/>
      <c r="H103" s="114"/>
      <c r="I103" s="114">
        <f t="shared" si="35"/>
        <v>57460.3</v>
      </c>
      <c r="J103" s="173"/>
      <c r="K103" s="39"/>
      <c r="L103" s="1"/>
      <c r="M103" s="1"/>
    </row>
    <row r="104" spans="1:13" s="4" customFormat="1" x14ac:dyDescent="0.25">
      <c r="A104" s="146"/>
      <c r="B104" s="131" t="s">
        <v>12</v>
      </c>
      <c r="C104" s="114"/>
      <c r="D104" s="114"/>
      <c r="E104" s="114"/>
      <c r="F104" s="115"/>
      <c r="G104" s="114"/>
      <c r="H104" s="115"/>
      <c r="I104" s="114">
        <f t="shared" si="35"/>
        <v>0</v>
      </c>
      <c r="J104" s="173"/>
      <c r="K104" s="39"/>
      <c r="L104" s="1"/>
      <c r="M104" s="1"/>
    </row>
    <row r="105" spans="1:13" s="4" customFormat="1" x14ac:dyDescent="0.25">
      <c r="A105" s="147"/>
      <c r="B105" s="131" t="s">
        <v>5</v>
      </c>
      <c r="C105" s="114"/>
      <c r="D105" s="114"/>
      <c r="E105" s="114"/>
      <c r="F105" s="115"/>
      <c r="G105" s="114"/>
      <c r="H105" s="115"/>
      <c r="I105" s="114">
        <f t="shared" si="35"/>
        <v>0</v>
      </c>
      <c r="J105" s="173"/>
      <c r="K105" s="39"/>
      <c r="L105" s="1"/>
      <c r="M105" s="1"/>
    </row>
    <row r="106" spans="1:13" s="13" customFormat="1" ht="40.5" x14ac:dyDescent="0.25">
      <c r="A106" s="145" t="s">
        <v>98</v>
      </c>
      <c r="B106" s="142" t="s">
        <v>76</v>
      </c>
      <c r="C106" s="95">
        <f>SUM(C107:C111)</f>
        <v>75319.53</v>
      </c>
      <c r="D106" s="95">
        <f t="shared" ref="D106" si="36">SUM(D107:D111)</f>
        <v>75319.53</v>
      </c>
      <c r="E106" s="95">
        <f>SUM(E107:E111)</f>
        <v>0</v>
      </c>
      <c r="F106" s="96">
        <f t="shared" ref="F106:F109" si="37">E106/D106</f>
        <v>0</v>
      </c>
      <c r="G106" s="95">
        <f>SUM(G107:G111)</f>
        <v>0</v>
      </c>
      <c r="H106" s="96">
        <f t="shared" ref="H106:H115" si="38">G106/D106</f>
        <v>0</v>
      </c>
      <c r="I106" s="95">
        <f>SUM(I107:I111)</f>
        <v>75319.53</v>
      </c>
      <c r="J106" s="162"/>
      <c r="K106" s="39"/>
      <c r="L106" s="1"/>
      <c r="M106" s="1"/>
    </row>
    <row r="107" spans="1:13" s="4" customFormat="1" x14ac:dyDescent="0.25">
      <c r="A107" s="143"/>
      <c r="B107" s="131" t="s">
        <v>4</v>
      </c>
      <c r="C107" s="92">
        <f>C113+C119+C125+C131</f>
        <v>57549.9</v>
      </c>
      <c r="D107" s="92">
        <f>D113+D119+D125+D131</f>
        <v>57549.9</v>
      </c>
      <c r="E107" s="92">
        <f>E113+E119+E125+E131</f>
        <v>0</v>
      </c>
      <c r="F107" s="94">
        <f t="shared" si="37"/>
        <v>0</v>
      </c>
      <c r="G107" s="92">
        <f>G113+G119+G125+G131</f>
        <v>0</v>
      </c>
      <c r="H107" s="94">
        <f t="shared" si="38"/>
        <v>0</v>
      </c>
      <c r="I107" s="92">
        <f>I113+I119+I125+I131</f>
        <v>57549.9</v>
      </c>
      <c r="J107" s="162"/>
      <c r="K107" s="39"/>
      <c r="L107" s="1"/>
      <c r="M107" s="1"/>
    </row>
    <row r="108" spans="1:13" s="4" customFormat="1" x14ac:dyDescent="0.25">
      <c r="A108" s="143"/>
      <c r="B108" s="131" t="s">
        <v>34</v>
      </c>
      <c r="C108" s="92">
        <f t="shared" ref="C108:E110" si="39">C114+C120+C126+C132</f>
        <v>16877.599999999999</v>
      </c>
      <c r="D108" s="92">
        <f t="shared" si="39"/>
        <v>16877.599999999999</v>
      </c>
      <c r="E108" s="92">
        <f t="shared" si="39"/>
        <v>0</v>
      </c>
      <c r="F108" s="94">
        <f t="shared" si="37"/>
        <v>0</v>
      </c>
      <c r="G108" s="92">
        <f t="shared" ref="G108:G110" si="40">G114+G120+G126+G132</f>
        <v>0</v>
      </c>
      <c r="H108" s="94">
        <f t="shared" si="38"/>
        <v>0</v>
      </c>
      <c r="I108" s="92">
        <f t="shared" ref="I108:I110" si="41">I114+I120+I126+I132</f>
        <v>16877.599999999999</v>
      </c>
      <c r="J108" s="162"/>
      <c r="K108" s="39"/>
      <c r="L108" s="1"/>
      <c r="M108" s="1"/>
    </row>
    <row r="109" spans="1:13" s="4" customFormat="1" x14ac:dyDescent="0.25">
      <c r="A109" s="143"/>
      <c r="B109" s="131" t="s">
        <v>35</v>
      </c>
      <c r="C109" s="92">
        <f t="shared" si="39"/>
        <v>892.03</v>
      </c>
      <c r="D109" s="92">
        <f t="shared" si="39"/>
        <v>892.03</v>
      </c>
      <c r="E109" s="92">
        <f t="shared" si="39"/>
        <v>0</v>
      </c>
      <c r="F109" s="94">
        <f t="shared" si="37"/>
        <v>0</v>
      </c>
      <c r="G109" s="92">
        <f t="shared" si="40"/>
        <v>0</v>
      </c>
      <c r="H109" s="94">
        <f t="shared" si="38"/>
        <v>0</v>
      </c>
      <c r="I109" s="92">
        <f t="shared" si="41"/>
        <v>892.03</v>
      </c>
      <c r="J109" s="162"/>
      <c r="K109" s="39"/>
      <c r="L109" s="1"/>
      <c r="M109" s="1"/>
    </row>
    <row r="110" spans="1:13" s="4" customFormat="1" x14ac:dyDescent="0.25">
      <c r="A110" s="143"/>
      <c r="B110" s="131" t="s">
        <v>12</v>
      </c>
      <c r="C110" s="92">
        <f t="shared" si="39"/>
        <v>0</v>
      </c>
      <c r="D110" s="92">
        <f t="shared" si="39"/>
        <v>0</v>
      </c>
      <c r="E110" s="92">
        <f t="shared" si="39"/>
        <v>0</v>
      </c>
      <c r="F110" s="94"/>
      <c r="G110" s="92">
        <f t="shared" si="40"/>
        <v>0</v>
      </c>
      <c r="H110" s="94"/>
      <c r="I110" s="92">
        <f t="shared" si="41"/>
        <v>0</v>
      </c>
      <c r="J110" s="162"/>
      <c r="K110" s="39"/>
      <c r="L110" s="1"/>
      <c r="M110" s="1"/>
    </row>
    <row r="111" spans="1:13" s="4" customFormat="1" collapsed="1" x14ac:dyDescent="0.25">
      <c r="A111" s="144"/>
      <c r="B111" s="131" t="s">
        <v>5</v>
      </c>
      <c r="C111" s="92">
        <f>C117+C123+C129+C135+C136</f>
        <v>0</v>
      </c>
      <c r="D111" s="92">
        <f>D117+D123+D129+D135+D136</f>
        <v>0</v>
      </c>
      <c r="E111" s="92">
        <f>E117+E123+E129+E135+E136</f>
        <v>0</v>
      </c>
      <c r="F111" s="94"/>
      <c r="G111" s="92">
        <f>G117+G123+G129+G135+G136</f>
        <v>0</v>
      </c>
      <c r="H111" s="94"/>
      <c r="I111" s="92">
        <f>I117+I123+I129+I135+I136</f>
        <v>0</v>
      </c>
      <c r="J111" s="162"/>
      <c r="K111" s="39"/>
      <c r="L111" s="1"/>
      <c r="M111" s="1"/>
    </row>
    <row r="112" spans="1:13" s="13" customFormat="1" ht="94.5" customHeight="1" x14ac:dyDescent="0.25">
      <c r="A112" s="140" t="s">
        <v>99</v>
      </c>
      <c r="B112" s="139" t="s">
        <v>55</v>
      </c>
      <c r="C112" s="90">
        <f t="shared" ref="C112:E112" si="42">SUM(C113:C117)</f>
        <v>17840.63</v>
      </c>
      <c r="D112" s="90">
        <f t="shared" si="42"/>
        <v>17840.63</v>
      </c>
      <c r="E112" s="90">
        <f t="shared" si="42"/>
        <v>0</v>
      </c>
      <c r="F112" s="91">
        <f>E112/D112</f>
        <v>0</v>
      </c>
      <c r="G112" s="90">
        <f>SUM(G113:G117)</f>
        <v>0</v>
      </c>
      <c r="H112" s="91">
        <f t="shared" si="38"/>
        <v>0</v>
      </c>
      <c r="I112" s="90">
        <f>I113+I114+I115</f>
        <v>17840.63</v>
      </c>
      <c r="J112" s="163" t="s">
        <v>80</v>
      </c>
      <c r="K112" s="39"/>
      <c r="L112" s="1"/>
      <c r="M112" s="1"/>
    </row>
    <row r="113" spans="1:13" s="4" customFormat="1" x14ac:dyDescent="0.25">
      <c r="A113" s="140"/>
      <c r="B113" s="131" t="s">
        <v>40</v>
      </c>
      <c r="C113" s="92">
        <v>659.6</v>
      </c>
      <c r="D113" s="92">
        <v>659.6</v>
      </c>
      <c r="E113" s="92">
        <v>0</v>
      </c>
      <c r="F113" s="91">
        <f>E113/D113</f>
        <v>0</v>
      </c>
      <c r="G113" s="92">
        <v>0</v>
      </c>
      <c r="H113" s="91">
        <f>G113/D113</f>
        <v>0</v>
      </c>
      <c r="I113" s="92">
        <f>D113</f>
        <v>659.6</v>
      </c>
      <c r="J113" s="163"/>
      <c r="K113" s="39"/>
      <c r="L113" s="1"/>
      <c r="M113" s="1"/>
    </row>
    <row r="114" spans="1:13" s="4" customFormat="1" x14ac:dyDescent="0.25">
      <c r="A114" s="140"/>
      <c r="B114" s="131" t="s">
        <v>38</v>
      </c>
      <c r="C114" s="92">
        <v>16289</v>
      </c>
      <c r="D114" s="92">
        <v>16289</v>
      </c>
      <c r="E114" s="92">
        <v>0</v>
      </c>
      <c r="F114" s="91">
        <f>E114/D114</f>
        <v>0</v>
      </c>
      <c r="G114" s="92">
        <v>0</v>
      </c>
      <c r="H114" s="91">
        <f>G114/D114</f>
        <v>0</v>
      </c>
      <c r="I114" s="92">
        <f>D114</f>
        <v>16289</v>
      </c>
      <c r="J114" s="163"/>
      <c r="K114" s="39"/>
      <c r="L114" s="1"/>
      <c r="M114" s="1"/>
    </row>
    <row r="115" spans="1:13" s="4" customFormat="1" x14ac:dyDescent="0.25">
      <c r="A115" s="140"/>
      <c r="B115" s="131" t="s">
        <v>35</v>
      </c>
      <c r="C115" s="92">
        <v>892.03</v>
      </c>
      <c r="D115" s="92">
        <v>892.03</v>
      </c>
      <c r="E115" s="92"/>
      <c r="F115" s="91">
        <f>E115/D115</f>
        <v>0</v>
      </c>
      <c r="G115" s="92"/>
      <c r="H115" s="91">
        <f t="shared" si="38"/>
        <v>0</v>
      </c>
      <c r="I115" s="92">
        <f>D115</f>
        <v>892.03</v>
      </c>
      <c r="J115" s="163"/>
      <c r="K115" s="39"/>
      <c r="L115" s="1"/>
      <c r="M115" s="1"/>
    </row>
    <row r="116" spans="1:13" s="4" customFormat="1" x14ac:dyDescent="0.25">
      <c r="A116" s="140"/>
      <c r="B116" s="131" t="s">
        <v>12</v>
      </c>
      <c r="C116" s="25"/>
      <c r="D116" s="50"/>
      <c r="E116" s="25"/>
      <c r="F116" s="26"/>
      <c r="G116" s="25"/>
      <c r="H116" s="26"/>
      <c r="I116" s="79"/>
      <c r="J116" s="163"/>
      <c r="K116" s="39"/>
      <c r="L116" s="1"/>
      <c r="M116" s="1"/>
    </row>
    <row r="117" spans="1:13" s="4" customFormat="1" collapsed="1" x14ac:dyDescent="0.25">
      <c r="A117" s="141"/>
      <c r="B117" s="131" t="s">
        <v>5</v>
      </c>
      <c r="C117" s="25"/>
      <c r="D117" s="50"/>
      <c r="E117" s="25"/>
      <c r="F117" s="26"/>
      <c r="G117" s="25"/>
      <c r="H117" s="26"/>
      <c r="I117" s="79"/>
      <c r="J117" s="164"/>
      <c r="K117" s="39"/>
      <c r="L117" s="1"/>
      <c r="M117" s="1"/>
    </row>
    <row r="118" spans="1:13" s="13" customFormat="1" ht="194.25" customHeight="1" x14ac:dyDescent="0.25">
      <c r="A118" s="140" t="s">
        <v>100</v>
      </c>
      <c r="B118" s="139" t="s">
        <v>57</v>
      </c>
      <c r="C118" s="90">
        <f t="shared" ref="C118" si="43">SUM(C119:C123)</f>
        <v>11</v>
      </c>
      <c r="D118" s="90">
        <f>SUM(D119:D123)</f>
        <v>11</v>
      </c>
      <c r="E118" s="90">
        <f>SUM(E119:E123)</f>
        <v>0</v>
      </c>
      <c r="F118" s="94">
        <f>E118/D118</f>
        <v>0</v>
      </c>
      <c r="G118" s="90">
        <f>G119+G120+G121+G122+G123</f>
        <v>0</v>
      </c>
      <c r="H118" s="91">
        <f t="shared" ref="H118:H125" si="44">G118/D118</f>
        <v>0</v>
      </c>
      <c r="I118" s="104">
        <f>I120</f>
        <v>11</v>
      </c>
      <c r="J118" s="196" t="s">
        <v>58</v>
      </c>
      <c r="K118" s="39"/>
      <c r="L118" s="1"/>
      <c r="M118" s="1"/>
    </row>
    <row r="119" spans="1:13" s="4" customFormat="1" ht="20.25" customHeight="1" x14ac:dyDescent="0.25">
      <c r="A119" s="140"/>
      <c r="B119" s="131" t="s">
        <v>4</v>
      </c>
      <c r="C119" s="25"/>
      <c r="D119" s="25"/>
      <c r="E119" s="25"/>
      <c r="F119" s="26"/>
      <c r="G119" s="25"/>
      <c r="H119" s="26"/>
      <c r="I119" s="80"/>
      <c r="J119" s="197"/>
      <c r="K119" s="39"/>
      <c r="L119" s="1"/>
      <c r="M119" s="1"/>
    </row>
    <row r="120" spans="1:13" s="4" customFormat="1" x14ac:dyDescent="0.25">
      <c r="A120" s="140"/>
      <c r="B120" s="131" t="s">
        <v>34</v>
      </c>
      <c r="C120" s="92">
        <v>11</v>
      </c>
      <c r="D120" s="92">
        <v>11</v>
      </c>
      <c r="E120" s="92">
        <v>0</v>
      </c>
      <c r="F120" s="94">
        <f>E120/D120</f>
        <v>0</v>
      </c>
      <c r="G120" s="92">
        <v>0</v>
      </c>
      <c r="H120" s="94">
        <f t="shared" si="44"/>
        <v>0</v>
      </c>
      <c r="I120" s="104">
        <f>D120</f>
        <v>11</v>
      </c>
      <c r="J120" s="197"/>
      <c r="K120" s="39"/>
      <c r="L120" s="1"/>
      <c r="M120" s="1"/>
    </row>
    <row r="121" spans="1:13" s="4" customFormat="1" ht="27.75" customHeight="1" x14ac:dyDescent="0.25">
      <c r="A121" s="140"/>
      <c r="B121" s="131" t="s">
        <v>35</v>
      </c>
      <c r="C121" s="92"/>
      <c r="D121" s="92"/>
      <c r="E121" s="92"/>
      <c r="F121" s="94"/>
      <c r="G121" s="92"/>
      <c r="H121" s="94"/>
      <c r="I121" s="105"/>
      <c r="J121" s="197"/>
      <c r="K121" s="39"/>
      <c r="L121" s="1"/>
      <c r="M121" s="1"/>
    </row>
    <row r="122" spans="1:13" s="4" customFormat="1" x14ac:dyDescent="0.25">
      <c r="A122" s="140"/>
      <c r="B122" s="131" t="s">
        <v>12</v>
      </c>
      <c r="C122" s="92"/>
      <c r="D122" s="92"/>
      <c r="E122" s="92"/>
      <c r="F122" s="94"/>
      <c r="G122" s="92"/>
      <c r="H122" s="94"/>
      <c r="I122" s="105"/>
      <c r="J122" s="197"/>
      <c r="K122" s="39"/>
      <c r="L122" s="1"/>
      <c r="M122" s="1"/>
    </row>
    <row r="123" spans="1:13" s="4" customFormat="1" collapsed="1" x14ac:dyDescent="0.25">
      <c r="A123" s="141"/>
      <c r="B123" s="131" t="s">
        <v>5</v>
      </c>
      <c r="C123" s="92"/>
      <c r="D123" s="92"/>
      <c r="E123" s="92"/>
      <c r="F123" s="94"/>
      <c r="G123" s="92"/>
      <c r="H123" s="94"/>
      <c r="I123" s="105"/>
      <c r="J123" s="198"/>
      <c r="K123" s="39"/>
      <c r="L123" s="1"/>
      <c r="M123" s="1"/>
    </row>
    <row r="124" spans="1:13" s="30" customFormat="1" ht="129.75" customHeight="1" outlineLevel="1" x14ac:dyDescent="0.25">
      <c r="A124" s="140" t="s">
        <v>101</v>
      </c>
      <c r="B124" s="139" t="s">
        <v>56</v>
      </c>
      <c r="C124" s="90">
        <f>SUM(C125:C129)</f>
        <v>54971.8</v>
      </c>
      <c r="D124" s="90">
        <f>SUM(D125:D129)</f>
        <v>54971.8</v>
      </c>
      <c r="E124" s="90">
        <f>SUM(E125:E129)</f>
        <v>0</v>
      </c>
      <c r="F124" s="91">
        <f t="shared" ref="F124:F125" si="45">E124/D124</f>
        <v>0</v>
      </c>
      <c r="G124" s="90">
        <f>SUM(G125:G129)</f>
        <v>0</v>
      </c>
      <c r="H124" s="91">
        <f t="shared" si="44"/>
        <v>0</v>
      </c>
      <c r="I124" s="92">
        <f>I125+I126</f>
        <v>54971.8</v>
      </c>
      <c r="J124" s="183" t="s">
        <v>112</v>
      </c>
      <c r="K124" s="39"/>
      <c r="L124" s="1"/>
      <c r="M124" s="1"/>
    </row>
    <row r="125" spans="1:13" s="4" customFormat="1" ht="45.75" customHeight="1" outlineLevel="1" x14ac:dyDescent="0.25">
      <c r="A125" s="140"/>
      <c r="B125" s="131" t="s">
        <v>4</v>
      </c>
      <c r="C125" s="92">
        <f>5830.7+49141.1</f>
        <v>54971.8</v>
      </c>
      <c r="D125" s="92">
        <f>5830.7+49141.1</f>
        <v>54971.8</v>
      </c>
      <c r="E125" s="92"/>
      <c r="F125" s="94">
        <f t="shared" si="45"/>
        <v>0</v>
      </c>
      <c r="G125" s="92"/>
      <c r="H125" s="94">
        <f t="shared" si="44"/>
        <v>0</v>
      </c>
      <c r="I125" s="92">
        <f>D125</f>
        <v>54971.8</v>
      </c>
      <c r="J125" s="163"/>
      <c r="K125" s="39"/>
      <c r="L125" s="1"/>
      <c r="M125" s="1"/>
    </row>
    <row r="126" spans="1:13" s="4" customFormat="1" ht="45.75" customHeight="1" outlineLevel="1" x14ac:dyDescent="0.25">
      <c r="A126" s="140"/>
      <c r="B126" s="131" t="s">
        <v>34</v>
      </c>
      <c r="C126" s="92"/>
      <c r="D126" s="92"/>
      <c r="E126" s="92"/>
      <c r="F126" s="94"/>
      <c r="G126" s="92"/>
      <c r="H126" s="91"/>
      <c r="I126" s="92">
        <f>D126</f>
        <v>0</v>
      </c>
      <c r="J126" s="163"/>
      <c r="K126" s="39"/>
      <c r="L126" s="1"/>
      <c r="M126" s="1"/>
    </row>
    <row r="127" spans="1:13" s="4" customFormat="1" ht="45.75" customHeight="1" outlineLevel="1" x14ac:dyDescent="0.25">
      <c r="A127" s="140"/>
      <c r="B127" s="131" t="s">
        <v>35</v>
      </c>
      <c r="C127" s="92"/>
      <c r="D127" s="92"/>
      <c r="E127" s="92"/>
      <c r="F127" s="94"/>
      <c r="G127" s="92"/>
      <c r="H127" s="94"/>
      <c r="I127" s="100"/>
      <c r="J127" s="163"/>
      <c r="K127" s="39"/>
      <c r="L127" s="1"/>
      <c r="M127" s="1"/>
    </row>
    <row r="128" spans="1:13" s="4" customFormat="1" ht="45.75" customHeight="1" outlineLevel="1" x14ac:dyDescent="0.25">
      <c r="A128" s="140"/>
      <c r="B128" s="131" t="s">
        <v>12</v>
      </c>
      <c r="C128" s="92"/>
      <c r="D128" s="93"/>
      <c r="E128" s="92"/>
      <c r="F128" s="94"/>
      <c r="G128" s="92"/>
      <c r="H128" s="94"/>
      <c r="I128" s="100"/>
      <c r="J128" s="163"/>
      <c r="K128" s="39"/>
      <c r="L128" s="1"/>
      <c r="M128" s="1"/>
    </row>
    <row r="129" spans="1:13" s="4" customFormat="1" ht="45.75" customHeight="1" outlineLevel="1" collapsed="1" x14ac:dyDescent="0.25">
      <c r="A129" s="141"/>
      <c r="B129" s="131" t="s">
        <v>5</v>
      </c>
      <c r="C129" s="92"/>
      <c r="D129" s="93"/>
      <c r="E129" s="92"/>
      <c r="F129" s="94"/>
      <c r="G129" s="92"/>
      <c r="H129" s="94"/>
      <c r="I129" s="100"/>
      <c r="J129" s="163"/>
      <c r="K129" s="39"/>
      <c r="L129" s="1"/>
      <c r="M129" s="1"/>
    </row>
    <row r="130" spans="1:13" s="4" customFormat="1" ht="208.5" customHeight="1" outlineLevel="1" x14ac:dyDescent="0.25">
      <c r="A130" s="140" t="s">
        <v>102</v>
      </c>
      <c r="B130" s="139" t="s">
        <v>85</v>
      </c>
      <c r="C130" s="90">
        <f>SUM(C131:C135)</f>
        <v>2496.1</v>
      </c>
      <c r="D130" s="90">
        <f>SUM(D131:D135)</f>
        <v>2496.1</v>
      </c>
      <c r="E130" s="90">
        <f>SUM(E131:E135)</f>
        <v>0</v>
      </c>
      <c r="F130" s="94">
        <f>E130/D130</f>
        <v>0</v>
      </c>
      <c r="G130" s="90">
        <f>SUM(G131:G135)</f>
        <v>0</v>
      </c>
      <c r="H130" s="91">
        <f t="shared" ref="H130" si="46">G130/D130</f>
        <v>0</v>
      </c>
      <c r="I130" s="92">
        <f>I131+I132</f>
        <v>2496.1</v>
      </c>
      <c r="J130" s="119" t="s">
        <v>111</v>
      </c>
      <c r="K130" s="39"/>
      <c r="L130" s="1"/>
      <c r="M130" s="1"/>
    </row>
    <row r="131" spans="1:13" s="4" customFormat="1" outlineLevel="1" x14ac:dyDescent="0.25">
      <c r="A131" s="140"/>
      <c r="B131" s="131" t="s">
        <v>4</v>
      </c>
      <c r="C131" s="92">
        <v>1918.5</v>
      </c>
      <c r="D131" s="92">
        <v>1918.5</v>
      </c>
      <c r="E131" s="92"/>
      <c r="F131" s="94"/>
      <c r="G131" s="92"/>
      <c r="H131" s="94"/>
      <c r="I131" s="92">
        <f>D131</f>
        <v>1918.5</v>
      </c>
      <c r="J131" s="119"/>
      <c r="K131" s="39"/>
      <c r="L131" s="1"/>
      <c r="M131" s="1"/>
    </row>
    <row r="132" spans="1:13" s="4" customFormat="1" outlineLevel="1" x14ac:dyDescent="0.25">
      <c r="A132" s="140"/>
      <c r="B132" s="131" t="s">
        <v>34</v>
      </c>
      <c r="C132" s="92">
        <v>577.6</v>
      </c>
      <c r="D132" s="92">
        <v>577.6</v>
      </c>
      <c r="E132" s="92"/>
      <c r="F132" s="94">
        <f>E132/D132</f>
        <v>0</v>
      </c>
      <c r="G132" s="92"/>
      <c r="H132" s="91"/>
      <c r="I132" s="92">
        <f>D132</f>
        <v>577.6</v>
      </c>
      <c r="J132" s="119"/>
      <c r="K132" s="39"/>
      <c r="L132" s="1"/>
      <c r="M132" s="1"/>
    </row>
    <row r="133" spans="1:13" s="4" customFormat="1" outlineLevel="1" x14ac:dyDescent="0.25">
      <c r="A133" s="140"/>
      <c r="B133" s="131" t="s">
        <v>35</v>
      </c>
      <c r="C133" s="92"/>
      <c r="D133" s="92"/>
      <c r="E133" s="92"/>
      <c r="F133" s="94"/>
      <c r="G133" s="92"/>
      <c r="H133" s="94"/>
      <c r="I133" s="100"/>
      <c r="J133" s="119"/>
      <c r="K133" s="39"/>
      <c r="L133" s="1"/>
      <c r="M133" s="1"/>
    </row>
    <row r="134" spans="1:13" s="4" customFormat="1" outlineLevel="1" x14ac:dyDescent="0.25">
      <c r="A134" s="140"/>
      <c r="B134" s="131" t="s">
        <v>12</v>
      </c>
      <c r="C134" s="92"/>
      <c r="D134" s="118"/>
      <c r="E134" s="92"/>
      <c r="F134" s="94"/>
      <c r="G134" s="92"/>
      <c r="H134" s="94"/>
      <c r="I134" s="100"/>
      <c r="J134" s="119"/>
      <c r="K134" s="39"/>
      <c r="L134" s="1"/>
      <c r="M134" s="1"/>
    </row>
    <row r="135" spans="1:13" s="4" customFormat="1" outlineLevel="1" x14ac:dyDescent="0.25">
      <c r="A135" s="140"/>
      <c r="B135" s="131" t="s">
        <v>5</v>
      </c>
      <c r="C135" s="92"/>
      <c r="D135" s="118"/>
      <c r="E135" s="92"/>
      <c r="F135" s="94"/>
      <c r="G135" s="92"/>
      <c r="H135" s="94"/>
      <c r="I135" s="100"/>
      <c r="J135" s="119"/>
      <c r="K135" s="39"/>
      <c r="L135" s="1"/>
      <c r="M135" s="1"/>
    </row>
    <row r="136" spans="1:13" s="4" customFormat="1" outlineLevel="1" x14ac:dyDescent="0.25">
      <c r="A136" s="141"/>
      <c r="B136" s="131" t="s">
        <v>5</v>
      </c>
      <c r="C136" s="54"/>
      <c r="D136" s="70"/>
      <c r="E136" s="54"/>
      <c r="F136" s="55"/>
      <c r="G136" s="54"/>
      <c r="H136" s="55"/>
      <c r="I136" s="54">
        <f t="shared" ref="I136" si="47">D136</f>
        <v>0</v>
      </c>
      <c r="J136" s="89"/>
      <c r="K136" s="39"/>
      <c r="L136" s="1"/>
      <c r="M136" s="1"/>
    </row>
    <row r="137" spans="1:13" s="12" customFormat="1" ht="26.25" customHeight="1" x14ac:dyDescent="0.25">
      <c r="A137" s="159" t="s">
        <v>103</v>
      </c>
      <c r="B137" s="226" t="s">
        <v>115</v>
      </c>
      <c r="C137" s="161">
        <f>SUM(C140:C144)</f>
        <v>283709.78999999998</v>
      </c>
      <c r="D137" s="161">
        <f>SUM(D140:D144)</f>
        <v>284666.21999999997</v>
      </c>
      <c r="E137" s="161">
        <f>SUM(E140:E144)</f>
        <v>22.77</v>
      </c>
      <c r="F137" s="186">
        <f>E137/D137</f>
        <v>1E-4</v>
      </c>
      <c r="G137" s="161">
        <f>SUM(G140:G144)</f>
        <v>22.77</v>
      </c>
      <c r="H137" s="186">
        <f>G137/D137</f>
        <v>1E-4</v>
      </c>
      <c r="I137" s="161">
        <f>I140+I141+I142+I143+I144</f>
        <v>284666.21999999997</v>
      </c>
      <c r="J137" s="221" t="s">
        <v>116</v>
      </c>
      <c r="K137" s="39"/>
      <c r="L137" s="1"/>
      <c r="M137" s="1"/>
    </row>
    <row r="138" spans="1:13" s="12" customFormat="1" ht="409.5" customHeight="1" x14ac:dyDescent="0.25">
      <c r="A138" s="213"/>
      <c r="B138" s="227"/>
      <c r="C138" s="184"/>
      <c r="D138" s="184"/>
      <c r="E138" s="184"/>
      <c r="F138" s="187"/>
      <c r="G138" s="184"/>
      <c r="H138" s="187"/>
      <c r="I138" s="184"/>
      <c r="J138" s="222"/>
      <c r="K138" s="39"/>
      <c r="M138" s="1"/>
    </row>
    <row r="139" spans="1:13" s="12" customFormat="1" ht="409.5" customHeight="1" x14ac:dyDescent="0.25">
      <c r="A139" s="213"/>
      <c r="B139" s="228"/>
      <c r="C139" s="185"/>
      <c r="D139" s="185"/>
      <c r="E139" s="185"/>
      <c r="F139" s="188"/>
      <c r="G139" s="185"/>
      <c r="H139" s="188"/>
      <c r="I139" s="185"/>
      <c r="J139" s="222"/>
      <c r="K139" s="39"/>
      <c r="L139" s="103"/>
      <c r="M139" s="1"/>
    </row>
    <row r="140" spans="1:13" s="3" customFormat="1" ht="272.25" customHeight="1" x14ac:dyDescent="0.25">
      <c r="A140" s="213"/>
      <c r="B140" s="56" t="s">
        <v>4</v>
      </c>
      <c r="C140" s="92">
        <v>34371</v>
      </c>
      <c r="D140" s="92">
        <v>34371</v>
      </c>
      <c r="E140" s="25">
        <v>0</v>
      </c>
      <c r="F140" s="26">
        <f>E140/D140</f>
        <v>0</v>
      </c>
      <c r="G140" s="25">
        <v>0</v>
      </c>
      <c r="H140" s="26">
        <f>G140/D140</f>
        <v>0</v>
      </c>
      <c r="I140" s="92">
        <f>D140-G140</f>
        <v>34371</v>
      </c>
      <c r="J140" s="222"/>
      <c r="K140" s="39"/>
      <c r="L140" s="1"/>
      <c r="M140" s="1"/>
    </row>
    <row r="141" spans="1:13" s="3" customFormat="1" ht="56.25" customHeight="1" x14ac:dyDescent="0.25">
      <c r="A141" s="213"/>
      <c r="B141" s="56" t="s">
        <v>15</v>
      </c>
      <c r="C141" s="92">
        <v>82698.600000000006</v>
      </c>
      <c r="D141" s="92">
        <v>82698.600000000006</v>
      </c>
      <c r="E141" s="25">
        <v>0</v>
      </c>
      <c r="F141" s="26">
        <f>E141/D141</f>
        <v>0</v>
      </c>
      <c r="G141" s="25">
        <v>0</v>
      </c>
      <c r="H141" s="26">
        <f>G141/D141</f>
        <v>0</v>
      </c>
      <c r="I141" s="92">
        <f>D141-G141</f>
        <v>82698.600000000006</v>
      </c>
      <c r="J141" s="222"/>
      <c r="K141" s="39"/>
      <c r="L141" s="1"/>
      <c r="M141" s="1"/>
    </row>
    <row r="142" spans="1:13" s="3" customFormat="1" x14ac:dyDescent="0.25">
      <c r="A142" s="213"/>
      <c r="B142" s="56" t="s">
        <v>10</v>
      </c>
      <c r="C142" s="92">
        <v>35411.26</v>
      </c>
      <c r="D142" s="92">
        <v>36367.69</v>
      </c>
      <c r="E142" s="92">
        <f>G142</f>
        <v>22.77</v>
      </c>
      <c r="F142" s="94">
        <f>E142/D142</f>
        <v>5.9999999999999995E-4</v>
      </c>
      <c r="G142" s="92">
        <v>22.77</v>
      </c>
      <c r="H142" s="94">
        <f>G142/D142</f>
        <v>5.9999999999999995E-4</v>
      </c>
      <c r="I142" s="92">
        <v>36367.69</v>
      </c>
      <c r="J142" s="222"/>
      <c r="K142" s="39"/>
      <c r="L142" s="1"/>
      <c r="M142" s="1"/>
    </row>
    <row r="143" spans="1:13" s="3" customFormat="1" x14ac:dyDescent="0.25">
      <c r="A143" s="213"/>
      <c r="B143" s="56" t="s">
        <v>12</v>
      </c>
      <c r="C143" s="25"/>
      <c r="D143" s="25"/>
      <c r="E143" s="35"/>
      <c r="F143" s="26"/>
      <c r="G143" s="35"/>
      <c r="H143" s="26"/>
      <c r="I143" s="25">
        <f>D143-G143</f>
        <v>0</v>
      </c>
      <c r="J143" s="222"/>
      <c r="K143" s="39"/>
      <c r="L143" s="1"/>
      <c r="M143" s="1"/>
    </row>
    <row r="144" spans="1:13" s="3" customFormat="1" ht="102.75" customHeight="1" x14ac:dyDescent="0.25">
      <c r="A144" s="157"/>
      <c r="B144" s="56" t="s">
        <v>5</v>
      </c>
      <c r="C144" s="92">
        <v>131228.93</v>
      </c>
      <c r="D144" s="92">
        <v>131228.93</v>
      </c>
      <c r="E144" s="25">
        <v>0</v>
      </c>
      <c r="F144" s="26">
        <f>E144/D144</f>
        <v>0</v>
      </c>
      <c r="G144" s="25">
        <v>0</v>
      </c>
      <c r="H144" s="26">
        <f>G144/D144</f>
        <v>0</v>
      </c>
      <c r="I144" s="92">
        <f>D144-G144</f>
        <v>131228.93</v>
      </c>
      <c r="J144" s="223"/>
      <c r="K144" s="39"/>
      <c r="L144" s="1"/>
      <c r="M144" s="1"/>
    </row>
    <row r="145" spans="1:14" s="32" customFormat="1" ht="135.75" customHeight="1" x14ac:dyDescent="0.25">
      <c r="A145" s="125" t="s">
        <v>17</v>
      </c>
      <c r="B145" s="138" t="s">
        <v>64</v>
      </c>
      <c r="C145" s="93">
        <f>SUM(C146:C150)</f>
        <v>282.10000000000002</v>
      </c>
      <c r="D145" s="93">
        <f t="shared" ref="D145:G145" si="48">SUM(D146:D150)</f>
        <v>282.10000000000002</v>
      </c>
      <c r="E145" s="93">
        <f t="shared" si="48"/>
        <v>68.209999999999994</v>
      </c>
      <c r="F145" s="94">
        <f>E145/D145</f>
        <v>0.24179999999999999</v>
      </c>
      <c r="G145" s="93">
        <f t="shared" si="48"/>
        <v>68.209999999999994</v>
      </c>
      <c r="H145" s="101">
        <f t="shared" ref="H145" si="49">G145/D145</f>
        <v>0.24179999999999999</v>
      </c>
      <c r="I145" s="92">
        <f>I147</f>
        <v>282.10000000000002</v>
      </c>
      <c r="J145" s="163" t="s">
        <v>107</v>
      </c>
      <c r="K145" s="39"/>
      <c r="L145" s="1"/>
      <c r="M145" s="1"/>
    </row>
    <row r="146" spans="1:14" s="32" customFormat="1" x14ac:dyDescent="0.25">
      <c r="A146" s="126"/>
      <c r="B146" s="131" t="s">
        <v>4</v>
      </c>
      <c r="C146" s="92"/>
      <c r="D146" s="92"/>
      <c r="E146" s="92"/>
      <c r="F146" s="94"/>
      <c r="G146" s="92"/>
      <c r="H146" s="94"/>
      <c r="I146" s="92">
        <f t="shared" ref="I146:I150" si="50">D146-G146</f>
        <v>0</v>
      </c>
      <c r="J146" s="163"/>
      <c r="K146" s="39"/>
      <c r="L146" s="1"/>
      <c r="M146" s="1"/>
    </row>
    <row r="147" spans="1:14" s="32" customFormat="1" x14ac:dyDescent="0.25">
      <c r="A147" s="126"/>
      <c r="B147" s="131" t="s">
        <v>15</v>
      </c>
      <c r="C147" s="92">
        <v>282.10000000000002</v>
      </c>
      <c r="D147" s="92">
        <v>282.10000000000002</v>
      </c>
      <c r="E147" s="92">
        <v>68.209999999999994</v>
      </c>
      <c r="F147" s="94">
        <f>E147/D147</f>
        <v>0.24179999999999999</v>
      </c>
      <c r="G147" s="92">
        <v>68.209999999999994</v>
      </c>
      <c r="H147" s="94">
        <f>G147/D147</f>
        <v>0.24179999999999999</v>
      </c>
      <c r="I147" s="92">
        <v>282.10000000000002</v>
      </c>
      <c r="J147" s="163"/>
      <c r="K147" s="39"/>
      <c r="L147" s="1"/>
      <c r="M147" s="1"/>
    </row>
    <row r="148" spans="1:14" s="32" customFormat="1" x14ac:dyDescent="0.25">
      <c r="A148" s="126"/>
      <c r="B148" s="131" t="s">
        <v>10</v>
      </c>
      <c r="C148" s="25"/>
      <c r="D148" s="25"/>
      <c r="E148" s="25"/>
      <c r="F148" s="26"/>
      <c r="G148" s="25"/>
      <c r="H148" s="26"/>
      <c r="I148" s="25">
        <f t="shared" si="50"/>
        <v>0</v>
      </c>
      <c r="J148" s="163"/>
      <c r="K148" s="39"/>
      <c r="L148" s="1"/>
      <c r="M148" s="1"/>
    </row>
    <row r="149" spans="1:14" s="32" customFormat="1" x14ac:dyDescent="0.25">
      <c r="A149" s="126"/>
      <c r="B149" s="131" t="s">
        <v>12</v>
      </c>
      <c r="C149" s="25"/>
      <c r="D149" s="25"/>
      <c r="E149" s="25"/>
      <c r="F149" s="26"/>
      <c r="G149" s="25"/>
      <c r="H149" s="26"/>
      <c r="I149" s="25">
        <f t="shared" si="50"/>
        <v>0</v>
      </c>
      <c r="J149" s="163"/>
      <c r="K149" s="39"/>
      <c r="L149" s="1"/>
      <c r="M149" s="1"/>
    </row>
    <row r="150" spans="1:14" s="32" customFormat="1" x14ac:dyDescent="0.25">
      <c r="A150" s="126"/>
      <c r="B150" s="131" t="s">
        <v>5</v>
      </c>
      <c r="C150" s="25"/>
      <c r="D150" s="25"/>
      <c r="E150" s="25"/>
      <c r="F150" s="26"/>
      <c r="G150" s="25"/>
      <c r="H150" s="26"/>
      <c r="I150" s="25">
        <f t="shared" si="50"/>
        <v>0</v>
      </c>
      <c r="J150" s="163"/>
      <c r="K150" s="39"/>
      <c r="L150" s="1"/>
      <c r="M150" s="1"/>
    </row>
    <row r="151" spans="1:14" s="12" customFormat="1" ht="138.75" customHeight="1" x14ac:dyDescent="0.25">
      <c r="A151" s="125" t="s">
        <v>18</v>
      </c>
      <c r="B151" s="138" t="s">
        <v>68</v>
      </c>
      <c r="C151" s="93">
        <f>C153+C152+C154+C155+C156</f>
        <v>20533.66</v>
      </c>
      <c r="D151" s="93">
        <f>D153+D152+D154+D155+D156</f>
        <v>20533.66</v>
      </c>
      <c r="E151" s="93">
        <f t="shared" ref="E151" si="51">E153+E152+E154+E155+E156</f>
        <v>0</v>
      </c>
      <c r="F151" s="101">
        <f>E151/D151</f>
        <v>0</v>
      </c>
      <c r="G151" s="93">
        <f>G153+G152+G154+G155+G156</f>
        <v>0</v>
      </c>
      <c r="H151" s="101">
        <f t="shared" ref="H151" si="52">G151/D151</f>
        <v>0</v>
      </c>
      <c r="I151" s="93">
        <f>I153+I152+I154+I155+I156</f>
        <v>20533.66</v>
      </c>
      <c r="J151" s="163" t="s">
        <v>113</v>
      </c>
      <c r="K151" s="39"/>
      <c r="L151" s="1"/>
      <c r="M151" s="1"/>
    </row>
    <row r="152" spans="1:14" s="3" customFormat="1" x14ac:dyDescent="0.25">
      <c r="A152" s="126"/>
      <c r="B152" s="131" t="s">
        <v>4</v>
      </c>
      <c r="C152" s="92">
        <v>5821.1</v>
      </c>
      <c r="D152" s="92">
        <v>5821.1</v>
      </c>
      <c r="E152" s="92"/>
      <c r="F152" s="94"/>
      <c r="G152" s="92"/>
      <c r="H152" s="94"/>
      <c r="I152" s="92">
        <f>D152</f>
        <v>5821.1</v>
      </c>
      <c r="J152" s="163"/>
      <c r="K152" s="39"/>
      <c r="L152" s="1"/>
      <c r="M152" s="1"/>
    </row>
    <row r="153" spans="1:14" s="3" customFormat="1" x14ac:dyDescent="0.25">
      <c r="A153" s="126"/>
      <c r="B153" s="131" t="s">
        <v>15</v>
      </c>
      <c r="C153" s="92">
        <v>13241.3</v>
      </c>
      <c r="D153" s="92">
        <v>13241.3</v>
      </c>
      <c r="E153" s="92">
        <v>0</v>
      </c>
      <c r="F153" s="94">
        <f>E153/D153</f>
        <v>0</v>
      </c>
      <c r="G153" s="92">
        <v>0</v>
      </c>
      <c r="H153" s="94">
        <f>G153/D153</f>
        <v>0</v>
      </c>
      <c r="I153" s="92">
        <f>D153</f>
        <v>13241.3</v>
      </c>
      <c r="J153" s="163"/>
      <c r="K153" s="39"/>
      <c r="L153" s="1"/>
      <c r="M153" s="1"/>
    </row>
    <row r="154" spans="1:14" s="3" customFormat="1" x14ac:dyDescent="0.25">
      <c r="A154" s="126"/>
      <c r="B154" s="131" t="s">
        <v>10</v>
      </c>
      <c r="C154" s="92">
        <v>1471.26</v>
      </c>
      <c r="D154" s="92">
        <v>1471.26</v>
      </c>
      <c r="E154" s="92">
        <v>0</v>
      </c>
      <c r="F154" s="94">
        <f>E154/D154</f>
        <v>0</v>
      </c>
      <c r="G154" s="92">
        <v>0</v>
      </c>
      <c r="H154" s="94">
        <f>G154/D154</f>
        <v>0</v>
      </c>
      <c r="I154" s="92">
        <f>D154</f>
        <v>1471.26</v>
      </c>
      <c r="J154" s="163"/>
      <c r="K154" s="39"/>
      <c r="L154" s="1"/>
      <c r="M154" s="1"/>
    </row>
    <row r="155" spans="1:14" s="3" customFormat="1" x14ac:dyDescent="0.25">
      <c r="A155" s="126"/>
      <c r="B155" s="131" t="s">
        <v>12</v>
      </c>
      <c r="C155" s="92"/>
      <c r="D155" s="92"/>
      <c r="E155" s="92">
        <f>G155</f>
        <v>0</v>
      </c>
      <c r="F155" s="94"/>
      <c r="G155" s="92"/>
      <c r="H155" s="94"/>
      <c r="I155" s="92">
        <f t="shared" ref="I155" si="53">D155</f>
        <v>0</v>
      </c>
      <c r="J155" s="163"/>
      <c r="K155" s="39"/>
      <c r="L155" s="1"/>
      <c r="M155" s="1"/>
    </row>
    <row r="156" spans="1:14" s="3" customFormat="1" ht="41.25" customHeight="1" x14ac:dyDescent="0.25">
      <c r="A156" s="127"/>
      <c r="B156" s="131" t="s">
        <v>5</v>
      </c>
      <c r="C156" s="92"/>
      <c r="D156" s="92"/>
      <c r="E156" s="92"/>
      <c r="F156" s="94"/>
      <c r="G156" s="92"/>
      <c r="H156" s="94"/>
      <c r="I156" s="92"/>
      <c r="J156" s="163"/>
      <c r="K156" s="39"/>
      <c r="L156" s="1"/>
      <c r="M156" s="1"/>
    </row>
    <row r="157" spans="1:14" s="34" customFormat="1" ht="51.75" customHeight="1" x14ac:dyDescent="0.25">
      <c r="A157" s="129" t="s">
        <v>19</v>
      </c>
      <c r="B157" s="60" t="s">
        <v>42</v>
      </c>
      <c r="C157" s="28"/>
      <c r="D157" s="28"/>
      <c r="E157" s="81"/>
      <c r="F157" s="29"/>
      <c r="G157" s="28"/>
      <c r="H157" s="29"/>
      <c r="I157" s="82"/>
      <c r="J157" s="122" t="s">
        <v>33</v>
      </c>
      <c r="K157" s="33"/>
      <c r="L157" s="61"/>
      <c r="M157" s="61"/>
    </row>
    <row r="158" spans="1:14" ht="409.6" customHeight="1" x14ac:dyDescent="0.25">
      <c r="A158" s="125" t="s">
        <v>104</v>
      </c>
      <c r="B158" s="138" t="s">
        <v>65</v>
      </c>
      <c r="C158" s="93">
        <f>SUM(C159:C163)</f>
        <v>1202916.07</v>
      </c>
      <c r="D158" s="93">
        <f>SUM(D159:D163)</f>
        <v>1202916.1000000001</v>
      </c>
      <c r="E158" s="93">
        <f>SUM(E159:E163)</f>
        <v>22041.83</v>
      </c>
      <c r="F158" s="101">
        <f>E158/D158</f>
        <v>1.83E-2</v>
      </c>
      <c r="G158" s="93">
        <f>SUM(G159:G163)</f>
        <v>22041.83</v>
      </c>
      <c r="H158" s="101">
        <f>G158/D158</f>
        <v>1.83E-2</v>
      </c>
      <c r="I158" s="93">
        <f>SUM(I159:I163)</f>
        <v>1202916.1000000001</v>
      </c>
      <c r="J158" s="201" t="s">
        <v>81</v>
      </c>
      <c r="K158" s="39"/>
      <c r="L158" s="102"/>
      <c r="M158" s="1"/>
      <c r="N158" s="16">
        <f>D158-I158</f>
        <v>0</v>
      </c>
    </row>
    <row r="159" spans="1:14" ht="59.25" customHeight="1" x14ac:dyDescent="0.25">
      <c r="A159" s="126"/>
      <c r="B159" s="131" t="s">
        <v>4</v>
      </c>
      <c r="C159" s="92">
        <v>80000</v>
      </c>
      <c r="D159" s="92">
        <v>80000</v>
      </c>
      <c r="E159" s="92">
        <v>0</v>
      </c>
      <c r="F159" s="94">
        <f>E159/D159</f>
        <v>0</v>
      </c>
      <c r="G159" s="92">
        <v>0</v>
      </c>
      <c r="H159" s="94">
        <f>G159/D159</f>
        <v>0</v>
      </c>
      <c r="I159" s="92">
        <f>D159-G159</f>
        <v>80000</v>
      </c>
      <c r="J159" s="170"/>
      <c r="K159" s="39"/>
      <c r="L159" s="1"/>
      <c r="M159" s="1"/>
    </row>
    <row r="160" spans="1:14" ht="59.25" customHeight="1" x14ac:dyDescent="0.25">
      <c r="A160" s="126"/>
      <c r="B160" s="131" t="s">
        <v>15</v>
      </c>
      <c r="C160" s="92">
        <v>984500.8</v>
      </c>
      <c r="D160" s="92">
        <v>984500.8</v>
      </c>
      <c r="E160" s="92">
        <v>0</v>
      </c>
      <c r="F160" s="94">
        <f>E160/D160</f>
        <v>0</v>
      </c>
      <c r="G160" s="92">
        <v>0</v>
      </c>
      <c r="H160" s="94">
        <f>G160/D160</f>
        <v>0</v>
      </c>
      <c r="I160" s="92">
        <f>D160-G160</f>
        <v>984500.8</v>
      </c>
      <c r="J160" s="170"/>
      <c r="K160" s="39"/>
      <c r="L160" s="1"/>
      <c r="M160" s="1"/>
    </row>
    <row r="161" spans="1:13" ht="59.25" customHeight="1" x14ac:dyDescent="0.25">
      <c r="A161" s="126"/>
      <c r="B161" s="131" t="s">
        <v>10</v>
      </c>
      <c r="C161" s="92">
        <v>138415.26999999999</v>
      </c>
      <c r="D161" s="92">
        <v>138415.29999999999</v>
      </c>
      <c r="E161" s="92">
        <f>G161</f>
        <v>22041.83</v>
      </c>
      <c r="F161" s="94">
        <f>E161/D161</f>
        <v>0.15920000000000001</v>
      </c>
      <c r="G161" s="92">
        <v>22041.83</v>
      </c>
      <c r="H161" s="94">
        <f>G161/D161</f>
        <v>0.15920000000000001</v>
      </c>
      <c r="I161" s="92">
        <v>138415.29999999999</v>
      </c>
      <c r="J161" s="170"/>
      <c r="K161" s="39"/>
      <c r="L161" s="1"/>
      <c r="M161" s="1"/>
    </row>
    <row r="162" spans="1:13" ht="59.25" customHeight="1" x14ac:dyDescent="0.25">
      <c r="A162" s="126"/>
      <c r="B162" s="131" t="s">
        <v>12</v>
      </c>
      <c r="C162" s="25">
        <v>0</v>
      </c>
      <c r="D162" s="25">
        <v>0</v>
      </c>
      <c r="E162" s="25">
        <v>0</v>
      </c>
      <c r="F162" s="26"/>
      <c r="G162" s="25"/>
      <c r="H162" s="26"/>
      <c r="I162" s="25">
        <v>0</v>
      </c>
      <c r="J162" s="170"/>
      <c r="K162" s="39"/>
      <c r="L162" s="1"/>
      <c r="M162" s="1"/>
    </row>
    <row r="163" spans="1:13" ht="74.25" customHeight="1" x14ac:dyDescent="0.25">
      <c r="A163" s="127"/>
      <c r="B163" s="131" t="s">
        <v>5</v>
      </c>
      <c r="C163" s="25"/>
      <c r="D163" s="25"/>
      <c r="E163" s="25"/>
      <c r="F163" s="26"/>
      <c r="G163" s="25"/>
      <c r="H163" s="26"/>
      <c r="I163" s="25"/>
      <c r="J163" s="170"/>
      <c r="K163" s="39"/>
      <c r="L163" s="1"/>
      <c r="M163" s="1"/>
    </row>
    <row r="164" spans="1:13" s="63" customFormat="1" ht="47.25" customHeight="1" x14ac:dyDescent="0.25">
      <c r="A164" s="126" t="s">
        <v>20</v>
      </c>
      <c r="B164" s="62" t="s">
        <v>43</v>
      </c>
      <c r="C164" s="70"/>
      <c r="D164" s="70"/>
      <c r="E164" s="83"/>
      <c r="F164" s="73"/>
      <c r="G164" s="70"/>
      <c r="H164" s="73"/>
      <c r="I164" s="84"/>
      <c r="J164" s="121" t="s">
        <v>33</v>
      </c>
      <c r="K164" s="33"/>
      <c r="L164" s="61"/>
      <c r="M164" s="61"/>
    </row>
    <row r="165" spans="1:13" s="34" customFormat="1" ht="47.25" customHeight="1" x14ac:dyDescent="0.25">
      <c r="A165" s="57" t="s">
        <v>21</v>
      </c>
      <c r="B165" s="64" t="s">
        <v>51</v>
      </c>
      <c r="C165" s="50"/>
      <c r="D165" s="50"/>
      <c r="E165" s="50"/>
      <c r="F165" s="50"/>
      <c r="G165" s="50"/>
      <c r="H165" s="78"/>
      <c r="I165" s="50"/>
      <c r="J165" s="122" t="s">
        <v>33</v>
      </c>
      <c r="K165" s="33"/>
      <c r="L165" s="61"/>
      <c r="M165" s="61"/>
    </row>
    <row r="166" spans="1:13" s="65" customFormat="1" ht="47.25" customHeight="1" x14ac:dyDescent="0.25">
      <c r="A166" s="59" t="s">
        <v>22</v>
      </c>
      <c r="B166" s="60" t="s">
        <v>44</v>
      </c>
      <c r="C166" s="85"/>
      <c r="D166" s="85"/>
      <c r="E166" s="85"/>
      <c r="F166" s="86"/>
      <c r="G166" s="85"/>
      <c r="H166" s="86"/>
      <c r="I166" s="87"/>
      <c r="J166" s="122" t="s">
        <v>33</v>
      </c>
      <c r="K166" s="33"/>
      <c r="L166" s="61"/>
      <c r="M166" s="61"/>
    </row>
    <row r="167" spans="1:13" s="65" customFormat="1" ht="47.25" customHeight="1" x14ac:dyDescent="0.25">
      <c r="A167" s="125" t="s">
        <v>23</v>
      </c>
      <c r="B167" s="60" t="s">
        <v>45</v>
      </c>
      <c r="C167" s="50"/>
      <c r="D167" s="50"/>
      <c r="E167" s="50"/>
      <c r="F167" s="51"/>
      <c r="G167" s="50"/>
      <c r="H167" s="51"/>
      <c r="I167" s="78"/>
      <c r="J167" s="121" t="s">
        <v>33</v>
      </c>
      <c r="K167" s="33"/>
      <c r="L167" s="61"/>
      <c r="M167" s="61"/>
    </row>
    <row r="168" spans="1:13" ht="203.25" customHeight="1" x14ac:dyDescent="0.25">
      <c r="A168" s="125" t="s">
        <v>24</v>
      </c>
      <c r="B168" s="138" t="s">
        <v>70</v>
      </c>
      <c r="C168" s="93">
        <f>SUM(C169:C172)</f>
        <v>32350</v>
      </c>
      <c r="D168" s="93">
        <f>SUM(D169:D172)</f>
        <v>32350</v>
      </c>
      <c r="E168" s="93">
        <f>SUM(E169:E172)</f>
        <v>7251.32</v>
      </c>
      <c r="F168" s="101">
        <f>E168/D168</f>
        <v>0.22420000000000001</v>
      </c>
      <c r="G168" s="93">
        <f>SUM(G169:G172)</f>
        <v>6841.56</v>
      </c>
      <c r="H168" s="101">
        <f>G168/D168</f>
        <v>0.21149999999999999</v>
      </c>
      <c r="I168" s="93">
        <f>SUM(I169:I172)</f>
        <v>32350</v>
      </c>
      <c r="J168" s="224" t="s">
        <v>108</v>
      </c>
      <c r="K168" s="39"/>
      <c r="L168" s="1"/>
      <c r="M168" s="1"/>
    </row>
    <row r="169" spans="1:13" s="3" customFormat="1" x14ac:dyDescent="0.25">
      <c r="A169" s="126"/>
      <c r="B169" s="131" t="s">
        <v>4</v>
      </c>
      <c r="C169" s="92">
        <v>24828.2</v>
      </c>
      <c r="D169" s="92">
        <v>24828.2</v>
      </c>
      <c r="E169" s="92">
        <v>5551.32</v>
      </c>
      <c r="F169" s="94">
        <f>E169/D169</f>
        <v>0.22359999999999999</v>
      </c>
      <c r="G169" s="92">
        <v>5551.32</v>
      </c>
      <c r="H169" s="94">
        <f t="shared" ref="H169:H170" si="54">G169/D169</f>
        <v>0.22359999999999999</v>
      </c>
      <c r="I169" s="92">
        <f>D169</f>
        <v>24828.2</v>
      </c>
      <c r="J169" s="163"/>
      <c r="K169" s="39"/>
      <c r="L169" s="1"/>
      <c r="M169" s="1"/>
    </row>
    <row r="170" spans="1:13" s="3" customFormat="1" x14ac:dyDescent="0.25">
      <c r="A170" s="126"/>
      <c r="B170" s="131" t="s">
        <v>15</v>
      </c>
      <c r="C170" s="92">
        <v>7521.8</v>
      </c>
      <c r="D170" s="92">
        <v>7521.8</v>
      </c>
      <c r="E170" s="92">
        <v>1700</v>
      </c>
      <c r="F170" s="94">
        <f>E170/D170</f>
        <v>0.22600000000000001</v>
      </c>
      <c r="G170" s="92">
        <v>1290.24</v>
      </c>
      <c r="H170" s="94">
        <f t="shared" si="54"/>
        <v>0.17150000000000001</v>
      </c>
      <c r="I170" s="92">
        <f>D170</f>
        <v>7521.8</v>
      </c>
      <c r="J170" s="163"/>
      <c r="K170" s="39"/>
      <c r="L170" s="1"/>
      <c r="M170" s="1"/>
    </row>
    <row r="171" spans="1:13" s="3" customFormat="1" x14ac:dyDescent="0.25">
      <c r="A171" s="126"/>
      <c r="B171" s="131" t="s">
        <v>10</v>
      </c>
      <c r="C171" s="92"/>
      <c r="D171" s="92"/>
      <c r="E171" s="92">
        <f>G171</f>
        <v>0</v>
      </c>
      <c r="F171" s="94"/>
      <c r="G171" s="92"/>
      <c r="H171" s="94"/>
      <c r="I171" s="92">
        <f t="shared" ref="I171" si="55">D171-G171</f>
        <v>0</v>
      </c>
      <c r="J171" s="163"/>
      <c r="K171" s="39"/>
      <c r="L171" s="1"/>
      <c r="M171" s="1"/>
    </row>
    <row r="172" spans="1:13" s="3" customFormat="1" x14ac:dyDescent="0.25">
      <c r="A172" s="127"/>
      <c r="B172" s="131" t="s">
        <v>12</v>
      </c>
      <c r="C172" s="92"/>
      <c r="D172" s="92"/>
      <c r="E172" s="92"/>
      <c r="F172" s="94"/>
      <c r="G172" s="92"/>
      <c r="H172" s="94"/>
      <c r="I172" s="92"/>
      <c r="J172" s="163"/>
      <c r="K172" s="39"/>
      <c r="L172" s="1"/>
      <c r="M172" s="1"/>
    </row>
    <row r="173" spans="1:13" s="66" customFormat="1" ht="54.75" customHeight="1" x14ac:dyDescent="0.25">
      <c r="A173" s="127" t="s">
        <v>25</v>
      </c>
      <c r="B173" s="64" t="s">
        <v>46</v>
      </c>
      <c r="C173" s="93"/>
      <c r="D173" s="93"/>
      <c r="E173" s="106"/>
      <c r="F173" s="101"/>
      <c r="G173" s="93"/>
      <c r="H173" s="101"/>
      <c r="I173" s="107"/>
      <c r="J173" s="121" t="s">
        <v>33</v>
      </c>
      <c r="K173" s="33"/>
      <c r="L173" s="61"/>
      <c r="M173" s="61"/>
    </row>
    <row r="174" spans="1:13" s="66" customFormat="1" ht="50.25" customHeight="1" x14ac:dyDescent="0.25">
      <c r="A174" s="125" t="s">
        <v>28</v>
      </c>
      <c r="B174" s="64" t="s">
        <v>47</v>
      </c>
      <c r="C174" s="50"/>
      <c r="D174" s="50"/>
      <c r="E174" s="77"/>
      <c r="F174" s="51"/>
      <c r="G174" s="50"/>
      <c r="H174" s="51"/>
      <c r="I174" s="78"/>
      <c r="J174" s="121" t="s">
        <v>33</v>
      </c>
      <c r="K174" s="33"/>
      <c r="L174" s="61"/>
      <c r="M174" s="61"/>
    </row>
    <row r="175" spans="1:13" s="12" customFormat="1" ht="26.25" customHeight="1" x14ac:dyDescent="0.25">
      <c r="A175" s="157" t="s">
        <v>27</v>
      </c>
      <c r="B175" s="225" t="s">
        <v>105</v>
      </c>
      <c r="C175" s="160">
        <f>C178+C179+C180+C181+C182</f>
        <v>11737.72</v>
      </c>
      <c r="D175" s="161">
        <f>D178+D179+D180+D181+D182</f>
        <v>11737.72</v>
      </c>
      <c r="E175" s="161">
        <f>E178+E179+E180+E181+E182</f>
        <v>3654.86</v>
      </c>
      <c r="F175" s="186">
        <f>E175/D175</f>
        <v>0.31140000000000001</v>
      </c>
      <c r="G175" s="161">
        <f>G178+G179+G180+G181+G182</f>
        <v>3653.51</v>
      </c>
      <c r="H175" s="186">
        <f>G175/D175</f>
        <v>0.31130000000000002</v>
      </c>
      <c r="I175" s="161">
        <f>I178+I179+I180+I181+I182</f>
        <v>11737.72</v>
      </c>
      <c r="J175" s="163" t="s">
        <v>114</v>
      </c>
      <c r="K175" s="39"/>
      <c r="L175" s="1"/>
      <c r="M175" s="1"/>
    </row>
    <row r="176" spans="1:13" s="12" customFormat="1" ht="300.75" customHeight="1" x14ac:dyDescent="0.25">
      <c r="A176" s="158"/>
      <c r="B176" s="225"/>
      <c r="C176" s="160"/>
      <c r="D176" s="184"/>
      <c r="E176" s="184"/>
      <c r="F176" s="187"/>
      <c r="G176" s="184"/>
      <c r="H176" s="187"/>
      <c r="I176" s="184"/>
      <c r="J176" s="163"/>
      <c r="K176" s="39"/>
      <c r="L176" s="1"/>
      <c r="M176" s="1"/>
    </row>
    <row r="177" spans="1:13" s="12" customFormat="1" ht="47.25" customHeight="1" x14ac:dyDescent="0.25">
      <c r="A177" s="158"/>
      <c r="B177" s="225"/>
      <c r="C177" s="160"/>
      <c r="D177" s="185"/>
      <c r="E177" s="185"/>
      <c r="F177" s="188"/>
      <c r="G177" s="185"/>
      <c r="H177" s="188"/>
      <c r="I177" s="185"/>
      <c r="J177" s="163"/>
      <c r="K177" s="39"/>
      <c r="L177" s="1"/>
      <c r="M177" s="1"/>
    </row>
    <row r="178" spans="1:13" s="3" customFormat="1" ht="35.25" customHeight="1" x14ac:dyDescent="0.25">
      <c r="A178" s="126"/>
      <c r="B178" s="131" t="s">
        <v>4</v>
      </c>
      <c r="C178" s="92">
        <v>64.2</v>
      </c>
      <c r="D178" s="92">
        <v>64.2</v>
      </c>
      <c r="E178" s="92">
        <v>0</v>
      </c>
      <c r="F178" s="94">
        <f>E178/D178</f>
        <v>0</v>
      </c>
      <c r="G178" s="92">
        <v>0</v>
      </c>
      <c r="H178" s="94">
        <f>G178/D178</f>
        <v>0</v>
      </c>
      <c r="I178" s="92">
        <f>D178</f>
        <v>64.2</v>
      </c>
      <c r="J178" s="163"/>
      <c r="K178" s="39"/>
      <c r="L178" s="1"/>
      <c r="M178" s="1"/>
    </row>
    <row r="179" spans="1:13" s="3" customFormat="1" ht="35.25" customHeight="1" x14ac:dyDescent="0.25">
      <c r="A179" s="126"/>
      <c r="B179" s="131" t="s">
        <v>15</v>
      </c>
      <c r="C179" s="123">
        <v>10420.299999999999</v>
      </c>
      <c r="D179" s="92">
        <v>10420.299999999999</v>
      </c>
      <c r="E179" s="92">
        <v>3508.88</v>
      </c>
      <c r="F179" s="94">
        <f>E179/D179</f>
        <v>0.3367</v>
      </c>
      <c r="G179" s="92">
        <v>3507.53</v>
      </c>
      <c r="H179" s="94">
        <f>G179/D179</f>
        <v>0.33660000000000001</v>
      </c>
      <c r="I179" s="92">
        <f>D179</f>
        <v>10420.299999999999</v>
      </c>
      <c r="J179" s="163"/>
      <c r="K179" s="39"/>
      <c r="L179" s="1"/>
      <c r="M179" s="1"/>
    </row>
    <row r="180" spans="1:13" s="3" customFormat="1" ht="35.25" customHeight="1" x14ac:dyDescent="0.25">
      <c r="A180" s="126"/>
      <c r="B180" s="131" t="s">
        <v>10</v>
      </c>
      <c r="C180" s="92">
        <v>1253.22</v>
      </c>
      <c r="D180" s="92">
        <v>1253.22</v>
      </c>
      <c r="E180" s="92">
        <v>145.97999999999999</v>
      </c>
      <c r="F180" s="94">
        <f>E180/D180</f>
        <v>0.11650000000000001</v>
      </c>
      <c r="G180" s="92">
        <f>E180</f>
        <v>145.97999999999999</v>
      </c>
      <c r="H180" s="94">
        <f>G180/D180</f>
        <v>0.11650000000000001</v>
      </c>
      <c r="I180" s="92">
        <f>D180</f>
        <v>1253.22</v>
      </c>
      <c r="J180" s="163"/>
      <c r="K180" s="39"/>
      <c r="L180" s="1"/>
      <c r="M180" s="1"/>
    </row>
    <row r="181" spans="1:13" s="3" customFormat="1" ht="35.25" customHeight="1" x14ac:dyDescent="0.25">
      <c r="A181" s="126"/>
      <c r="B181" s="131" t="s">
        <v>12</v>
      </c>
      <c r="C181" s="92"/>
      <c r="D181" s="92"/>
      <c r="E181" s="92">
        <f>G181</f>
        <v>0</v>
      </c>
      <c r="F181" s="94"/>
      <c r="G181" s="92"/>
      <c r="H181" s="94"/>
      <c r="I181" s="92">
        <f t="shared" ref="I181:I182" si="56">D181-G181</f>
        <v>0</v>
      </c>
      <c r="J181" s="163"/>
      <c r="K181" s="39"/>
      <c r="L181" s="1"/>
      <c r="M181" s="1"/>
    </row>
    <row r="182" spans="1:13" s="3" customFormat="1" ht="35.25" customHeight="1" x14ac:dyDescent="0.25">
      <c r="A182" s="126"/>
      <c r="B182" s="131" t="s">
        <v>5</v>
      </c>
      <c r="C182" s="92"/>
      <c r="D182" s="92"/>
      <c r="E182" s="92"/>
      <c r="F182" s="94"/>
      <c r="G182" s="92"/>
      <c r="H182" s="94"/>
      <c r="I182" s="92">
        <f t="shared" si="56"/>
        <v>0</v>
      </c>
      <c r="J182" s="163"/>
      <c r="K182" s="39"/>
      <c r="L182" s="1"/>
      <c r="M182" s="1"/>
    </row>
    <row r="183" spans="1:13" s="2" customFormat="1" ht="163.5" customHeight="1" x14ac:dyDescent="0.25">
      <c r="A183" s="128" t="s">
        <v>26</v>
      </c>
      <c r="B183" s="151" t="s">
        <v>72</v>
      </c>
      <c r="C183" s="93">
        <f>C184+C185+C186+C187</f>
        <v>355.67</v>
      </c>
      <c r="D183" s="93">
        <f>D184+D185+D186+D187</f>
        <v>355.67</v>
      </c>
      <c r="E183" s="50">
        <f>E184+E185+E186+E187+E188</f>
        <v>0</v>
      </c>
      <c r="F183" s="51">
        <f>E183/D183</f>
        <v>0</v>
      </c>
      <c r="G183" s="50">
        <f>SUM(G184:G188)</f>
        <v>0</v>
      </c>
      <c r="H183" s="51">
        <f>G183/D183</f>
        <v>0</v>
      </c>
      <c r="I183" s="108">
        <f>I184+I185+I186+I187</f>
        <v>355.67</v>
      </c>
      <c r="J183" s="180" t="s">
        <v>109</v>
      </c>
      <c r="K183" s="39"/>
      <c r="L183" s="1"/>
      <c r="M183" s="1"/>
    </row>
    <row r="184" spans="1:13" s="3" customFormat="1" x14ac:dyDescent="0.25">
      <c r="A184" s="129"/>
      <c r="B184" s="152" t="s">
        <v>4</v>
      </c>
      <c r="C184" s="28">
        <v>0</v>
      </c>
      <c r="D184" s="28">
        <v>0</v>
      </c>
      <c r="E184" s="25"/>
      <c r="F184" s="26"/>
      <c r="G184" s="25">
        <v>0</v>
      </c>
      <c r="H184" s="51"/>
      <c r="I184" s="109"/>
      <c r="J184" s="181"/>
      <c r="K184" s="39"/>
      <c r="L184" s="1"/>
      <c r="M184" s="1"/>
    </row>
    <row r="185" spans="1:13" s="3" customFormat="1" x14ac:dyDescent="0.25">
      <c r="A185" s="129"/>
      <c r="B185" s="152" t="s">
        <v>39</v>
      </c>
      <c r="C185" s="92">
        <v>106.7</v>
      </c>
      <c r="D185" s="92">
        <v>106.7</v>
      </c>
      <c r="E185" s="25">
        <v>0</v>
      </c>
      <c r="F185" s="26">
        <f>E185/D185</f>
        <v>0</v>
      </c>
      <c r="G185" s="25">
        <v>0</v>
      </c>
      <c r="H185" s="26">
        <f>G185/D185</f>
        <v>0</v>
      </c>
      <c r="I185" s="92">
        <v>106.7</v>
      </c>
      <c r="J185" s="181"/>
      <c r="K185" s="39"/>
      <c r="L185" s="1"/>
      <c r="M185" s="1"/>
    </row>
    <row r="186" spans="1:13" s="3" customFormat="1" x14ac:dyDescent="0.25">
      <c r="A186" s="129"/>
      <c r="B186" s="152" t="s">
        <v>10</v>
      </c>
      <c r="C186" s="92">
        <v>248.97</v>
      </c>
      <c r="D186" s="92">
        <v>248.97</v>
      </c>
      <c r="E186" s="25">
        <v>0</v>
      </c>
      <c r="F186" s="26">
        <f>E186/D186</f>
        <v>0</v>
      </c>
      <c r="G186" s="25">
        <v>0</v>
      </c>
      <c r="H186" s="26">
        <f>G186/D186</f>
        <v>0</v>
      </c>
      <c r="I186" s="109">
        <v>248.97</v>
      </c>
      <c r="J186" s="181"/>
      <c r="K186" s="39"/>
      <c r="L186" s="1"/>
      <c r="M186" s="1"/>
    </row>
    <row r="187" spans="1:13" s="3" customFormat="1" x14ac:dyDescent="0.25">
      <c r="A187" s="129"/>
      <c r="B187" s="152" t="s">
        <v>12</v>
      </c>
      <c r="C187" s="28">
        <v>0</v>
      </c>
      <c r="D187" s="28"/>
      <c r="E187" s="28"/>
      <c r="F187" s="29">
        <v>0</v>
      </c>
      <c r="G187" s="31"/>
      <c r="H187" s="29"/>
      <c r="I187" s="110">
        <f>D187-G187</f>
        <v>0</v>
      </c>
      <c r="J187" s="181"/>
      <c r="K187" s="39"/>
      <c r="L187" s="1"/>
      <c r="M187" s="1"/>
    </row>
    <row r="188" spans="1:13" s="3" customFormat="1" ht="37.5" customHeight="1" x14ac:dyDescent="0.25">
      <c r="A188" s="130"/>
      <c r="B188" s="152" t="s">
        <v>5</v>
      </c>
      <c r="C188" s="28"/>
      <c r="D188" s="28"/>
      <c r="E188" s="28"/>
      <c r="F188" s="29"/>
      <c r="G188" s="28"/>
      <c r="H188" s="29"/>
      <c r="I188" s="28"/>
      <c r="J188" s="182"/>
      <c r="K188" s="39"/>
      <c r="L188" s="1"/>
      <c r="M188" s="1"/>
    </row>
    <row r="197" spans="2:2" x14ac:dyDescent="0.25">
      <c r="B197" s="15" t="s">
        <v>41</v>
      </c>
    </row>
    <row r="402" spans="9:9" x14ac:dyDescent="0.25">
      <c r="I402" s="11"/>
    </row>
    <row r="403" spans="9:9" x14ac:dyDescent="0.25">
      <c r="I403" s="11"/>
    </row>
    <row r="404" spans="9:9" x14ac:dyDescent="0.25">
      <c r="I404" s="11"/>
    </row>
  </sheetData>
  <autoFilter ref="A7:J389"/>
  <customSheetViews>
    <customSheetView guid="{A0A3CD9B-2436-40D7-91DB-589A95FBBF00}" scale="50" showPageBreaks="1" outlineSymbols="0" zeroValues="0" fitToPage="1" printArea="1" showAutoFilter="1" view="pageBreakPreview">
      <pane xSplit="2" ySplit="7" topLeftCell="C8" activePane="bottomRight" state="frozen"/>
      <selection pane="bottomRight" activeCell="K1" sqref="K1:M1048576"/>
      <rowBreaks count="28" manualBreakCount="28">
        <brk id="197" min="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pageMargins left="0" right="0" top="0.9055118110236221" bottom="0" header="0" footer="0"/>
      <printOptions horizontalCentered="1"/>
      <pageSetup paperSize="8" scale="48" fitToHeight="0" orientation="landscape" r:id="rId1"/>
      <autoFilter ref="A7:J389"/>
    </customSheetView>
    <customSheetView guid="{6E4A7295-8CE0-4D28-ABEF-D38EBAE7C204}" scale="60" showPageBreaks="1" outlineSymbols="0" zeroValues="0" fitToPage="1" printArea="1" showAutoFilter="1" view="pageBreakPreview" topLeftCell="A4">
      <pane xSplit="2" ySplit="5" topLeftCell="D171" activePane="bottomRight" state="frozen"/>
      <selection pane="bottomRight" activeCell="I175" sqref="I175:I177"/>
      <rowBreaks count="29" manualBreakCount="29">
        <brk id="177" max="9" man="1"/>
        <brk id="215" max="9" man="1"/>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48" fitToHeight="0" orientation="landscape" r:id="rId2"/>
      <autoFilter ref="A7:J389"/>
    </customSheetView>
    <customSheetView guid="{CA384592-0CFD-4322-A4EB-34EC04693944}" scale="46" showPageBreaks="1" outlineSymbols="0" zeroValues="0" fitToPage="1" printArea="1" showAutoFilter="1" hiddenColumns="1" view="pageBreakPreview">
      <pane xSplit="2" ySplit="7" topLeftCell="C21" activePane="bottomRight" state="frozen"/>
      <selection pane="bottomRight" activeCell="S21" sqref="S21"/>
      <rowBreaks count="38" manualBreakCount="38">
        <brk id="21" max="9" man="1"/>
        <brk id="29" max="9" man="1"/>
        <brk id="40" max="9" man="1"/>
        <brk id="55" max="9" man="1"/>
        <brk id="63" max="9" man="1"/>
        <brk id="81" max="9" man="1"/>
        <brk id="111" max="9" man="1"/>
        <brk id="153" max="9" man="1"/>
        <brk id="176" max="9" man="1"/>
        <brk id="185" max="9" man="1"/>
        <brk id="209" max="9" man="1"/>
        <brk id="1032" max="18" man="1"/>
        <brk id="1082" max="18" man="1"/>
        <brk id="1139" max="18" man="1"/>
        <brk id="1210" max="18"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9055118110236221" bottom="0" header="0" footer="0"/>
      <printOptions horizontalCentered="1"/>
      <pageSetup paperSize="8" scale="48" fitToHeight="0" orientation="landscape" r:id="rId3"/>
      <autoFilter ref="A7:J389"/>
    </customSheetView>
    <customSheetView guid="{CCF533A2-322B-40E2-88B2-065E6D1D35B4}" scale="60" showPageBreaks="1" outlineSymbols="0" zeroValues="0" fitToPage="1" printArea="1" showAutoFilter="1" view="pageBreakPreview" topLeftCell="A5">
      <pane xSplit="2" ySplit="4" topLeftCell="C161" activePane="bottomRight" state="frozen"/>
      <selection pane="bottomRight" activeCell="I164" sqref="I164"/>
      <rowBreaks count="38" manualBreakCount="38">
        <brk id="20" max="16383" man="1"/>
        <brk id="30" max="16383" man="1"/>
        <brk id="38" max="16383" man="1"/>
        <brk id="63" max="16383" man="1"/>
        <brk id="96" max="16383" man="1"/>
        <brk id="143" max="16383" man="1"/>
        <brk id="161" max="16383" man="1"/>
        <brk id="169" max="16383" man="1"/>
        <brk id="184" max="16383" man="1"/>
        <brk id="201" max="16383" man="1"/>
        <brk id="218" max="16383" man="1"/>
        <brk id="1025" max="18" man="1"/>
        <brk id="1075" max="18" man="1"/>
        <brk id="1132" max="18" man="1"/>
        <brk id="1203" max="18" man="1"/>
        <brk id="1258" max="14" man="1"/>
        <brk id="1273" max="10" man="1"/>
        <brk id="1309" max="10" man="1"/>
        <brk id="1349" max="10" man="1"/>
        <brk id="1388" max="10" man="1"/>
        <brk id="1426" max="10" man="1"/>
        <brk id="1462" max="10" man="1"/>
        <brk id="1499" max="10" man="1"/>
        <brk id="1537" max="10" man="1"/>
        <brk id="1572" max="10" man="1"/>
        <brk id="1608" max="10" man="1"/>
        <brk id="1648" max="10" man="1"/>
        <brk id="1687" max="10" man="1"/>
        <brk id="1726" max="10" man="1"/>
        <brk id="1766" max="10" man="1"/>
        <brk id="1804" max="10" man="1"/>
        <brk id="1839" max="10" man="1"/>
        <brk id="1869" max="10" man="1"/>
        <brk id="1906" max="10" man="1"/>
        <brk id="1943" max="10" man="1"/>
        <brk id="1978" max="10" man="1"/>
        <brk id="2020" max="10" man="1"/>
        <brk id="2074" max="10" man="1"/>
      </rowBreaks>
      <colBreaks count="1" manualBreakCount="1">
        <brk id="12" max="183" man="1"/>
      </colBreaks>
      <pageMargins left="0" right="0" top="0.9055118110236221" bottom="0.19685039370078741" header="0" footer="0"/>
      <printOptions horizontalCentered="1"/>
      <pageSetup paperSize="8" scale="48" fitToHeight="0" orientation="landscape" r:id="rId4"/>
      <autoFilter ref="A7:J392"/>
    </customSheetView>
    <customSheetView guid="{6068C3FF-17AA-48A5-A88B-2523CBAC39AE}" scale="60" showPageBreaks="1" outlineSymbols="0" zeroValues="0" fitToPage="1" printArea="1" showAutoFilter="1" view="pageBreakPreview" topLeftCell="A4">
      <pane xSplit="4" ySplit="7" topLeftCell="E136" activePane="bottomRight" state="frozen"/>
      <selection pane="bottomRight" activeCell="D105" sqref="D105"/>
      <rowBreaks count="28" manualBreakCount="28">
        <brk id="122" max="9" man="1"/>
        <brk id="1005" max="18" man="1"/>
        <brk id="1055" max="18" man="1"/>
        <brk id="1112" max="18" man="1"/>
        <brk id="1183" max="18" man="1"/>
        <brk id="1238" max="14" man="1"/>
        <brk id="1253" max="10" man="1"/>
        <brk id="1289" max="10" man="1"/>
        <brk id="1329" max="10" man="1"/>
        <brk id="1368" max="10" man="1"/>
        <brk id="1406" max="10" man="1"/>
        <brk id="1442" max="10" man="1"/>
        <brk id="1479" max="10" man="1"/>
        <brk id="1517" max="10" man="1"/>
        <brk id="1552" max="10" man="1"/>
        <brk id="1588" max="10" man="1"/>
        <brk id="1628" max="10" man="1"/>
        <brk id="1667" max="10" man="1"/>
        <brk id="1706" max="10" man="1"/>
        <brk id="1746" max="10" man="1"/>
        <brk id="1784" max="10" man="1"/>
        <brk id="1819" max="10" man="1"/>
        <brk id="1849" max="10" man="1"/>
        <brk id="1886" max="10" man="1"/>
        <brk id="1923" max="10" man="1"/>
        <brk id="1958" max="10" man="1"/>
        <brk id="2000" max="10" man="1"/>
        <brk id="2054" max="10" man="1"/>
      </rowBreaks>
      <pageMargins left="0" right="0" top="0.47" bottom="0" header="0" footer="0"/>
      <printOptions horizontalCentered="1"/>
      <pageSetup paperSize="8" scale="48" fitToHeight="0" orientation="landscape" r:id="rId5"/>
      <autoFilter ref="A7:J397"/>
    </customSheetView>
    <customSheetView guid="{13BE7114-35DF-4699-8779-61985C68F6C3}" scale="60" showPageBreaks="1" outlineSymbols="0" zeroValues="0" fitToPage="1" printArea="1" showAutoFilter="1" view="pageBreakPreview" topLeftCell="A4">
      <pane xSplit="2" ySplit="5" topLeftCell="D38" activePane="bottomRight" state="frozen"/>
      <selection pane="bottomRight" activeCell="J39" sqref="J39:J44"/>
      <rowBreaks count="32" manualBreakCount="32">
        <brk id="22" max="9" man="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pageMargins left="0" right="0" top="0.9055118110236221" bottom="0" header="0" footer="0"/>
      <printOptions horizontalCentered="1"/>
      <pageSetup paperSize="8" scale="48" fitToHeight="0" orientation="landscape" horizontalDpi="4294967293" r:id="rId6"/>
      <autoFilter ref="A7:J397"/>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7"/>
      <autoFilter ref="A7:P404"/>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8"/>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9"/>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0"/>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11"/>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2"/>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3"/>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4"/>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5"/>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6"/>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7"/>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8"/>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9"/>
      <autoFilter ref="A9:S1185"/>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20"/>
      <autoFilter ref="A7:P393"/>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21"/>
      <autoFilter ref="A7:P401"/>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22"/>
      <autoFilter ref="A7:P401"/>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23"/>
      <autoFilter ref="A7:P398"/>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24"/>
      <autoFilter ref="A7:K386"/>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25"/>
      <autoFilter ref="A7:L386"/>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26"/>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27"/>
      <autoFilter ref="A7:J397"/>
    </customSheetView>
    <customSheetView guid="{99950613-28E7-4EC2-B918-559A2757B0A9}" scale="50" showPageBreaks="1" outlineSymbols="0" zeroValues="0" fitToPage="1" printArea="1" showAutoFilter="1" view="pageBreakPreview" topLeftCell="A5">
      <pane xSplit="2" ySplit="10" topLeftCell="C189" activePane="bottomRight" state="frozen"/>
      <selection pane="bottomRight" activeCell="J191" sqref="J191:J196"/>
      <rowBreaks count="32" manualBreakCount="32">
        <brk id="28" max="11" man="1"/>
        <brk id="115" max="11" man="1"/>
        <brk id="152" max="11" man="1"/>
        <brk id="184" max="11" man="1"/>
        <brk id="217" max="18" man="1"/>
        <brk id="1028" max="18" man="1"/>
        <brk id="1078" max="18" man="1"/>
        <brk id="1135" max="18" man="1"/>
        <brk id="1206" max="18" man="1"/>
        <brk id="1261" max="14" man="1"/>
        <brk id="1276" max="10" man="1"/>
        <brk id="1312" max="10" man="1"/>
        <brk id="1352" max="10" man="1"/>
        <brk id="1391" max="10" man="1"/>
        <brk id="1429" max="10" man="1"/>
        <brk id="1465" max="10" man="1"/>
        <brk id="1502" max="10" man="1"/>
        <brk id="1540" max="10" man="1"/>
        <brk id="1575" max="10" man="1"/>
        <brk id="1611" max="10" man="1"/>
        <brk id="1651" max="10" man="1"/>
        <brk id="1690" max="10" man="1"/>
        <brk id="1729" max="10" man="1"/>
        <brk id="1769" max="10" man="1"/>
        <brk id="1807" max="10" man="1"/>
        <brk id="1842" max="10" man="1"/>
        <brk id="1872" max="10" man="1"/>
        <brk id="1909" max="10" man="1"/>
        <brk id="1946" max="10" man="1"/>
        <brk id="1981" max="10" man="1"/>
        <brk id="2023" max="10" man="1"/>
        <brk id="2077" max="10" man="1"/>
      </rowBreaks>
      <pageMargins left="0" right="0" top="0.9055118110236221" bottom="0" header="0" footer="0"/>
      <printOptions horizontalCentered="1"/>
      <pageSetup paperSize="8" scale="47" fitToHeight="0" orientation="landscape" r:id="rId28"/>
      <autoFilter ref="A7:J415"/>
    </customSheetView>
    <customSheetView guid="{0CCCFAED-79CE-4449-BC23-D60C794B65C2}" scale="50" showPageBreaks="1" outlineSymbols="0" zeroValues="0" fitToPage="1" printArea="1" showAutoFilter="1" topLeftCell="A5">
      <pane xSplit="2" ySplit="4" topLeftCell="AU9" activePane="bottomRight" state="frozen"/>
      <selection pane="bottomRight" activeCell="A190" sqref="A190"/>
      <rowBreaks count="32" manualBreakCount="32">
        <brk id="68" max="9" man="1"/>
        <brk id="122" max="9" man="1"/>
        <brk id="146" max="9" man="1"/>
        <brk id="168"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4" fitToHeight="0" orientation="landscape" horizontalDpi="4294967293" r:id="rId29"/>
      <autoFilter ref="A7:J411"/>
    </customSheetView>
    <customSheetView guid="{45DE1976-7F07-4EB4-8A9C-FB72D060BEFA}" scale="55" showPageBreaks="1" outlineSymbols="0" zeroValues="0" fitToPage="1" printArea="1" showAutoFilter="1" view="pageBreakPreview" topLeftCell="D33">
      <selection activeCell="J39" sqref="J39:J44"/>
      <rowBreaks count="35" manualBreakCount="35">
        <brk id="23" max="9" man="1"/>
        <brk id="30" max="9" man="1"/>
        <brk id="48" max="9" man="1"/>
        <brk id="85" max="9" man="1"/>
        <brk id="127" max="9" man="1"/>
        <brk id="145" max="9" man="1"/>
        <brk id="171" max="9" man="1"/>
        <brk id="206" max="9"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7" fitToHeight="0" orientation="landscape" r:id="rId30"/>
      <autoFilter ref="A7:J397"/>
    </customSheetView>
    <customSheetView guid="{3EEA7E1A-5F2B-4408-A34C-1F0223B5B245}" scale="50" showPageBreaks="1" outlineSymbols="0" zeroValues="0" fitToPage="1" showAutoFilter="1" view="pageBreakPreview" topLeftCell="A5">
      <pane xSplit="4" ySplit="10" topLeftCell="I23" activePane="bottomRight" state="frozen"/>
      <selection pane="bottomRight" activeCell="I28" sqref="I28"/>
      <rowBreaks count="30" manualBreakCount="30">
        <brk id="28" max="15" man="1"/>
        <brk id="40" max="15" man="1"/>
        <brk id="188" max="18" man="1"/>
        <brk id="1011" max="18" man="1"/>
        <brk id="1061" max="18" man="1"/>
        <brk id="1118" max="18" man="1"/>
        <brk id="1189" max="18" man="1"/>
        <brk id="1244" max="14" man="1"/>
        <brk id="1259" max="10" man="1"/>
        <brk id="1295" max="10" man="1"/>
        <brk id="1335" max="10" man="1"/>
        <brk id="1374" max="10" man="1"/>
        <brk id="1412" max="10" man="1"/>
        <brk id="1448" max="10" man="1"/>
        <brk id="1485" max="10" man="1"/>
        <brk id="1523" max="10" man="1"/>
        <brk id="1558" max="10" man="1"/>
        <brk id="1594" max="10" man="1"/>
        <brk id="1634" max="10" man="1"/>
        <brk id="1673" max="10" man="1"/>
        <brk id="1712" max="10" man="1"/>
        <brk id="1752" max="10" man="1"/>
        <brk id="1790" max="10" man="1"/>
        <brk id="1825" max="10" man="1"/>
        <brk id="1855" max="10" man="1"/>
        <brk id="1892" max="10" man="1"/>
        <brk id="1929" max="10" man="1"/>
        <brk id="1964" max="10" man="1"/>
        <brk id="2006" max="10" man="1"/>
        <brk id="2060" max="10" man="1"/>
      </rowBreaks>
      <pageMargins left="0" right="0" top="0.67" bottom="0" header="0" footer="0"/>
      <printOptions horizontalCentered="1"/>
      <pageSetup paperSize="8" scale="43" fitToHeight="0" orientation="landscape" horizontalDpi="4294967293" r:id="rId31"/>
      <autoFilter ref="A7:J397"/>
    </customSheetView>
    <customSheetView guid="{67ADFAE6-A9AF-44D7-8539-93CD0F6B7849}" scale="60" showPageBreaks="1" outlineSymbols="0" zeroValues="0" fitToPage="1" printArea="1" showAutoFilter="1" topLeftCell="A4">
      <pane xSplit="4" ySplit="7" topLeftCell="F139" activePane="bottomRight" state="frozen"/>
      <selection pane="bottomRight" activeCell="J139" sqref="J1:J1048576"/>
      <rowBreaks count="27" manualBreakCount="27">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9" scale="34" fitToHeight="0" orientation="landscape" r:id="rId32"/>
      <autoFilter ref="A7:J392"/>
    </customSheetView>
    <customSheetView guid="{BEA0FDBA-BB07-4C19-8BBD-5E57EE395C09}" scale="50" showPageBreaks="1" outlineSymbols="0" zeroValues="0" fitToPage="1" printArea="1" showAutoFilter="1" hiddenColumns="1" view="pageBreakPreview">
      <pane xSplit="2" ySplit="8" topLeftCell="G177" activePane="bottomRight" state="frozen"/>
      <selection pane="bottomRight" activeCell="I183" sqref="I183"/>
      <rowBreaks count="39" manualBreakCount="39">
        <brk id="20" max="9" man="1"/>
        <brk id="30" max="9" man="1"/>
        <brk id="43" max="9" man="1"/>
        <brk id="61" max="9" man="1"/>
        <brk id="75" max="9" man="1"/>
        <brk id="117" max="9" man="1"/>
        <brk id="136" max="9" man="1"/>
        <brk id="144" max="9" man="1"/>
        <brk id="163" max="9" man="1"/>
        <brk id="182" max="9" man="1"/>
        <brk id="197" max="9" man="1"/>
        <brk id="214" max="9" man="1"/>
        <brk id="1021" max="18" man="1"/>
        <brk id="1071" max="18" man="1"/>
        <brk id="1128" max="18" man="1"/>
        <brk id="1199" max="18" man="1"/>
        <brk id="1254" max="14" man="1"/>
        <brk id="1269" max="10" man="1"/>
        <brk id="1305" max="10" man="1"/>
        <brk id="1345" max="10" man="1"/>
        <brk id="1384" max="10" man="1"/>
        <brk id="1422" max="10" man="1"/>
        <brk id="1458" max="10" man="1"/>
        <brk id="1495" max="10" man="1"/>
        <brk id="1533" max="10" man="1"/>
        <brk id="1568" max="10" man="1"/>
        <brk id="1604" max="10" man="1"/>
        <brk id="1644" max="10" man="1"/>
        <brk id="1683" max="10" man="1"/>
        <brk id="1722" max="10" man="1"/>
        <brk id="1762" max="10" man="1"/>
        <brk id="1800" max="10" man="1"/>
        <brk id="1835" max="10" man="1"/>
        <brk id="1865" max="10" man="1"/>
        <brk id="1902" max="10" man="1"/>
        <brk id="1939" max="10" man="1"/>
        <brk id="1974" max="10" man="1"/>
        <brk id="2016" max="10" man="1"/>
        <brk id="2070" max="10" man="1"/>
      </rowBreaks>
      <colBreaks count="1" manualBreakCount="1">
        <brk id="12" max="183" man="1"/>
      </colBreaks>
      <pageMargins left="0" right="0" top="0.9055118110236221" bottom="0.19685039370078741" header="0" footer="0"/>
      <printOptions horizontalCentered="1"/>
      <pageSetup paperSize="8" scale="48" fitToHeight="0" orientation="landscape" r:id="rId33"/>
      <autoFilter ref="A7:J389"/>
    </customSheetView>
  </customSheetViews>
  <mergeCells count="83">
    <mergeCell ref="C62:C64"/>
    <mergeCell ref="B137:B139"/>
    <mergeCell ref="C137:C139"/>
    <mergeCell ref="D137:D139"/>
    <mergeCell ref="E137:E139"/>
    <mergeCell ref="D62:D64"/>
    <mergeCell ref="J151:J156"/>
    <mergeCell ref="J168:J172"/>
    <mergeCell ref="B175:B177"/>
    <mergeCell ref="I175:I177"/>
    <mergeCell ref="D175:D177"/>
    <mergeCell ref="E175:E177"/>
    <mergeCell ref="F175:F177"/>
    <mergeCell ref="J175:J182"/>
    <mergeCell ref="J158:J163"/>
    <mergeCell ref="F137:F139"/>
    <mergeCell ref="H137:H139"/>
    <mergeCell ref="G137:G139"/>
    <mergeCell ref="I137:I139"/>
    <mergeCell ref="J88:J93"/>
    <mergeCell ref="J94:J99"/>
    <mergeCell ref="J137:J144"/>
    <mergeCell ref="A175:A177"/>
    <mergeCell ref="C175:C177"/>
    <mergeCell ref="J21:J30"/>
    <mergeCell ref="D21:D23"/>
    <mergeCell ref="A137:A144"/>
    <mergeCell ref="E21:E23"/>
    <mergeCell ref="A21:A22"/>
    <mergeCell ref="B31:B32"/>
    <mergeCell ref="A31:A32"/>
    <mergeCell ref="C31:C32"/>
    <mergeCell ref="J145:J150"/>
    <mergeCell ref="D31:D32"/>
    <mergeCell ref="A62:A64"/>
    <mergeCell ref="H21:H23"/>
    <mergeCell ref="F21:F23"/>
    <mergeCell ref="G21:G23"/>
    <mergeCell ref="A3:J3"/>
    <mergeCell ref="G6:H6"/>
    <mergeCell ref="A9:A14"/>
    <mergeCell ref="A5:A7"/>
    <mergeCell ref="E6:F6"/>
    <mergeCell ref="D6:D7"/>
    <mergeCell ref="C5:D5"/>
    <mergeCell ref="C6:C7"/>
    <mergeCell ref="B5:B7"/>
    <mergeCell ref="I5:I7"/>
    <mergeCell ref="J5:J7"/>
    <mergeCell ref="E5:H5"/>
    <mergeCell ref="J9:J14"/>
    <mergeCell ref="J183:J188"/>
    <mergeCell ref="J124:J129"/>
    <mergeCell ref="E31:E32"/>
    <mergeCell ref="G175:G177"/>
    <mergeCell ref="H175:H177"/>
    <mergeCell ref="G62:G64"/>
    <mergeCell ref="H62:H64"/>
    <mergeCell ref="E62:E64"/>
    <mergeCell ref="F62:F64"/>
    <mergeCell ref="J118:J123"/>
    <mergeCell ref="F31:F32"/>
    <mergeCell ref="J38:J43"/>
    <mergeCell ref="J31:J37"/>
    <mergeCell ref="G31:G32"/>
    <mergeCell ref="H31:H32"/>
    <mergeCell ref="I31:I32"/>
    <mergeCell ref="B21:B25"/>
    <mergeCell ref="A15:A20"/>
    <mergeCell ref="C21:C23"/>
    <mergeCell ref="J106:J111"/>
    <mergeCell ref="J112:J117"/>
    <mergeCell ref="J50:J55"/>
    <mergeCell ref="J44:J49"/>
    <mergeCell ref="J56:J61"/>
    <mergeCell ref="J62:J69"/>
    <mergeCell ref="J100:J105"/>
    <mergeCell ref="J70:J75"/>
    <mergeCell ref="J82:J87"/>
    <mergeCell ref="J15:J20"/>
    <mergeCell ref="I62:I64"/>
    <mergeCell ref="B62:B64"/>
    <mergeCell ref="I21:I23"/>
  </mergeCells>
  <phoneticPr fontId="4" type="noConversion"/>
  <printOptions horizontalCentered="1"/>
  <pageMargins left="0" right="0" top="0.9055118110236221" bottom="0" header="0" footer="0"/>
  <pageSetup paperSize="8" scale="48" fitToHeight="0" orientation="landscape" r:id="rId34"/>
  <rowBreaks count="28" manualBreakCount="28">
    <brk id="197" min="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customSheetViews>
    <customSheetView guid="{A0A3CD9B-2436-40D7-91DB-589A95FBBF00}">
      <pageMargins left="0.7" right="0.7" top="0.75" bottom="0.75" header="0.3" footer="0.3"/>
    </customSheetView>
    <customSheetView guid="{6E4A7295-8CE0-4D28-ABEF-D38EBAE7C204}">
      <pageMargins left="0.7" right="0.7" top="0.75" bottom="0.75" header="0.3" footer="0.3"/>
    </customSheetView>
    <customSheetView guid="{CA384592-0CFD-4322-A4EB-34EC04693944}">
      <pageMargins left="0.7" right="0.7" top="0.75" bottom="0.75" header="0.3" footer="0.3"/>
    </customSheetView>
    <customSheetView guid="{CCF533A2-322B-40E2-88B2-065E6D1D35B4}">
      <pageMargins left="0.7" right="0.7" top="0.75" bottom="0.75" header="0.3" footer="0.3"/>
    </customSheetView>
    <customSheetView guid="{6068C3FF-17AA-48A5-A88B-2523CBAC39AE}">
      <pageMargins left="0.7" right="0.7" top="0.75" bottom="0.75" header="0.3" footer="0.3"/>
    </customSheetView>
    <customSheetView guid="{13BE7114-35DF-4699-8779-61985C68F6C3}">
      <pageMargins left="0.7" right="0.7" top="0.75" bottom="0.75" header="0.3" footer="0.3"/>
    </customSheetView>
    <customSheetView guid="{45DE1976-7F07-4EB4-8A9C-FB72D060BEFA}">
      <pageMargins left="0.7" right="0.7" top="0.75" bottom="0.75" header="0.3" footer="0.3"/>
    </customSheetView>
    <customSheetView guid="{3EEA7E1A-5F2B-4408-A34C-1F0223B5B245}">
      <pageMargins left="0.7" right="0.7" top="0.75" bottom="0.75" header="0.3" footer="0.3"/>
    </customSheetView>
    <customSheetView guid="{67ADFAE6-A9AF-44D7-8539-93CD0F6B7849}">
      <pageMargins left="0.7" right="0.7" top="0.75" bottom="0.75" header="0.3" footer="0.3"/>
    </customSheetView>
    <customSheetView guid="{BEA0FDBA-BB07-4C19-8BBD-5E57EE395C0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на 01.04.2021</vt:lpstr>
      <vt:lpstr>Лист1</vt:lpstr>
      <vt:lpstr>'на 01.04.2021'!Заголовки_для_печати</vt:lpstr>
      <vt:lpstr>'на 01.04.2021'!Область_печати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Вершинина Мария Игоревна</cp:lastModifiedBy>
  <cp:lastPrinted>2021-04-12T11:39:06Z</cp:lastPrinted>
  <dcterms:created xsi:type="dcterms:W3CDTF">2011-12-13T05:34:09Z</dcterms:created>
  <dcterms:modified xsi:type="dcterms:W3CDTF">2021-04-14T08:53:10Z</dcterms:modified>
</cp:coreProperties>
</file>