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222.205\df\Documents\ВЦП функционирования ДФ\Внесение изменений в программу\к проекту бюджета на 2021-2023\"/>
    </mc:Choice>
  </mc:AlternateContent>
  <bookViews>
    <workbookView xWindow="0" yWindow="0" windowWidth="19200" windowHeight="10545"/>
  </bookViews>
  <sheets>
    <sheet name="2021-2023" sheetId="8" r:id="rId1"/>
    <sheet name=" к проекту 2014-2030" sheetId="7" state="hidden" r:id="rId2"/>
    <sheet name="лист" sheetId="2" r:id="rId3"/>
  </sheets>
  <definedNames>
    <definedName name="_xlnm.Print_Titles" localSheetId="1">' к проекту 2014-2030'!$3:$4</definedName>
    <definedName name="_xlnm.Print_Titles" localSheetId="0">'2021-2023'!$3:$4</definedName>
    <definedName name="_xlnm.Print_Area" localSheetId="0">'2021-2023'!$A$1:$N$10</definedName>
  </definedNames>
  <calcPr calcId="162913" fullPrecision="0"/>
</workbook>
</file>

<file path=xl/calcChain.xml><?xml version="1.0" encoding="utf-8"?>
<calcChain xmlns="http://schemas.openxmlformats.org/spreadsheetml/2006/main">
  <c r="I91" i="7" l="1"/>
  <c r="J91" i="7" s="1"/>
  <c r="G91" i="7"/>
  <c r="F91" i="7"/>
  <c r="I92" i="7"/>
  <c r="J92" i="7" s="1"/>
  <c r="K86" i="7"/>
  <c r="J86" i="7"/>
  <c r="I86" i="7"/>
  <c r="L86" i="7" s="1"/>
  <c r="M86" i="7" s="1"/>
  <c r="I28" i="7"/>
  <c r="I70" i="7"/>
  <c r="J70" i="7" s="1"/>
  <c r="F25" i="7"/>
  <c r="T62" i="7" l="1"/>
  <c r="T64" i="7" s="1"/>
  <c r="T63" i="7" s="1"/>
  <c r="T61" i="7" s="1"/>
  <c r="S62" i="7"/>
  <c r="S64" i="7" s="1"/>
  <c r="S63" i="7" s="1"/>
  <c r="S61" i="7" s="1"/>
  <c r="R62" i="7"/>
  <c r="R64" i="7" s="1"/>
  <c r="R63" i="7" s="1"/>
  <c r="R61" i="7" s="1"/>
  <c r="Q62" i="7"/>
  <c r="Q64" i="7" s="1"/>
  <c r="Q63" i="7" s="1"/>
  <c r="Q61" i="7" s="1"/>
  <c r="P62" i="7"/>
  <c r="P64" i="7" s="1"/>
  <c r="P63" i="7" s="1"/>
  <c r="P61" i="7" s="1"/>
  <c r="O62" i="7"/>
  <c r="O64" i="7" s="1"/>
  <c r="O63" i="7" s="1"/>
  <c r="O61" i="7" s="1"/>
  <c r="N62" i="7"/>
  <c r="N64" i="7" s="1"/>
  <c r="N63" i="7" s="1"/>
  <c r="N61" i="7" s="1"/>
  <c r="M62" i="7"/>
  <c r="M64" i="7" s="1"/>
  <c r="M63" i="7" s="1"/>
  <c r="M61" i="7" s="1"/>
  <c r="L62" i="7"/>
  <c r="L64" i="7" s="1"/>
  <c r="L63" i="7" s="1"/>
  <c r="L61" i="7" s="1"/>
  <c r="K62" i="7"/>
  <c r="K64" i="7" s="1"/>
  <c r="K63" i="7" s="1"/>
  <c r="K61" i="7" s="1"/>
  <c r="T25" i="7"/>
  <c r="S25" i="7"/>
  <c r="R25" i="7"/>
  <c r="Q25" i="7"/>
  <c r="P25" i="7"/>
  <c r="O25" i="7"/>
  <c r="N25" i="7"/>
  <c r="M25" i="7"/>
  <c r="L25" i="7"/>
  <c r="K25" i="7"/>
  <c r="E91" i="7" l="1"/>
  <c r="D91" i="7" l="1"/>
  <c r="E86" i="7" l="1"/>
  <c r="D88" i="7" l="1"/>
  <c r="D87" i="7" s="1"/>
  <c r="D85" i="7"/>
  <c r="J113" i="7" l="1"/>
  <c r="M113" i="7" s="1"/>
  <c r="I113" i="7"/>
  <c r="L113" i="7" s="1"/>
  <c r="H113" i="7"/>
  <c r="J111" i="7"/>
  <c r="I111" i="7"/>
  <c r="H111" i="7"/>
  <c r="H110" i="7" s="1"/>
  <c r="L92" i="7"/>
  <c r="M92" i="7"/>
  <c r="L70" i="7"/>
  <c r="M91" i="7"/>
  <c r="F90" i="7"/>
  <c r="E94" i="7"/>
  <c r="E112" i="7"/>
  <c r="F112" i="7"/>
  <c r="G112" i="7"/>
  <c r="E115" i="7"/>
  <c r="E114" i="7" s="1"/>
  <c r="E116" i="7" s="1"/>
  <c r="F115" i="7"/>
  <c r="F114" i="7" s="1"/>
  <c r="F116" i="7" s="1"/>
  <c r="G115" i="7"/>
  <c r="G114" i="7" s="1"/>
  <c r="G116" i="7" s="1"/>
  <c r="E110" i="7"/>
  <c r="F110" i="7"/>
  <c r="G110" i="7"/>
  <c r="E97" i="7"/>
  <c r="F97" i="7"/>
  <c r="G97" i="7"/>
  <c r="E100" i="7"/>
  <c r="E99" i="7" s="1"/>
  <c r="F100" i="7"/>
  <c r="G100" i="7"/>
  <c r="G99" i="7" s="1"/>
  <c r="H100" i="7"/>
  <c r="H99" i="7" s="1"/>
  <c r="F94" i="7"/>
  <c r="G94" i="7"/>
  <c r="E95" i="7"/>
  <c r="E103" i="7" s="1"/>
  <c r="E120" i="7" s="1"/>
  <c r="E123" i="7" s="1"/>
  <c r="F95" i="7"/>
  <c r="G95" i="7"/>
  <c r="G103" i="7" s="1"/>
  <c r="G120" i="7" s="1"/>
  <c r="G123" i="7" s="1"/>
  <c r="I95" i="7"/>
  <c r="I103" i="7" s="1"/>
  <c r="I120" i="7" s="1"/>
  <c r="I123" i="7" s="1"/>
  <c r="J95" i="7"/>
  <c r="J103" i="7" s="1"/>
  <c r="J120" i="7" s="1"/>
  <c r="J123" i="7" s="1"/>
  <c r="G90" i="7"/>
  <c r="E90" i="7"/>
  <c r="D90" i="7"/>
  <c r="G88" i="7"/>
  <c r="G87" i="7" s="1"/>
  <c r="H88" i="7"/>
  <c r="H87" i="7" s="1"/>
  <c r="E88" i="7"/>
  <c r="E87" i="7" s="1"/>
  <c r="F88" i="7"/>
  <c r="E85" i="7"/>
  <c r="F85" i="7"/>
  <c r="G85" i="7"/>
  <c r="H85" i="7"/>
  <c r="J85" i="7"/>
  <c r="E78" i="7"/>
  <c r="E77" i="7" s="1"/>
  <c r="F78" i="7"/>
  <c r="F77" i="7" s="1"/>
  <c r="G78" i="7"/>
  <c r="G77" i="7" s="1"/>
  <c r="E75" i="7"/>
  <c r="F75" i="7"/>
  <c r="G75" i="7"/>
  <c r="D75" i="7"/>
  <c r="E73" i="7"/>
  <c r="E72" i="7" s="1"/>
  <c r="F73" i="7"/>
  <c r="G73" i="7"/>
  <c r="G72" i="7" s="1"/>
  <c r="H73" i="7"/>
  <c r="H72" i="7" s="1"/>
  <c r="I73" i="7"/>
  <c r="I72" i="7" s="1"/>
  <c r="D73" i="7"/>
  <c r="D72" i="7" s="1"/>
  <c r="E117" i="7" l="1"/>
  <c r="H112" i="7"/>
  <c r="K113" i="7"/>
  <c r="K111" i="7"/>
  <c r="O113" i="7"/>
  <c r="L112" i="7"/>
  <c r="J110" i="7"/>
  <c r="M111" i="7"/>
  <c r="G117" i="7"/>
  <c r="I110" i="7"/>
  <c r="L111" i="7"/>
  <c r="P113" i="7"/>
  <c r="M112" i="7"/>
  <c r="I98" i="7"/>
  <c r="K98" i="7"/>
  <c r="F99" i="7"/>
  <c r="P91" i="7"/>
  <c r="M90" i="7"/>
  <c r="M94" i="7"/>
  <c r="P92" i="7"/>
  <c r="M95" i="7"/>
  <c r="M103" i="7" s="1"/>
  <c r="M120" i="7" s="1"/>
  <c r="M123" i="7" s="1"/>
  <c r="K92" i="7"/>
  <c r="L95" i="7"/>
  <c r="L103" i="7" s="1"/>
  <c r="L120" i="7" s="1"/>
  <c r="L123" i="7" s="1"/>
  <c r="O92" i="7"/>
  <c r="F103" i="7"/>
  <c r="M88" i="7"/>
  <c r="M85" i="7"/>
  <c r="P86" i="7"/>
  <c r="I85" i="7"/>
  <c r="F87" i="7"/>
  <c r="I76" i="7"/>
  <c r="K76" i="7"/>
  <c r="L73" i="7"/>
  <c r="L69" i="7"/>
  <c r="O70" i="7"/>
  <c r="K70" i="7"/>
  <c r="J73" i="7"/>
  <c r="J72" i="7" s="1"/>
  <c r="M70" i="7"/>
  <c r="F72" i="7"/>
  <c r="F79" i="7" s="1"/>
  <c r="F117" i="7"/>
  <c r="H115" i="7"/>
  <c r="H114" i="7" s="1"/>
  <c r="H116" i="7" s="1"/>
  <c r="H95" i="7"/>
  <c r="H103" i="7" s="1"/>
  <c r="H120" i="7" s="1"/>
  <c r="H75" i="7"/>
  <c r="H78" i="7"/>
  <c r="H77" i="7" s="1"/>
  <c r="H79" i="7" s="1"/>
  <c r="H97" i="7"/>
  <c r="G93" i="7"/>
  <c r="G101" i="7" s="1"/>
  <c r="E93" i="7"/>
  <c r="E101" i="7" s="1"/>
  <c r="F93" i="7"/>
  <c r="G79" i="7"/>
  <c r="E79" i="7"/>
  <c r="F80" i="7"/>
  <c r="G80" i="7"/>
  <c r="E80" i="7"/>
  <c r="J94" i="7"/>
  <c r="J93" i="7" s="1"/>
  <c r="J90" i="7"/>
  <c r="I78" i="7"/>
  <c r="I77" i="7" s="1"/>
  <c r="I79" i="7" s="1"/>
  <c r="D94" i="7"/>
  <c r="F102" i="7"/>
  <c r="G102" i="7"/>
  <c r="E102" i="7"/>
  <c r="J115" i="7"/>
  <c r="J114" i="7" s="1"/>
  <c r="J116" i="7" s="1"/>
  <c r="I115" i="7"/>
  <c r="I114" i="7" s="1"/>
  <c r="I116" i="7" s="1"/>
  <c r="E69" i="7"/>
  <c r="F69" i="7"/>
  <c r="G69" i="7"/>
  <c r="H69" i="7"/>
  <c r="I69" i="7"/>
  <c r="J69" i="7" s="1"/>
  <c r="D69" i="7"/>
  <c r="E62" i="7"/>
  <c r="E64" i="7" s="1"/>
  <c r="F62" i="7"/>
  <c r="G62" i="7"/>
  <c r="G64" i="7" s="1"/>
  <c r="H62" i="7"/>
  <c r="H64" i="7" s="1"/>
  <c r="I62" i="7"/>
  <c r="I64" i="7" s="1"/>
  <c r="J62" i="7"/>
  <c r="J64" i="7" s="1"/>
  <c r="D28" i="7"/>
  <c r="C28" i="7" s="1"/>
  <c r="E25" i="7"/>
  <c r="G25" i="7"/>
  <c r="H25" i="7"/>
  <c r="I25" i="7"/>
  <c r="J25" i="7"/>
  <c r="I80" i="7" l="1"/>
  <c r="L115" i="7"/>
  <c r="L110" i="7"/>
  <c r="O111" i="7"/>
  <c r="N113" i="7"/>
  <c r="K112" i="7"/>
  <c r="L98" i="7"/>
  <c r="L100" i="7" s="1"/>
  <c r="L99" i="7" s="1"/>
  <c r="J98" i="7"/>
  <c r="M98" i="7" s="1"/>
  <c r="O112" i="7"/>
  <c r="R113" i="7"/>
  <c r="R112" i="7" s="1"/>
  <c r="L76" i="7"/>
  <c r="L75" i="7" s="1"/>
  <c r="J76" i="7"/>
  <c r="H117" i="7"/>
  <c r="I75" i="7"/>
  <c r="J75" i="7" s="1"/>
  <c r="S113" i="7"/>
  <c r="S112" i="7" s="1"/>
  <c r="P112" i="7"/>
  <c r="P111" i="7"/>
  <c r="M110" i="7"/>
  <c r="M115" i="7"/>
  <c r="N111" i="7"/>
  <c r="K110" i="7"/>
  <c r="K115" i="7"/>
  <c r="N98" i="7"/>
  <c r="K97" i="7"/>
  <c r="K100" i="7"/>
  <c r="K99" i="7" s="1"/>
  <c r="K91" i="7"/>
  <c r="N92" i="7"/>
  <c r="K95" i="7"/>
  <c r="K103" i="7" s="1"/>
  <c r="K120" i="7" s="1"/>
  <c r="K123" i="7" s="1"/>
  <c r="M93" i="7"/>
  <c r="P94" i="7"/>
  <c r="S91" i="7"/>
  <c r="P90" i="7"/>
  <c r="I94" i="7"/>
  <c r="I93" i="7" s="1"/>
  <c r="L91" i="7"/>
  <c r="R92" i="7"/>
  <c r="R95" i="7" s="1"/>
  <c r="R103" i="7" s="1"/>
  <c r="R120" i="7" s="1"/>
  <c r="R123" i="7" s="1"/>
  <c r="O95" i="7"/>
  <c r="O103" i="7" s="1"/>
  <c r="O120" i="7" s="1"/>
  <c r="O123" i="7" s="1"/>
  <c r="P95" i="7"/>
  <c r="P103" i="7" s="1"/>
  <c r="P120" i="7" s="1"/>
  <c r="P123" i="7" s="1"/>
  <c r="S92" i="7"/>
  <c r="S95" i="7" s="1"/>
  <c r="S103" i="7" s="1"/>
  <c r="S120" i="7" s="1"/>
  <c r="S123" i="7" s="1"/>
  <c r="F101" i="7"/>
  <c r="F120" i="7"/>
  <c r="O86" i="7"/>
  <c r="L85" i="7"/>
  <c r="L88" i="7"/>
  <c r="K88" i="7"/>
  <c r="N86" i="7"/>
  <c r="K85" i="7"/>
  <c r="S86" i="7"/>
  <c r="P85" i="7"/>
  <c r="P88" i="7"/>
  <c r="M87" i="7"/>
  <c r="N76" i="7"/>
  <c r="K75" i="7"/>
  <c r="K78" i="7"/>
  <c r="K77" i="7" s="1"/>
  <c r="P70" i="7"/>
  <c r="M69" i="7"/>
  <c r="M73" i="7"/>
  <c r="N70" i="7"/>
  <c r="K69" i="7"/>
  <c r="K73" i="7"/>
  <c r="O73" i="7"/>
  <c r="R70" i="7"/>
  <c r="O69" i="7"/>
  <c r="L72" i="7"/>
  <c r="F64" i="7"/>
  <c r="F119" i="7" s="1"/>
  <c r="D25" i="7"/>
  <c r="C25" i="7" s="1"/>
  <c r="D62" i="7"/>
  <c r="C62" i="7" s="1"/>
  <c r="J117" i="7"/>
  <c r="H80" i="7"/>
  <c r="I90" i="7"/>
  <c r="I117" i="7"/>
  <c r="H90" i="7"/>
  <c r="H94" i="7"/>
  <c r="H63" i="7"/>
  <c r="H61" i="7" s="1"/>
  <c r="G119" i="7"/>
  <c r="G63" i="7"/>
  <c r="G61" i="7" s="1"/>
  <c r="E63" i="7"/>
  <c r="E61" i="7" s="1"/>
  <c r="E119" i="7"/>
  <c r="H123" i="7"/>
  <c r="J112" i="7"/>
  <c r="I112" i="7"/>
  <c r="D112" i="7"/>
  <c r="D110" i="7"/>
  <c r="D100" i="7"/>
  <c r="D99" i="7" s="1"/>
  <c r="J100" i="7"/>
  <c r="I100" i="7"/>
  <c r="J97" i="7"/>
  <c r="I97" i="7"/>
  <c r="D97" i="7"/>
  <c r="D95" i="7"/>
  <c r="D103" i="7" s="1"/>
  <c r="I88" i="7"/>
  <c r="J88" i="7"/>
  <c r="J87" i="7" s="1"/>
  <c r="D78" i="7"/>
  <c r="I63" i="7"/>
  <c r="J63" i="7"/>
  <c r="J61" i="7" s="1"/>
  <c r="L78" i="7" l="1"/>
  <c r="L77" i="7" s="1"/>
  <c r="L79" i="7" s="1"/>
  <c r="O76" i="7"/>
  <c r="R76" i="7" s="1"/>
  <c r="L97" i="7"/>
  <c r="O98" i="7"/>
  <c r="R98" i="7" s="1"/>
  <c r="F63" i="7"/>
  <c r="F61" i="7" s="1"/>
  <c r="M117" i="7"/>
  <c r="M114" i="7"/>
  <c r="M116" i="7" s="1"/>
  <c r="J78" i="7"/>
  <c r="M76" i="7"/>
  <c r="K117" i="7"/>
  <c r="K114" i="7"/>
  <c r="K116" i="7" s="1"/>
  <c r="P98" i="7"/>
  <c r="M97" i="7"/>
  <c r="M100" i="7"/>
  <c r="O110" i="7"/>
  <c r="O115" i="7"/>
  <c r="R111" i="7"/>
  <c r="D64" i="7"/>
  <c r="D63" i="7" s="1"/>
  <c r="D61" i="7" s="1"/>
  <c r="P115" i="7"/>
  <c r="P110" i="7"/>
  <c r="S111" i="7"/>
  <c r="Q113" i="7"/>
  <c r="N112" i="7"/>
  <c r="N110" i="7"/>
  <c r="Q111" i="7"/>
  <c r="N115" i="7"/>
  <c r="L117" i="7"/>
  <c r="L114" i="7"/>
  <c r="L116" i="7" s="1"/>
  <c r="O97" i="7"/>
  <c r="N100" i="7"/>
  <c r="N99" i="7" s="1"/>
  <c r="Q98" i="7"/>
  <c r="N97" i="7"/>
  <c r="P93" i="7"/>
  <c r="L94" i="7"/>
  <c r="L93" i="7" s="1"/>
  <c r="L90" i="7"/>
  <c r="O91" i="7"/>
  <c r="S94" i="7"/>
  <c r="S93" i="7" s="1"/>
  <c r="S90" i="7"/>
  <c r="N95" i="7"/>
  <c r="N103" i="7" s="1"/>
  <c r="Q92" i="7"/>
  <c r="N91" i="7"/>
  <c r="K90" i="7"/>
  <c r="K94" i="7"/>
  <c r="K93" i="7" s="1"/>
  <c r="F123" i="7"/>
  <c r="P87" i="7"/>
  <c r="S85" i="7"/>
  <c r="S88" i="7"/>
  <c r="Q86" i="7"/>
  <c r="N85" i="7"/>
  <c r="N88" i="7"/>
  <c r="L87" i="7"/>
  <c r="O85" i="7"/>
  <c r="R86" i="7"/>
  <c r="O88" i="7"/>
  <c r="I87" i="7"/>
  <c r="K87" i="7"/>
  <c r="O78" i="7"/>
  <c r="O77" i="7" s="1"/>
  <c r="N75" i="7"/>
  <c r="N78" i="7"/>
  <c r="N77" i="7" s="1"/>
  <c r="Q76" i="7"/>
  <c r="O72" i="7"/>
  <c r="M72" i="7"/>
  <c r="P73" i="7"/>
  <c r="S70" i="7"/>
  <c r="P69" i="7"/>
  <c r="R69" i="7"/>
  <c r="R73" i="7"/>
  <c r="K72" i="7"/>
  <c r="K80" i="7"/>
  <c r="N69" i="7"/>
  <c r="N73" i="7"/>
  <c r="Q70" i="7"/>
  <c r="H93" i="7"/>
  <c r="H102" i="7"/>
  <c r="D115" i="7"/>
  <c r="G122" i="7"/>
  <c r="G118" i="7"/>
  <c r="G121" i="7" s="1"/>
  <c r="F118" i="7"/>
  <c r="F122" i="7"/>
  <c r="E122" i="7"/>
  <c r="E118" i="7"/>
  <c r="E121" i="7" s="1"/>
  <c r="J102" i="7"/>
  <c r="I102" i="7"/>
  <c r="I119" i="7" s="1"/>
  <c r="I118" i="7" s="1"/>
  <c r="D93" i="7"/>
  <c r="D77" i="7"/>
  <c r="I61" i="7"/>
  <c r="J99" i="7"/>
  <c r="J101" i="7" s="1"/>
  <c r="I99" i="7"/>
  <c r="D80" i="7"/>
  <c r="D102" i="7"/>
  <c r="D120" i="7"/>
  <c r="L80" i="7" l="1"/>
  <c r="O75" i="7"/>
  <c r="L101" i="7"/>
  <c r="C63" i="7"/>
  <c r="O100" i="7"/>
  <c r="O99" i="7" s="1"/>
  <c r="C64" i="7"/>
  <c r="K102" i="7"/>
  <c r="K119" i="7" s="1"/>
  <c r="K122" i="7" s="1"/>
  <c r="O114" i="7"/>
  <c r="O116" i="7" s="1"/>
  <c r="O117" i="7"/>
  <c r="M78" i="7"/>
  <c r="M75" i="7"/>
  <c r="P76" i="7"/>
  <c r="P114" i="7"/>
  <c r="P116" i="7" s="1"/>
  <c r="P117" i="7"/>
  <c r="O80" i="7"/>
  <c r="K101" i="7"/>
  <c r="M99" i="7"/>
  <c r="M101" i="7" s="1"/>
  <c r="M102" i="7"/>
  <c r="T111" i="7"/>
  <c r="C111" i="7" s="1"/>
  <c r="Q115" i="7"/>
  <c r="Q110" i="7"/>
  <c r="P97" i="7"/>
  <c r="S98" i="7"/>
  <c r="P100" i="7"/>
  <c r="D117" i="7"/>
  <c r="D119" i="7" s="1"/>
  <c r="T113" i="7"/>
  <c r="Q112" i="7"/>
  <c r="J77" i="7"/>
  <c r="J79" i="7" s="1"/>
  <c r="J80" i="7"/>
  <c r="J119" i="7" s="1"/>
  <c r="O79" i="7"/>
  <c r="L102" i="7"/>
  <c r="L119" i="7" s="1"/>
  <c r="L118" i="7" s="1"/>
  <c r="L121" i="7" s="1"/>
  <c r="N117" i="7"/>
  <c r="N114" i="7"/>
  <c r="N116" i="7" s="1"/>
  <c r="S115" i="7"/>
  <c r="S110" i="7"/>
  <c r="R110" i="7"/>
  <c r="R115" i="7"/>
  <c r="I101" i="7"/>
  <c r="T98" i="7"/>
  <c r="Q97" i="7"/>
  <c r="Q100" i="7"/>
  <c r="R100" i="7"/>
  <c r="R99" i="7" s="1"/>
  <c r="R97" i="7"/>
  <c r="N90" i="7"/>
  <c r="N94" i="7"/>
  <c r="N93" i="7" s="1"/>
  <c r="Q91" i="7"/>
  <c r="N120" i="7"/>
  <c r="H101" i="7"/>
  <c r="T92" i="7"/>
  <c r="T95" i="7" s="1"/>
  <c r="T103" i="7" s="1"/>
  <c r="T120" i="7" s="1"/>
  <c r="T123" i="7" s="1"/>
  <c r="Q95" i="7"/>
  <c r="Q103" i="7" s="1"/>
  <c r="Q120" i="7" s="1"/>
  <c r="Q123" i="7" s="1"/>
  <c r="O94" i="7"/>
  <c r="O93" i="7" s="1"/>
  <c r="R91" i="7"/>
  <c r="O90" i="7"/>
  <c r="R85" i="7"/>
  <c r="R88" i="7"/>
  <c r="N87" i="7"/>
  <c r="Q88" i="7"/>
  <c r="T86" i="7"/>
  <c r="C86" i="7" s="1"/>
  <c r="Q85" i="7"/>
  <c r="H119" i="7"/>
  <c r="H122" i="7" s="1"/>
  <c r="O87" i="7"/>
  <c r="S87" i="7"/>
  <c r="T76" i="7"/>
  <c r="Q75" i="7"/>
  <c r="Q78" i="7"/>
  <c r="Q77" i="7" s="1"/>
  <c r="R75" i="7"/>
  <c r="R78" i="7"/>
  <c r="R77" i="7" s="1"/>
  <c r="C61" i="7"/>
  <c r="N72" i="7"/>
  <c r="N79" i="7" s="1"/>
  <c r="N80" i="7"/>
  <c r="R72" i="7"/>
  <c r="P72" i="7"/>
  <c r="T70" i="7"/>
  <c r="Q69" i="7"/>
  <c r="Q73" i="7"/>
  <c r="K79" i="7"/>
  <c r="S69" i="7"/>
  <c r="S73" i="7"/>
  <c r="F121" i="7"/>
  <c r="D114" i="7"/>
  <c r="D79" i="7"/>
  <c r="D123" i="7"/>
  <c r="D101" i="7"/>
  <c r="L122" i="7" l="1"/>
  <c r="R79" i="7"/>
  <c r="K118" i="7"/>
  <c r="K121" i="7" s="1"/>
  <c r="N101" i="7"/>
  <c r="C92" i="7"/>
  <c r="N102" i="7"/>
  <c r="N119" i="7" s="1"/>
  <c r="R80" i="7"/>
  <c r="J118" i="7"/>
  <c r="J121" i="7" s="1"/>
  <c r="J122" i="7"/>
  <c r="P78" i="7"/>
  <c r="S76" i="7"/>
  <c r="C76" i="7" s="1"/>
  <c r="P75" i="7"/>
  <c r="O102" i="7"/>
  <c r="O119" i="7" s="1"/>
  <c r="O122" i="7" s="1"/>
  <c r="S100" i="7"/>
  <c r="S97" i="7"/>
  <c r="T115" i="7"/>
  <c r="T110" i="7"/>
  <c r="C110" i="7" s="1"/>
  <c r="O101" i="7"/>
  <c r="S117" i="7"/>
  <c r="S114" i="7"/>
  <c r="S116" i="7" s="1"/>
  <c r="M77" i="7"/>
  <c r="M79" i="7" s="1"/>
  <c r="M80" i="7"/>
  <c r="M119" i="7" s="1"/>
  <c r="D116" i="7"/>
  <c r="R114" i="7"/>
  <c r="R116" i="7" s="1"/>
  <c r="R117" i="7"/>
  <c r="T112" i="7"/>
  <c r="C112" i="7" s="1"/>
  <c r="C113" i="7"/>
  <c r="P99" i="7"/>
  <c r="P101" i="7" s="1"/>
  <c r="P102" i="7"/>
  <c r="Q117" i="7"/>
  <c r="Q114" i="7"/>
  <c r="Q116" i="7" s="1"/>
  <c r="Q99" i="7"/>
  <c r="T100" i="7"/>
  <c r="T99" i="7" s="1"/>
  <c r="T97" i="7"/>
  <c r="C98" i="7"/>
  <c r="H118" i="7"/>
  <c r="H121" i="7" s="1"/>
  <c r="C95" i="7"/>
  <c r="C103" i="7"/>
  <c r="T91" i="7"/>
  <c r="C91" i="7" s="1"/>
  <c r="Q90" i="7"/>
  <c r="Q94" i="7"/>
  <c r="Q102" i="7" s="1"/>
  <c r="R90" i="7"/>
  <c r="R94" i="7"/>
  <c r="R93" i="7" s="1"/>
  <c r="N123" i="7"/>
  <c r="C123" i="7" s="1"/>
  <c r="C120" i="7"/>
  <c r="T85" i="7"/>
  <c r="C85" i="7" s="1"/>
  <c r="T88" i="7"/>
  <c r="C88" i="7" s="1"/>
  <c r="R87" i="7"/>
  <c r="Q87" i="7"/>
  <c r="T75" i="7"/>
  <c r="T78" i="7"/>
  <c r="S72" i="7"/>
  <c r="Q72" i="7"/>
  <c r="Q80" i="7"/>
  <c r="T69" i="7"/>
  <c r="C69" i="7" s="1"/>
  <c r="T73" i="7"/>
  <c r="C70" i="7"/>
  <c r="N118" i="7" l="1"/>
  <c r="N121" i="7" s="1"/>
  <c r="N122" i="7"/>
  <c r="C97" i="7"/>
  <c r="R101" i="7"/>
  <c r="R102" i="7"/>
  <c r="R119" i="7" s="1"/>
  <c r="R118" i="7" s="1"/>
  <c r="R121" i="7" s="1"/>
  <c r="O118" i="7"/>
  <c r="O121" i="7" s="1"/>
  <c r="M122" i="7"/>
  <c r="M118" i="7"/>
  <c r="M121" i="7" s="1"/>
  <c r="T114" i="7"/>
  <c r="T116" i="7" s="1"/>
  <c r="C116" i="7" s="1"/>
  <c r="T117" i="7"/>
  <c r="C117" i="7" s="1"/>
  <c r="S78" i="7"/>
  <c r="S75" i="7"/>
  <c r="C75" i="7" s="1"/>
  <c r="S99" i="7"/>
  <c r="S101" i="7" s="1"/>
  <c r="S102" i="7"/>
  <c r="P77" i="7"/>
  <c r="P79" i="7" s="1"/>
  <c r="P80" i="7"/>
  <c r="P119" i="7" s="1"/>
  <c r="C115" i="7"/>
  <c r="C100" i="7"/>
  <c r="Q93" i="7"/>
  <c r="T90" i="7"/>
  <c r="C90" i="7" s="1"/>
  <c r="T94" i="7"/>
  <c r="T93" i="7" s="1"/>
  <c r="T87" i="7"/>
  <c r="T77" i="7"/>
  <c r="Q119" i="7"/>
  <c r="T72" i="7"/>
  <c r="C72" i="7" s="1"/>
  <c r="T80" i="7"/>
  <c r="C73" i="7"/>
  <c r="Q79" i="7"/>
  <c r="D118" i="7"/>
  <c r="D121" i="7" s="1"/>
  <c r="D122" i="7"/>
  <c r="I122" i="7"/>
  <c r="R122" i="7" l="1"/>
  <c r="T102" i="7"/>
  <c r="C102" i="7" s="1"/>
  <c r="T101" i="7"/>
  <c r="C114" i="7"/>
  <c r="T79" i="7"/>
  <c r="S77" i="7"/>
  <c r="S79" i="7" s="1"/>
  <c r="S80" i="7"/>
  <c r="S119" i="7" s="1"/>
  <c r="C78" i="7"/>
  <c r="P122" i="7"/>
  <c r="P118" i="7"/>
  <c r="P121" i="7" s="1"/>
  <c r="C99" i="7"/>
  <c r="C93" i="7"/>
  <c r="C94" i="7"/>
  <c r="Q101" i="7"/>
  <c r="C87" i="7"/>
  <c r="Q122" i="7"/>
  <c r="Q118" i="7"/>
  <c r="I121" i="7"/>
  <c r="C79" i="7" l="1"/>
  <c r="T119" i="7"/>
  <c r="C119" i="7" s="1"/>
  <c r="C77" i="7"/>
  <c r="C80" i="7"/>
  <c r="C101" i="7"/>
  <c r="S122" i="7"/>
  <c r="S118" i="7"/>
  <c r="S121" i="7" s="1"/>
  <c r="Q121" i="7"/>
  <c r="T118" i="7" l="1"/>
  <c r="T122" i="7"/>
  <c r="C122" i="7" s="1"/>
  <c r="T121" i="7" l="1"/>
  <c r="C121" i="7" s="1"/>
  <c r="C118" i="7"/>
</calcChain>
</file>

<file path=xl/comments1.xml><?xml version="1.0" encoding="utf-8"?>
<comments xmlns="http://schemas.openxmlformats.org/spreadsheetml/2006/main">
  <authors>
    <author>Третьякова Наталья Валерьевна</author>
  </authors>
  <commentList>
    <comment ref="C3" authorId="0" shapeId="0">
      <text>
        <r>
          <rPr>
            <b/>
            <sz val="9"/>
            <color indexed="81"/>
            <rFont val="Tahoma"/>
            <family val="2"/>
            <charset val="204"/>
          </rPr>
          <t>Третьякова Наталья Валерьевна:</t>
        </r>
        <r>
          <rPr>
            <sz val="9"/>
            <color indexed="81"/>
            <rFont val="Tahoma"/>
            <family val="2"/>
            <charset val="204"/>
          </rPr>
          <t xml:space="preserve">
2018 год
</t>
        </r>
      </text>
    </comment>
  </commentList>
</comments>
</file>

<file path=xl/sharedStrings.xml><?xml version="1.0" encoding="utf-8"?>
<sst xmlns="http://schemas.openxmlformats.org/spreadsheetml/2006/main" count="950" uniqueCount="172">
  <si>
    <t>Наименование</t>
  </si>
  <si>
    <t>Целевые показатели результатов реализации муниципальной программы</t>
  </si>
  <si>
    <t>да</t>
  </si>
  <si>
    <t>нет</t>
  </si>
  <si>
    <t>Подпрограмма 1. Обеспечение выполнения функций департамента финансов</t>
  </si>
  <si>
    <t>Всего по задаче 1.1</t>
  </si>
  <si>
    <t>Всего, в том числе:</t>
  </si>
  <si>
    <t>- за счет средств местного бюджета</t>
  </si>
  <si>
    <t>Всего по подпрограмме 1</t>
  </si>
  <si>
    <t xml:space="preserve">Подпрограмма 2. Управление муниципальным долгом городского округа город Сургут </t>
  </si>
  <si>
    <t>Задача 2.1. Поддержание муниципального долга на экономически безопасном уровне, обеспечение полного и своевременного исполнения обязательств по муниципальным заимствованиям</t>
  </si>
  <si>
    <t>Всего по задаче 2.1</t>
  </si>
  <si>
    <t>Задача 2.2. Организация предоставления муниципальных гарантий с соблюдением установленных требований Бюджетного кодекса Российской Федерации и муниципальных правовых актов</t>
  </si>
  <si>
    <t>Всего по задаче 2.2</t>
  </si>
  <si>
    <t>Всего по подпрограмме 2</t>
  </si>
  <si>
    <t>Подпрограмма 3. Формирование резервных средств в бюджете города в соответствии с требованиями бюджетного законодательства</t>
  </si>
  <si>
    <t>Всего по задаче 3.1</t>
  </si>
  <si>
    <t>Задача 3.2. Управление бюджетными ассигнованиями, иным образом зарезервированными в бюджете города</t>
  </si>
  <si>
    <t>Всего по задаче 3.2</t>
  </si>
  <si>
    <t>Всего по задаче 3.3</t>
  </si>
  <si>
    <t>Всего по подпрограмме 3</t>
  </si>
  <si>
    <t>Подпрограмма 4. Функционирование и развитие автоматизированных систем управления бюджетным процессом</t>
  </si>
  <si>
    <t>Цель подпрограммы  4: Создание условий для качественной организации бюджетного процесса путем автоматизации бюджетных процедур</t>
  </si>
  <si>
    <t>Целевые показатели реализации муниципальной программы</t>
  </si>
  <si>
    <t>Всего по задаче 4.1</t>
  </si>
  <si>
    <t>Всего по подпрограмме 4</t>
  </si>
  <si>
    <t>Источники финанси-рования</t>
  </si>
  <si>
    <t>Наименование показателя, ед. измерения</t>
  </si>
  <si>
    <t>не менее 30</t>
  </si>
  <si>
    <t xml:space="preserve">не менее 30 </t>
  </si>
  <si>
    <t xml:space="preserve">не более 3 </t>
  </si>
  <si>
    <t>не более 3</t>
  </si>
  <si>
    <t>не менее 95</t>
  </si>
  <si>
    <t>не  менее 95</t>
  </si>
  <si>
    <t>не менее 4</t>
  </si>
  <si>
    <t xml:space="preserve">не менее 95 </t>
  </si>
  <si>
    <t xml:space="preserve">не  менее 95 </t>
  </si>
  <si>
    <t>Мероприятие 2.2.1 Соблюдение процедур предоставления муниципальных гарантий с последующим соблюдением условий договоров о предоставлении муниципальных гарантий</t>
  </si>
  <si>
    <t>Мероприятие 3.1.1 Формирование в бюджете города резервного фонда Администрации города в соответствии с требованиями Бюджетного кодекса Российской Федерации</t>
  </si>
  <si>
    <t>Мероприятие 3.3.1 Формирование в бюджете города условно утвержденных расходов в соответствии с требованиями Бюджетного кодекса Российской Федерации</t>
  </si>
  <si>
    <t>Мероприятие 4.1.1 Модернизация автоматизированных систем управления бюджетным процессом с учётом изменений действующего законодательства и в целях усовершенствования отдельных технологических процессов обработки информации</t>
  </si>
  <si>
    <t>Мероприятие 4.1.2 Формирование открытого информационного пространства в сфере управления муниципальными финансами</t>
  </si>
  <si>
    <r>
      <t>Цель подпрограммы 1</t>
    </r>
    <r>
      <rPr>
        <sz val="11"/>
        <rFont val="Times New Roman"/>
        <family val="1"/>
        <charset val="204"/>
      </rPr>
      <t>: Проведение бюджетной политики в пределах установленных  полномочий, направленной на обеспечение сбалансированности, устойчивости бюджета города, создание условий для качественной организации бюджетного процесса</t>
    </r>
  </si>
  <si>
    <r>
      <t>Цель подпрограммы 2.</t>
    </r>
    <r>
      <rPr>
        <sz val="11"/>
        <rFont val="Times New Roman"/>
        <family val="1"/>
        <charset val="204"/>
      </rPr>
      <t xml:space="preserve"> Обеспечение сбалансированности, устойчивости бюджета города путем проведения ответственной  муниципальной долговой политики</t>
    </r>
  </si>
  <si>
    <r>
      <t>Цель подпрограммы 3</t>
    </r>
    <r>
      <rPr>
        <sz val="11"/>
        <rFont val="Times New Roman"/>
        <family val="1"/>
        <charset val="204"/>
      </rPr>
      <t>: Реализация мер по финансовому обеспечению расходов непредвиденного характера и прогнозируемых на перспективу расходных обязательств  путем  формирования и использования резервов бюджетных ассигнований в соответствии с бюджетным законодательством</t>
    </r>
  </si>
  <si>
    <t>Конечный результат реализации муниципальной программы</t>
  </si>
  <si>
    <t xml:space="preserve">не
 более 3 </t>
  </si>
  <si>
    <t>не 
менее 95</t>
  </si>
  <si>
    <t>не 
менее 4</t>
  </si>
  <si>
    <t xml:space="preserve">не
менее 95 </t>
  </si>
  <si>
    <t xml:space="preserve">не 
менее 95 </t>
  </si>
  <si>
    <t>наличие достаточной, актуализированной с учетом изменений бюджетного законодательства нормативно-правовой базы по организации бюджетного процесса в городе, формирование которой отнесено к компетенции  финансового органа</t>
  </si>
  <si>
    <t>Формирование  проекта бюджета города с соблюдением  требований бюджетного законодательства</t>
  </si>
  <si>
    <t>формирование  проекта бюджета города с соблюдением  требований бюджетного законодательства</t>
  </si>
  <si>
    <t>формирование  годового отчета об исполнении бюджета города с соблюдением  требований бюджетного законодательства</t>
  </si>
  <si>
    <t>предоставление  годовой бюджетной отчетности города  в финансовый орган  Ханты-Мансийского автономного округа –Югры с соблюдением установленного срока</t>
  </si>
  <si>
    <t>своевременное исполнение денежных обязательств получателей бюджетных средств, предъявленных  к оплате  в установленном порядке</t>
  </si>
  <si>
    <t>наличие системы мониторинга качества осуществления  функций главными администраторами бюджетных средств</t>
  </si>
  <si>
    <t>исполнение обязательств  по муниципальным заимствованиям в установленные сроки и в полном объеме</t>
  </si>
  <si>
    <t>финансовое  обеспечение прогнозируемых к возникновению новых расходных обязательств в планируемом периоде</t>
  </si>
  <si>
    <t>функционирование автоматизированной системы управления бюджетным  процессом, адаптированной к  осуществлению бюджетного процесса с учетом изменения бюджетного законодательства</t>
  </si>
  <si>
    <t>обеспечение открытости и прозрачности бюджетного процесса</t>
  </si>
  <si>
    <t>доля разработанных муниципальных правовых актов от общего количества муниципальных правовых актов, подлежащих разработке финансовым органом муниципального образования в соответствии с требованиями, установленными бюджетным законодательством, %</t>
  </si>
  <si>
    <t>степень соответствия содержания  проекта решения Думы города о бюджете города и состава документов и материалов, предоставляемых одновременно с ним,  требованиям,  установленным бюджетным законодательством, %</t>
  </si>
  <si>
    <t>удельный вес своевременно исполненных департаментом финансов заявок на оплату денежных обязательств получателей бюджетных средств, в общем объеме предъявленных к оплате заявок, соответствующих установленным требованиям, %</t>
  </si>
  <si>
    <t>доля своевременно исполненных обязательств по муниципальным заимствованиям к  объему  обязательств,  подлежащих исполнению в течение отчетного года, %</t>
  </si>
  <si>
    <t xml:space="preserve">степень соответствия содержания  проекта решения Думы города о бюджете города и состава документов и материалов, предоставляемых одновременно с ним,  требованиям,  установленным бюджетным законодательством, % </t>
  </si>
  <si>
    <t>степень соответствия состава годового отчета об исполнении бюджета города и документов, предоставляемых одновременно с ним,  требованиям,  установленным бюджетным законодательством, %</t>
  </si>
  <si>
    <t xml:space="preserve">наличие достаточной, актуализированной с учетом изменений бюджетного законодательства нормативно-правовой базы по организации бюджетного процесса в городе, формирование которой отнесено к компетенции  финансового органа </t>
  </si>
  <si>
    <t>количество подготовленных проектов решений Думы города о внесении изменений в бюджет города, ед.</t>
  </si>
  <si>
    <t>количество рабочих дней после подписания Главой города решения Думы города о бюджете (о внесении изменений в бюджет), в течение которых доводятся до главных администраторов доходов и главных администраторов источников финансирования дефицита бюджета утвержденные плановые назначения, до главных распорядителей бюджетных средств - утвержденные показатели сводной бюджетной росписи и лимиты бюджетных обязательств, дн.</t>
  </si>
  <si>
    <t>удельный вес своевременно зарегистрированных бюджетных обязательств получателей бюджетных средств, в общем объеме предъявленных к регистрации бюджетных обязательств, соответствующих установленным требованиям, %</t>
  </si>
  <si>
    <t>количество подготовленных муниципальных правовых актов об исполнении бюджета городского округа город Сургут, ед.</t>
  </si>
  <si>
    <t>количество подготовленных сводных отчетов о результатах мониторинга финансового менеджмента и рекомендаций по повышению качества финансового менеджмента главными администраторами бюджетных средств, ед.</t>
  </si>
  <si>
    <t>процент исполнения налоговых доходов (отношение фактических поступлений к плановым показателям), %</t>
  </si>
  <si>
    <t>количество организованных заседаний комиссии по мобилизации дополнительных доходов в местный бюджет, ед.</t>
  </si>
  <si>
    <t>количество проведенных мониторингов дебиторской задолженности по расходам и кредиторской задолженности бюджета города, ед.</t>
  </si>
  <si>
    <t>удельный вес своевременно исполненных департаментом финансов заявок на оплату денежных обязательств муниципальных бюджетных и автономных учреждений, в общем объеме предъявленных к оплате заявок, соответствующих установленным требованиям, %</t>
  </si>
  <si>
    <t>исполнение расходов на обеспечение деятельности департамента финансов, %</t>
  </si>
  <si>
    <t>степень охвата принципалов проведением ежеквартального мониторинга их финансового состояния, %</t>
  </si>
  <si>
    <t>Значение показателя, 
в том числе:</t>
  </si>
  <si>
    <t>Объем финансирования (всего, руб.)</t>
  </si>
  <si>
    <t>соблюдение срока предоставления годовой бюджетной отчетности в Департамент финансов Ханты-Мансийского автономного округа – Югры, да/нет</t>
  </si>
  <si>
    <t>проведение мониторинга финансового менеджмента, осуществляемого  главными администраторами бюджетных средств, да/нет</t>
  </si>
  <si>
    <t>соблюдение установленных  бюджетным законодательством требований по формированию в бюджете города  условно утвержденных расходов, да/нет</t>
  </si>
  <si>
    <t xml:space="preserve">обеспечение функционирования автоматизированной системы планирования и исполнения бюджета города, адаптированной к  осуществлению бюджетного процесса с учетом изменения бюджетного законодательства,  да/нет </t>
  </si>
  <si>
    <t>разработка Основных направлений бюджетной и налоговой политики города Сургута на очередной финансовый год и плановый период в срок, установленный муниципальным правовым актом, да/нет</t>
  </si>
  <si>
    <t xml:space="preserve">соблюдение сроков доведения предельных объемов бюджетных ассигнований до главных распорядителей бюджетных средств, установленных муниципальным правовым актом, да/нет </t>
  </si>
  <si>
    <t>соблюдение установленных предельных сроков внесения изменений в сводную бюджетную роспись, да/нет</t>
  </si>
  <si>
    <t>обеспечение юридически значимого электронного взаимодействия с участниками бюджетного процесса с применением средств электронной подписи, да/нет</t>
  </si>
  <si>
    <t>соблюдение сроков предоставления в финансовый орган обоснований бюджетных ассигнований департамента финансов, да/нет</t>
  </si>
  <si>
    <t>наличие Учетной политики департамента финансов, да/нет</t>
  </si>
  <si>
    <t>отсутствие просроченной кредиторской задолженности департамента финансов, да/нет</t>
  </si>
  <si>
    <t>планирование ассигнований в объеме, необходимом для обеспечения исполнения обязательств по муниципальным заимствованиям, да/нет</t>
  </si>
  <si>
    <t>планирование ассигнований в объеме, необходимом для обеспечения исполнения обязательств по предоставленным муниципальным гарантиям, да/нет</t>
  </si>
  <si>
    <t>соблюдение установленных  бюджетным законодательством требований по формированию в бюджете города условно утвержденных расходов, да/нет</t>
  </si>
  <si>
    <t>соблюдение ограничений по предельному размеру резервного фонда Администрации города, установленного Бюджетным Кодексом Российской Федерации, да/нет</t>
  </si>
  <si>
    <t>соблюдение условий, установленных решением Думы города о бюджете города для внесения изменений в сводную бюджетную роспись  в части иным образом зарезервированных бюджетных ассигнований, в целях распределения их между главными распорядителями бюджетных средств, да/нет</t>
  </si>
  <si>
    <t xml:space="preserve">обеспечение функционирования автоматизированной системы планирования и исполнения бюджета города, адаптированной к  осуществлению бюджетного процесса с учетом изменения бюджетного законодательства, да/нет </t>
  </si>
  <si>
    <t>обеспечение функционирования автоматизированной системы планирования и исполнения бюджета города, адаптированной к  осуществлению бюджетного процесса с учетом изменения бюджетного законодательства, да/нет</t>
  </si>
  <si>
    <t>соблюдение требований к предельному размеру дефицита бюджета, установленных бюджетным законодательством Российской Федерации при планировании и исполнении  бюджета города, да/нет</t>
  </si>
  <si>
    <t>количество сформированных и размещенных на официальном интернет-сайте Администрации города реестров расходных обязательств городского округа город Сургут, ед.</t>
  </si>
  <si>
    <t>размещение на официальном интернет-сайте Администрации города муниципальных правовых актов по вопросам организации бюджетного процесса, осуществления кассового обслуживания муниципальных бюджетных и автономных учреждений, аналитических материалов о бюджете города и его исполнении, да/нет</t>
  </si>
  <si>
    <t>В том числе по годам:</t>
  </si>
  <si>
    <r>
      <t>Комплексная цель программы:</t>
    </r>
    <r>
      <rPr>
        <sz val="11"/>
        <rFont val="Times New Roman"/>
        <family val="1"/>
        <charset val="204"/>
      </rPr>
      <t xml:space="preserve"> Обеспечение сбалансированности, устойчивости бюджета города, создание условий для качественной организации бюджетного процесса в городском округе город Сургут</t>
    </r>
  </si>
  <si>
    <t>предоставление  годовой бюджетной отчетности города  в финансовый орган  Ханты-Мансийского автономного округа – Югры с соблюдением установленного срока</t>
  </si>
  <si>
    <t>- за счет межбюд-жетных трансфертов из окружного бюджета</t>
  </si>
  <si>
    <t>Задача 1.1.Обеспечение выполнения функций департамента финансов в целях решения вопросов местного значения по установлению, изменению и отмене местных налогов и сборов, составлению и рассмотрению проекта бюджета городского округа, утверждению и исполнению бюджета городского округа, осуществлению контроля за его исполнением, составлению и утверждению отчета об исполнении бюджета городского округа</t>
  </si>
  <si>
    <t>Задача 4.1. Обеспечение функционирования и развития автоматизированных систем управления бюджетным процессом, в том числе в целях функционирования  Интернет-портала «Бюджет для граждан»</t>
  </si>
  <si>
    <t>функционирование Интернет-портала «Бюджет для граждан», интегрированного с автоматизированной системой планирования и исполнения бюджета города, да/нет</t>
  </si>
  <si>
    <t>функционирование  Интернет-портала «Бюджет для граждан», интегрированного с автоматизированной системой планирования и исполнения бюджета города, да/нет</t>
  </si>
  <si>
    <t>соблюдение требований к объему расходов на обслуживание муниципального долга, установленных бюджетным законодательством Российской Федерации, да/нет</t>
  </si>
  <si>
    <t>соблюдение требований к предельному объему муниципальных заимствований, установленных бюджетным законодательством Российской Федерации, да/нет</t>
  </si>
  <si>
    <t>количество рассмотренных муниципальных правовых актов об утверждении муниципальных программ (о внесении изменений в муниципальные программы), поступивших на согласование в департамент финансов, ед.</t>
  </si>
  <si>
    <t>количество обновлений автоматизированной системы планирования и исполнения бюджета, не связанных с изменениями бюджетного законодательства, ед.</t>
  </si>
  <si>
    <t xml:space="preserve">совершенствование функционала системы планирования и исполнения бюджета </t>
  </si>
  <si>
    <t>Мероприятие 2.1.1 Проведение взвешенной долговой политики, надлежащее исполнение обязательств по муниципальным заимствованиям</t>
  </si>
  <si>
    <t xml:space="preserve">Мероприятие 3.2.1 Резервирование бюджетных ассигнований с целью последующего их распределения между главными распорядителями бюджетных средств
</t>
  </si>
  <si>
    <t xml:space="preserve">Объём ассигнований администратора - департамент финансов </t>
  </si>
  <si>
    <t>доля главных распорядителей, получателей бюджетных средств, обеспеченных автоматизацией процессов планирования и исполнения бюджетных ассигнований, %</t>
  </si>
  <si>
    <t>доля автономных и бюджетных  учреждений города, обеспеченных автоматизацией процессов планирования и исполнения планов финансово-хозяйственной деятельности, %</t>
  </si>
  <si>
    <t xml:space="preserve">степень соответствия состава годового отчета об исполнении бюджета города и документов, предоставляемых одновременно с ним,  требованиям,  установленным бюджетным законодательством  % </t>
  </si>
  <si>
    <t>Мероприятие 1.1.1 Выполнение функций департамента финансов:  
- по обеспечению установления, изменения и отмены местных налогов и сборов;
- по осуществлению в рамках компетенции нормативно - правового регулирования по вопросам организации бюджетного процесса;
- по формированию проекта бюджета города, внесению изменений в бюджет города;
- по организации исполнения бюджета города;
- по формированию и предоставлению отчетности об исполнении бюджета города;
- по осуществлению кассового обслуживания бюджетных и автономных учреждений;
- по обеспечению открытости информации о бюджете и бюджетном процессе города;
- по администрированию автоматизированных систем управления бюджетным процессом;
- главного администратора бюджетных средств</t>
  </si>
  <si>
    <t>Задача 3.3. Обеспечение формирования в бюджете города объема условно утвержденных расходов в соответствии с требованиями, установленными Бюджетным кодексом Российской Федерации</t>
  </si>
  <si>
    <t>Задача 3.1. Обеспечение формирования и использования средств резервного фонда Администрации города в соответствии с требованиями, установленными Бюджетным кодексом Российской Федерации и муниципальным правовым актом</t>
  </si>
  <si>
    <t>подготовка муниципальных правовых актов, в случае изменения налогового и бюджетного законодательства и (или) на основании обращений налогоплательщиков, о местных налогах и сборах с соблюдением сроков и требований, установленных налоговым и бюджетным законодательством Российской Федерации, да/нет</t>
  </si>
  <si>
    <t>исполнение плановых назначений по администрируемым доходам (без учета безвозмездных поступлений и невыясненных поступлений, зачисляемых в бюджеты городских округов), %</t>
  </si>
  <si>
    <t>доля своевременно исполненных обязательств по муниципальным заимствованиям к общему объему обязательств, подлежащих исполнению в течение отчетного года, %</t>
  </si>
  <si>
    <t xml:space="preserve">                               Приложение к постановлению
                               Администрации города
                               от___________№_________ 
                              </t>
  </si>
  <si>
    <t>своевременная подготовка годового отчета об исполнении бюджета города  в целях соблюдения установленных бюджетным законодательством сроков  его предоставления Администрацией города  в Контрольно - счетную палату города для проведения внешней проверки, да/нет</t>
  </si>
  <si>
    <t>своевременная подготовка годового отчета об исполнении бюджета города  в целях соблюдения установленных бюджетным законодательством сроков его внесения  Администрацией города в Думу города, да/нет</t>
  </si>
  <si>
    <t>своевременная подготовка  проекта решения о бюджете в целях соблюдения установленных бюджетным законодательством сроков его внесения Администрацией города в Думу города, да/нет</t>
  </si>
  <si>
    <t>Программные мероприятия, объем ассигнований на реализацию программы 
и показатели результатов реализации муниципальной программы функционирования 
«Управление муниципальными финансами города Сургута на 2014 – 2030 годы»</t>
  </si>
  <si>
    <t>Общий объем ассигнований на реализацию муниципальной программы функционирования «Управление муниципальными финансами города Сургута на 2014 – 2030 годы», всего, в том числе:</t>
  </si>
  <si>
    <t>Итоговое значение показателя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</si>
  <si>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</si>
  <si>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</si>
  <si>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</si>
  <si>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</si>
  <si>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</si>
  <si>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</si>
  <si>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</si>
  <si>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2021
год</t>
  </si>
  <si>
    <t>2022
год</t>
  </si>
  <si>
    <t>2023
год</t>
  </si>
  <si>
    <t xml:space="preserve">
</t>
  </si>
  <si>
    <t>Целевые показатели муниципальной программы «Управление муниципальными финансами города Сургута на период до 2030 года»</t>
  </si>
  <si>
    <t>Номер целевого показателя</t>
  </si>
  <si>
    <t>Наименование целевого показателя</t>
  </si>
  <si>
    <t>Базовый показатель</t>
  </si>
  <si>
    <t>≥95,1%</t>
  </si>
  <si>
    <t>≥81%</t>
  </si>
  <si>
    <t>≥95%</t>
  </si>
  <si>
    <t>≥80%</t>
  </si>
  <si>
    <t>≥95,3%</t>
  </si>
  <si>
    <t>≥95,7%</t>
  </si>
  <si>
    <t>≥96,1%</t>
  </si>
  <si>
    <t>≥96,5%</t>
  </si>
  <si>
    <t>≥96,9%</t>
  </si>
  <si>
    <t>≥97,3%</t>
  </si>
  <si>
    <t>≥97,7%</t>
  </si>
  <si>
    <t>≥98%</t>
  </si>
  <si>
    <t>≥98.3%</t>
  </si>
  <si>
    <t>≥98,7</t>
  </si>
  <si>
    <t>Исполнение расходных обязательств города за отчетный финансовый год от бюджетных ассигнований, утвержденных решением о бюджете города, не менее, %</t>
  </si>
  <si>
    <t>Доля муниципальных программ, достигнувших  высокого уровня эффективности реализации по итогам проведенной оценки, не менее, %</t>
  </si>
  <si>
    <t>Доля своевременно исполненных обязательств по муниципальным заимствованиям к  объему  обязательств,  подлежащих исполнению в течение отчетного года, %</t>
  </si>
  <si>
    <t>Отношение объема муниципального долга к общему объему доходов местного бюджета без учета утвержденного объема безвозмездных поступлений и (или) поступлений налоговых доходов по дополнительным нормативам отчислений от налога на доходы физических лиц, %</t>
  </si>
  <si>
    <t>Исполнение налоговых и неналоговых доходов бюджета города за отчетный финансовый год, не менее, %</t>
  </si>
  <si>
    <t>≤ 50,0%</t>
  </si>
  <si>
    <t>Значение целевого показателя, в том числе</t>
  </si>
  <si>
    <t>Таблица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</si>
</sst>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4" fillId="0" borderId="0" xfId="0" applyFont="1"/>
    <xf numFmtId="0" fontId="4" fillId="0" borderId="0" xfId="0" applyFont="1" applyAlignment="1">
      <alignment horizontal="justify"/>
    </xf>
    <xf numFmtId="0" fontId="4" fillId="0" borderId="0" xfId="0" applyFont="1" applyAlignment="1">
      <alignment horizontal="center" vertical="top"/>
    </xf>
    <xf numFmtId="0" fontId="1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4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vertical="top" wrapText="1"/>
    </xf>
    <xf numFmtId="0" fontId="1" fillId="0" borderId="15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justify"/>
    </xf>
    <xf numFmtId="0" fontId="4" fillId="0" borderId="1" xfId="0" applyFont="1" applyBorder="1" applyAlignment="1">
      <alignment horizontal="center" vertical="top"/>
    </xf>
    <xf numFmtId="0" fontId="4" fillId="3" borderId="0" xfId="0" applyFont="1" applyFill="1"/>
    <xf numFmtId="0" fontId="1" fillId="0" borderId="12" xfId="0" applyFont="1" applyBorder="1" applyAlignment="1">
      <alignment horizontal="justify" vertical="top" wrapText="1"/>
    </xf>
    <xf numFmtId="0" fontId="1" fillId="2" borderId="12" xfId="0" applyFont="1" applyFill="1" applyBorder="1" applyAlignment="1">
      <alignment horizontal="justify" vertical="top" wrapText="1"/>
    </xf>
    <xf numFmtId="3" fontId="4" fillId="0" borderId="0" xfId="0" applyNumberFormat="1" applyFont="1" applyFill="1"/>
    <xf numFmtId="0" fontId="1" fillId="0" borderId="1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14" xfId="0" applyFont="1" applyBorder="1" applyAlignment="1">
      <alignment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4" xfId="0" applyFont="1" applyBorder="1" applyAlignment="1">
      <alignment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3" xfId="0" applyFont="1" applyBorder="1" applyAlignment="1">
      <alignment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Border="1" applyAlignment="1">
      <alignment horizontal="center" vertical="top" wrapText="1"/>
    </xf>
    <xf numFmtId="3" fontId="1" fillId="0" borderId="8" xfId="0" applyNumberFormat="1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1" fillId="0" borderId="0" xfId="0" applyFont="1" applyFill="1" applyBorder="1" applyAlignment="1">
      <alignment vertical="top" wrapText="1"/>
    </xf>
    <xf numFmtId="0" fontId="1" fillId="0" borderId="5" xfId="0" applyFont="1" applyFill="1" applyBorder="1" applyAlignment="1">
      <alignment vertical="top" wrapText="1"/>
    </xf>
    <xf numFmtId="0" fontId="4" fillId="0" borderId="0" xfId="0" applyFont="1" applyAlignment="1">
      <alignment wrapText="1"/>
    </xf>
    <xf numFmtId="1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10" fontId="7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2" fillId="0" borderId="0" xfId="0" applyFont="1" applyFill="1" applyBorder="1" applyAlignment="1">
      <alignment horizontal="right" vertical="top" wrapText="1"/>
    </xf>
    <xf numFmtId="0" fontId="6" fillId="0" borderId="1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3" fontId="1" fillId="0" borderId="7" xfId="0" applyNumberFormat="1" applyFont="1" applyBorder="1" applyAlignment="1">
      <alignment horizontal="center" vertical="top" wrapText="1"/>
    </xf>
    <xf numFmtId="3" fontId="1" fillId="0" borderId="9" xfId="0" applyNumberFormat="1" applyFont="1" applyBorder="1" applyAlignment="1">
      <alignment horizontal="center" vertical="top" wrapText="1"/>
    </xf>
    <xf numFmtId="3" fontId="1" fillId="0" borderId="8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3" fontId="1" fillId="0" borderId="1" xfId="0" applyNumberFormat="1" applyFont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0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/>
    </xf>
    <xf numFmtId="0" fontId="1" fillId="0" borderId="13" xfId="0" applyFont="1" applyBorder="1" applyAlignment="1">
      <alignment horizontal="center" vertical="top" wrapText="1"/>
    </xf>
    <xf numFmtId="0" fontId="1" fillId="0" borderId="14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justify" vertical="center" wrapText="1"/>
    </xf>
    <xf numFmtId="0" fontId="1" fillId="0" borderId="8" xfId="0" applyFont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7" xfId="0" applyNumberFormat="1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justify" vertical="top" wrapText="1"/>
    </xf>
    <xf numFmtId="0" fontId="1" fillId="0" borderId="8" xfId="0" applyFont="1" applyBorder="1" applyAlignment="1">
      <alignment horizontal="justify" vertical="top" wrapText="1"/>
    </xf>
    <xf numFmtId="0" fontId="1" fillId="0" borderId="7" xfId="0" applyFont="1" applyFill="1" applyBorder="1" applyAlignment="1">
      <alignment vertical="top" wrapText="1"/>
    </xf>
    <xf numFmtId="0" fontId="1" fillId="0" borderId="8" xfId="0" applyFont="1" applyFill="1" applyBorder="1" applyAlignment="1">
      <alignment vertical="top" wrapText="1"/>
    </xf>
    <xf numFmtId="0" fontId="1" fillId="0" borderId="9" xfId="0" applyFont="1" applyFill="1" applyBorder="1" applyAlignment="1">
      <alignment vertical="top" wrapText="1"/>
    </xf>
    <xf numFmtId="0" fontId="1" fillId="0" borderId="7" xfId="0" applyFont="1" applyFill="1" applyBorder="1" applyAlignment="1">
      <alignment horizontal="justify" vertical="top" wrapText="1"/>
    </xf>
    <xf numFmtId="0" fontId="1" fillId="0" borderId="9" xfId="0" applyFont="1" applyFill="1" applyBorder="1" applyAlignment="1">
      <alignment horizontal="justify" vertical="top" wrapText="1"/>
    </xf>
    <xf numFmtId="0" fontId="1" fillId="0" borderId="8" xfId="0" applyFont="1" applyFill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justify" vertical="top" wrapText="1"/>
    </xf>
    <xf numFmtId="0" fontId="2" fillId="0" borderId="11" xfId="0" applyFont="1" applyBorder="1" applyAlignment="1">
      <alignment horizontal="justify" vertical="top" wrapText="1"/>
    </xf>
    <xf numFmtId="0" fontId="2" fillId="0" borderId="12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center" wrapText="1"/>
    </xf>
    <xf numFmtId="0" fontId="1" fillId="0" borderId="11" xfId="0" applyFont="1" applyBorder="1" applyAlignment="1">
      <alignment horizontal="justify" vertical="center" wrapText="1"/>
    </xf>
    <xf numFmtId="0" fontId="1" fillId="0" borderId="12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top" wrapText="1"/>
    </xf>
    <xf numFmtId="0" fontId="3" fillId="0" borderId="11" xfId="0" applyFont="1" applyBorder="1" applyAlignment="1">
      <alignment horizontal="justify" vertical="top" wrapText="1"/>
    </xf>
    <xf numFmtId="0" fontId="3" fillId="0" borderId="14" xfId="0" applyFont="1" applyBorder="1" applyAlignment="1">
      <alignment horizontal="justify" vertical="top" wrapText="1"/>
    </xf>
    <xf numFmtId="0" fontId="3" fillId="0" borderId="12" xfId="0" applyFont="1" applyBorder="1" applyAlignment="1">
      <alignment horizontal="justify"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2" fillId="0" borderId="1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12" xfId="0" applyFont="1" applyBorder="1" applyAlignment="1">
      <alignment horizontal="justify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11" xfId="0" applyFont="1" applyBorder="1" applyAlignment="1">
      <alignment horizontal="left" vertical="center" wrapText="1"/>
    </xf>
    <xf numFmtId="0" fontId="2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10" xfId="0" applyFont="1" applyBorder="1" applyAlignment="1">
      <alignment horizontal="left" vertical="center" wrapText="1"/>
    </xf>
    <xf numFmtId="0" fontId="1" fillId="0" borderId="11" xfId="0" applyFont="1" applyBorder="1" applyAlignment="1">
      <alignment horizontal="left" vertical="center" wrapText="1"/>
    </xf>
    <xf numFmtId="0" fontId="1" fillId="0" borderId="1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top" wrapText="1"/>
    </xf>
    <xf numFmtId="0" fontId="5" fillId="0" borderId="0" xfId="0" applyFont="1" applyFill="1" applyBorder="1" applyAlignment="1">
      <alignment horizontal="left" vertical="top" wrapText="1"/>
    </xf>
    <xf numFmtId="0" fontId="5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left" vertical="top" wrapText="1"/>
    </xf>
    <xf numFmtId="0" fontId="1" fillId="0" borderId="0" xfId="0" applyFont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12" xfId="0" applyFont="1" applyFill="1" applyBorder="1" applyAlignment="1">
      <alignment horizontal="left" vertical="center" wrapText="1"/>
    </xf>
    <xf numFmtId="0" fontId="1" fillId="0" borderId="10" xfId="0" applyFont="1" applyFill="1" applyBorder="1" applyAlignment="1">
      <alignment horizontal="justify" vertical="center" wrapText="1"/>
    </xf>
    <xf numFmtId="0" fontId="1" fillId="0" borderId="11" xfId="0" applyFont="1" applyFill="1" applyBorder="1" applyAlignment="1">
      <alignment horizontal="justify" vertical="center" wrapText="1"/>
    </xf>
    <xf numFmtId="0" fontId="1" fillId="0" borderId="12" xfId="0" applyFont="1" applyFill="1" applyBorder="1" applyAlignment="1">
      <alignment horizontal="justify" vertical="center" wrapText="1"/>
    </xf>
    <xf numFmtId="0" fontId="1" fillId="0" borderId="6" xfId="0" applyFont="1" applyBorder="1" applyAlignment="1">
      <alignment vertical="top" wrapText="1"/>
    </xf>
    <xf numFmtId="0" fontId="1" fillId="0" borderId="3" xfId="0" applyFont="1" applyBorder="1" applyAlignment="1">
      <alignment horizontal="justify" vertical="top" wrapText="1"/>
    </xf>
    <xf numFmtId="0" fontId="1" fillId="0" borderId="15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T14"/>
  <sheetViews>
    <sheetView tabSelected="1" view="pageBreakPreview" zoomScaleNormal="100" zoomScaleSheetLayoutView="100" workbookViewId="0">
      <selection activeCell="B5" sqref="B5"/>
    </sheetView>
  </sheetViews>
  <sheetFormatPr defaultRowHeight="15" x14ac:dyDescent="0.25"/>
  <cols>
    <col min="1" max="1" width="11" style="9" customWidth="1"/>
    <col min="2" max="2" width="43.85546875" style="4" customWidth="1"/>
    <col min="3" max="3" width="11.28515625" style="4" customWidth="1"/>
    <col min="4" max="13" width="13.140625" style="5" customWidth="1"/>
    <col min="14" max="14" width="16.28515625" style="3" customWidth="1"/>
    <col min="15" max="16384" width="9.140625" style="3"/>
  </cols>
  <sheetData>
    <row r="1" spans="1:20" ht="21" customHeight="1" x14ac:dyDescent="0.25">
      <c r="A1" s="59" t="s">
        <v>171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</row>
    <row r="2" spans="1:20" ht="81.75" customHeight="1" x14ac:dyDescent="0.25">
      <c r="A2" s="60" t="s">
        <v>146</v>
      </c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</row>
    <row r="3" spans="1:20" ht="39" customHeight="1" x14ac:dyDescent="0.25">
      <c r="A3" s="68" t="s">
        <v>147</v>
      </c>
      <c r="B3" s="63" t="s">
        <v>148</v>
      </c>
      <c r="C3" s="61" t="s">
        <v>149</v>
      </c>
      <c r="D3" s="65" t="s">
        <v>170</v>
      </c>
      <c r="E3" s="66"/>
      <c r="F3" s="66"/>
      <c r="G3" s="66"/>
      <c r="H3" s="66"/>
      <c r="I3" s="66"/>
      <c r="J3" s="66"/>
      <c r="K3" s="66"/>
      <c r="L3" s="66"/>
      <c r="M3" s="67"/>
      <c r="N3" s="70" t="s">
        <v>134</v>
      </c>
    </row>
    <row r="4" spans="1:20" ht="42.75" customHeight="1" x14ac:dyDescent="0.25">
      <c r="A4" s="69"/>
      <c r="B4" s="64"/>
      <c r="C4" s="62"/>
      <c r="D4" s="58" t="s">
        <v>142</v>
      </c>
      <c r="E4" s="58" t="s">
        <v>143</v>
      </c>
      <c r="F4" s="58" t="s">
        <v>144</v>
      </c>
      <c r="G4" s="58" t="s">
        <v>135</v>
      </c>
      <c r="H4" s="58" t="s">
        <v>136</v>
      </c>
      <c r="I4" s="58" t="s">
        <v>137</v>
      </c>
      <c r="J4" s="58" t="s">
        <v>138</v>
      </c>
      <c r="K4" s="58" t="s">
        <v>139</v>
      </c>
      <c r="L4" s="58" t="s">
        <v>140</v>
      </c>
      <c r="M4" s="58" t="s">
        <v>141</v>
      </c>
      <c r="N4" s="71"/>
    </row>
    <row r="5" spans="1:20" s="56" customFormat="1" ht="22.5" customHeight="1" x14ac:dyDescent="0.25">
      <c r="A5" s="54">
        <v>1</v>
      </c>
      <c r="B5" s="55">
        <v>2</v>
      </c>
      <c r="C5" s="54">
        <v>3</v>
      </c>
      <c r="D5" s="55">
        <v>4</v>
      </c>
      <c r="E5" s="54">
        <v>5</v>
      </c>
      <c r="F5" s="55">
        <v>6</v>
      </c>
      <c r="G5" s="54">
        <v>7</v>
      </c>
      <c r="H5" s="55">
        <v>8</v>
      </c>
      <c r="I5" s="54">
        <v>9</v>
      </c>
      <c r="J5" s="55">
        <v>10</v>
      </c>
      <c r="K5" s="54">
        <v>11</v>
      </c>
      <c r="L5" s="55">
        <v>12</v>
      </c>
      <c r="M5" s="54">
        <v>13</v>
      </c>
      <c r="N5" s="55">
        <v>14</v>
      </c>
    </row>
    <row r="6" spans="1:20" ht="66.75" customHeight="1" x14ac:dyDescent="0.25">
      <c r="A6" s="52">
        <v>1</v>
      </c>
      <c r="B6" s="53" t="s">
        <v>168</v>
      </c>
      <c r="C6" s="57">
        <v>1.0043</v>
      </c>
      <c r="D6" s="51" t="s">
        <v>154</v>
      </c>
      <c r="E6" s="51" t="s">
        <v>155</v>
      </c>
      <c r="F6" s="51" t="s">
        <v>156</v>
      </c>
      <c r="G6" s="51" t="s">
        <v>157</v>
      </c>
      <c r="H6" s="51" t="s">
        <v>158</v>
      </c>
      <c r="I6" s="51" t="s">
        <v>159</v>
      </c>
      <c r="J6" s="51" t="s">
        <v>160</v>
      </c>
      <c r="K6" s="51" t="s">
        <v>161</v>
      </c>
      <c r="L6" s="51" t="s">
        <v>162</v>
      </c>
      <c r="M6" s="51" t="s">
        <v>163</v>
      </c>
      <c r="N6" s="51" t="s">
        <v>163</v>
      </c>
    </row>
    <row r="7" spans="1:20" ht="124.5" customHeight="1" x14ac:dyDescent="0.25">
      <c r="A7" s="52">
        <v>2</v>
      </c>
      <c r="B7" s="53" t="s">
        <v>167</v>
      </c>
      <c r="C7" s="51">
        <v>0.13020000000000001</v>
      </c>
      <c r="D7" s="51" t="s">
        <v>169</v>
      </c>
      <c r="E7" s="51" t="s">
        <v>169</v>
      </c>
      <c r="F7" s="51" t="s">
        <v>169</v>
      </c>
      <c r="G7" s="51" t="s">
        <v>169</v>
      </c>
      <c r="H7" s="51" t="s">
        <v>169</v>
      </c>
      <c r="I7" s="51" t="s">
        <v>169</v>
      </c>
      <c r="J7" s="51" t="s">
        <v>169</v>
      </c>
      <c r="K7" s="51" t="s">
        <v>169</v>
      </c>
      <c r="L7" s="51" t="s">
        <v>169</v>
      </c>
      <c r="M7" s="51" t="s">
        <v>169</v>
      </c>
      <c r="N7" s="51" t="s">
        <v>169</v>
      </c>
      <c r="T7" s="50" t="s">
        <v>145</v>
      </c>
    </row>
    <row r="8" spans="1:20" ht="78.75" customHeight="1" x14ac:dyDescent="0.25">
      <c r="A8" s="52">
        <v>3</v>
      </c>
      <c r="B8" s="53" t="s">
        <v>164</v>
      </c>
      <c r="C8" s="57">
        <v>0.97360000000000002</v>
      </c>
      <c r="D8" s="51" t="s">
        <v>152</v>
      </c>
      <c r="E8" s="51" t="s">
        <v>152</v>
      </c>
      <c r="F8" s="51" t="s">
        <v>152</v>
      </c>
      <c r="G8" s="51" t="s">
        <v>152</v>
      </c>
      <c r="H8" s="51" t="s">
        <v>152</v>
      </c>
      <c r="I8" s="51" t="s">
        <v>152</v>
      </c>
      <c r="J8" s="51" t="s">
        <v>152</v>
      </c>
      <c r="K8" s="51" t="s">
        <v>152</v>
      </c>
      <c r="L8" s="51" t="s">
        <v>150</v>
      </c>
      <c r="M8" s="51" t="s">
        <v>150</v>
      </c>
      <c r="N8" s="51" t="s">
        <v>150</v>
      </c>
    </row>
    <row r="9" spans="1:20" ht="88.5" customHeight="1" x14ac:dyDescent="0.25">
      <c r="A9" s="52">
        <v>4</v>
      </c>
      <c r="B9" s="53" t="s">
        <v>166</v>
      </c>
      <c r="C9" s="51">
        <v>1</v>
      </c>
      <c r="D9" s="51">
        <v>1</v>
      </c>
      <c r="E9" s="51">
        <v>1</v>
      </c>
      <c r="F9" s="51">
        <v>1</v>
      </c>
      <c r="G9" s="51">
        <v>1</v>
      </c>
      <c r="H9" s="51">
        <v>1</v>
      </c>
      <c r="I9" s="51">
        <v>1</v>
      </c>
      <c r="J9" s="51">
        <v>1</v>
      </c>
      <c r="K9" s="51">
        <v>1</v>
      </c>
      <c r="L9" s="51">
        <v>1</v>
      </c>
      <c r="M9" s="51">
        <v>1</v>
      </c>
      <c r="N9" s="51">
        <v>1</v>
      </c>
    </row>
    <row r="10" spans="1:20" ht="72.75" customHeight="1" x14ac:dyDescent="0.25">
      <c r="A10" s="52">
        <v>5</v>
      </c>
      <c r="B10" s="53" t="s">
        <v>165</v>
      </c>
      <c r="C10" s="51">
        <v>0.86209999999999998</v>
      </c>
      <c r="D10" s="51" t="s">
        <v>153</v>
      </c>
      <c r="E10" s="51" t="s">
        <v>153</v>
      </c>
      <c r="F10" s="51" t="s">
        <v>153</v>
      </c>
      <c r="G10" s="51" t="s">
        <v>153</v>
      </c>
      <c r="H10" s="51" t="s">
        <v>153</v>
      </c>
      <c r="I10" s="51" t="s">
        <v>153</v>
      </c>
      <c r="J10" s="51" t="s">
        <v>153</v>
      </c>
      <c r="K10" s="51" t="s">
        <v>153</v>
      </c>
      <c r="L10" s="51" t="s">
        <v>151</v>
      </c>
      <c r="M10" s="51" t="s">
        <v>151</v>
      </c>
      <c r="N10" s="51" t="s">
        <v>151</v>
      </c>
    </row>
    <row r="11" spans="1:20" ht="105" customHeight="1" x14ac:dyDescent="0.25"/>
    <row r="12" spans="1:20" ht="105" customHeight="1" x14ac:dyDescent="0.25"/>
    <row r="13" spans="1:20" ht="105" customHeight="1" x14ac:dyDescent="0.25"/>
    <row r="14" spans="1:20" ht="105" customHeight="1" x14ac:dyDescent="0.25"/>
  </sheetData>
  <mergeCells count="7">
    <mergeCell ref="A1:N1"/>
    <mergeCell ref="A2:N2"/>
    <mergeCell ref="C3:C4"/>
    <mergeCell ref="B3:B4"/>
    <mergeCell ref="D3:M3"/>
    <mergeCell ref="A3:A4"/>
    <mergeCell ref="N3:N4"/>
  </mergeCells>
  <printOptions horizontalCentered="1"/>
  <pageMargins left="0.78740157480314965" right="0.78740157480314965" top="1.1811023622047245" bottom="0.39370078740157483" header="0.39370078740157483" footer="0"/>
  <pageSetup paperSize="9" scale="60" firstPageNumber="10" fitToHeight="6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125"/>
  <sheetViews>
    <sheetView view="pageBreakPreview" zoomScale="60" zoomScaleNormal="75" workbookViewId="0">
      <pane ySplit="4" topLeftCell="A117" activePane="bottomLeft" state="frozen"/>
      <selection pane="bottomLeft" activeCell="C122" sqref="C122"/>
    </sheetView>
  </sheetViews>
  <sheetFormatPr defaultRowHeight="15" x14ac:dyDescent="0.25"/>
  <cols>
    <col min="1" max="1" width="23.28515625" style="3" customWidth="1"/>
    <col min="2" max="2" width="12.42578125" style="3" customWidth="1"/>
    <col min="3" max="3" width="18.85546875" style="3" customWidth="1"/>
    <col min="4" max="4" width="13.28515625" style="9" customWidth="1"/>
    <col min="5" max="5" width="13.7109375" style="9" customWidth="1"/>
    <col min="6" max="6" width="13.140625" style="9" customWidth="1"/>
    <col min="7" max="7" width="15.140625" style="9" customWidth="1"/>
    <col min="8" max="8" width="14.42578125" style="9" customWidth="1"/>
    <col min="9" max="9" width="17.28515625" style="9" customWidth="1"/>
    <col min="10" max="20" width="16.5703125" style="9" customWidth="1"/>
    <col min="21" max="21" width="33.5703125" style="4" customWidth="1"/>
    <col min="22" max="22" width="8" style="5" customWidth="1"/>
    <col min="23" max="23" width="8.140625" style="5" customWidth="1"/>
    <col min="24" max="38" width="8.28515625" style="5" customWidth="1"/>
    <col min="39" max="39" width="33.42578125" style="3" customWidth="1"/>
    <col min="40" max="16384" width="9.140625" style="3"/>
  </cols>
  <sheetData>
    <row r="1" spans="1:39" ht="80.25" customHeight="1" x14ac:dyDescent="0.3">
      <c r="U1" s="8"/>
      <c r="V1" s="145"/>
      <c r="W1" s="145"/>
      <c r="X1" s="145"/>
      <c r="Y1" s="145"/>
      <c r="Z1" s="47"/>
      <c r="AA1" s="47"/>
      <c r="AB1" s="47"/>
      <c r="AC1" s="47"/>
      <c r="AD1" s="47"/>
      <c r="AE1" s="47"/>
      <c r="AF1" s="47"/>
      <c r="AG1" s="47"/>
      <c r="AH1" s="47"/>
      <c r="AI1" s="47"/>
      <c r="AJ1" s="95" t="s">
        <v>128</v>
      </c>
      <c r="AK1" s="95"/>
      <c r="AL1" s="95"/>
      <c r="AM1" s="95"/>
    </row>
    <row r="2" spans="1:39" ht="61.5" customHeight="1" x14ac:dyDescent="0.25">
      <c r="A2" s="146" t="s">
        <v>132</v>
      </c>
      <c r="B2" s="146"/>
      <c r="C2" s="146"/>
      <c r="D2" s="146"/>
      <c r="E2" s="146"/>
      <c r="F2" s="146"/>
      <c r="G2" s="146"/>
      <c r="H2" s="146"/>
      <c r="I2" s="146"/>
      <c r="J2" s="146"/>
      <c r="K2" s="146"/>
      <c r="L2" s="146"/>
      <c r="M2" s="146"/>
      <c r="N2" s="146"/>
      <c r="O2" s="146"/>
      <c r="P2" s="146"/>
      <c r="Q2" s="146"/>
      <c r="R2" s="146"/>
      <c r="S2" s="146"/>
      <c r="T2" s="146"/>
      <c r="U2" s="146"/>
      <c r="V2" s="146"/>
      <c r="W2" s="146"/>
      <c r="X2" s="146"/>
      <c r="Y2" s="146"/>
      <c r="Z2" s="146"/>
      <c r="AA2" s="146"/>
      <c r="AB2" s="146"/>
      <c r="AC2" s="146"/>
      <c r="AD2" s="146"/>
      <c r="AE2" s="146"/>
      <c r="AF2" s="146"/>
      <c r="AG2" s="146"/>
      <c r="AH2" s="146"/>
      <c r="AI2" s="146"/>
      <c r="AJ2" s="146"/>
      <c r="AK2" s="146"/>
      <c r="AL2" s="146"/>
      <c r="AM2" s="146"/>
    </row>
    <row r="3" spans="1:39" ht="31.5" customHeight="1" x14ac:dyDescent="0.25">
      <c r="A3" s="119" t="s">
        <v>0</v>
      </c>
      <c r="B3" s="119" t="s">
        <v>26</v>
      </c>
      <c r="C3" s="119" t="s">
        <v>81</v>
      </c>
      <c r="D3" s="89" t="s">
        <v>103</v>
      </c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1"/>
      <c r="U3" s="63" t="s">
        <v>27</v>
      </c>
      <c r="V3" s="92" t="s">
        <v>80</v>
      </c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4"/>
      <c r="AM3" s="63" t="s">
        <v>45</v>
      </c>
    </row>
    <row r="4" spans="1:39" ht="54" customHeight="1" x14ac:dyDescent="0.25">
      <c r="A4" s="119"/>
      <c r="B4" s="119"/>
      <c r="C4" s="119"/>
      <c r="D4" s="10">
        <v>2014</v>
      </c>
      <c r="E4" s="10">
        <v>2015</v>
      </c>
      <c r="F4" s="10">
        <v>2016</v>
      </c>
      <c r="G4" s="10">
        <v>2017</v>
      </c>
      <c r="H4" s="10">
        <v>2018</v>
      </c>
      <c r="I4" s="10">
        <v>2019</v>
      </c>
      <c r="J4" s="10">
        <v>2020</v>
      </c>
      <c r="K4" s="10">
        <v>2021</v>
      </c>
      <c r="L4" s="10">
        <v>2022</v>
      </c>
      <c r="M4" s="10">
        <v>2023</v>
      </c>
      <c r="N4" s="10">
        <v>2024</v>
      </c>
      <c r="O4" s="10">
        <v>2025</v>
      </c>
      <c r="P4" s="10">
        <v>2026</v>
      </c>
      <c r="Q4" s="10">
        <v>2027</v>
      </c>
      <c r="R4" s="10">
        <v>2028</v>
      </c>
      <c r="S4" s="10">
        <v>2029</v>
      </c>
      <c r="T4" s="10">
        <v>2030</v>
      </c>
      <c r="U4" s="64"/>
      <c r="V4" s="23">
        <v>2014</v>
      </c>
      <c r="W4" s="23">
        <v>2015</v>
      </c>
      <c r="X4" s="23">
        <v>2016</v>
      </c>
      <c r="Y4" s="23">
        <v>2017</v>
      </c>
      <c r="Z4" s="23">
        <v>2018</v>
      </c>
      <c r="AA4" s="23">
        <v>2019</v>
      </c>
      <c r="AB4" s="23">
        <v>2020</v>
      </c>
      <c r="AC4" s="23">
        <v>2021</v>
      </c>
      <c r="AD4" s="23">
        <v>2022</v>
      </c>
      <c r="AE4" s="23">
        <v>2023</v>
      </c>
      <c r="AF4" s="23">
        <v>2024</v>
      </c>
      <c r="AG4" s="23">
        <v>2025</v>
      </c>
      <c r="AH4" s="23">
        <v>2026</v>
      </c>
      <c r="AI4" s="23">
        <v>2027</v>
      </c>
      <c r="AJ4" s="23">
        <v>2028</v>
      </c>
      <c r="AK4" s="23">
        <v>2029</v>
      </c>
      <c r="AL4" s="23">
        <v>2030</v>
      </c>
      <c r="AM4" s="64"/>
    </row>
    <row r="5" spans="1:39" ht="33" customHeight="1" x14ac:dyDescent="0.25">
      <c r="A5" s="120" t="s">
        <v>104</v>
      </c>
      <c r="B5" s="121"/>
      <c r="C5" s="121"/>
      <c r="D5" s="121"/>
      <c r="E5" s="121"/>
      <c r="F5" s="121"/>
      <c r="G5" s="121"/>
      <c r="H5" s="121"/>
      <c r="I5" s="121"/>
      <c r="J5" s="121"/>
      <c r="K5" s="121"/>
      <c r="L5" s="121"/>
      <c r="M5" s="121"/>
      <c r="N5" s="121"/>
      <c r="O5" s="121"/>
      <c r="P5" s="121"/>
      <c r="Q5" s="121"/>
      <c r="R5" s="121"/>
      <c r="S5" s="121"/>
      <c r="T5" s="121"/>
      <c r="U5" s="121"/>
      <c r="V5" s="121"/>
      <c r="W5" s="121"/>
      <c r="X5" s="121"/>
      <c r="Y5" s="121"/>
      <c r="Z5" s="121"/>
      <c r="AA5" s="121"/>
      <c r="AB5" s="121"/>
      <c r="AC5" s="121"/>
      <c r="AD5" s="121"/>
      <c r="AE5" s="121"/>
      <c r="AF5" s="121"/>
      <c r="AG5" s="121"/>
      <c r="AH5" s="121"/>
      <c r="AI5" s="121"/>
      <c r="AJ5" s="121"/>
      <c r="AK5" s="121"/>
      <c r="AL5" s="121"/>
      <c r="AM5" s="122"/>
    </row>
    <row r="6" spans="1:39" ht="150" x14ac:dyDescent="0.25">
      <c r="A6" s="75" t="s">
        <v>1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76"/>
      <c r="Q6" s="76"/>
      <c r="R6" s="76"/>
      <c r="S6" s="76"/>
      <c r="T6" s="77"/>
      <c r="U6" s="26" t="s">
        <v>62</v>
      </c>
      <c r="V6" s="23">
        <v>100</v>
      </c>
      <c r="W6" s="23">
        <v>100</v>
      </c>
      <c r="X6" s="23">
        <v>100</v>
      </c>
      <c r="Y6" s="23">
        <v>100</v>
      </c>
      <c r="Z6" s="23">
        <v>100</v>
      </c>
      <c r="AA6" s="23">
        <v>100</v>
      </c>
      <c r="AB6" s="23">
        <v>100</v>
      </c>
      <c r="AC6" s="23">
        <v>100</v>
      </c>
      <c r="AD6" s="23">
        <v>100</v>
      </c>
      <c r="AE6" s="23">
        <v>100</v>
      </c>
      <c r="AF6" s="23">
        <v>100</v>
      </c>
      <c r="AG6" s="23">
        <v>100</v>
      </c>
      <c r="AH6" s="23">
        <v>100</v>
      </c>
      <c r="AI6" s="23">
        <v>100</v>
      </c>
      <c r="AJ6" s="23">
        <v>100</v>
      </c>
      <c r="AK6" s="23">
        <v>100</v>
      </c>
      <c r="AL6" s="23">
        <v>100</v>
      </c>
      <c r="AM6" s="26" t="s">
        <v>51</v>
      </c>
    </row>
    <row r="7" spans="1:39" ht="120" x14ac:dyDescent="0.25">
      <c r="A7" s="96"/>
      <c r="B7" s="97"/>
      <c r="C7" s="97"/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  <c r="P7" s="97"/>
      <c r="Q7" s="97"/>
      <c r="R7" s="97"/>
      <c r="S7" s="97"/>
      <c r="T7" s="98"/>
      <c r="U7" s="32" t="s">
        <v>63</v>
      </c>
      <c r="V7" s="37">
        <v>100</v>
      </c>
      <c r="W7" s="37">
        <v>100</v>
      </c>
      <c r="X7" s="37">
        <v>100</v>
      </c>
      <c r="Y7" s="37">
        <v>100</v>
      </c>
      <c r="Z7" s="37">
        <v>100</v>
      </c>
      <c r="AA7" s="37">
        <v>100</v>
      </c>
      <c r="AB7" s="37">
        <v>100</v>
      </c>
      <c r="AC7" s="37">
        <v>100</v>
      </c>
      <c r="AD7" s="37">
        <v>100</v>
      </c>
      <c r="AE7" s="37">
        <v>100</v>
      </c>
      <c r="AF7" s="37">
        <v>100</v>
      </c>
      <c r="AG7" s="37">
        <v>100</v>
      </c>
      <c r="AH7" s="37">
        <v>100</v>
      </c>
      <c r="AI7" s="37">
        <v>100</v>
      </c>
      <c r="AJ7" s="37">
        <v>100</v>
      </c>
      <c r="AK7" s="37">
        <v>100</v>
      </c>
      <c r="AL7" s="37">
        <v>100</v>
      </c>
      <c r="AM7" s="32" t="s">
        <v>53</v>
      </c>
    </row>
    <row r="8" spans="1:39" ht="105" x14ac:dyDescent="0.25">
      <c r="A8" s="78"/>
      <c r="B8" s="79"/>
      <c r="C8" s="79"/>
      <c r="D8" s="79"/>
      <c r="E8" s="79"/>
      <c r="F8" s="79"/>
      <c r="G8" s="79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79"/>
      <c r="T8" s="80"/>
      <c r="U8" s="18" t="s">
        <v>121</v>
      </c>
      <c r="V8" s="23">
        <v>100</v>
      </c>
      <c r="W8" s="23">
        <v>100</v>
      </c>
      <c r="X8" s="23">
        <v>100</v>
      </c>
      <c r="Y8" s="23">
        <v>100</v>
      </c>
      <c r="Z8" s="23">
        <v>100</v>
      </c>
      <c r="AA8" s="23">
        <v>100</v>
      </c>
      <c r="AB8" s="23">
        <v>100</v>
      </c>
      <c r="AC8" s="23">
        <v>100</v>
      </c>
      <c r="AD8" s="23">
        <v>100</v>
      </c>
      <c r="AE8" s="23">
        <v>100</v>
      </c>
      <c r="AF8" s="23">
        <v>100</v>
      </c>
      <c r="AG8" s="23">
        <v>100</v>
      </c>
      <c r="AH8" s="23">
        <v>100</v>
      </c>
      <c r="AI8" s="23">
        <v>100</v>
      </c>
      <c r="AJ8" s="23">
        <v>100</v>
      </c>
      <c r="AK8" s="23">
        <v>100</v>
      </c>
      <c r="AL8" s="23">
        <v>100</v>
      </c>
      <c r="AM8" s="26" t="s">
        <v>54</v>
      </c>
    </row>
    <row r="9" spans="1:39" ht="90" x14ac:dyDescent="0.25">
      <c r="A9" s="78"/>
      <c r="B9" s="79"/>
      <c r="C9" s="79"/>
      <c r="D9" s="79"/>
      <c r="E9" s="79"/>
      <c r="F9" s="79"/>
      <c r="G9" s="79"/>
      <c r="H9" s="79"/>
      <c r="I9" s="79"/>
      <c r="J9" s="79"/>
      <c r="K9" s="79"/>
      <c r="L9" s="79"/>
      <c r="M9" s="79"/>
      <c r="N9" s="79"/>
      <c r="O9" s="79"/>
      <c r="P9" s="79"/>
      <c r="Q9" s="79"/>
      <c r="R9" s="79"/>
      <c r="S9" s="79"/>
      <c r="T9" s="80"/>
      <c r="U9" s="18" t="s">
        <v>82</v>
      </c>
      <c r="V9" s="23" t="s">
        <v>2</v>
      </c>
      <c r="W9" s="23" t="s">
        <v>2</v>
      </c>
      <c r="X9" s="23" t="s">
        <v>2</v>
      </c>
      <c r="Y9" s="23" t="s">
        <v>2</v>
      </c>
      <c r="Z9" s="23" t="s">
        <v>2</v>
      </c>
      <c r="AA9" s="23" t="s">
        <v>2</v>
      </c>
      <c r="AB9" s="23" t="s">
        <v>2</v>
      </c>
      <c r="AC9" s="23" t="s">
        <v>2</v>
      </c>
      <c r="AD9" s="23" t="s">
        <v>2</v>
      </c>
      <c r="AE9" s="23" t="s">
        <v>2</v>
      </c>
      <c r="AF9" s="23" t="s">
        <v>2</v>
      </c>
      <c r="AG9" s="23" t="s">
        <v>2</v>
      </c>
      <c r="AH9" s="23" t="s">
        <v>2</v>
      </c>
      <c r="AI9" s="23" t="s">
        <v>2</v>
      </c>
      <c r="AJ9" s="23" t="s">
        <v>2</v>
      </c>
      <c r="AK9" s="23" t="s">
        <v>2</v>
      </c>
      <c r="AL9" s="23" t="s">
        <v>2</v>
      </c>
      <c r="AM9" s="26" t="s">
        <v>55</v>
      </c>
    </row>
    <row r="10" spans="1:39" ht="120" x14ac:dyDescent="0.25">
      <c r="A10" s="78"/>
      <c r="B10" s="79"/>
      <c r="C10" s="79"/>
      <c r="D10" s="79"/>
      <c r="E10" s="79"/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80"/>
      <c r="U10" s="18" t="s">
        <v>64</v>
      </c>
      <c r="V10" s="23">
        <v>100</v>
      </c>
      <c r="W10" s="23">
        <v>100</v>
      </c>
      <c r="X10" s="23">
        <v>100</v>
      </c>
      <c r="Y10" s="23">
        <v>100</v>
      </c>
      <c r="Z10" s="23">
        <v>100</v>
      </c>
      <c r="AA10" s="23">
        <v>100</v>
      </c>
      <c r="AB10" s="23">
        <v>100</v>
      </c>
      <c r="AC10" s="23">
        <v>100</v>
      </c>
      <c r="AD10" s="23">
        <v>100</v>
      </c>
      <c r="AE10" s="23">
        <v>100</v>
      </c>
      <c r="AF10" s="23">
        <v>100</v>
      </c>
      <c r="AG10" s="23">
        <v>100</v>
      </c>
      <c r="AH10" s="23">
        <v>100</v>
      </c>
      <c r="AI10" s="23">
        <v>100</v>
      </c>
      <c r="AJ10" s="23">
        <v>100</v>
      </c>
      <c r="AK10" s="23">
        <v>100</v>
      </c>
      <c r="AL10" s="23">
        <v>100</v>
      </c>
      <c r="AM10" s="26" t="s">
        <v>56</v>
      </c>
    </row>
    <row r="11" spans="1:39" ht="60" customHeight="1" x14ac:dyDescent="0.25">
      <c r="A11" s="78"/>
      <c r="B11" s="79"/>
      <c r="C11" s="79"/>
      <c r="D11" s="79"/>
      <c r="E11" s="79"/>
      <c r="F11" s="79"/>
      <c r="G11" s="79"/>
      <c r="H11" s="79"/>
      <c r="I11" s="79"/>
      <c r="J11" s="79"/>
      <c r="K11" s="79"/>
      <c r="L11" s="79"/>
      <c r="M11" s="79"/>
      <c r="N11" s="79"/>
      <c r="O11" s="79"/>
      <c r="P11" s="79"/>
      <c r="Q11" s="79"/>
      <c r="R11" s="79"/>
      <c r="S11" s="79"/>
      <c r="T11" s="80"/>
      <c r="U11" s="26" t="s">
        <v>83</v>
      </c>
      <c r="V11" s="23" t="s">
        <v>2</v>
      </c>
      <c r="W11" s="23" t="s">
        <v>2</v>
      </c>
      <c r="X11" s="23" t="s">
        <v>2</v>
      </c>
      <c r="Y11" s="23" t="s">
        <v>2</v>
      </c>
      <c r="Z11" s="23" t="s">
        <v>2</v>
      </c>
      <c r="AA11" s="23" t="s">
        <v>2</v>
      </c>
      <c r="AB11" s="23" t="s">
        <v>2</v>
      </c>
      <c r="AC11" s="23" t="s">
        <v>2</v>
      </c>
      <c r="AD11" s="23" t="s">
        <v>2</v>
      </c>
      <c r="AE11" s="23" t="s">
        <v>2</v>
      </c>
      <c r="AF11" s="23" t="s">
        <v>2</v>
      </c>
      <c r="AG11" s="23" t="s">
        <v>2</v>
      </c>
      <c r="AH11" s="23" t="s">
        <v>2</v>
      </c>
      <c r="AI11" s="23" t="s">
        <v>2</v>
      </c>
      <c r="AJ11" s="23" t="s">
        <v>2</v>
      </c>
      <c r="AK11" s="23" t="s">
        <v>2</v>
      </c>
      <c r="AL11" s="23" t="s">
        <v>2</v>
      </c>
      <c r="AM11" s="26" t="s">
        <v>57</v>
      </c>
    </row>
    <row r="12" spans="1:39" ht="90" x14ac:dyDescent="0.25">
      <c r="A12" s="78"/>
      <c r="B12" s="79"/>
      <c r="C12" s="79"/>
      <c r="D12" s="79"/>
      <c r="E12" s="79"/>
      <c r="F12" s="79"/>
      <c r="G12" s="79"/>
      <c r="H12" s="79"/>
      <c r="I12" s="79"/>
      <c r="J12" s="79"/>
      <c r="K12" s="79"/>
      <c r="L12" s="79"/>
      <c r="M12" s="79"/>
      <c r="N12" s="79"/>
      <c r="O12" s="79"/>
      <c r="P12" s="79"/>
      <c r="Q12" s="79"/>
      <c r="R12" s="79"/>
      <c r="S12" s="79"/>
      <c r="T12" s="80"/>
      <c r="U12" s="26" t="s">
        <v>65</v>
      </c>
      <c r="V12" s="23">
        <v>100</v>
      </c>
      <c r="W12" s="23">
        <v>100</v>
      </c>
      <c r="X12" s="23">
        <v>100</v>
      </c>
      <c r="Y12" s="23">
        <v>100</v>
      </c>
      <c r="Z12" s="23">
        <v>100</v>
      </c>
      <c r="AA12" s="23">
        <v>100</v>
      </c>
      <c r="AB12" s="23">
        <v>100</v>
      </c>
      <c r="AC12" s="23">
        <v>100</v>
      </c>
      <c r="AD12" s="23">
        <v>100</v>
      </c>
      <c r="AE12" s="23">
        <v>100</v>
      </c>
      <c r="AF12" s="23">
        <v>100</v>
      </c>
      <c r="AG12" s="23">
        <v>100</v>
      </c>
      <c r="AH12" s="23">
        <v>100</v>
      </c>
      <c r="AI12" s="23">
        <v>100</v>
      </c>
      <c r="AJ12" s="23">
        <v>100</v>
      </c>
      <c r="AK12" s="23">
        <v>100</v>
      </c>
      <c r="AL12" s="23">
        <v>100</v>
      </c>
      <c r="AM12" s="26" t="s">
        <v>58</v>
      </c>
    </row>
    <row r="13" spans="1:39" ht="75" x14ac:dyDescent="0.25">
      <c r="A13" s="78"/>
      <c r="B13" s="79"/>
      <c r="C13" s="79"/>
      <c r="D13" s="79"/>
      <c r="E13" s="79"/>
      <c r="F13" s="79"/>
      <c r="G13" s="79"/>
      <c r="H13" s="79"/>
      <c r="I13" s="79"/>
      <c r="J13" s="79"/>
      <c r="K13" s="79"/>
      <c r="L13" s="79"/>
      <c r="M13" s="79"/>
      <c r="N13" s="79"/>
      <c r="O13" s="79"/>
      <c r="P13" s="79"/>
      <c r="Q13" s="79"/>
      <c r="R13" s="79"/>
      <c r="S13" s="79"/>
      <c r="T13" s="80"/>
      <c r="U13" s="18" t="s">
        <v>84</v>
      </c>
      <c r="V13" s="23" t="s">
        <v>2</v>
      </c>
      <c r="W13" s="23" t="s">
        <v>2</v>
      </c>
      <c r="X13" s="23" t="s">
        <v>2</v>
      </c>
      <c r="Y13" s="23" t="s">
        <v>2</v>
      </c>
      <c r="Z13" s="23" t="s">
        <v>2</v>
      </c>
      <c r="AA13" s="23" t="s">
        <v>2</v>
      </c>
      <c r="AB13" s="23" t="s">
        <v>2</v>
      </c>
      <c r="AC13" s="23" t="s">
        <v>2</v>
      </c>
      <c r="AD13" s="23" t="s">
        <v>2</v>
      </c>
      <c r="AE13" s="23" t="s">
        <v>2</v>
      </c>
      <c r="AF13" s="23" t="s">
        <v>2</v>
      </c>
      <c r="AG13" s="23" t="s">
        <v>2</v>
      </c>
      <c r="AH13" s="23" t="s">
        <v>2</v>
      </c>
      <c r="AI13" s="23" t="s">
        <v>2</v>
      </c>
      <c r="AJ13" s="23" t="s">
        <v>2</v>
      </c>
      <c r="AK13" s="23" t="s">
        <v>2</v>
      </c>
      <c r="AL13" s="23" t="s">
        <v>2</v>
      </c>
      <c r="AM13" s="26" t="s">
        <v>59</v>
      </c>
    </row>
    <row r="14" spans="1:39" ht="120" x14ac:dyDescent="0.25">
      <c r="A14" s="78"/>
      <c r="B14" s="79"/>
      <c r="C14" s="79"/>
      <c r="D14" s="79"/>
      <c r="E14" s="79"/>
      <c r="F14" s="79"/>
      <c r="G14" s="79"/>
      <c r="H14" s="79"/>
      <c r="I14" s="79"/>
      <c r="J14" s="79"/>
      <c r="K14" s="79"/>
      <c r="L14" s="79"/>
      <c r="M14" s="79"/>
      <c r="N14" s="79"/>
      <c r="O14" s="79"/>
      <c r="P14" s="79"/>
      <c r="Q14" s="79"/>
      <c r="R14" s="79"/>
      <c r="S14" s="79"/>
      <c r="T14" s="80"/>
      <c r="U14" s="26" t="s">
        <v>85</v>
      </c>
      <c r="V14" s="23" t="s">
        <v>2</v>
      </c>
      <c r="W14" s="23" t="s">
        <v>2</v>
      </c>
      <c r="X14" s="23" t="s">
        <v>2</v>
      </c>
      <c r="Y14" s="23" t="s">
        <v>2</v>
      </c>
      <c r="Z14" s="23" t="s">
        <v>2</v>
      </c>
      <c r="AA14" s="23" t="s">
        <v>2</v>
      </c>
      <c r="AB14" s="23" t="s">
        <v>2</v>
      </c>
      <c r="AC14" s="23" t="s">
        <v>2</v>
      </c>
      <c r="AD14" s="23" t="s">
        <v>2</v>
      </c>
      <c r="AE14" s="23" t="s">
        <v>2</v>
      </c>
      <c r="AF14" s="23" t="s">
        <v>2</v>
      </c>
      <c r="AG14" s="23" t="s">
        <v>2</v>
      </c>
      <c r="AH14" s="23" t="s">
        <v>2</v>
      </c>
      <c r="AI14" s="23" t="s">
        <v>2</v>
      </c>
      <c r="AJ14" s="23" t="s">
        <v>2</v>
      </c>
      <c r="AK14" s="23" t="s">
        <v>2</v>
      </c>
      <c r="AL14" s="23" t="s">
        <v>2</v>
      </c>
      <c r="AM14" s="26" t="s">
        <v>60</v>
      </c>
    </row>
    <row r="15" spans="1:39" ht="90" x14ac:dyDescent="0.25">
      <c r="A15" s="99"/>
      <c r="B15" s="100"/>
      <c r="C15" s="100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1"/>
      <c r="U15" s="36" t="s">
        <v>110</v>
      </c>
      <c r="V15" s="37" t="s">
        <v>3</v>
      </c>
      <c r="W15" s="37" t="s">
        <v>2</v>
      </c>
      <c r="X15" s="37" t="s">
        <v>2</v>
      </c>
      <c r="Y15" s="37" t="s">
        <v>2</v>
      </c>
      <c r="Z15" s="37" t="s">
        <v>2</v>
      </c>
      <c r="AA15" s="37" t="s">
        <v>2</v>
      </c>
      <c r="AB15" s="37" t="s">
        <v>2</v>
      </c>
      <c r="AC15" s="37" t="s">
        <v>2</v>
      </c>
      <c r="AD15" s="37" t="s">
        <v>2</v>
      </c>
      <c r="AE15" s="37" t="s">
        <v>2</v>
      </c>
      <c r="AF15" s="37" t="s">
        <v>2</v>
      </c>
      <c r="AG15" s="37" t="s">
        <v>2</v>
      </c>
      <c r="AH15" s="37" t="s">
        <v>2</v>
      </c>
      <c r="AI15" s="37" t="s">
        <v>2</v>
      </c>
      <c r="AJ15" s="37" t="s">
        <v>2</v>
      </c>
      <c r="AK15" s="37" t="s">
        <v>2</v>
      </c>
      <c r="AL15" s="37" t="s">
        <v>2</v>
      </c>
      <c r="AM15" s="26" t="s">
        <v>61</v>
      </c>
    </row>
    <row r="16" spans="1:39" ht="19.5" customHeight="1" x14ac:dyDescent="0.25">
      <c r="A16" s="102" t="s">
        <v>4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4"/>
      <c r="V16" s="104"/>
      <c r="W16" s="104"/>
      <c r="X16" s="104"/>
      <c r="Y16" s="104"/>
      <c r="Z16" s="104"/>
      <c r="AA16" s="104"/>
      <c r="AB16" s="104"/>
      <c r="AC16" s="104"/>
      <c r="AD16" s="104"/>
      <c r="AE16" s="104"/>
      <c r="AF16" s="104"/>
      <c r="AG16" s="104"/>
      <c r="AH16" s="104"/>
      <c r="AI16" s="104"/>
      <c r="AJ16" s="104"/>
      <c r="AK16" s="104"/>
      <c r="AL16" s="104"/>
      <c r="AM16" s="105"/>
    </row>
    <row r="17" spans="1:39" ht="33.75" customHeight="1" x14ac:dyDescent="0.25">
      <c r="A17" s="120" t="s">
        <v>42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  <c r="V17" s="121"/>
      <c r="W17" s="121"/>
      <c r="X17" s="121"/>
      <c r="Y17" s="121"/>
      <c r="Z17" s="121"/>
      <c r="AA17" s="121"/>
      <c r="AB17" s="121"/>
      <c r="AC17" s="121"/>
      <c r="AD17" s="121"/>
      <c r="AE17" s="121"/>
      <c r="AF17" s="121"/>
      <c r="AG17" s="121"/>
      <c r="AH17" s="121"/>
      <c r="AI17" s="121"/>
      <c r="AJ17" s="121"/>
      <c r="AK17" s="121"/>
      <c r="AL17" s="121"/>
      <c r="AM17" s="122"/>
    </row>
    <row r="18" spans="1:39" ht="150" x14ac:dyDescent="0.25">
      <c r="A18" s="75" t="s">
        <v>1</v>
      </c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7"/>
      <c r="U18" s="26" t="s">
        <v>62</v>
      </c>
      <c r="V18" s="23">
        <v>100</v>
      </c>
      <c r="W18" s="23">
        <v>100</v>
      </c>
      <c r="X18" s="23">
        <v>100</v>
      </c>
      <c r="Y18" s="23">
        <v>100</v>
      </c>
      <c r="Z18" s="23">
        <v>100</v>
      </c>
      <c r="AA18" s="23">
        <v>100</v>
      </c>
      <c r="AB18" s="23">
        <v>100</v>
      </c>
      <c r="AC18" s="23">
        <v>100</v>
      </c>
      <c r="AD18" s="23">
        <v>100</v>
      </c>
      <c r="AE18" s="23">
        <v>100</v>
      </c>
      <c r="AF18" s="23">
        <v>100</v>
      </c>
      <c r="AG18" s="23">
        <v>100</v>
      </c>
      <c r="AH18" s="23">
        <v>100</v>
      </c>
      <c r="AI18" s="23">
        <v>100</v>
      </c>
      <c r="AJ18" s="23">
        <v>100</v>
      </c>
      <c r="AK18" s="23">
        <v>100</v>
      </c>
      <c r="AL18" s="23">
        <v>100</v>
      </c>
      <c r="AM18" s="26" t="s">
        <v>51</v>
      </c>
    </row>
    <row r="19" spans="1:39" ht="120" x14ac:dyDescent="0.25">
      <c r="A19" s="78"/>
      <c r="B19" s="79"/>
      <c r="C19" s="79"/>
      <c r="D19" s="79"/>
      <c r="E19" s="79"/>
      <c r="F19" s="79"/>
      <c r="G19" s="79"/>
      <c r="H19" s="79"/>
      <c r="I19" s="79"/>
      <c r="J19" s="79"/>
      <c r="K19" s="79"/>
      <c r="L19" s="79"/>
      <c r="M19" s="79"/>
      <c r="N19" s="79"/>
      <c r="O19" s="79"/>
      <c r="P19" s="79"/>
      <c r="Q19" s="79"/>
      <c r="R19" s="79"/>
      <c r="S19" s="79"/>
      <c r="T19" s="80"/>
      <c r="U19" s="26" t="s">
        <v>66</v>
      </c>
      <c r="V19" s="23">
        <v>100</v>
      </c>
      <c r="W19" s="23">
        <v>100</v>
      </c>
      <c r="X19" s="23">
        <v>100</v>
      </c>
      <c r="Y19" s="23">
        <v>100</v>
      </c>
      <c r="Z19" s="23">
        <v>100</v>
      </c>
      <c r="AA19" s="23">
        <v>100</v>
      </c>
      <c r="AB19" s="23">
        <v>100</v>
      </c>
      <c r="AC19" s="23">
        <v>100</v>
      </c>
      <c r="AD19" s="23">
        <v>100</v>
      </c>
      <c r="AE19" s="23">
        <v>100</v>
      </c>
      <c r="AF19" s="23">
        <v>100</v>
      </c>
      <c r="AG19" s="23">
        <v>100</v>
      </c>
      <c r="AH19" s="23">
        <v>100</v>
      </c>
      <c r="AI19" s="23">
        <v>100</v>
      </c>
      <c r="AJ19" s="23">
        <v>100</v>
      </c>
      <c r="AK19" s="23">
        <v>100</v>
      </c>
      <c r="AL19" s="23">
        <v>100</v>
      </c>
      <c r="AM19" s="26" t="s">
        <v>53</v>
      </c>
    </row>
    <row r="20" spans="1:39" ht="105" x14ac:dyDescent="0.25">
      <c r="A20" s="78"/>
      <c r="B20" s="79"/>
      <c r="C20" s="79"/>
      <c r="D20" s="79"/>
      <c r="E20" s="79"/>
      <c r="F20" s="79"/>
      <c r="G20" s="79"/>
      <c r="H20" s="79"/>
      <c r="I20" s="79"/>
      <c r="J20" s="79"/>
      <c r="K20" s="79"/>
      <c r="L20" s="79"/>
      <c r="M20" s="79"/>
      <c r="N20" s="79"/>
      <c r="O20" s="79"/>
      <c r="P20" s="79"/>
      <c r="Q20" s="79"/>
      <c r="R20" s="79"/>
      <c r="S20" s="79"/>
      <c r="T20" s="80"/>
      <c r="U20" s="26" t="s">
        <v>67</v>
      </c>
      <c r="V20" s="23">
        <v>100</v>
      </c>
      <c r="W20" s="23">
        <v>100</v>
      </c>
      <c r="X20" s="23">
        <v>100</v>
      </c>
      <c r="Y20" s="23">
        <v>100</v>
      </c>
      <c r="Z20" s="23">
        <v>100</v>
      </c>
      <c r="AA20" s="23">
        <v>100</v>
      </c>
      <c r="AB20" s="23">
        <v>100</v>
      </c>
      <c r="AC20" s="23">
        <v>100</v>
      </c>
      <c r="AD20" s="23">
        <v>100</v>
      </c>
      <c r="AE20" s="23">
        <v>100</v>
      </c>
      <c r="AF20" s="23">
        <v>100</v>
      </c>
      <c r="AG20" s="23">
        <v>100</v>
      </c>
      <c r="AH20" s="23">
        <v>100</v>
      </c>
      <c r="AI20" s="23">
        <v>100</v>
      </c>
      <c r="AJ20" s="23">
        <v>100</v>
      </c>
      <c r="AK20" s="23">
        <v>100</v>
      </c>
      <c r="AL20" s="23">
        <v>100</v>
      </c>
      <c r="AM20" s="26" t="s">
        <v>54</v>
      </c>
    </row>
    <row r="21" spans="1:39" ht="90" x14ac:dyDescent="0.25">
      <c r="A21" s="78"/>
      <c r="B21" s="79"/>
      <c r="C21" s="79"/>
      <c r="D21" s="79"/>
      <c r="E21" s="79"/>
      <c r="F21" s="79"/>
      <c r="G21" s="79"/>
      <c r="H21" s="79"/>
      <c r="I21" s="79"/>
      <c r="J21" s="79"/>
      <c r="K21" s="79"/>
      <c r="L21" s="79"/>
      <c r="M21" s="79"/>
      <c r="N21" s="79"/>
      <c r="O21" s="79"/>
      <c r="P21" s="79"/>
      <c r="Q21" s="79"/>
      <c r="R21" s="79"/>
      <c r="S21" s="79"/>
      <c r="T21" s="80"/>
      <c r="U21" s="18" t="s">
        <v>82</v>
      </c>
      <c r="V21" s="23" t="s">
        <v>2</v>
      </c>
      <c r="W21" s="23" t="s">
        <v>2</v>
      </c>
      <c r="X21" s="23" t="s">
        <v>2</v>
      </c>
      <c r="Y21" s="23" t="s">
        <v>2</v>
      </c>
      <c r="Z21" s="23" t="s">
        <v>2</v>
      </c>
      <c r="AA21" s="23" t="s">
        <v>2</v>
      </c>
      <c r="AB21" s="23" t="s">
        <v>2</v>
      </c>
      <c r="AC21" s="23" t="s">
        <v>2</v>
      </c>
      <c r="AD21" s="23" t="s">
        <v>2</v>
      </c>
      <c r="AE21" s="23" t="s">
        <v>2</v>
      </c>
      <c r="AF21" s="23" t="s">
        <v>2</v>
      </c>
      <c r="AG21" s="23" t="s">
        <v>2</v>
      </c>
      <c r="AH21" s="23" t="s">
        <v>2</v>
      </c>
      <c r="AI21" s="23" t="s">
        <v>2</v>
      </c>
      <c r="AJ21" s="23" t="s">
        <v>2</v>
      </c>
      <c r="AK21" s="23" t="s">
        <v>2</v>
      </c>
      <c r="AL21" s="23" t="s">
        <v>2</v>
      </c>
      <c r="AM21" s="26" t="s">
        <v>105</v>
      </c>
    </row>
    <row r="22" spans="1:39" ht="120" x14ac:dyDescent="0.25">
      <c r="A22" s="31"/>
      <c r="B22" s="25"/>
      <c r="C22" s="25"/>
      <c r="D22" s="11"/>
      <c r="E22" s="11"/>
      <c r="F22" s="11"/>
      <c r="G22" s="11"/>
      <c r="H22" s="11"/>
      <c r="I22" s="11"/>
      <c r="J22" s="48"/>
      <c r="K22" s="48"/>
      <c r="L22" s="48"/>
      <c r="M22" s="48"/>
      <c r="N22" s="48"/>
      <c r="O22" s="48"/>
      <c r="P22" s="48"/>
      <c r="Q22" s="48"/>
      <c r="R22" s="48"/>
      <c r="S22" s="48"/>
      <c r="T22" s="49"/>
      <c r="U22" s="18" t="s">
        <v>64</v>
      </c>
      <c r="V22" s="38">
        <v>100</v>
      </c>
      <c r="W22" s="38">
        <v>100</v>
      </c>
      <c r="X22" s="38">
        <v>100</v>
      </c>
      <c r="Y22" s="38">
        <v>100</v>
      </c>
      <c r="Z22" s="38">
        <v>100</v>
      </c>
      <c r="AA22" s="38">
        <v>100</v>
      </c>
      <c r="AB22" s="38">
        <v>100</v>
      </c>
      <c r="AC22" s="38">
        <v>100</v>
      </c>
      <c r="AD22" s="38">
        <v>100</v>
      </c>
      <c r="AE22" s="38">
        <v>100</v>
      </c>
      <c r="AF22" s="38">
        <v>100</v>
      </c>
      <c r="AG22" s="38">
        <v>100</v>
      </c>
      <c r="AH22" s="38">
        <v>100</v>
      </c>
      <c r="AI22" s="38">
        <v>100</v>
      </c>
      <c r="AJ22" s="38">
        <v>100</v>
      </c>
      <c r="AK22" s="38">
        <v>100</v>
      </c>
      <c r="AL22" s="38">
        <v>100</v>
      </c>
      <c r="AM22" s="33" t="s">
        <v>56</v>
      </c>
    </row>
    <row r="23" spans="1:39" ht="75" x14ac:dyDescent="0.25">
      <c r="A23" s="31"/>
      <c r="B23" s="25"/>
      <c r="C23" s="25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2"/>
      <c r="U23" s="18" t="s">
        <v>83</v>
      </c>
      <c r="V23" s="23" t="s">
        <v>2</v>
      </c>
      <c r="W23" s="23" t="s">
        <v>2</v>
      </c>
      <c r="X23" s="23" t="s">
        <v>2</v>
      </c>
      <c r="Y23" s="23" t="s">
        <v>2</v>
      </c>
      <c r="Z23" s="23" t="s">
        <v>2</v>
      </c>
      <c r="AA23" s="23" t="s">
        <v>2</v>
      </c>
      <c r="AB23" s="23" t="s">
        <v>2</v>
      </c>
      <c r="AC23" s="23" t="s">
        <v>2</v>
      </c>
      <c r="AD23" s="23" t="s">
        <v>2</v>
      </c>
      <c r="AE23" s="23" t="s">
        <v>2</v>
      </c>
      <c r="AF23" s="23" t="s">
        <v>2</v>
      </c>
      <c r="AG23" s="23" t="s">
        <v>2</v>
      </c>
      <c r="AH23" s="23" t="s">
        <v>2</v>
      </c>
      <c r="AI23" s="23" t="s">
        <v>2</v>
      </c>
      <c r="AJ23" s="23" t="s">
        <v>2</v>
      </c>
      <c r="AK23" s="23" t="s">
        <v>2</v>
      </c>
      <c r="AL23" s="23" t="s">
        <v>2</v>
      </c>
      <c r="AM23" s="26" t="s">
        <v>57</v>
      </c>
    </row>
    <row r="24" spans="1:39" ht="45.75" customHeight="1" x14ac:dyDescent="0.25">
      <c r="A24" s="126" t="s">
        <v>107</v>
      </c>
      <c r="B24" s="127"/>
      <c r="C24" s="127"/>
      <c r="D24" s="127"/>
      <c r="E24" s="127"/>
      <c r="F24" s="127"/>
      <c r="G24" s="127"/>
      <c r="H24" s="127"/>
      <c r="I24" s="128"/>
      <c r="J24" s="128"/>
      <c r="K24" s="128"/>
      <c r="L24" s="128"/>
      <c r="M24" s="128"/>
      <c r="N24" s="128"/>
      <c r="O24" s="128"/>
      <c r="P24" s="128"/>
      <c r="Q24" s="128"/>
      <c r="R24" s="128"/>
      <c r="S24" s="128"/>
      <c r="T24" s="128"/>
      <c r="U24" s="127"/>
      <c r="V24" s="127"/>
      <c r="W24" s="127"/>
      <c r="X24" s="127"/>
      <c r="Y24" s="127"/>
      <c r="Z24" s="127"/>
      <c r="AA24" s="127"/>
      <c r="AB24" s="127"/>
      <c r="AC24" s="127"/>
      <c r="AD24" s="127"/>
      <c r="AE24" s="127"/>
      <c r="AF24" s="127"/>
      <c r="AG24" s="127"/>
      <c r="AH24" s="127"/>
      <c r="AI24" s="127"/>
      <c r="AJ24" s="127"/>
      <c r="AK24" s="127"/>
      <c r="AL24" s="127"/>
      <c r="AM24" s="129"/>
    </row>
    <row r="25" spans="1:39" ht="147.75" customHeight="1" x14ac:dyDescent="0.25">
      <c r="A25" s="82" t="s">
        <v>122</v>
      </c>
      <c r="B25" s="108" t="s">
        <v>6</v>
      </c>
      <c r="C25" s="88">
        <f>SUM(D25:T25)</f>
        <v>1646285124</v>
      </c>
      <c r="D25" s="81">
        <f t="shared" ref="D25:J25" si="0">D28</f>
        <v>96630626</v>
      </c>
      <c r="E25" s="81">
        <f t="shared" si="0"/>
        <v>96889498</v>
      </c>
      <c r="F25" s="81">
        <f t="shared" si="0"/>
        <v>96600763</v>
      </c>
      <c r="G25" s="81">
        <f t="shared" si="0"/>
        <v>96600763</v>
      </c>
      <c r="H25" s="81">
        <f t="shared" si="0"/>
        <v>96889498</v>
      </c>
      <c r="I25" s="81">
        <f t="shared" si="0"/>
        <v>96889498</v>
      </c>
      <c r="J25" s="81">
        <f t="shared" si="0"/>
        <v>96889498</v>
      </c>
      <c r="K25" s="81">
        <f t="shared" ref="K25:T25" si="1">K28</f>
        <v>96889498</v>
      </c>
      <c r="L25" s="81">
        <f t="shared" si="1"/>
        <v>96889498</v>
      </c>
      <c r="M25" s="81">
        <f t="shared" si="1"/>
        <v>96889498</v>
      </c>
      <c r="N25" s="81">
        <f t="shared" si="1"/>
        <v>96889498</v>
      </c>
      <c r="O25" s="81">
        <f t="shared" si="1"/>
        <v>96889498</v>
      </c>
      <c r="P25" s="81">
        <f t="shared" si="1"/>
        <v>96889498</v>
      </c>
      <c r="Q25" s="81">
        <f t="shared" si="1"/>
        <v>96889498</v>
      </c>
      <c r="R25" s="81">
        <f t="shared" si="1"/>
        <v>96889498</v>
      </c>
      <c r="S25" s="81">
        <f t="shared" si="1"/>
        <v>96889498</v>
      </c>
      <c r="T25" s="81">
        <f t="shared" si="1"/>
        <v>96889498</v>
      </c>
      <c r="U25" s="157" t="s">
        <v>62</v>
      </c>
      <c r="V25" s="70">
        <v>100</v>
      </c>
      <c r="W25" s="70">
        <v>100</v>
      </c>
      <c r="X25" s="37">
        <v>100</v>
      </c>
      <c r="Y25" s="37">
        <v>100</v>
      </c>
      <c r="Z25" s="37">
        <v>100</v>
      </c>
      <c r="AA25" s="37">
        <v>100</v>
      </c>
      <c r="AB25" s="37">
        <v>100</v>
      </c>
      <c r="AC25" s="37">
        <v>100</v>
      </c>
      <c r="AD25" s="37">
        <v>100</v>
      </c>
      <c r="AE25" s="37">
        <v>100</v>
      </c>
      <c r="AF25" s="37">
        <v>100</v>
      </c>
      <c r="AG25" s="37">
        <v>100</v>
      </c>
      <c r="AH25" s="37">
        <v>100</v>
      </c>
      <c r="AI25" s="37">
        <v>100</v>
      </c>
      <c r="AJ25" s="37">
        <v>100</v>
      </c>
      <c r="AK25" s="37">
        <v>100</v>
      </c>
      <c r="AL25" s="37">
        <v>100</v>
      </c>
      <c r="AM25" s="110" t="s">
        <v>68</v>
      </c>
    </row>
    <row r="26" spans="1:39" x14ac:dyDescent="0.25">
      <c r="A26" s="83"/>
      <c r="B26" s="108"/>
      <c r="C26" s="88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158"/>
      <c r="V26" s="71"/>
      <c r="W26" s="71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8"/>
      <c r="AL26" s="38"/>
      <c r="AM26" s="111"/>
    </row>
    <row r="27" spans="1:39" ht="165" x14ac:dyDescent="0.25">
      <c r="A27" s="83"/>
      <c r="B27" s="108"/>
      <c r="C27" s="72"/>
      <c r="D27" s="109"/>
      <c r="E27" s="109"/>
      <c r="F27" s="81"/>
      <c r="G27" s="81"/>
      <c r="H27" s="81"/>
      <c r="I27" s="81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18" t="s">
        <v>125</v>
      </c>
      <c r="V27" s="23" t="s">
        <v>2</v>
      </c>
      <c r="W27" s="23" t="s">
        <v>2</v>
      </c>
      <c r="X27" s="23" t="s">
        <v>2</v>
      </c>
      <c r="Y27" s="23" t="s">
        <v>2</v>
      </c>
      <c r="Z27" s="23" t="s">
        <v>2</v>
      </c>
      <c r="AA27" s="23" t="s">
        <v>2</v>
      </c>
      <c r="AB27" s="23" t="s">
        <v>2</v>
      </c>
      <c r="AC27" s="23" t="s">
        <v>2</v>
      </c>
      <c r="AD27" s="23" t="s">
        <v>2</v>
      </c>
      <c r="AE27" s="23" t="s">
        <v>2</v>
      </c>
      <c r="AF27" s="23" t="s">
        <v>2</v>
      </c>
      <c r="AG27" s="23" t="s">
        <v>2</v>
      </c>
      <c r="AH27" s="23" t="s">
        <v>2</v>
      </c>
      <c r="AI27" s="23" t="s">
        <v>2</v>
      </c>
      <c r="AJ27" s="23" t="s">
        <v>2</v>
      </c>
      <c r="AK27" s="23" t="s">
        <v>2</v>
      </c>
      <c r="AL27" s="23" t="s">
        <v>2</v>
      </c>
      <c r="AM27" s="23" t="s">
        <v>2</v>
      </c>
    </row>
    <row r="28" spans="1:39" ht="90" customHeight="1" x14ac:dyDescent="0.25">
      <c r="A28" s="83"/>
      <c r="B28" s="85" t="s">
        <v>7</v>
      </c>
      <c r="C28" s="88">
        <f>SUM(D28:T28)</f>
        <v>1646285124</v>
      </c>
      <c r="D28" s="88">
        <f>95705397+925229</f>
        <v>96630626</v>
      </c>
      <c r="E28" s="88">
        <v>96889498</v>
      </c>
      <c r="F28" s="88">
        <v>96600763</v>
      </c>
      <c r="G28" s="88">
        <v>96600763</v>
      </c>
      <c r="H28" s="88">
        <v>96889498</v>
      </c>
      <c r="I28" s="88">
        <f>H28</f>
        <v>96889498</v>
      </c>
      <c r="J28" s="72">
        <v>96889498</v>
      </c>
      <c r="K28" s="72">
        <v>96889498</v>
      </c>
      <c r="L28" s="72">
        <v>96889498</v>
      </c>
      <c r="M28" s="72">
        <v>96889498</v>
      </c>
      <c r="N28" s="72">
        <v>96889498</v>
      </c>
      <c r="O28" s="72">
        <v>96889498</v>
      </c>
      <c r="P28" s="72">
        <v>96889498</v>
      </c>
      <c r="Q28" s="72">
        <v>96889498</v>
      </c>
      <c r="R28" s="72">
        <v>96889498</v>
      </c>
      <c r="S28" s="72">
        <v>96889498</v>
      </c>
      <c r="T28" s="72">
        <v>96889498</v>
      </c>
      <c r="U28" s="18" t="s">
        <v>86</v>
      </c>
      <c r="V28" s="23" t="s">
        <v>2</v>
      </c>
      <c r="W28" s="23" t="s">
        <v>2</v>
      </c>
      <c r="X28" s="23" t="s">
        <v>2</v>
      </c>
      <c r="Y28" s="23" t="s">
        <v>2</v>
      </c>
      <c r="Z28" s="23" t="s">
        <v>2</v>
      </c>
      <c r="AA28" s="23" t="s">
        <v>2</v>
      </c>
      <c r="AB28" s="23" t="s">
        <v>2</v>
      </c>
      <c r="AC28" s="23" t="s">
        <v>2</v>
      </c>
      <c r="AD28" s="23" t="s">
        <v>2</v>
      </c>
      <c r="AE28" s="23" t="s">
        <v>2</v>
      </c>
      <c r="AF28" s="23" t="s">
        <v>2</v>
      </c>
      <c r="AG28" s="23" t="s">
        <v>2</v>
      </c>
      <c r="AH28" s="23" t="s">
        <v>2</v>
      </c>
      <c r="AI28" s="23" t="s">
        <v>2</v>
      </c>
      <c r="AJ28" s="23" t="s">
        <v>2</v>
      </c>
      <c r="AK28" s="23" t="s">
        <v>2</v>
      </c>
      <c r="AL28" s="23" t="s">
        <v>2</v>
      </c>
      <c r="AM28" s="23" t="s">
        <v>2</v>
      </c>
    </row>
    <row r="29" spans="1:39" ht="92.25" customHeight="1" x14ac:dyDescent="0.25">
      <c r="A29" s="83"/>
      <c r="B29" s="86"/>
      <c r="C29" s="88"/>
      <c r="D29" s="88"/>
      <c r="E29" s="88"/>
      <c r="F29" s="88"/>
      <c r="G29" s="88"/>
      <c r="H29" s="88"/>
      <c r="I29" s="88"/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18" t="s">
        <v>87</v>
      </c>
      <c r="V29" s="23" t="s">
        <v>2</v>
      </c>
      <c r="W29" s="23" t="s">
        <v>2</v>
      </c>
      <c r="X29" s="23" t="s">
        <v>2</v>
      </c>
      <c r="Y29" s="23" t="s">
        <v>2</v>
      </c>
      <c r="Z29" s="23" t="s">
        <v>2</v>
      </c>
      <c r="AA29" s="23" t="s">
        <v>2</v>
      </c>
      <c r="AB29" s="23" t="s">
        <v>2</v>
      </c>
      <c r="AC29" s="23" t="s">
        <v>2</v>
      </c>
      <c r="AD29" s="23" t="s">
        <v>2</v>
      </c>
      <c r="AE29" s="23" t="s">
        <v>2</v>
      </c>
      <c r="AF29" s="23" t="s">
        <v>2</v>
      </c>
      <c r="AG29" s="23" t="s">
        <v>2</v>
      </c>
      <c r="AH29" s="23" t="s">
        <v>2</v>
      </c>
      <c r="AI29" s="23" t="s">
        <v>2</v>
      </c>
      <c r="AJ29" s="23" t="s">
        <v>2</v>
      </c>
      <c r="AK29" s="23" t="s">
        <v>2</v>
      </c>
      <c r="AL29" s="23" t="s">
        <v>2</v>
      </c>
      <c r="AM29" s="23" t="s">
        <v>2</v>
      </c>
    </row>
    <row r="30" spans="1:39" ht="111.75" customHeight="1" x14ac:dyDescent="0.25">
      <c r="A30" s="83"/>
      <c r="B30" s="86"/>
      <c r="C30" s="88"/>
      <c r="D30" s="88"/>
      <c r="E30" s="88"/>
      <c r="F30" s="88"/>
      <c r="G30" s="88"/>
      <c r="H30" s="88"/>
      <c r="I30" s="88"/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21" t="s">
        <v>113</v>
      </c>
      <c r="V30" s="23" t="s">
        <v>28</v>
      </c>
      <c r="W30" s="23" t="s">
        <v>28</v>
      </c>
      <c r="X30" s="23" t="s">
        <v>29</v>
      </c>
      <c r="Y30" s="23" t="s">
        <v>29</v>
      </c>
      <c r="Z30" s="23" t="s">
        <v>29</v>
      </c>
      <c r="AA30" s="23" t="s">
        <v>29</v>
      </c>
      <c r="AB30" s="23" t="s">
        <v>29</v>
      </c>
      <c r="AC30" s="23" t="s">
        <v>29</v>
      </c>
      <c r="AD30" s="23" t="s">
        <v>29</v>
      </c>
      <c r="AE30" s="23" t="s">
        <v>29</v>
      </c>
      <c r="AF30" s="23" t="s">
        <v>29</v>
      </c>
      <c r="AG30" s="23" t="s">
        <v>29</v>
      </c>
      <c r="AH30" s="23" t="s">
        <v>29</v>
      </c>
      <c r="AI30" s="23" t="s">
        <v>29</v>
      </c>
      <c r="AJ30" s="23" t="s">
        <v>29</v>
      </c>
      <c r="AK30" s="23" t="s">
        <v>29</v>
      </c>
      <c r="AL30" s="23" t="s">
        <v>29</v>
      </c>
      <c r="AM30" s="23" t="s">
        <v>29</v>
      </c>
    </row>
    <row r="31" spans="1:39" ht="120" x14ac:dyDescent="0.25">
      <c r="A31" s="83"/>
      <c r="B31" s="86"/>
      <c r="C31" s="88"/>
      <c r="D31" s="88"/>
      <c r="E31" s="88"/>
      <c r="F31" s="88"/>
      <c r="G31" s="88"/>
      <c r="H31" s="88"/>
      <c r="I31" s="88"/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18" t="s">
        <v>63</v>
      </c>
      <c r="V31" s="23">
        <v>100</v>
      </c>
      <c r="W31" s="23">
        <v>100</v>
      </c>
      <c r="X31" s="23">
        <v>100</v>
      </c>
      <c r="Y31" s="23">
        <v>100</v>
      </c>
      <c r="Z31" s="23">
        <v>100</v>
      </c>
      <c r="AA31" s="23">
        <v>100</v>
      </c>
      <c r="AB31" s="23">
        <v>100</v>
      </c>
      <c r="AC31" s="23">
        <v>100</v>
      </c>
      <c r="AD31" s="23">
        <v>100</v>
      </c>
      <c r="AE31" s="23">
        <v>100</v>
      </c>
      <c r="AF31" s="23">
        <v>100</v>
      </c>
      <c r="AG31" s="23">
        <v>100</v>
      </c>
      <c r="AH31" s="23">
        <v>100</v>
      </c>
      <c r="AI31" s="23">
        <v>100</v>
      </c>
      <c r="AJ31" s="23">
        <v>100</v>
      </c>
      <c r="AK31" s="23">
        <v>100</v>
      </c>
      <c r="AL31" s="23">
        <v>100</v>
      </c>
      <c r="AM31" s="26" t="s">
        <v>52</v>
      </c>
    </row>
    <row r="32" spans="1:39" ht="105" x14ac:dyDescent="0.25">
      <c r="A32" s="83"/>
      <c r="B32" s="86"/>
      <c r="C32" s="88"/>
      <c r="D32" s="88"/>
      <c r="E32" s="88"/>
      <c r="F32" s="88"/>
      <c r="G32" s="88"/>
      <c r="H32" s="88"/>
      <c r="I32" s="88"/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18" t="s">
        <v>131</v>
      </c>
      <c r="V32" s="23" t="s">
        <v>2</v>
      </c>
      <c r="W32" s="23" t="s">
        <v>2</v>
      </c>
      <c r="X32" s="23" t="s">
        <v>2</v>
      </c>
      <c r="Y32" s="23" t="s">
        <v>2</v>
      </c>
      <c r="Z32" s="23" t="s">
        <v>2</v>
      </c>
      <c r="AA32" s="23" t="s">
        <v>2</v>
      </c>
      <c r="AB32" s="23" t="s">
        <v>2</v>
      </c>
      <c r="AC32" s="23" t="s">
        <v>2</v>
      </c>
      <c r="AD32" s="23" t="s">
        <v>2</v>
      </c>
      <c r="AE32" s="23" t="s">
        <v>2</v>
      </c>
      <c r="AF32" s="23" t="s">
        <v>2</v>
      </c>
      <c r="AG32" s="23" t="s">
        <v>2</v>
      </c>
      <c r="AH32" s="23" t="s">
        <v>2</v>
      </c>
      <c r="AI32" s="23" t="s">
        <v>2</v>
      </c>
      <c r="AJ32" s="23" t="s">
        <v>2</v>
      </c>
      <c r="AK32" s="23" t="s">
        <v>2</v>
      </c>
      <c r="AL32" s="23" t="s">
        <v>2</v>
      </c>
      <c r="AM32" s="23" t="s">
        <v>2</v>
      </c>
    </row>
    <row r="33" spans="1:39" ht="90" x14ac:dyDescent="0.25">
      <c r="A33" s="83"/>
      <c r="B33" s="86"/>
      <c r="C33" s="88"/>
      <c r="D33" s="88"/>
      <c r="E33" s="88"/>
      <c r="F33" s="88"/>
      <c r="G33" s="88"/>
      <c r="H33" s="88"/>
      <c r="I33" s="88"/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21" t="s">
        <v>111</v>
      </c>
      <c r="V33" s="23" t="s">
        <v>2</v>
      </c>
      <c r="W33" s="23" t="s">
        <v>2</v>
      </c>
      <c r="X33" s="23" t="s">
        <v>2</v>
      </c>
      <c r="Y33" s="23" t="s">
        <v>2</v>
      </c>
      <c r="Z33" s="23" t="s">
        <v>2</v>
      </c>
      <c r="AA33" s="23" t="s">
        <v>2</v>
      </c>
      <c r="AB33" s="23" t="s">
        <v>2</v>
      </c>
      <c r="AC33" s="23" t="s">
        <v>2</v>
      </c>
      <c r="AD33" s="23" t="s">
        <v>2</v>
      </c>
      <c r="AE33" s="23" t="s">
        <v>2</v>
      </c>
      <c r="AF33" s="23" t="s">
        <v>2</v>
      </c>
      <c r="AG33" s="23" t="s">
        <v>2</v>
      </c>
      <c r="AH33" s="23" t="s">
        <v>2</v>
      </c>
      <c r="AI33" s="23" t="s">
        <v>2</v>
      </c>
      <c r="AJ33" s="23" t="s">
        <v>2</v>
      </c>
      <c r="AK33" s="23" t="s">
        <v>2</v>
      </c>
      <c r="AL33" s="23" t="s">
        <v>2</v>
      </c>
      <c r="AM33" s="23" t="s">
        <v>2</v>
      </c>
    </row>
    <row r="34" spans="1:39" ht="90" x14ac:dyDescent="0.25">
      <c r="A34" s="83"/>
      <c r="B34" s="86"/>
      <c r="C34" s="88"/>
      <c r="D34" s="88"/>
      <c r="E34" s="88"/>
      <c r="F34" s="88"/>
      <c r="G34" s="88"/>
      <c r="H34" s="88"/>
      <c r="I34" s="88"/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21" t="s">
        <v>112</v>
      </c>
      <c r="V34" s="23" t="s">
        <v>2</v>
      </c>
      <c r="W34" s="23" t="s">
        <v>2</v>
      </c>
      <c r="X34" s="23" t="s">
        <v>2</v>
      </c>
      <c r="Y34" s="23" t="s">
        <v>2</v>
      </c>
      <c r="Z34" s="23" t="s">
        <v>2</v>
      </c>
      <c r="AA34" s="23" t="s">
        <v>2</v>
      </c>
      <c r="AB34" s="23" t="s">
        <v>2</v>
      </c>
      <c r="AC34" s="23" t="s">
        <v>2</v>
      </c>
      <c r="AD34" s="23" t="s">
        <v>2</v>
      </c>
      <c r="AE34" s="23" t="s">
        <v>2</v>
      </c>
      <c r="AF34" s="23" t="s">
        <v>2</v>
      </c>
      <c r="AG34" s="23" t="s">
        <v>2</v>
      </c>
      <c r="AH34" s="23" t="s">
        <v>2</v>
      </c>
      <c r="AI34" s="23" t="s">
        <v>2</v>
      </c>
      <c r="AJ34" s="23" t="s">
        <v>2</v>
      </c>
      <c r="AK34" s="23" t="s">
        <v>2</v>
      </c>
      <c r="AL34" s="23" t="s">
        <v>2</v>
      </c>
      <c r="AM34" s="23" t="s">
        <v>2</v>
      </c>
    </row>
    <row r="35" spans="1:39" ht="105" x14ac:dyDescent="0.25">
      <c r="A35" s="83"/>
      <c r="B35" s="86"/>
      <c r="C35" s="88"/>
      <c r="D35" s="88"/>
      <c r="E35" s="88"/>
      <c r="F35" s="88"/>
      <c r="G35" s="88"/>
      <c r="H35" s="88"/>
      <c r="I35" s="88"/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18" t="s">
        <v>100</v>
      </c>
      <c r="V35" s="23" t="s">
        <v>2</v>
      </c>
      <c r="W35" s="23" t="s">
        <v>2</v>
      </c>
      <c r="X35" s="23" t="s">
        <v>2</v>
      </c>
      <c r="Y35" s="23" t="s">
        <v>2</v>
      </c>
      <c r="Z35" s="23" t="s">
        <v>2</v>
      </c>
      <c r="AA35" s="23" t="s">
        <v>2</v>
      </c>
      <c r="AB35" s="23" t="s">
        <v>2</v>
      </c>
      <c r="AC35" s="23" t="s">
        <v>2</v>
      </c>
      <c r="AD35" s="23" t="s">
        <v>2</v>
      </c>
      <c r="AE35" s="23" t="s">
        <v>2</v>
      </c>
      <c r="AF35" s="23" t="s">
        <v>2</v>
      </c>
      <c r="AG35" s="23" t="s">
        <v>2</v>
      </c>
      <c r="AH35" s="23" t="s">
        <v>2</v>
      </c>
      <c r="AI35" s="23" t="s">
        <v>2</v>
      </c>
      <c r="AJ35" s="23" t="s">
        <v>2</v>
      </c>
      <c r="AK35" s="23" t="s">
        <v>2</v>
      </c>
      <c r="AL35" s="23" t="s">
        <v>2</v>
      </c>
      <c r="AM35" s="23" t="s">
        <v>2</v>
      </c>
    </row>
    <row r="36" spans="1:39" ht="60" x14ac:dyDescent="0.25">
      <c r="A36" s="83"/>
      <c r="B36" s="86"/>
      <c r="C36" s="88"/>
      <c r="D36" s="88"/>
      <c r="E36" s="88"/>
      <c r="F36" s="88"/>
      <c r="G36" s="88"/>
      <c r="H36" s="88"/>
      <c r="I36" s="88"/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18" t="s">
        <v>69</v>
      </c>
      <c r="V36" s="23">
        <v>4</v>
      </c>
      <c r="W36" s="23">
        <v>4</v>
      </c>
      <c r="X36" s="23">
        <v>4</v>
      </c>
      <c r="Y36" s="23">
        <v>4</v>
      </c>
      <c r="Z36" s="23">
        <v>4</v>
      </c>
      <c r="AA36" s="23">
        <v>4</v>
      </c>
      <c r="AB36" s="23">
        <v>4</v>
      </c>
      <c r="AC36" s="23">
        <v>4</v>
      </c>
      <c r="AD36" s="23">
        <v>4</v>
      </c>
      <c r="AE36" s="23">
        <v>4</v>
      </c>
      <c r="AF36" s="23">
        <v>4</v>
      </c>
      <c r="AG36" s="23">
        <v>4</v>
      </c>
      <c r="AH36" s="23">
        <v>4</v>
      </c>
      <c r="AI36" s="23">
        <v>4</v>
      </c>
      <c r="AJ36" s="23">
        <v>4</v>
      </c>
      <c r="AK36" s="23">
        <v>4</v>
      </c>
      <c r="AL36" s="23">
        <v>4</v>
      </c>
      <c r="AM36" s="23">
        <v>4</v>
      </c>
    </row>
    <row r="37" spans="1:39" ht="225" x14ac:dyDescent="0.25">
      <c r="A37" s="83"/>
      <c r="B37" s="86"/>
      <c r="C37" s="88"/>
      <c r="D37" s="88"/>
      <c r="E37" s="88"/>
      <c r="F37" s="88"/>
      <c r="G37" s="88"/>
      <c r="H37" s="88"/>
      <c r="I37" s="88"/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36" t="s">
        <v>70</v>
      </c>
      <c r="V37" s="23" t="s">
        <v>30</v>
      </c>
      <c r="W37" s="23" t="s">
        <v>31</v>
      </c>
      <c r="X37" s="23" t="s">
        <v>30</v>
      </c>
      <c r="Y37" s="23" t="s">
        <v>30</v>
      </c>
      <c r="Z37" s="23" t="s">
        <v>30</v>
      </c>
      <c r="AA37" s="23" t="s">
        <v>30</v>
      </c>
      <c r="AB37" s="23" t="s">
        <v>30</v>
      </c>
      <c r="AC37" s="23" t="s">
        <v>30</v>
      </c>
      <c r="AD37" s="23" t="s">
        <v>30</v>
      </c>
      <c r="AE37" s="23" t="s">
        <v>30</v>
      </c>
      <c r="AF37" s="23" t="s">
        <v>30</v>
      </c>
      <c r="AG37" s="23" t="s">
        <v>30</v>
      </c>
      <c r="AH37" s="23" t="s">
        <v>30</v>
      </c>
      <c r="AI37" s="23" t="s">
        <v>30</v>
      </c>
      <c r="AJ37" s="23" t="s">
        <v>30</v>
      </c>
      <c r="AK37" s="23" t="s">
        <v>30</v>
      </c>
      <c r="AL37" s="23" t="s">
        <v>30</v>
      </c>
      <c r="AM37" s="23" t="s">
        <v>46</v>
      </c>
    </row>
    <row r="38" spans="1:39" ht="90" x14ac:dyDescent="0.25">
      <c r="A38" s="83"/>
      <c r="B38" s="86"/>
      <c r="C38" s="88"/>
      <c r="D38" s="88"/>
      <c r="E38" s="88"/>
      <c r="F38" s="88"/>
      <c r="G38" s="88"/>
      <c r="H38" s="88"/>
      <c r="I38" s="88"/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36" t="s">
        <v>101</v>
      </c>
      <c r="V38" s="37">
        <v>2</v>
      </c>
      <c r="W38" s="37">
        <v>2</v>
      </c>
      <c r="X38" s="37">
        <v>2</v>
      </c>
      <c r="Y38" s="37">
        <v>2</v>
      </c>
      <c r="Z38" s="37">
        <v>2</v>
      </c>
      <c r="AA38" s="37">
        <v>2</v>
      </c>
      <c r="AB38" s="37">
        <v>2</v>
      </c>
      <c r="AC38" s="37">
        <v>2</v>
      </c>
      <c r="AD38" s="37">
        <v>2</v>
      </c>
      <c r="AE38" s="37">
        <v>2</v>
      </c>
      <c r="AF38" s="37">
        <v>2</v>
      </c>
      <c r="AG38" s="37">
        <v>2</v>
      </c>
      <c r="AH38" s="37">
        <v>2</v>
      </c>
      <c r="AI38" s="37">
        <v>2</v>
      </c>
      <c r="AJ38" s="37">
        <v>2</v>
      </c>
      <c r="AK38" s="37">
        <v>2</v>
      </c>
      <c r="AL38" s="37">
        <v>2</v>
      </c>
      <c r="AM38" s="23">
        <v>2</v>
      </c>
    </row>
    <row r="39" spans="1:39" ht="120" x14ac:dyDescent="0.25">
      <c r="A39" s="83"/>
      <c r="B39" s="86"/>
      <c r="C39" s="88"/>
      <c r="D39" s="88"/>
      <c r="E39" s="88"/>
      <c r="F39" s="88"/>
      <c r="G39" s="88"/>
      <c r="H39" s="88"/>
      <c r="I39" s="88"/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18" t="s">
        <v>71</v>
      </c>
      <c r="V39" s="23">
        <v>100</v>
      </c>
      <c r="W39" s="23">
        <v>100</v>
      </c>
      <c r="X39" s="23">
        <v>100</v>
      </c>
      <c r="Y39" s="23">
        <v>100</v>
      </c>
      <c r="Z39" s="23">
        <v>100</v>
      </c>
      <c r="AA39" s="23">
        <v>100</v>
      </c>
      <c r="AB39" s="23">
        <v>100</v>
      </c>
      <c r="AC39" s="23">
        <v>100</v>
      </c>
      <c r="AD39" s="23">
        <v>100</v>
      </c>
      <c r="AE39" s="23">
        <v>100</v>
      </c>
      <c r="AF39" s="23">
        <v>100</v>
      </c>
      <c r="AG39" s="23">
        <v>100</v>
      </c>
      <c r="AH39" s="23">
        <v>100</v>
      </c>
      <c r="AI39" s="23">
        <v>100</v>
      </c>
      <c r="AJ39" s="23">
        <v>100</v>
      </c>
      <c r="AK39" s="23">
        <v>100</v>
      </c>
      <c r="AL39" s="23">
        <v>100</v>
      </c>
      <c r="AM39" s="23">
        <v>100</v>
      </c>
    </row>
    <row r="40" spans="1:39" ht="60" x14ac:dyDescent="0.25">
      <c r="A40" s="83"/>
      <c r="B40" s="86"/>
      <c r="C40" s="88"/>
      <c r="D40" s="88"/>
      <c r="E40" s="88"/>
      <c r="F40" s="88"/>
      <c r="G40" s="88"/>
      <c r="H40" s="88"/>
      <c r="I40" s="88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18" t="s">
        <v>72</v>
      </c>
      <c r="V40" s="23">
        <v>4</v>
      </c>
      <c r="W40" s="23">
        <v>4</v>
      </c>
      <c r="X40" s="23">
        <v>4</v>
      </c>
      <c r="Y40" s="23">
        <v>4</v>
      </c>
      <c r="Z40" s="23">
        <v>4</v>
      </c>
      <c r="AA40" s="23">
        <v>4</v>
      </c>
      <c r="AB40" s="23">
        <v>4</v>
      </c>
      <c r="AC40" s="23">
        <v>4</v>
      </c>
      <c r="AD40" s="23">
        <v>4</v>
      </c>
      <c r="AE40" s="23">
        <v>4</v>
      </c>
      <c r="AF40" s="23">
        <v>4</v>
      </c>
      <c r="AG40" s="23">
        <v>4</v>
      </c>
      <c r="AH40" s="23">
        <v>4</v>
      </c>
      <c r="AI40" s="23">
        <v>4</v>
      </c>
      <c r="AJ40" s="23">
        <v>4</v>
      </c>
      <c r="AK40" s="23">
        <v>4</v>
      </c>
      <c r="AL40" s="23">
        <v>4</v>
      </c>
      <c r="AM40" s="23">
        <v>4</v>
      </c>
    </row>
    <row r="41" spans="1:39" ht="60" x14ac:dyDescent="0.25">
      <c r="A41" s="83"/>
      <c r="B41" s="86"/>
      <c r="C41" s="88"/>
      <c r="D41" s="88"/>
      <c r="E41" s="88"/>
      <c r="F41" s="88"/>
      <c r="G41" s="88"/>
      <c r="H41" s="88"/>
      <c r="I41" s="88"/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18" t="s">
        <v>88</v>
      </c>
      <c r="V41" s="23" t="s">
        <v>2</v>
      </c>
      <c r="W41" s="23" t="s">
        <v>2</v>
      </c>
      <c r="X41" s="23" t="s">
        <v>2</v>
      </c>
      <c r="Y41" s="23" t="s">
        <v>2</v>
      </c>
      <c r="Z41" s="23" t="s">
        <v>2</v>
      </c>
      <c r="AA41" s="23" t="s">
        <v>2</v>
      </c>
      <c r="AB41" s="23" t="s">
        <v>2</v>
      </c>
      <c r="AC41" s="23" t="s">
        <v>2</v>
      </c>
      <c r="AD41" s="23" t="s">
        <v>2</v>
      </c>
      <c r="AE41" s="23" t="s">
        <v>2</v>
      </c>
      <c r="AF41" s="23" t="s">
        <v>2</v>
      </c>
      <c r="AG41" s="23" t="s">
        <v>2</v>
      </c>
      <c r="AH41" s="23" t="s">
        <v>2</v>
      </c>
      <c r="AI41" s="23" t="s">
        <v>2</v>
      </c>
      <c r="AJ41" s="23" t="s">
        <v>2</v>
      </c>
      <c r="AK41" s="23" t="s">
        <v>2</v>
      </c>
      <c r="AL41" s="23" t="s">
        <v>2</v>
      </c>
      <c r="AM41" s="23" t="s">
        <v>2</v>
      </c>
    </row>
    <row r="42" spans="1:39" ht="120" x14ac:dyDescent="0.25">
      <c r="A42" s="83"/>
      <c r="B42" s="86"/>
      <c r="C42" s="88"/>
      <c r="D42" s="88"/>
      <c r="E42" s="88"/>
      <c r="F42" s="88"/>
      <c r="G42" s="88"/>
      <c r="H42" s="88"/>
      <c r="I42" s="88"/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18" t="s">
        <v>64</v>
      </c>
      <c r="V42" s="23">
        <v>100</v>
      </c>
      <c r="W42" s="23">
        <v>100</v>
      </c>
      <c r="X42" s="23">
        <v>100</v>
      </c>
      <c r="Y42" s="23">
        <v>100</v>
      </c>
      <c r="Z42" s="23">
        <v>100</v>
      </c>
      <c r="AA42" s="23">
        <v>100</v>
      </c>
      <c r="AB42" s="23">
        <v>100</v>
      </c>
      <c r="AC42" s="23">
        <v>100</v>
      </c>
      <c r="AD42" s="23">
        <v>100</v>
      </c>
      <c r="AE42" s="23">
        <v>100</v>
      </c>
      <c r="AF42" s="23">
        <v>100</v>
      </c>
      <c r="AG42" s="23">
        <v>100</v>
      </c>
      <c r="AH42" s="23">
        <v>100</v>
      </c>
      <c r="AI42" s="23">
        <v>100</v>
      </c>
      <c r="AJ42" s="23">
        <v>100</v>
      </c>
      <c r="AK42" s="23">
        <v>100</v>
      </c>
      <c r="AL42" s="23">
        <v>100</v>
      </c>
      <c r="AM42" s="26" t="s">
        <v>56</v>
      </c>
    </row>
    <row r="43" spans="1:39" ht="120" x14ac:dyDescent="0.25">
      <c r="A43" s="83"/>
      <c r="B43" s="86"/>
      <c r="C43" s="88"/>
      <c r="D43" s="88"/>
      <c r="E43" s="88"/>
      <c r="F43" s="88"/>
      <c r="G43" s="88"/>
      <c r="H43" s="88"/>
      <c r="I43" s="88"/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18" t="s">
        <v>73</v>
      </c>
      <c r="V43" s="23">
        <v>2</v>
      </c>
      <c r="W43" s="23">
        <v>2</v>
      </c>
      <c r="X43" s="23">
        <v>2</v>
      </c>
      <c r="Y43" s="23">
        <v>2</v>
      </c>
      <c r="Z43" s="23">
        <v>2</v>
      </c>
      <c r="AA43" s="23">
        <v>2</v>
      </c>
      <c r="AB43" s="23">
        <v>2</v>
      </c>
      <c r="AC43" s="23">
        <v>2</v>
      </c>
      <c r="AD43" s="23">
        <v>2</v>
      </c>
      <c r="AE43" s="23">
        <v>2</v>
      </c>
      <c r="AF43" s="23">
        <v>2</v>
      </c>
      <c r="AG43" s="23">
        <v>2</v>
      </c>
      <c r="AH43" s="23">
        <v>2</v>
      </c>
      <c r="AI43" s="23">
        <v>2</v>
      </c>
      <c r="AJ43" s="23">
        <v>2</v>
      </c>
      <c r="AK43" s="23">
        <v>2</v>
      </c>
      <c r="AL43" s="23">
        <v>2</v>
      </c>
      <c r="AM43" s="23">
        <v>2</v>
      </c>
    </row>
    <row r="44" spans="1:39" ht="60" x14ac:dyDescent="0.25">
      <c r="A44" s="83"/>
      <c r="B44" s="86"/>
      <c r="C44" s="88"/>
      <c r="D44" s="88"/>
      <c r="E44" s="88"/>
      <c r="F44" s="88"/>
      <c r="G44" s="88"/>
      <c r="H44" s="88"/>
      <c r="I44" s="88"/>
      <c r="J44" s="73"/>
      <c r="K44" s="73"/>
      <c r="L44" s="73"/>
      <c r="M44" s="73"/>
      <c r="N44" s="73"/>
      <c r="O44" s="73"/>
      <c r="P44" s="73"/>
      <c r="Q44" s="73"/>
      <c r="R44" s="73"/>
      <c r="S44" s="73"/>
      <c r="T44" s="73"/>
      <c r="U44" s="18" t="s">
        <v>74</v>
      </c>
      <c r="V44" s="23" t="s">
        <v>32</v>
      </c>
      <c r="W44" s="23" t="s">
        <v>32</v>
      </c>
      <c r="X44" s="23" t="s">
        <v>33</v>
      </c>
      <c r="Y44" s="23" t="s">
        <v>33</v>
      </c>
      <c r="Z44" s="23" t="s">
        <v>33</v>
      </c>
      <c r="AA44" s="23" t="s">
        <v>33</v>
      </c>
      <c r="AB44" s="23" t="s">
        <v>33</v>
      </c>
      <c r="AC44" s="23" t="s">
        <v>33</v>
      </c>
      <c r="AD44" s="23" t="s">
        <v>33</v>
      </c>
      <c r="AE44" s="23" t="s">
        <v>33</v>
      </c>
      <c r="AF44" s="23" t="s">
        <v>33</v>
      </c>
      <c r="AG44" s="23" t="s">
        <v>33</v>
      </c>
      <c r="AH44" s="23" t="s">
        <v>33</v>
      </c>
      <c r="AI44" s="23" t="s">
        <v>33</v>
      </c>
      <c r="AJ44" s="23" t="s">
        <v>33</v>
      </c>
      <c r="AK44" s="23" t="s">
        <v>33</v>
      </c>
      <c r="AL44" s="23" t="s">
        <v>33</v>
      </c>
      <c r="AM44" s="23" t="s">
        <v>47</v>
      </c>
    </row>
    <row r="45" spans="1:39" ht="60" x14ac:dyDescent="0.25">
      <c r="A45" s="83"/>
      <c r="B45" s="86"/>
      <c r="C45" s="88"/>
      <c r="D45" s="88"/>
      <c r="E45" s="88"/>
      <c r="F45" s="88"/>
      <c r="G45" s="88"/>
      <c r="H45" s="88"/>
      <c r="I45" s="88"/>
      <c r="J45" s="73"/>
      <c r="K45" s="73"/>
      <c r="L45" s="73"/>
      <c r="M45" s="73"/>
      <c r="N45" s="73"/>
      <c r="O45" s="73"/>
      <c r="P45" s="73"/>
      <c r="Q45" s="73"/>
      <c r="R45" s="73"/>
      <c r="S45" s="73"/>
      <c r="T45" s="73"/>
      <c r="U45" s="18" t="s">
        <v>75</v>
      </c>
      <c r="V45" s="23" t="s">
        <v>34</v>
      </c>
      <c r="W45" s="23" t="s">
        <v>34</v>
      </c>
      <c r="X45" s="23" t="s">
        <v>34</v>
      </c>
      <c r="Y45" s="23" t="s">
        <v>34</v>
      </c>
      <c r="Z45" s="23" t="s">
        <v>34</v>
      </c>
      <c r="AA45" s="23" t="s">
        <v>34</v>
      </c>
      <c r="AB45" s="23" t="s">
        <v>34</v>
      </c>
      <c r="AC45" s="23" t="s">
        <v>34</v>
      </c>
      <c r="AD45" s="23" t="s">
        <v>34</v>
      </c>
      <c r="AE45" s="23" t="s">
        <v>34</v>
      </c>
      <c r="AF45" s="23" t="s">
        <v>34</v>
      </c>
      <c r="AG45" s="23" t="s">
        <v>34</v>
      </c>
      <c r="AH45" s="23" t="s">
        <v>34</v>
      </c>
      <c r="AI45" s="23" t="s">
        <v>34</v>
      </c>
      <c r="AJ45" s="23" t="s">
        <v>34</v>
      </c>
      <c r="AK45" s="23" t="s">
        <v>34</v>
      </c>
      <c r="AL45" s="23" t="s">
        <v>34</v>
      </c>
      <c r="AM45" s="23" t="s">
        <v>48</v>
      </c>
    </row>
    <row r="46" spans="1:39" ht="75" x14ac:dyDescent="0.25">
      <c r="A46" s="83"/>
      <c r="B46" s="86"/>
      <c r="C46" s="88"/>
      <c r="D46" s="88"/>
      <c r="E46" s="88"/>
      <c r="F46" s="88"/>
      <c r="G46" s="88"/>
      <c r="H46" s="88"/>
      <c r="I46" s="88"/>
      <c r="J46" s="73"/>
      <c r="K46" s="73"/>
      <c r="L46" s="73"/>
      <c r="M46" s="73"/>
      <c r="N46" s="73"/>
      <c r="O46" s="73"/>
      <c r="P46" s="73"/>
      <c r="Q46" s="73"/>
      <c r="R46" s="73"/>
      <c r="S46" s="73"/>
      <c r="T46" s="73"/>
      <c r="U46" s="18" t="s">
        <v>76</v>
      </c>
      <c r="V46" s="23">
        <v>4</v>
      </c>
      <c r="W46" s="23">
        <v>4</v>
      </c>
      <c r="X46" s="23">
        <v>4</v>
      </c>
      <c r="Y46" s="23">
        <v>4</v>
      </c>
      <c r="Z46" s="23">
        <v>4</v>
      </c>
      <c r="AA46" s="23">
        <v>4</v>
      </c>
      <c r="AB46" s="23">
        <v>4</v>
      </c>
      <c r="AC46" s="23">
        <v>4</v>
      </c>
      <c r="AD46" s="23">
        <v>4</v>
      </c>
      <c r="AE46" s="23">
        <v>4</v>
      </c>
      <c r="AF46" s="23">
        <v>4</v>
      </c>
      <c r="AG46" s="23">
        <v>4</v>
      </c>
      <c r="AH46" s="23">
        <v>4</v>
      </c>
      <c r="AI46" s="23">
        <v>4</v>
      </c>
      <c r="AJ46" s="23">
        <v>4</v>
      </c>
      <c r="AK46" s="23">
        <v>4</v>
      </c>
      <c r="AL46" s="23">
        <v>4</v>
      </c>
      <c r="AM46" s="23">
        <v>4</v>
      </c>
    </row>
    <row r="47" spans="1:39" ht="78.75" customHeight="1" x14ac:dyDescent="0.25">
      <c r="A47" s="83"/>
      <c r="B47" s="86"/>
      <c r="C47" s="88"/>
      <c r="D47" s="88"/>
      <c r="E47" s="88"/>
      <c r="F47" s="88"/>
      <c r="G47" s="88"/>
      <c r="H47" s="88"/>
      <c r="I47" s="88"/>
      <c r="J47" s="73"/>
      <c r="K47" s="73"/>
      <c r="L47" s="73"/>
      <c r="M47" s="73"/>
      <c r="N47" s="73"/>
      <c r="O47" s="73"/>
      <c r="P47" s="73"/>
      <c r="Q47" s="73"/>
      <c r="R47" s="73"/>
      <c r="S47" s="73"/>
      <c r="T47" s="73"/>
      <c r="U47" s="36" t="s">
        <v>82</v>
      </c>
      <c r="V47" s="37" t="s">
        <v>2</v>
      </c>
      <c r="W47" s="37" t="s">
        <v>2</v>
      </c>
      <c r="X47" s="37" t="s">
        <v>2</v>
      </c>
      <c r="Y47" s="37" t="s">
        <v>2</v>
      </c>
      <c r="Z47" s="37" t="s">
        <v>2</v>
      </c>
      <c r="AA47" s="37" t="s">
        <v>2</v>
      </c>
      <c r="AB47" s="37" t="s">
        <v>2</v>
      </c>
      <c r="AC47" s="37" t="s">
        <v>2</v>
      </c>
      <c r="AD47" s="37" t="s">
        <v>2</v>
      </c>
      <c r="AE47" s="37" t="s">
        <v>2</v>
      </c>
      <c r="AF47" s="37" t="s">
        <v>2</v>
      </c>
      <c r="AG47" s="37" t="s">
        <v>2</v>
      </c>
      <c r="AH47" s="37" t="s">
        <v>2</v>
      </c>
      <c r="AI47" s="37" t="s">
        <v>2</v>
      </c>
      <c r="AJ47" s="37" t="s">
        <v>2</v>
      </c>
      <c r="AK47" s="37" t="s">
        <v>2</v>
      </c>
      <c r="AL47" s="37" t="s">
        <v>2</v>
      </c>
      <c r="AM47" s="32" t="s">
        <v>55</v>
      </c>
    </row>
    <row r="48" spans="1:39" ht="150" x14ac:dyDescent="0.25">
      <c r="A48" s="83"/>
      <c r="B48" s="86"/>
      <c r="C48" s="88"/>
      <c r="D48" s="88"/>
      <c r="E48" s="88"/>
      <c r="F48" s="88"/>
      <c r="G48" s="88"/>
      <c r="H48" s="88"/>
      <c r="I48" s="88"/>
      <c r="J48" s="73"/>
      <c r="K48" s="73"/>
      <c r="L48" s="73"/>
      <c r="M48" s="73"/>
      <c r="N48" s="73"/>
      <c r="O48" s="73"/>
      <c r="P48" s="73"/>
      <c r="Q48" s="73"/>
      <c r="R48" s="73"/>
      <c r="S48" s="73"/>
      <c r="T48" s="73"/>
      <c r="U48" s="18" t="s">
        <v>129</v>
      </c>
      <c r="V48" s="23" t="s">
        <v>2</v>
      </c>
      <c r="W48" s="23" t="s">
        <v>2</v>
      </c>
      <c r="X48" s="23" t="s">
        <v>2</v>
      </c>
      <c r="Y48" s="23" t="s">
        <v>2</v>
      </c>
      <c r="Z48" s="23" t="s">
        <v>2</v>
      </c>
      <c r="AA48" s="23" t="s">
        <v>2</v>
      </c>
      <c r="AB48" s="23" t="s">
        <v>2</v>
      </c>
      <c r="AC48" s="23" t="s">
        <v>2</v>
      </c>
      <c r="AD48" s="23" t="s">
        <v>2</v>
      </c>
      <c r="AE48" s="23" t="s">
        <v>2</v>
      </c>
      <c r="AF48" s="23" t="s">
        <v>2</v>
      </c>
      <c r="AG48" s="23" t="s">
        <v>2</v>
      </c>
      <c r="AH48" s="23" t="s">
        <v>2</v>
      </c>
      <c r="AI48" s="23" t="s">
        <v>2</v>
      </c>
      <c r="AJ48" s="23" t="s">
        <v>2</v>
      </c>
      <c r="AK48" s="23" t="s">
        <v>2</v>
      </c>
      <c r="AL48" s="23" t="s">
        <v>2</v>
      </c>
      <c r="AM48" s="23" t="s">
        <v>2</v>
      </c>
    </row>
    <row r="49" spans="1:39" ht="120" x14ac:dyDescent="0.25">
      <c r="A49" s="83"/>
      <c r="B49" s="86"/>
      <c r="C49" s="88"/>
      <c r="D49" s="88"/>
      <c r="E49" s="88"/>
      <c r="F49" s="88"/>
      <c r="G49" s="88"/>
      <c r="H49" s="88"/>
      <c r="I49" s="88"/>
      <c r="J49" s="73"/>
      <c r="K49" s="73"/>
      <c r="L49" s="73"/>
      <c r="M49" s="73"/>
      <c r="N49" s="73"/>
      <c r="O49" s="73"/>
      <c r="P49" s="73"/>
      <c r="Q49" s="73"/>
      <c r="R49" s="73"/>
      <c r="S49" s="73"/>
      <c r="T49" s="73"/>
      <c r="U49" s="18" t="s">
        <v>130</v>
      </c>
      <c r="V49" s="23" t="s">
        <v>2</v>
      </c>
      <c r="W49" s="23" t="s">
        <v>2</v>
      </c>
      <c r="X49" s="23" t="s">
        <v>2</v>
      </c>
      <c r="Y49" s="23" t="s">
        <v>2</v>
      </c>
      <c r="Z49" s="23" t="s">
        <v>2</v>
      </c>
      <c r="AA49" s="23" t="s">
        <v>2</v>
      </c>
      <c r="AB49" s="23" t="s">
        <v>2</v>
      </c>
      <c r="AC49" s="23" t="s">
        <v>2</v>
      </c>
      <c r="AD49" s="23" t="s">
        <v>2</v>
      </c>
      <c r="AE49" s="23" t="s">
        <v>2</v>
      </c>
      <c r="AF49" s="23" t="s">
        <v>2</v>
      </c>
      <c r="AG49" s="23" t="s">
        <v>2</v>
      </c>
      <c r="AH49" s="23" t="s">
        <v>2</v>
      </c>
      <c r="AI49" s="23" t="s">
        <v>2</v>
      </c>
      <c r="AJ49" s="23" t="s">
        <v>2</v>
      </c>
      <c r="AK49" s="23" t="s">
        <v>2</v>
      </c>
      <c r="AL49" s="23" t="s">
        <v>2</v>
      </c>
      <c r="AM49" s="23" t="s">
        <v>2</v>
      </c>
    </row>
    <row r="50" spans="1:39" ht="105" x14ac:dyDescent="0.25">
      <c r="A50" s="83"/>
      <c r="B50" s="86"/>
      <c r="C50" s="88"/>
      <c r="D50" s="88"/>
      <c r="E50" s="88"/>
      <c r="F50" s="88"/>
      <c r="G50" s="88"/>
      <c r="H50" s="88"/>
      <c r="I50" s="88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19" t="s">
        <v>67</v>
      </c>
      <c r="V50" s="7">
        <v>100</v>
      </c>
      <c r="W50" s="7">
        <v>100</v>
      </c>
      <c r="X50" s="7">
        <v>100</v>
      </c>
      <c r="Y50" s="7">
        <v>100</v>
      </c>
      <c r="Z50" s="7">
        <v>100</v>
      </c>
      <c r="AA50" s="7">
        <v>100</v>
      </c>
      <c r="AB50" s="7">
        <v>100</v>
      </c>
      <c r="AC50" s="7">
        <v>100</v>
      </c>
      <c r="AD50" s="7">
        <v>100</v>
      </c>
      <c r="AE50" s="7">
        <v>100</v>
      </c>
      <c r="AF50" s="7">
        <v>100</v>
      </c>
      <c r="AG50" s="7">
        <v>100</v>
      </c>
      <c r="AH50" s="7">
        <v>100</v>
      </c>
      <c r="AI50" s="7">
        <v>100</v>
      </c>
      <c r="AJ50" s="7">
        <v>100</v>
      </c>
      <c r="AK50" s="7">
        <v>100</v>
      </c>
      <c r="AL50" s="7">
        <v>100</v>
      </c>
      <c r="AM50" s="6" t="s">
        <v>54</v>
      </c>
    </row>
    <row r="51" spans="1:39" ht="135" x14ac:dyDescent="0.25">
      <c r="A51" s="83"/>
      <c r="B51" s="86"/>
      <c r="C51" s="88"/>
      <c r="D51" s="88"/>
      <c r="E51" s="88"/>
      <c r="F51" s="88"/>
      <c r="G51" s="88"/>
      <c r="H51" s="88"/>
      <c r="I51" s="88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18" t="s">
        <v>77</v>
      </c>
      <c r="V51" s="23">
        <v>100</v>
      </c>
      <c r="W51" s="23">
        <v>100</v>
      </c>
      <c r="X51" s="23">
        <v>100</v>
      </c>
      <c r="Y51" s="23">
        <v>100</v>
      </c>
      <c r="Z51" s="23">
        <v>100</v>
      </c>
      <c r="AA51" s="23">
        <v>100</v>
      </c>
      <c r="AB51" s="23">
        <v>100</v>
      </c>
      <c r="AC51" s="23">
        <v>100</v>
      </c>
      <c r="AD51" s="23">
        <v>100</v>
      </c>
      <c r="AE51" s="23">
        <v>100</v>
      </c>
      <c r="AF51" s="23">
        <v>100</v>
      </c>
      <c r="AG51" s="23">
        <v>100</v>
      </c>
      <c r="AH51" s="23">
        <v>100</v>
      </c>
      <c r="AI51" s="23">
        <v>100</v>
      </c>
      <c r="AJ51" s="23">
        <v>100</v>
      </c>
      <c r="AK51" s="23">
        <v>100</v>
      </c>
      <c r="AL51" s="23">
        <v>100</v>
      </c>
      <c r="AM51" s="23">
        <v>100</v>
      </c>
    </row>
    <row r="52" spans="1:39" ht="165" x14ac:dyDescent="0.25">
      <c r="A52" s="83"/>
      <c r="B52" s="86"/>
      <c r="C52" s="88"/>
      <c r="D52" s="88"/>
      <c r="E52" s="88"/>
      <c r="F52" s="88"/>
      <c r="G52" s="88"/>
      <c r="H52" s="88"/>
      <c r="I52" s="88"/>
      <c r="J52" s="73"/>
      <c r="K52" s="73"/>
      <c r="L52" s="73"/>
      <c r="M52" s="73"/>
      <c r="N52" s="73"/>
      <c r="O52" s="73"/>
      <c r="P52" s="73"/>
      <c r="Q52" s="73"/>
      <c r="R52" s="73"/>
      <c r="S52" s="73"/>
      <c r="T52" s="73"/>
      <c r="U52" s="18" t="s">
        <v>102</v>
      </c>
      <c r="V52" s="23" t="s">
        <v>2</v>
      </c>
      <c r="W52" s="23" t="s">
        <v>2</v>
      </c>
      <c r="X52" s="23" t="s">
        <v>2</v>
      </c>
      <c r="Y52" s="23" t="s">
        <v>2</v>
      </c>
      <c r="Z52" s="23" t="s">
        <v>2</v>
      </c>
      <c r="AA52" s="23" t="s">
        <v>2</v>
      </c>
      <c r="AB52" s="23" t="s">
        <v>2</v>
      </c>
      <c r="AC52" s="23" t="s">
        <v>2</v>
      </c>
      <c r="AD52" s="23" t="s">
        <v>2</v>
      </c>
      <c r="AE52" s="23" t="s">
        <v>2</v>
      </c>
      <c r="AF52" s="23" t="s">
        <v>2</v>
      </c>
      <c r="AG52" s="23" t="s">
        <v>2</v>
      </c>
      <c r="AH52" s="23" t="s">
        <v>2</v>
      </c>
      <c r="AI52" s="23" t="s">
        <v>2</v>
      </c>
      <c r="AJ52" s="23" t="s">
        <v>2</v>
      </c>
      <c r="AK52" s="23" t="s">
        <v>2</v>
      </c>
      <c r="AL52" s="23" t="s">
        <v>2</v>
      </c>
      <c r="AM52" s="23" t="s">
        <v>2</v>
      </c>
    </row>
    <row r="53" spans="1:39" ht="90" x14ac:dyDescent="0.25">
      <c r="A53" s="83"/>
      <c r="B53" s="86"/>
      <c r="C53" s="88"/>
      <c r="D53" s="88"/>
      <c r="E53" s="88"/>
      <c r="F53" s="88"/>
      <c r="G53" s="88"/>
      <c r="H53" s="88"/>
      <c r="I53" s="88"/>
      <c r="J53" s="73"/>
      <c r="K53" s="73"/>
      <c r="L53" s="73"/>
      <c r="M53" s="73"/>
      <c r="N53" s="73"/>
      <c r="O53" s="73"/>
      <c r="P53" s="73"/>
      <c r="Q53" s="73"/>
      <c r="R53" s="73"/>
      <c r="S53" s="73"/>
      <c r="T53" s="73"/>
      <c r="U53" s="18" t="s">
        <v>119</v>
      </c>
      <c r="V53" s="23">
        <v>100</v>
      </c>
      <c r="W53" s="23">
        <v>100</v>
      </c>
      <c r="X53" s="23">
        <v>100</v>
      </c>
      <c r="Y53" s="23">
        <v>100</v>
      </c>
      <c r="Z53" s="23">
        <v>100</v>
      </c>
      <c r="AA53" s="23">
        <v>100</v>
      </c>
      <c r="AB53" s="23">
        <v>100</v>
      </c>
      <c r="AC53" s="23">
        <v>100</v>
      </c>
      <c r="AD53" s="23">
        <v>100</v>
      </c>
      <c r="AE53" s="23">
        <v>100</v>
      </c>
      <c r="AF53" s="23">
        <v>100</v>
      </c>
      <c r="AG53" s="23">
        <v>100</v>
      </c>
      <c r="AH53" s="23">
        <v>100</v>
      </c>
      <c r="AI53" s="23">
        <v>100</v>
      </c>
      <c r="AJ53" s="23">
        <v>100</v>
      </c>
      <c r="AK53" s="23">
        <v>100</v>
      </c>
      <c r="AL53" s="23">
        <v>100</v>
      </c>
      <c r="AM53" s="23">
        <v>100</v>
      </c>
    </row>
    <row r="54" spans="1:39" ht="90" x14ac:dyDescent="0.25">
      <c r="A54" s="83"/>
      <c r="B54" s="86"/>
      <c r="C54" s="88"/>
      <c r="D54" s="88"/>
      <c r="E54" s="88"/>
      <c r="F54" s="88"/>
      <c r="G54" s="88"/>
      <c r="H54" s="88"/>
      <c r="I54" s="88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18" t="s">
        <v>120</v>
      </c>
      <c r="V54" s="23">
        <v>100</v>
      </c>
      <c r="W54" s="23">
        <v>100</v>
      </c>
      <c r="X54" s="23">
        <v>100</v>
      </c>
      <c r="Y54" s="23">
        <v>100</v>
      </c>
      <c r="Z54" s="23">
        <v>100</v>
      </c>
      <c r="AA54" s="23">
        <v>100</v>
      </c>
      <c r="AB54" s="23">
        <v>100</v>
      </c>
      <c r="AC54" s="23">
        <v>100</v>
      </c>
      <c r="AD54" s="23">
        <v>100</v>
      </c>
      <c r="AE54" s="23">
        <v>100</v>
      </c>
      <c r="AF54" s="23">
        <v>100</v>
      </c>
      <c r="AG54" s="23">
        <v>100</v>
      </c>
      <c r="AH54" s="23">
        <v>100</v>
      </c>
      <c r="AI54" s="23">
        <v>100</v>
      </c>
      <c r="AJ54" s="23">
        <v>100</v>
      </c>
      <c r="AK54" s="23">
        <v>100</v>
      </c>
      <c r="AL54" s="23">
        <v>100</v>
      </c>
      <c r="AM54" s="23">
        <v>100</v>
      </c>
    </row>
    <row r="55" spans="1:39" ht="90" x14ac:dyDescent="0.25">
      <c r="A55" s="83"/>
      <c r="B55" s="86"/>
      <c r="C55" s="88"/>
      <c r="D55" s="88"/>
      <c r="E55" s="88"/>
      <c r="F55" s="88"/>
      <c r="G55" s="88"/>
      <c r="H55" s="88"/>
      <c r="I55" s="88"/>
      <c r="J55" s="73"/>
      <c r="K55" s="73"/>
      <c r="L55" s="73"/>
      <c r="M55" s="73"/>
      <c r="N55" s="73"/>
      <c r="O55" s="73"/>
      <c r="P55" s="73"/>
      <c r="Q55" s="73"/>
      <c r="R55" s="73"/>
      <c r="S55" s="73"/>
      <c r="T55" s="73"/>
      <c r="U55" s="18" t="s">
        <v>89</v>
      </c>
      <c r="V55" s="23" t="s">
        <v>2</v>
      </c>
      <c r="W55" s="23" t="s">
        <v>2</v>
      </c>
      <c r="X55" s="23" t="s">
        <v>2</v>
      </c>
      <c r="Y55" s="23" t="s">
        <v>2</v>
      </c>
      <c r="Z55" s="23" t="s">
        <v>2</v>
      </c>
      <c r="AA55" s="23" t="s">
        <v>2</v>
      </c>
      <c r="AB55" s="23" t="s">
        <v>2</v>
      </c>
      <c r="AC55" s="23" t="s">
        <v>2</v>
      </c>
      <c r="AD55" s="23" t="s">
        <v>2</v>
      </c>
      <c r="AE55" s="23" t="s">
        <v>2</v>
      </c>
      <c r="AF55" s="23" t="s">
        <v>2</v>
      </c>
      <c r="AG55" s="23" t="s">
        <v>2</v>
      </c>
      <c r="AH55" s="23" t="s">
        <v>2</v>
      </c>
      <c r="AI55" s="23" t="s">
        <v>2</v>
      </c>
      <c r="AJ55" s="23" t="s">
        <v>2</v>
      </c>
      <c r="AK55" s="23" t="s">
        <v>2</v>
      </c>
      <c r="AL55" s="23" t="s">
        <v>2</v>
      </c>
      <c r="AM55" s="23" t="s">
        <v>2</v>
      </c>
    </row>
    <row r="56" spans="1:39" s="17" customFormat="1" ht="75" x14ac:dyDescent="0.25">
      <c r="A56" s="83"/>
      <c r="B56" s="86"/>
      <c r="C56" s="88"/>
      <c r="D56" s="88"/>
      <c r="E56" s="88"/>
      <c r="F56" s="88"/>
      <c r="G56" s="88"/>
      <c r="H56" s="88"/>
      <c r="I56" s="88"/>
      <c r="J56" s="73"/>
      <c r="K56" s="73"/>
      <c r="L56" s="73"/>
      <c r="M56" s="73"/>
      <c r="N56" s="73"/>
      <c r="O56" s="73"/>
      <c r="P56" s="73"/>
      <c r="Q56" s="73"/>
      <c r="R56" s="73"/>
      <c r="S56" s="73"/>
      <c r="T56" s="73"/>
      <c r="U56" s="21" t="s">
        <v>90</v>
      </c>
      <c r="V56" s="44" t="s">
        <v>2</v>
      </c>
      <c r="W56" s="44" t="s">
        <v>2</v>
      </c>
      <c r="X56" s="44" t="s">
        <v>2</v>
      </c>
      <c r="Y56" s="44" t="s">
        <v>2</v>
      </c>
      <c r="Z56" s="44" t="s">
        <v>2</v>
      </c>
      <c r="AA56" s="44" t="s">
        <v>2</v>
      </c>
      <c r="AB56" s="44" t="s">
        <v>2</v>
      </c>
      <c r="AC56" s="44" t="s">
        <v>2</v>
      </c>
      <c r="AD56" s="44" t="s">
        <v>2</v>
      </c>
      <c r="AE56" s="44" t="s">
        <v>2</v>
      </c>
      <c r="AF56" s="44" t="s">
        <v>2</v>
      </c>
      <c r="AG56" s="44" t="s">
        <v>2</v>
      </c>
      <c r="AH56" s="44" t="s">
        <v>2</v>
      </c>
      <c r="AI56" s="44" t="s">
        <v>2</v>
      </c>
      <c r="AJ56" s="44" t="s">
        <v>2</v>
      </c>
      <c r="AK56" s="44" t="s">
        <v>2</v>
      </c>
      <c r="AL56" s="44" t="s">
        <v>2</v>
      </c>
      <c r="AM56" s="44" t="s">
        <v>2</v>
      </c>
    </row>
    <row r="57" spans="1:39" s="17" customFormat="1" ht="90" x14ac:dyDescent="0.25">
      <c r="A57" s="83"/>
      <c r="B57" s="86"/>
      <c r="C57" s="88"/>
      <c r="D57" s="88"/>
      <c r="E57" s="88"/>
      <c r="F57" s="88"/>
      <c r="G57" s="88"/>
      <c r="H57" s="88"/>
      <c r="I57" s="88"/>
      <c r="J57" s="73"/>
      <c r="K57" s="73"/>
      <c r="L57" s="73"/>
      <c r="M57" s="73"/>
      <c r="N57" s="73"/>
      <c r="O57" s="73"/>
      <c r="P57" s="73"/>
      <c r="Q57" s="73"/>
      <c r="R57" s="73"/>
      <c r="S57" s="73"/>
      <c r="T57" s="73"/>
      <c r="U57" s="22" t="s">
        <v>126</v>
      </c>
      <c r="V57" s="44" t="s">
        <v>32</v>
      </c>
      <c r="W57" s="44" t="s">
        <v>32</v>
      </c>
      <c r="X57" s="44" t="s">
        <v>35</v>
      </c>
      <c r="Y57" s="44" t="s">
        <v>35</v>
      </c>
      <c r="Z57" s="44" t="s">
        <v>35</v>
      </c>
      <c r="AA57" s="44" t="s">
        <v>35</v>
      </c>
      <c r="AB57" s="44" t="s">
        <v>35</v>
      </c>
      <c r="AC57" s="44" t="s">
        <v>35</v>
      </c>
      <c r="AD57" s="44" t="s">
        <v>35</v>
      </c>
      <c r="AE57" s="44" t="s">
        <v>35</v>
      </c>
      <c r="AF57" s="44" t="s">
        <v>35</v>
      </c>
      <c r="AG57" s="44" t="s">
        <v>35</v>
      </c>
      <c r="AH57" s="44" t="s">
        <v>35</v>
      </c>
      <c r="AI57" s="44" t="s">
        <v>35</v>
      </c>
      <c r="AJ57" s="44" t="s">
        <v>35</v>
      </c>
      <c r="AK57" s="44" t="s">
        <v>35</v>
      </c>
      <c r="AL57" s="44" t="s">
        <v>35</v>
      </c>
      <c r="AM57" s="44" t="s">
        <v>49</v>
      </c>
    </row>
    <row r="58" spans="1:39" s="17" customFormat="1" ht="45" x14ac:dyDescent="0.25">
      <c r="A58" s="83"/>
      <c r="B58" s="86"/>
      <c r="C58" s="88"/>
      <c r="D58" s="88"/>
      <c r="E58" s="88"/>
      <c r="F58" s="88"/>
      <c r="G58" s="88"/>
      <c r="H58" s="88"/>
      <c r="I58" s="88"/>
      <c r="J58" s="73"/>
      <c r="K58" s="73"/>
      <c r="L58" s="73"/>
      <c r="M58" s="73"/>
      <c r="N58" s="73"/>
      <c r="O58" s="73"/>
      <c r="P58" s="73"/>
      <c r="Q58" s="73"/>
      <c r="R58" s="73"/>
      <c r="S58" s="73"/>
      <c r="T58" s="73"/>
      <c r="U58" s="21" t="s">
        <v>78</v>
      </c>
      <c r="V58" s="44" t="s">
        <v>33</v>
      </c>
      <c r="W58" s="44" t="s">
        <v>33</v>
      </c>
      <c r="X58" s="44" t="s">
        <v>36</v>
      </c>
      <c r="Y58" s="44" t="s">
        <v>36</v>
      </c>
      <c r="Z58" s="44" t="s">
        <v>36</v>
      </c>
      <c r="AA58" s="44" t="s">
        <v>36</v>
      </c>
      <c r="AB58" s="44" t="s">
        <v>36</v>
      </c>
      <c r="AC58" s="44" t="s">
        <v>36</v>
      </c>
      <c r="AD58" s="44" t="s">
        <v>36</v>
      </c>
      <c r="AE58" s="44" t="s">
        <v>36</v>
      </c>
      <c r="AF58" s="44" t="s">
        <v>36</v>
      </c>
      <c r="AG58" s="44" t="s">
        <v>36</v>
      </c>
      <c r="AH58" s="44" t="s">
        <v>36</v>
      </c>
      <c r="AI58" s="44" t="s">
        <v>36</v>
      </c>
      <c r="AJ58" s="44" t="s">
        <v>36</v>
      </c>
      <c r="AK58" s="44" t="s">
        <v>36</v>
      </c>
      <c r="AL58" s="44" t="s">
        <v>36</v>
      </c>
      <c r="AM58" s="44" t="s">
        <v>50</v>
      </c>
    </row>
    <row r="59" spans="1:39" s="17" customFormat="1" ht="32.25" customHeight="1" x14ac:dyDescent="0.25">
      <c r="A59" s="83"/>
      <c r="B59" s="86"/>
      <c r="C59" s="88"/>
      <c r="D59" s="88"/>
      <c r="E59" s="88"/>
      <c r="F59" s="88"/>
      <c r="G59" s="88"/>
      <c r="H59" s="88"/>
      <c r="I59" s="88"/>
      <c r="J59" s="73"/>
      <c r="K59" s="73"/>
      <c r="L59" s="73"/>
      <c r="M59" s="73"/>
      <c r="N59" s="73"/>
      <c r="O59" s="73"/>
      <c r="P59" s="73"/>
      <c r="Q59" s="73"/>
      <c r="R59" s="73"/>
      <c r="S59" s="73"/>
      <c r="T59" s="73"/>
      <c r="U59" s="21" t="s">
        <v>91</v>
      </c>
      <c r="V59" s="44" t="s">
        <v>2</v>
      </c>
      <c r="W59" s="44" t="s">
        <v>2</v>
      </c>
      <c r="X59" s="44" t="s">
        <v>2</v>
      </c>
      <c r="Y59" s="44" t="s">
        <v>2</v>
      </c>
      <c r="Z59" s="44" t="s">
        <v>2</v>
      </c>
      <c r="AA59" s="44" t="s">
        <v>2</v>
      </c>
      <c r="AB59" s="44" t="s">
        <v>2</v>
      </c>
      <c r="AC59" s="44" t="s">
        <v>2</v>
      </c>
      <c r="AD59" s="44" t="s">
        <v>2</v>
      </c>
      <c r="AE59" s="44" t="s">
        <v>2</v>
      </c>
      <c r="AF59" s="44" t="s">
        <v>2</v>
      </c>
      <c r="AG59" s="44" t="s">
        <v>2</v>
      </c>
      <c r="AH59" s="44" t="s">
        <v>2</v>
      </c>
      <c r="AI59" s="44" t="s">
        <v>2</v>
      </c>
      <c r="AJ59" s="44" t="s">
        <v>2</v>
      </c>
      <c r="AK59" s="44" t="s">
        <v>2</v>
      </c>
      <c r="AL59" s="44" t="s">
        <v>2</v>
      </c>
      <c r="AM59" s="44" t="s">
        <v>2</v>
      </c>
    </row>
    <row r="60" spans="1:39" s="17" customFormat="1" ht="45" customHeight="1" x14ac:dyDescent="0.25">
      <c r="A60" s="84"/>
      <c r="B60" s="87"/>
      <c r="C60" s="88"/>
      <c r="D60" s="88"/>
      <c r="E60" s="88"/>
      <c r="F60" s="88"/>
      <c r="G60" s="88"/>
      <c r="H60" s="88"/>
      <c r="I60" s="88"/>
      <c r="J60" s="74"/>
      <c r="K60" s="74"/>
      <c r="L60" s="74"/>
      <c r="M60" s="74"/>
      <c r="N60" s="74"/>
      <c r="O60" s="74"/>
      <c r="P60" s="74"/>
      <c r="Q60" s="74"/>
      <c r="R60" s="74"/>
      <c r="S60" s="74"/>
      <c r="T60" s="74"/>
      <c r="U60" s="21" t="s">
        <v>92</v>
      </c>
      <c r="V60" s="44" t="s">
        <v>2</v>
      </c>
      <c r="W60" s="44" t="s">
        <v>2</v>
      </c>
      <c r="X60" s="44" t="s">
        <v>2</v>
      </c>
      <c r="Y60" s="44" t="s">
        <v>2</v>
      </c>
      <c r="Z60" s="44" t="s">
        <v>2</v>
      </c>
      <c r="AA60" s="44" t="s">
        <v>2</v>
      </c>
      <c r="AB60" s="44" t="s">
        <v>2</v>
      </c>
      <c r="AC60" s="44" t="s">
        <v>2</v>
      </c>
      <c r="AD60" s="44" t="s">
        <v>2</v>
      </c>
      <c r="AE60" s="44" t="s">
        <v>2</v>
      </c>
      <c r="AF60" s="44" t="s">
        <v>2</v>
      </c>
      <c r="AG60" s="44" t="s">
        <v>2</v>
      </c>
      <c r="AH60" s="44" t="s">
        <v>2</v>
      </c>
      <c r="AI60" s="44" t="s">
        <v>2</v>
      </c>
      <c r="AJ60" s="44" t="s">
        <v>2</v>
      </c>
      <c r="AK60" s="44" t="s">
        <v>2</v>
      </c>
      <c r="AL60" s="44" t="s">
        <v>2</v>
      </c>
      <c r="AM60" s="44" t="s">
        <v>2</v>
      </c>
    </row>
    <row r="61" spans="1:39" s="9" customFormat="1" ht="39" customHeight="1" x14ac:dyDescent="0.25">
      <c r="A61" s="40" t="s">
        <v>5</v>
      </c>
      <c r="B61" s="2" t="s">
        <v>6</v>
      </c>
      <c r="C61" s="46">
        <f>SUM(D61:T61)</f>
        <v>1646285124</v>
      </c>
      <c r="D61" s="46">
        <f>D63</f>
        <v>96630626</v>
      </c>
      <c r="E61" s="46">
        <f t="shared" ref="E61:J61" si="2">E63</f>
        <v>96889498</v>
      </c>
      <c r="F61" s="39">
        <f t="shared" si="2"/>
        <v>96600763</v>
      </c>
      <c r="G61" s="39">
        <f t="shared" si="2"/>
        <v>96600763</v>
      </c>
      <c r="H61" s="39">
        <f t="shared" si="2"/>
        <v>96889498</v>
      </c>
      <c r="I61" s="39">
        <f t="shared" si="2"/>
        <v>96889498</v>
      </c>
      <c r="J61" s="39">
        <f t="shared" si="2"/>
        <v>96889498</v>
      </c>
      <c r="K61" s="39">
        <f t="shared" ref="K61:T61" si="3">K63</f>
        <v>96889498</v>
      </c>
      <c r="L61" s="39">
        <f t="shared" si="3"/>
        <v>96889498</v>
      </c>
      <c r="M61" s="39">
        <f t="shared" si="3"/>
        <v>96889498</v>
      </c>
      <c r="N61" s="39">
        <f t="shared" si="3"/>
        <v>96889498</v>
      </c>
      <c r="O61" s="39">
        <f t="shared" si="3"/>
        <v>96889498</v>
      </c>
      <c r="P61" s="39">
        <f t="shared" si="3"/>
        <v>96889498</v>
      </c>
      <c r="Q61" s="39">
        <f t="shared" si="3"/>
        <v>96889498</v>
      </c>
      <c r="R61" s="39">
        <f t="shared" si="3"/>
        <v>96889498</v>
      </c>
      <c r="S61" s="39">
        <f t="shared" si="3"/>
        <v>96889498</v>
      </c>
      <c r="T61" s="39">
        <f t="shared" si="3"/>
        <v>96889498</v>
      </c>
      <c r="U61" s="30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44"/>
    </row>
    <row r="62" spans="1:39" ht="60.75" customHeight="1" x14ac:dyDescent="0.25">
      <c r="A62" s="35"/>
      <c r="B62" s="43" t="s">
        <v>7</v>
      </c>
      <c r="C62" s="45">
        <f>SUM(D62:T62)</f>
        <v>1646285124</v>
      </c>
      <c r="D62" s="39">
        <f>D28</f>
        <v>96630626</v>
      </c>
      <c r="E62" s="39">
        <f t="shared" ref="E62:J62" si="4">E28</f>
        <v>96889498</v>
      </c>
      <c r="F62" s="39">
        <f t="shared" si="4"/>
        <v>96600763</v>
      </c>
      <c r="G62" s="39">
        <f t="shared" si="4"/>
        <v>96600763</v>
      </c>
      <c r="H62" s="39">
        <f t="shared" si="4"/>
        <v>96889498</v>
      </c>
      <c r="I62" s="39">
        <f t="shared" si="4"/>
        <v>96889498</v>
      </c>
      <c r="J62" s="39">
        <f t="shared" si="4"/>
        <v>96889498</v>
      </c>
      <c r="K62" s="39">
        <f t="shared" ref="K62:T62" si="5">K28</f>
        <v>96889498</v>
      </c>
      <c r="L62" s="39">
        <f t="shared" si="5"/>
        <v>96889498</v>
      </c>
      <c r="M62" s="39">
        <f t="shared" si="5"/>
        <v>96889498</v>
      </c>
      <c r="N62" s="39">
        <f t="shared" si="5"/>
        <v>96889498</v>
      </c>
      <c r="O62" s="39">
        <f t="shared" si="5"/>
        <v>96889498</v>
      </c>
      <c r="P62" s="39">
        <f t="shared" si="5"/>
        <v>96889498</v>
      </c>
      <c r="Q62" s="39">
        <f t="shared" si="5"/>
        <v>96889498</v>
      </c>
      <c r="R62" s="39">
        <f t="shared" si="5"/>
        <v>96889498</v>
      </c>
      <c r="S62" s="39">
        <f t="shared" si="5"/>
        <v>96889498</v>
      </c>
      <c r="T62" s="39">
        <f t="shared" si="5"/>
        <v>96889498</v>
      </c>
      <c r="U62" s="26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</row>
    <row r="63" spans="1:39" ht="30" x14ac:dyDescent="0.25">
      <c r="A63" s="130" t="s">
        <v>8</v>
      </c>
      <c r="B63" s="43" t="s">
        <v>6</v>
      </c>
      <c r="C63" s="45">
        <f>SUM(D63:T63)</f>
        <v>1646285124</v>
      </c>
      <c r="D63" s="45">
        <f>D64</f>
        <v>96630626</v>
      </c>
      <c r="E63" s="45">
        <f t="shared" ref="E63:T63" si="6">E64</f>
        <v>96889498</v>
      </c>
      <c r="F63" s="45">
        <f t="shared" si="6"/>
        <v>96600763</v>
      </c>
      <c r="G63" s="45">
        <f t="shared" si="6"/>
        <v>96600763</v>
      </c>
      <c r="H63" s="45">
        <f t="shared" si="6"/>
        <v>96889498</v>
      </c>
      <c r="I63" s="45">
        <f t="shared" si="6"/>
        <v>96889498</v>
      </c>
      <c r="J63" s="45">
        <f t="shared" si="6"/>
        <v>96889498</v>
      </c>
      <c r="K63" s="45">
        <f t="shared" si="6"/>
        <v>96889498</v>
      </c>
      <c r="L63" s="45">
        <f t="shared" si="6"/>
        <v>96889498</v>
      </c>
      <c r="M63" s="45">
        <f t="shared" si="6"/>
        <v>96889498</v>
      </c>
      <c r="N63" s="45">
        <f t="shared" si="6"/>
        <v>96889498</v>
      </c>
      <c r="O63" s="45">
        <f t="shared" si="6"/>
        <v>96889498</v>
      </c>
      <c r="P63" s="45">
        <f t="shared" si="6"/>
        <v>96889498</v>
      </c>
      <c r="Q63" s="45">
        <f t="shared" si="6"/>
        <v>96889498</v>
      </c>
      <c r="R63" s="45">
        <f t="shared" si="6"/>
        <v>96889498</v>
      </c>
      <c r="S63" s="45">
        <f t="shared" si="6"/>
        <v>96889498</v>
      </c>
      <c r="T63" s="45">
        <f t="shared" si="6"/>
        <v>96889498</v>
      </c>
      <c r="U63" s="26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</row>
    <row r="64" spans="1:39" ht="59.25" customHeight="1" x14ac:dyDescent="0.25">
      <c r="A64" s="131"/>
      <c r="B64" s="43" t="s">
        <v>7</v>
      </c>
      <c r="C64" s="45">
        <f>SUM(D64:T64)</f>
        <v>1646285124</v>
      </c>
      <c r="D64" s="39">
        <f>D62</f>
        <v>96630626</v>
      </c>
      <c r="E64" s="39">
        <f t="shared" ref="E64:J64" si="7">E62</f>
        <v>96889498</v>
      </c>
      <c r="F64" s="39">
        <f t="shared" si="7"/>
        <v>96600763</v>
      </c>
      <c r="G64" s="39">
        <f t="shared" si="7"/>
        <v>96600763</v>
      </c>
      <c r="H64" s="39">
        <f t="shared" si="7"/>
        <v>96889498</v>
      </c>
      <c r="I64" s="39">
        <f t="shared" si="7"/>
        <v>96889498</v>
      </c>
      <c r="J64" s="39">
        <f t="shared" si="7"/>
        <v>96889498</v>
      </c>
      <c r="K64" s="39">
        <f t="shared" ref="K64:T64" si="8">K62</f>
        <v>96889498</v>
      </c>
      <c r="L64" s="39">
        <f t="shared" si="8"/>
        <v>96889498</v>
      </c>
      <c r="M64" s="39">
        <f t="shared" si="8"/>
        <v>96889498</v>
      </c>
      <c r="N64" s="39">
        <f t="shared" si="8"/>
        <v>96889498</v>
      </c>
      <c r="O64" s="39">
        <f t="shared" si="8"/>
        <v>96889498</v>
      </c>
      <c r="P64" s="39">
        <f t="shared" si="8"/>
        <v>96889498</v>
      </c>
      <c r="Q64" s="39">
        <f t="shared" si="8"/>
        <v>96889498</v>
      </c>
      <c r="R64" s="39">
        <f t="shared" si="8"/>
        <v>96889498</v>
      </c>
      <c r="S64" s="39">
        <f t="shared" si="8"/>
        <v>96889498</v>
      </c>
      <c r="T64" s="39">
        <f t="shared" si="8"/>
        <v>96889498</v>
      </c>
      <c r="U64" s="26"/>
      <c r="V64" s="23"/>
      <c r="W64" s="23"/>
      <c r="X64" s="23"/>
      <c r="Y64" s="23"/>
      <c r="Z64" s="23"/>
      <c r="AA64" s="23"/>
      <c r="AB64" s="23"/>
      <c r="AC64" s="23"/>
      <c r="AD64" s="23"/>
      <c r="AE64" s="23"/>
      <c r="AF64" s="23"/>
      <c r="AG64" s="23"/>
      <c r="AH64" s="23"/>
      <c r="AI64" s="23"/>
      <c r="AJ64" s="23"/>
      <c r="AK64" s="23"/>
      <c r="AL64" s="23"/>
      <c r="AM64" s="23"/>
    </row>
    <row r="65" spans="1:39" ht="36" customHeight="1" x14ac:dyDescent="0.25">
      <c r="A65" s="141" t="s">
        <v>9</v>
      </c>
      <c r="B65" s="142"/>
      <c r="C65" s="142"/>
      <c r="D65" s="142"/>
      <c r="E65" s="142"/>
      <c r="F65" s="142"/>
      <c r="G65" s="142"/>
      <c r="H65" s="142"/>
      <c r="I65" s="142"/>
      <c r="J65" s="142"/>
      <c r="K65" s="142"/>
      <c r="L65" s="142"/>
      <c r="M65" s="142"/>
      <c r="N65" s="142"/>
      <c r="O65" s="142"/>
      <c r="P65" s="142"/>
      <c r="Q65" s="142"/>
      <c r="R65" s="142"/>
      <c r="S65" s="142"/>
      <c r="T65" s="142"/>
      <c r="U65" s="142"/>
      <c r="V65" s="142"/>
      <c r="W65" s="142"/>
      <c r="X65" s="142"/>
      <c r="Y65" s="142"/>
      <c r="Z65" s="142"/>
      <c r="AA65" s="142"/>
      <c r="AB65" s="142"/>
      <c r="AC65" s="142"/>
      <c r="AD65" s="142"/>
      <c r="AE65" s="142"/>
      <c r="AF65" s="142"/>
      <c r="AG65" s="142"/>
      <c r="AH65" s="142"/>
      <c r="AI65" s="142"/>
      <c r="AJ65" s="142"/>
      <c r="AK65" s="142"/>
      <c r="AL65" s="142"/>
      <c r="AM65" s="143"/>
    </row>
    <row r="66" spans="1:39" ht="27.75" customHeight="1" x14ac:dyDescent="0.25">
      <c r="A66" s="135" t="s">
        <v>43</v>
      </c>
      <c r="B66" s="136"/>
      <c r="C66" s="136"/>
      <c r="D66" s="136"/>
      <c r="E66" s="136"/>
      <c r="F66" s="136"/>
      <c r="G66" s="136"/>
      <c r="H66" s="136"/>
      <c r="I66" s="136"/>
      <c r="J66" s="136"/>
      <c r="K66" s="136"/>
      <c r="L66" s="136"/>
      <c r="M66" s="136"/>
      <c r="N66" s="136"/>
      <c r="O66" s="136"/>
      <c r="P66" s="136"/>
      <c r="Q66" s="136"/>
      <c r="R66" s="136"/>
      <c r="S66" s="136"/>
      <c r="T66" s="136"/>
      <c r="U66" s="136"/>
      <c r="V66" s="136"/>
      <c r="W66" s="136"/>
      <c r="X66" s="136"/>
      <c r="Y66" s="136"/>
      <c r="Z66" s="136"/>
      <c r="AA66" s="136"/>
      <c r="AB66" s="136"/>
      <c r="AC66" s="136"/>
      <c r="AD66" s="136"/>
      <c r="AE66" s="136"/>
      <c r="AF66" s="136"/>
      <c r="AG66" s="136"/>
      <c r="AH66" s="136"/>
      <c r="AI66" s="136"/>
      <c r="AJ66" s="136"/>
      <c r="AK66" s="136"/>
      <c r="AL66" s="136"/>
      <c r="AM66" s="137"/>
    </row>
    <row r="67" spans="1:39" ht="90" x14ac:dyDescent="0.25">
      <c r="A67" s="144" t="s">
        <v>1</v>
      </c>
      <c r="B67" s="144"/>
      <c r="C67" s="144"/>
      <c r="D67" s="144"/>
      <c r="E67" s="144"/>
      <c r="F67" s="144"/>
      <c r="G67" s="144"/>
      <c r="H67" s="144"/>
      <c r="I67" s="144"/>
      <c r="J67" s="144"/>
      <c r="K67" s="43"/>
      <c r="L67" s="43"/>
      <c r="M67" s="43"/>
      <c r="N67" s="43"/>
      <c r="O67" s="43"/>
      <c r="P67" s="43"/>
      <c r="Q67" s="43"/>
      <c r="R67" s="43"/>
      <c r="S67" s="43"/>
      <c r="T67" s="43"/>
      <c r="U67" s="26" t="s">
        <v>65</v>
      </c>
      <c r="V67" s="23">
        <v>100</v>
      </c>
      <c r="W67" s="23">
        <v>100</v>
      </c>
      <c r="X67" s="23">
        <v>100</v>
      </c>
      <c r="Y67" s="23">
        <v>100</v>
      </c>
      <c r="Z67" s="23">
        <v>100</v>
      </c>
      <c r="AA67" s="23">
        <v>100</v>
      </c>
      <c r="AB67" s="23">
        <v>100</v>
      </c>
      <c r="AC67" s="23">
        <v>100</v>
      </c>
      <c r="AD67" s="23">
        <v>100</v>
      </c>
      <c r="AE67" s="23">
        <v>100</v>
      </c>
      <c r="AF67" s="23">
        <v>100</v>
      </c>
      <c r="AG67" s="23">
        <v>100</v>
      </c>
      <c r="AH67" s="23">
        <v>100</v>
      </c>
      <c r="AI67" s="23">
        <v>100</v>
      </c>
      <c r="AJ67" s="23">
        <v>100</v>
      </c>
      <c r="AK67" s="23">
        <v>100</v>
      </c>
      <c r="AL67" s="23">
        <v>100</v>
      </c>
      <c r="AM67" s="26" t="s">
        <v>58</v>
      </c>
    </row>
    <row r="68" spans="1:39" ht="27" customHeight="1" x14ac:dyDescent="0.25">
      <c r="A68" s="123" t="s">
        <v>10</v>
      </c>
      <c r="B68" s="124"/>
      <c r="C68" s="124"/>
      <c r="D68" s="124"/>
      <c r="E68" s="124"/>
      <c r="F68" s="124"/>
      <c r="G68" s="124"/>
      <c r="H68" s="124"/>
      <c r="I68" s="124"/>
      <c r="J68" s="124"/>
      <c r="K68" s="124"/>
      <c r="L68" s="124"/>
      <c r="M68" s="124"/>
      <c r="N68" s="124"/>
      <c r="O68" s="124"/>
      <c r="P68" s="124"/>
      <c r="Q68" s="124"/>
      <c r="R68" s="124"/>
      <c r="S68" s="124"/>
      <c r="T68" s="124"/>
      <c r="U68" s="124"/>
      <c r="V68" s="124"/>
      <c r="W68" s="124"/>
      <c r="X68" s="124"/>
      <c r="Y68" s="124"/>
      <c r="Z68" s="124"/>
      <c r="AA68" s="124"/>
      <c r="AB68" s="124"/>
      <c r="AC68" s="124"/>
      <c r="AD68" s="124"/>
      <c r="AE68" s="124"/>
      <c r="AF68" s="124"/>
      <c r="AG68" s="124"/>
      <c r="AH68" s="124"/>
      <c r="AI68" s="124"/>
      <c r="AJ68" s="124"/>
      <c r="AK68" s="124"/>
      <c r="AL68" s="124"/>
      <c r="AM68" s="125"/>
    </row>
    <row r="69" spans="1:39" ht="75" x14ac:dyDescent="0.25">
      <c r="A69" s="82" t="s">
        <v>116</v>
      </c>
      <c r="B69" s="43" t="s">
        <v>6</v>
      </c>
      <c r="C69" s="45">
        <f>SUM(D69:T69)</f>
        <v>1833464703</v>
      </c>
      <c r="D69" s="45">
        <f>D70</f>
        <v>64868117</v>
      </c>
      <c r="E69" s="45">
        <f t="shared" ref="E69:T69" si="9">E70</f>
        <v>43813144</v>
      </c>
      <c r="F69" s="45">
        <f t="shared" si="9"/>
        <v>38449421</v>
      </c>
      <c r="G69" s="45">
        <f t="shared" si="9"/>
        <v>128928106</v>
      </c>
      <c r="H69" s="45">
        <f t="shared" si="9"/>
        <v>119800455</v>
      </c>
      <c r="I69" s="45">
        <f t="shared" si="9"/>
        <v>119800455</v>
      </c>
      <c r="J69" s="45">
        <f>I69</f>
        <v>119800455</v>
      </c>
      <c r="K69" s="45">
        <f t="shared" si="9"/>
        <v>119800455</v>
      </c>
      <c r="L69" s="45">
        <f t="shared" si="9"/>
        <v>119800455</v>
      </c>
      <c r="M69" s="45">
        <f t="shared" si="9"/>
        <v>119800455</v>
      </c>
      <c r="N69" s="45">
        <f t="shared" si="9"/>
        <v>119800455</v>
      </c>
      <c r="O69" s="45">
        <f t="shared" si="9"/>
        <v>119800455</v>
      </c>
      <c r="P69" s="45">
        <f t="shared" si="9"/>
        <v>119800455</v>
      </c>
      <c r="Q69" s="45">
        <f t="shared" si="9"/>
        <v>119800455</v>
      </c>
      <c r="R69" s="45">
        <f t="shared" si="9"/>
        <v>119800455</v>
      </c>
      <c r="S69" s="45">
        <f t="shared" si="9"/>
        <v>119800455</v>
      </c>
      <c r="T69" s="45">
        <f t="shared" si="9"/>
        <v>119800455</v>
      </c>
      <c r="U69" s="26" t="s">
        <v>93</v>
      </c>
      <c r="V69" s="23" t="s">
        <v>2</v>
      </c>
      <c r="W69" s="23" t="s">
        <v>2</v>
      </c>
      <c r="X69" s="23" t="s">
        <v>2</v>
      </c>
      <c r="Y69" s="23" t="s">
        <v>2</v>
      </c>
      <c r="Z69" s="23" t="s">
        <v>2</v>
      </c>
      <c r="AA69" s="23" t="s">
        <v>2</v>
      </c>
      <c r="AB69" s="23" t="s">
        <v>2</v>
      </c>
      <c r="AC69" s="23" t="s">
        <v>2</v>
      </c>
      <c r="AD69" s="23" t="s">
        <v>2</v>
      </c>
      <c r="AE69" s="23" t="s">
        <v>2</v>
      </c>
      <c r="AF69" s="23" t="s">
        <v>2</v>
      </c>
      <c r="AG69" s="23" t="s">
        <v>2</v>
      </c>
      <c r="AH69" s="23" t="s">
        <v>2</v>
      </c>
      <c r="AI69" s="23" t="s">
        <v>2</v>
      </c>
      <c r="AJ69" s="23" t="s">
        <v>2</v>
      </c>
      <c r="AK69" s="23" t="s">
        <v>2</v>
      </c>
      <c r="AL69" s="23" t="s">
        <v>2</v>
      </c>
      <c r="AM69" s="23" t="s">
        <v>2</v>
      </c>
    </row>
    <row r="70" spans="1:39" ht="78" customHeight="1" x14ac:dyDescent="0.25">
      <c r="A70" s="83"/>
      <c r="B70" s="82" t="s">
        <v>7</v>
      </c>
      <c r="C70" s="72">
        <f>SUM(D70:T71)</f>
        <v>1833464703</v>
      </c>
      <c r="D70" s="72">
        <v>64868117</v>
      </c>
      <c r="E70" s="72">
        <v>43813144</v>
      </c>
      <c r="F70" s="72">
        <v>38449421</v>
      </c>
      <c r="G70" s="72">
        <v>128928106</v>
      </c>
      <c r="H70" s="72">
        <v>119800455</v>
      </c>
      <c r="I70" s="72">
        <f>H70</f>
        <v>119800455</v>
      </c>
      <c r="J70" s="72">
        <f>I70</f>
        <v>119800455</v>
      </c>
      <c r="K70" s="72">
        <f t="shared" ref="K70:T70" si="10">H70</f>
        <v>119800455</v>
      </c>
      <c r="L70" s="72">
        <f t="shared" si="10"/>
        <v>119800455</v>
      </c>
      <c r="M70" s="72">
        <f t="shared" si="10"/>
        <v>119800455</v>
      </c>
      <c r="N70" s="72">
        <f t="shared" si="10"/>
        <v>119800455</v>
      </c>
      <c r="O70" s="72">
        <f t="shared" si="10"/>
        <v>119800455</v>
      </c>
      <c r="P70" s="72">
        <f t="shared" si="10"/>
        <v>119800455</v>
      </c>
      <c r="Q70" s="72">
        <f t="shared" si="10"/>
        <v>119800455</v>
      </c>
      <c r="R70" s="72">
        <f t="shared" si="10"/>
        <v>119800455</v>
      </c>
      <c r="S70" s="72">
        <f t="shared" si="10"/>
        <v>119800455</v>
      </c>
      <c r="T70" s="72">
        <f t="shared" si="10"/>
        <v>119800455</v>
      </c>
      <c r="U70" s="106" t="s">
        <v>127</v>
      </c>
      <c r="V70" s="70">
        <v>100</v>
      </c>
      <c r="W70" s="70">
        <v>100</v>
      </c>
      <c r="X70" s="70">
        <v>100</v>
      </c>
      <c r="Y70" s="70">
        <v>100</v>
      </c>
      <c r="Z70" s="70">
        <v>100</v>
      </c>
      <c r="AA70" s="70">
        <v>100</v>
      </c>
      <c r="AB70" s="70">
        <v>100</v>
      </c>
      <c r="AC70" s="70">
        <v>100</v>
      </c>
      <c r="AD70" s="70">
        <v>100</v>
      </c>
      <c r="AE70" s="70">
        <v>100</v>
      </c>
      <c r="AF70" s="70">
        <v>100</v>
      </c>
      <c r="AG70" s="70">
        <v>100</v>
      </c>
      <c r="AH70" s="70">
        <v>100</v>
      </c>
      <c r="AI70" s="70">
        <v>100</v>
      </c>
      <c r="AJ70" s="70">
        <v>100</v>
      </c>
      <c r="AK70" s="70">
        <v>100</v>
      </c>
      <c r="AL70" s="70">
        <v>100</v>
      </c>
      <c r="AM70" s="70" t="s">
        <v>58</v>
      </c>
    </row>
    <row r="71" spans="1:39" x14ac:dyDescent="0.25">
      <c r="A71" s="84"/>
      <c r="B71" s="8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  <c r="O71" s="74"/>
      <c r="P71" s="74"/>
      <c r="Q71" s="74"/>
      <c r="R71" s="74"/>
      <c r="S71" s="74"/>
      <c r="T71" s="74"/>
      <c r="U71" s="107"/>
      <c r="V71" s="71"/>
      <c r="W71" s="71"/>
      <c r="X71" s="71"/>
      <c r="Y71" s="71"/>
      <c r="Z71" s="71"/>
      <c r="AA71" s="71"/>
      <c r="AB71" s="71"/>
      <c r="AC71" s="71"/>
      <c r="AD71" s="71"/>
      <c r="AE71" s="71"/>
      <c r="AF71" s="71"/>
      <c r="AG71" s="71"/>
      <c r="AH71" s="71"/>
      <c r="AI71" s="71"/>
      <c r="AJ71" s="71"/>
      <c r="AK71" s="71"/>
      <c r="AL71" s="71"/>
      <c r="AM71" s="71"/>
    </row>
    <row r="72" spans="1:39" ht="33" customHeight="1" x14ac:dyDescent="0.25">
      <c r="A72" s="130" t="s">
        <v>11</v>
      </c>
      <c r="B72" s="43" t="s">
        <v>6</v>
      </c>
      <c r="C72" s="45">
        <f>SUM(D72:T72)</f>
        <v>1833464703</v>
      </c>
      <c r="D72" s="39">
        <f>D73</f>
        <v>64868117</v>
      </c>
      <c r="E72" s="39">
        <f t="shared" ref="E72:T72" si="11">E73</f>
        <v>43813144</v>
      </c>
      <c r="F72" s="39">
        <f t="shared" si="11"/>
        <v>38449421</v>
      </c>
      <c r="G72" s="39">
        <f t="shared" si="11"/>
        <v>128928106</v>
      </c>
      <c r="H72" s="39">
        <f t="shared" si="11"/>
        <v>119800455</v>
      </c>
      <c r="I72" s="39">
        <f t="shared" si="11"/>
        <v>119800455</v>
      </c>
      <c r="J72" s="39">
        <f t="shared" si="11"/>
        <v>119800455</v>
      </c>
      <c r="K72" s="39">
        <f t="shared" si="11"/>
        <v>119800455</v>
      </c>
      <c r="L72" s="39">
        <f t="shared" si="11"/>
        <v>119800455</v>
      </c>
      <c r="M72" s="39">
        <f t="shared" si="11"/>
        <v>119800455</v>
      </c>
      <c r="N72" s="39">
        <f t="shared" si="11"/>
        <v>119800455</v>
      </c>
      <c r="O72" s="39">
        <f t="shared" si="11"/>
        <v>119800455</v>
      </c>
      <c r="P72" s="39">
        <f t="shared" si="11"/>
        <v>119800455</v>
      </c>
      <c r="Q72" s="39">
        <f t="shared" si="11"/>
        <v>119800455</v>
      </c>
      <c r="R72" s="39">
        <f t="shared" si="11"/>
        <v>119800455</v>
      </c>
      <c r="S72" s="39">
        <f t="shared" si="11"/>
        <v>119800455</v>
      </c>
      <c r="T72" s="39">
        <f t="shared" si="11"/>
        <v>119800455</v>
      </c>
      <c r="U72" s="26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</row>
    <row r="73" spans="1:39" ht="60" x14ac:dyDescent="0.25">
      <c r="A73" s="131"/>
      <c r="B73" s="43" t="s">
        <v>7</v>
      </c>
      <c r="C73" s="45">
        <f>SUM(D73:T73)</f>
        <v>1833464703</v>
      </c>
      <c r="D73" s="39">
        <f>D70</f>
        <v>64868117</v>
      </c>
      <c r="E73" s="39">
        <f t="shared" ref="E73:J73" si="12">E70</f>
        <v>43813144</v>
      </c>
      <c r="F73" s="39">
        <f t="shared" si="12"/>
        <v>38449421</v>
      </c>
      <c r="G73" s="39">
        <f t="shared" si="12"/>
        <v>128928106</v>
      </c>
      <c r="H73" s="39">
        <f t="shared" si="12"/>
        <v>119800455</v>
      </c>
      <c r="I73" s="39">
        <f t="shared" si="12"/>
        <v>119800455</v>
      </c>
      <c r="J73" s="39">
        <f t="shared" si="12"/>
        <v>119800455</v>
      </c>
      <c r="K73" s="39">
        <f t="shared" ref="K73:T73" si="13">K70</f>
        <v>119800455</v>
      </c>
      <c r="L73" s="39">
        <f t="shared" si="13"/>
        <v>119800455</v>
      </c>
      <c r="M73" s="39">
        <f t="shared" si="13"/>
        <v>119800455</v>
      </c>
      <c r="N73" s="39">
        <f t="shared" si="13"/>
        <v>119800455</v>
      </c>
      <c r="O73" s="39">
        <f t="shared" si="13"/>
        <v>119800455</v>
      </c>
      <c r="P73" s="39">
        <f t="shared" si="13"/>
        <v>119800455</v>
      </c>
      <c r="Q73" s="39">
        <f t="shared" si="13"/>
        <v>119800455</v>
      </c>
      <c r="R73" s="39">
        <f t="shared" si="13"/>
        <v>119800455</v>
      </c>
      <c r="S73" s="39">
        <f t="shared" si="13"/>
        <v>119800455</v>
      </c>
      <c r="T73" s="39">
        <f t="shared" si="13"/>
        <v>119800455</v>
      </c>
      <c r="U73" s="26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</row>
    <row r="74" spans="1:39" ht="26.25" customHeight="1" x14ac:dyDescent="0.25">
      <c r="A74" s="123" t="s">
        <v>12</v>
      </c>
      <c r="B74" s="124"/>
      <c r="C74" s="124"/>
      <c r="D74" s="124"/>
      <c r="E74" s="124"/>
      <c r="F74" s="124"/>
      <c r="G74" s="124"/>
      <c r="H74" s="124"/>
      <c r="I74" s="124"/>
      <c r="J74" s="124"/>
      <c r="K74" s="124"/>
      <c r="L74" s="124"/>
      <c r="M74" s="124"/>
      <c r="N74" s="124"/>
      <c r="O74" s="124"/>
      <c r="P74" s="124"/>
      <c r="Q74" s="124"/>
      <c r="R74" s="124"/>
      <c r="S74" s="124"/>
      <c r="T74" s="124"/>
      <c r="U74" s="124"/>
      <c r="V74" s="124"/>
      <c r="W74" s="124"/>
      <c r="X74" s="124"/>
      <c r="Y74" s="124"/>
      <c r="Z74" s="124"/>
      <c r="AA74" s="124"/>
      <c r="AB74" s="124"/>
      <c r="AC74" s="124"/>
      <c r="AD74" s="124"/>
      <c r="AE74" s="124"/>
      <c r="AF74" s="124"/>
      <c r="AG74" s="124"/>
      <c r="AH74" s="124"/>
      <c r="AI74" s="124"/>
      <c r="AJ74" s="124"/>
      <c r="AK74" s="124"/>
      <c r="AL74" s="124"/>
      <c r="AM74" s="125"/>
    </row>
    <row r="75" spans="1:39" ht="75" x14ac:dyDescent="0.25">
      <c r="A75" s="110" t="s">
        <v>37</v>
      </c>
      <c r="B75" s="43" t="s">
        <v>6</v>
      </c>
      <c r="C75" s="45">
        <f t="shared" ref="C75:C80" si="14">SUM(D75:T75)</f>
        <v>747150972</v>
      </c>
      <c r="D75" s="39">
        <f>D76</f>
        <v>0</v>
      </c>
      <c r="E75" s="39">
        <f t="shared" ref="E75:T75" si="15">E76</f>
        <v>239769620</v>
      </c>
      <c r="F75" s="39">
        <f t="shared" si="15"/>
        <v>37238584</v>
      </c>
      <c r="G75" s="39">
        <f t="shared" si="15"/>
        <v>37419581</v>
      </c>
      <c r="H75" s="39">
        <f t="shared" si="15"/>
        <v>33286399</v>
      </c>
      <c r="I75" s="39">
        <f t="shared" si="15"/>
        <v>33286399</v>
      </c>
      <c r="J75" s="39">
        <f>I75</f>
        <v>33286399</v>
      </c>
      <c r="K75" s="39">
        <f t="shared" si="15"/>
        <v>33286399</v>
      </c>
      <c r="L75" s="39">
        <f t="shared" si="15"/>
        <v>33286399</v>
      </c>
      <c r="M75" s="39">
        <f t="shared" si="15"/>
        <v>33286399</v>
      </c>
      <c r="N75" s="39">
        <f t="shared" si="15"/>
        <v>33286399</v>
      </c>
      <c r="O75" s="39">
        <f t="shared" si="15"/>
        <v>33286399</v>
      </c>
      <c r="P75" s="39">
        <f t="shared" si="15"/>
        <v>33286399</v>
      </c>
      <c r="Q75" s="39">
        <f t="shared" si="15"/>
        <v>33286399</v>
      </c>
      <c r="R75" s="39">
        <f t="shared" si="15"/>
        <v>33286399</v>
      </c>
      <c r="S75" s="39">
        <f t="shared" si="15"/>
        <v>33286399</v>
      </c>
      <c r="T75" s="39">
        <f t="shared" si="15"/>
        <v>33286399</v>
      </c>
      <c r="U75" s="26" t="s">
        <v>94</v>
      </c>
      <c r="V75" s="23" t="s">
        <v>2</v>
      </c>
      <c r="W75" s="23" t="s">
        <v>2</v>
      </c>
      <c r="X75" s="23" t="s">
        <v>2</v>
      </c>
      <c r="Y75" s="23" t="s">
        <v>2</v>
      </c>
      <c r="Z75" s="23" t="s">
        <v>2</v>
      </c>
      <c r="AA75" s="23" t="s">
        <v>2</v>
      </c>
      <c r="AB75" s="23" t="s">
        <v>2</v>
      </c>
      <c r="AC75" s="23" t="s">
        <v>2</v>
      </c>
      <c r="AD75" s="23" t="s">
        <v>2</v>
      </c>
      <c r="AE75" s="23" t="s">
        <v>2</v>
      </c>
      <c r="AF75" s="23" t="s">
        <v>2</v>
      </c>
      <c r="AG75" s="23" t="s">
        <v>2</v>
      </c>
      <c r="AH75" s="23" t="s">
        <v>2</v>
      </c>
      <c r="AI75" s="23" t="s">
        <v>2</v>
      </c>
      <c r="AJ75" s="23" t="s">
        <v>2</v>
      </c>
      <c r="AK75" s="23" t="s">
        <v>2</v>
      </c>
      <c r="AL75" s="23" t="s">
        <v>2</v>
      </c>
      <c r="AM75" s="23" t="s">
        <v>2</v>
      </c>
    </row>
    <row r="76" spans="1:39" ht="60" x14ac:dyDescent="0.25">
      <c r="A76" s="111"/>
      <c r="B76" s="43" t="s">
        <v>7</v>
      </c>
      <c r="C76" s="45">
        <f t="shared" si="14"/>
        <v>747150972</v>
      </c>
      <c r="D76" s="39">
        <v>0</v>
      </c>
      <c r="E76" s="39">
        <v>239769620</v>
      </c>
      <c r="F76" s="39">
        <v>37238584</v>
      </c>
      <c r="G76" s="39">
        <v>37419581</v>
      </c>
      <c r="H76" s="39">
        <v>33286399</v>
      </c>
      <c r="I76" s="39">
        <f>H76</f>
        <v>33286399</v>
      </c>
      <c r="J76" s="39">
        <f>I76</f>
        <v>33286399</v>
      </c>
      <c r="K76" s="39">
        <f t="shared" ref="K76:T76" si="16">H76</f>
        <v>33286399</v>
      </c>
      <c r="L76" s="39">
        <f t="shared" si="16"/>
        <v>33286399</v>
      </c>
      <c r="M76" s="39">
        <f t="shared" si="16"/>
        <v>33286399</v>
      </c>
      <c r="N76" s="39">
        <f t="shared" si="16"/>
        <v>33286399</v>
      </c>
      <c r="O76" s="39">
        <f t="shared" si="16"/>
        <v>33286399</v>
      </c>
      <c r="P76" s="39">
        <f t="shared" si="16"/>
        <v>33286399</v>
      </c>
      <c r="Q76" s="39">
        <f t="shared" si="16"/>
        <v>33286399</v>
      </c>
      <c r="R76" s="39">
        <f t="shared" si="16"/>
        <v>33286399</v>
      </c>
      <c r="S76" s="39">
        <f t="shared" si="16"/>
        <v>33286399</v>
      </c>
      <c r="T76" s="39">
        <f t="shared" si="16"/>
        <v>33286399</v>
      </c>
      <c r="U76" s="26" t="s">
        <v>79</v>
      </c>
      <c r="V76" s="23">
        <v>100</v>
      </c>
      <c r="W76" s="23">
        <v>100</v>
      </c>
      <c r="X76" s="23">
        <v>100</v>
      </c>
      <c r="Y76" s="23">
        <v>100</v>
      </c>
      <c r="Z76" s="23">
        <v>100</v>
      </c>
      <c r="AA76" s="23">
        <v>100</v>
      </c>
      <c r="AB76" s="23">
        <v>100</v>
      </c>
      <c r="AC76" s="23">
        <v>100</v>
      </c>
      <c r="AD76" s="23">
        <v>100</v>
      </c>
      <c r="AE76" s="23">
        <v>100</v>
      </c>
      <c r="AF76" s="23">
        <v>100</v>
      </c>
      <c r="AG76" s="23">
        <v>100</v>
      </c>
      <c r="AH76" s="23">
        <v>100</v>
      </c>
      <c r="AI76" s="23">
        <v>100</v>
      </c>
      <c r="AJ76" s="23">
        <v>100</v>
      </c>
      <c r="AK76" s="23">
        <v>100</v>
      </c>
      <c r="AL76" s="23">
        <v>100</v>
      </c>
      <c r="AM76" s="23">
        <v>100</v>
      </c>
    </row>
    <row r="77" spans="1:39" ht="30" x14ac:dyDescent="0.25">
      <c r="A77" s="139" t="s">
        <v>13</v>
      </c>
      <c r="B77" s="43" t="s">
        <v>6</v>
      </c>
      <c r="C77" s="45">
        <f t="shared" si="14"/>
        <v>747150972</v>
      </c>
      <c r="D77" s="39">
        <f t="shared" ref="D77:T77" si="17">D78</f>
        <v>0</v>
      </c>
      <c r="E77" s="39">
        <f t="shared" si="17"/>
        <v>239769620</v>
      </c>
      <c r="F77" s="39">
        <f t="shared" si="17"/>
        <v>37238584</v>
      </c>
      <c r="G77" s="39">
        <f t="shared" si="17"/>
        <v>37419581</v>
      </c>
      <c r="H77" s="39">
        <f t="shared" si="17"/>
        <v>33286399</v>
      </c>
      <c r="I77" s="39">
        <f t="shared" si="17"/>
        <v>33286399</v>
      </c>
      <c r="J77" s="39">
        <f t="shared" si="17"/>
        <v>33286399</v>
      </c>
      <c r="K77" s="39">
        <f t="shared" si="17"/>
        <v>33286399</v>
      </c>
      <c r="L77" s="39">
        <f t="shared" si="17"/>
        <v>33286399</v>
      </c>
      <c r="M77" s="39">
        <f t="shared" si="17"/>
        <v>33286399</v>
      </c>
      <c r="N77" s="39">
        <f t="shared" si="17"/>
        <v>33286399</v>
      </c>
      <c r="O77" s="39">
        <f t="shared" si="17"/>
        <v>33286399</v>
      </c>
      <c r="P77" s="39">
        <f t="shared" si="17"/>
        <v>33286399</v>
      </c>
      <c r="Q77" s="39">
        <f t="shared" si="17"/>
        <v>33286399</v>
      </c>
      <c r="R77" s="39">
        <f t="shared" si="17"/>
        <v>33286399</v>
      </c>
      <c r="S77" s="39">
        <f t="shared" si="17"/>
        <v>33286399</v>
      </c>
      <c r="T77" s="39">
        <f t="shared" si="17"/>
        <v>33286399</v>
      </c>
      <c r="U77" s="26"/>
      <c r="V77" s="23"/>
      <c r="W77" s="23"/>
      <c r="X77" s="23"/>
      <c r="Y77" s="23"/>
      <c r="Z77" s="23"/>
      <c r="AA77" s="23"/>
      <c r="AB77" s="23"/>
      <c r="AC77" s="23"/>
      <c r="AD77" s="23"/>
      <c r="AE77" s="23"/>
      <c r="AF77" s="23"/>
      <c r="AG77" s="23"/>
      <c r="AH77" s="23"/>
      <c r="AI77" s="23"/>
      <c r="AJ77" s="23"/>
      <c r="AK77" s="23"/>
      <c r="AL77" s="23"/>
      <c r="AM77" s="23"/>
    </row>
    <row r="78" spans="1:39" ht="60" x14ac:dyDescent="0.25">
      <c r="A78" s="140"/>
      <c r="B78" s="43" t="s">
        <v>7</v>
      </c>
      <c r="C78" s="45">
        <f t="shared" si="14"/>
        <v>747150972</v>
      </c>
      <c r="D78" s="39">
        <f>D76</f>
        <v>0</v>
      </c>
      <c r="E78" s="39">
        <f t="shared" ref="E78:J78" si="18">E76</f>
        <v>239769620</v>
      </c>
      <c r="F78" s="39">
        <f t="shared" si="18"/>
        <v>37238584</v>
      </c>
      <c r="G78" s="39">
        <f t="shared" si="18"/>
        <v>37419581</v>
      </c>
      <c r="H78" s="39">
        <f t="shared" si="18"/>
        <v>33286399</v>
      </c>
      <c r="I78" s="39">
        <f t="shared" si="18"/>
        <v>33286399</v>
      </c>
      <c r="J78" s="39">
        <f t="shared" si="18"/>
        <v>33286399</v>
      </c>
      <c r="K78" s="39">
        <f t="shared" ref="K78:T78" si="19">K76</f>
        <v>33286399</v>
      </c>
      <c r="L78" s="39">
        <f t="shared" si="19"/>
        <v>33286399</v>
      </c>
      <c r="M78" s="39">
        <f t="shared" si="19"/>
        <v>33286399</v>
      </c>
      <c r="N78" s="39">
        <f t="shared" si="19"/>
        <v>33286399</v>
      </c>
      <c r="O78" s="39">
        <f t="shared" si="19"/>
        <v>33286399</v>
      </c>
      <c r="P78" s="39">
        <f t="shared" si="19"/>
        <v>33286399</v>
      </c>
      <c r="Q78" s="39">
        <f t="shared" si="19"/>
        <v>33286399</v>
      </c>
      <c r="R78" s="39">
        <f t="shared" si="19"/>
        <v>33286399</v>
      </c>
      <c r="S78" s="39">
        <f t="shared" si="19"/>
        <v>33286399</v>
      </c>
      <c r="T78" s="39">
        <f t="shared" si="19"/>
        <v>33286399</v>
      </c>
      <c r="U78" s="26"/>
      <c r="V78" s="23"/>
      <c r="W78" s="23"/>
      <c r="X78" s="23"/>
      <c r="Y78" s="23"/>
      <c r="Z78" s="23"/>
      <c r="AA78" s="23"/>
      <c r="AB78" s="23"/>
      <c r="AC78" s="23"/>
      <c r="AD78" s="23"/>
      <c r="AE78" s="23"/>
      <c r="AF78" s="23"/>
      <c r="AG78" s="23"/>
      <c r="AH78" s="23"/>
      <c r="AI78" s="23"/>
      <c r="AJ78" s="23"/>
      <c r="AK78" s="23"/>
      <c r="AL78" s="23"/>
      <c r="AM78" s="23"/>
    </row>
    <row r="79" spans="1:39" ht="30" x14ac:dyDescent="0.25">
      <c r="A79" s="34" t="s">
        <v>14</v>
      </c>
      <c r="B79" s="43" t="s">
        <v>6</v>
      </c>
      <c r="C79" s="45">
        <f t="shared" si="14"/>
        <v>2580615675</v>
      </c>
      <c r="D79" s="39">
        <f>D77+D72</f>
        <v>64868117</v>
      </c>
      <c r="E79" s="39">
        <f t="shared" ref="E79:J79" si="20">E77+E72</f>
        <v>283582764</v>
      </c>
      <c r="F79" s="39">
        <f t="shared" si="20"/>
        <v>75688005</v>
      </c>
      <c r="G79" s="39">
        <f t="shared" si="20"/>
        <v>166347687</v>
      </c>
      <c r="H79" s="39">
        <f t="shared" si="20"/>
        <v>153086854</v>
      </c>
      <c r="I79" s="39">
        <f t="shared" si="20"/>
        <v>153086854</v>
      </c>
      <c r="J79" s="39">
        <f t="shared" si="20"/>
        <v>153086854</v>
      </c>
      <c r="K79" s="39">
        <f t="shared" ref="K79:T79" si="21">K77+K72</f>
        <v>153086854</v>
      </c>
      <c r="L79" s="39">
        <f t="shared" si="21"/>
        <v>153086854</v>
      </c>
      <c r="M79" s="39">
        <f t="shared" si="21"/>
        <v>153086854</v>
      </c>
      <c r="N79" s="39">
        <f t="shared" si="21"/>
        <v>153086854</v>
      </c>
      <c r="O79" s="39">
        <f t="shared" si="21"/>
        <v>153086854</v>
      </c>
      <c r="P79" s="39">
        <f t="shared" si="21"/>
        <v>153086854</v>
      </c>
      <c r="Q79" s="39">
        <f t="shared" si="21"/>
        <v>153086854</v>
      </c>
      <c r="R79" s="39">
        <f t="shared" si="21"/>
        <v>153086854</v>
      </c>
      <c r="S79" s="39">
        <f t="shared" si="21"/>
        <v>153086854</v>
      </c>
      <c r="T79" s="39">
        <f t="shared" si="21"/>
        <v>153086854</v>
      </c>
      <c r="U79" s="26"/>
      <c r="V79" s="23"/>
      <c r="W79" s="23"/>
      <c r="X79" s="23"/>
      <c r="Y79" s="23"/>
      <c r="Z79" s="23"/>
      <c r="AA79" s="23"/>
      <c r="AB79" s="23"/>
      <c r="AC79" s="23"/>
      <c r="AD79" s="23"/>
      <c r="AE79" s="23"/>
      <c r="AF79" s="23"/>
      <c r="AG79" s="23"/>
      <c r="AH79" s="23"/>
      <c r="AI79" s="23"/>
      <c r="AJ79" s="23"/>
      <c r="AK79" s="23"/>
      <c r="AL79" s="23"/>
      <c r="AM79" s="23"/>
    </row>
    <row r="80" spans="1:39" ht="60" x14ac:dyDescent="0.25">
      <c r="A80" s="35"/>
      <c r="B80" s="43" t="s">
        <v>7</v>
      </c>
      <c r="C80" s="45">
        <f t="shared" si="14"/>
        <v>2580615675</v>
      </c>
      <c r="D80" s="39">
        <f>D78+D73</f>
        <v>64868117</v>
      </c>
      <c r="E80" s="39">
        <f t="shared" ref="E80:J80" si="22">E78+E73</f>
        <v>283582764</v>
      </c>
      <c r="F80" s="39">
        <f t="shared" si="22"/>
        <v>75688005</v>
      </c>
      <c r="G80" s="39">
        <f t="shared" si="22"/>
        <v>166347687</v>
      </c>
      <c r="H80" s="39">
        <f t="shared" si="22"/>
        <v>153086854</v>
      </c>
      <c r="I80" s="39">
        <f t="shared" si="22"/>
        <v>153086854</v>
      </c>
      <c r="J80" s="39">
        <f t="shared" si="22"/>
        <v>153086854</v>
      </c>
      <c r="K80" s="39">
        <f t="shared" ref="K80:T80" si="23">K78+K73</f>
        <v>153086854</v>
      </c>
      <c r="L80" s="39">
        <f t="shared" si="23"/>
        <v>153086854</v>
      </c>
      <c r="M80" s="39">
        <f t="shared" si="23"/>
        <v>153086854</v>
      </c>
      <c r="N80" s="39">
        <f t="shared" si="23"/>
        <v>153086854</v>
      </c>
      <c r="O80" s="39">
        <f t="shared" si="23"/>
        <v>153086854</v>
      </c>
      <c r="P80" s="39">
        <f t="shared" si="23"/>
        <v>153086854</v>
      </c>
      <c r="Q80" s="39">
        <f t="shared" si="23"/>
        <v>153086854</v>
      </c>
      <c r="R80" s="39">
        <f t="shared" si="23"/>
        <v>153086854</v>
      </c>
      <c r="S80" s="39">
        <f t="shared" si="23"/>
        <v>153086854</v>
      </c>
      <c r="T80" s="39">
        <f t="shared" si="23"/>
        <v>153086854</v>
      </c>
      <c r="U80" s="26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</row>
    <row r="81" spans="1:39" ht="27.75" customHeight="1" x14ac:dyDescent="0.25">
      <c r="A81" s="141" t="s">
        <v>15</v>
      </c>
      <c r="B81" s="142"/>
      <c r="C81" s="142"/>
      <c r="D81" s="142"/>
      <c r="E81" s="142"/>
      <c r="F81" s="142"/>
      <c r="G81" s="142"/>
      <c r="H81" s="142"/>
      <c r="I81" s="142"/>
      <c r="J81" s="142"/>
      <c r="K81" s="142"/>
      <c r="L81" s="142"/>
      <c r="M81" s="142"/>
      <c r="N81" s="142"/>
      <c r="O81" s="142"/>
      <c r="P81" s="142"/>
      <c r="Q81" s="142"/>
      <c r="R81" s="142"/>
      <c r="S81" s="142"/>
      <c r="T81" s="142"/>
      <c r="U81" s="142"/>
      <c r="V81" s="142"/>
      <c r="W81" s="142"/>
      <c r="X81" s="142"/>
      <c r="Y81" s="142"/>
      <c r="Z81" s="142"/>
      <c r="AA81" s="142"/>
      <c r="AB81" s="142"/>
      <c r="AC81" s="142"/>
      <c r="AD81" s="142"/>
      <c r="AE81" s="142"/>
      <c r="AF81" s="142"/>
      <c r="AG81" s="142"/>
      <c r="AH81" s="142"/>
      <c r="AI81" s="142"/>
      <c r="AJ81" s="142"/>
      <c r="AK81" s="142"/>
      <c r="AL81" s="142"/>
      <c r="AM81" s="143"/>
    </row>
    <row r="82" spans="1:39" ht="43.5" customHeight="1" x14ac:dyDescent="0.25">
      <c r="A82" s="132" t="s">
        <v>44</v>
      </c>
      <c r="B82" s="133"/>
      <c r="C82" s="133"/>
      <c r="D82" s="133"/>
      <c r="E82" s="133"/>
      <c r="F82" s="133"/>
      <c r="G82" s="133"/>
      <c r="H82" s="133"/>
      <c r="I82" s="133"/>
      <c r="J82" s="133"/>
      <c r="K82" s="133"/>
      <c r="L82" s="133"/>
      <c r="M82" s="133"/>
      <c r="N82" s="133"/>
      <c r="O82" s="133"/>
      <c r="P82" s="133"/>
      <c r="Q82" s="133"/>
      <c r="R82" s="133"/>
      <c r="S82" s="133"/>
      <c r="T82" s="133"/>
      <c r="U82" s="133"/>
      <c r="V82" s="133"/>
      <c r="W82" s="133"/>
      <c r="X82" s="133"/>
      <c r="Y82" s="133"/>
      <c r="Z82" s="133"/>
      <c r="AA82" s="133"/>
      <c r="AB82" s="133"/>
      <c r="AC82" s="133"/>
      <c r="AD82" s="133"/>
      <c r="AE82" s="133"/>
      <c r="AF82" s="133"/>
      <c r="AG82" s="133"/>
      <c r="AH82" s="133"/>
      <c r="AI82" s="133"/>
      <c r="AJ82" s="133"/>
      <c r="AK82" s="133"/>
      <c r="AL82" s="133"/>
      <c r="AM82" s="134"/>
    </row>
    <row r="83" spans="1:39" ht="78.75" customHeight="1" x14ac:dyDescent="0.25">
      <c r="A83" s="138" t="s">
        <v>1</v>
      </c>
      <c r="B83" s="138"/>
      <c r="C83" s="138"/>
      <c r="D83" s="138"/>
      <c r="E83" s="138"/>
      <c r="F83" s="138"/>
      <c r="G83" s="138"/>
      <c r="H83" s="138"/>
      <c r="I83" s="138"/>
      <c r="J83" s="138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6" t="s">
        <v>95</v>
      </c>
      <c r="V83" s="23" t="s">
        <v>2</v>
      </c>
      <c r="W83" s="23" t="s">
        <v>2</v>
      </c>
      <c r="X83" s="23" t="s">
        <v>2</v>
      </c>
      <c r="Y83" s="23" t="s">
        <v>2</v>
      </c>
      <c r="Z83" s="23" t="s">
        <v>2</v>
      </c>
      <c r="AA83" s="23" t="s">
        <v>2</v>
      </c>
      <c r="AB83" s="23" t="s">
        <v>2</v>
      </c>
      <c r="AC83" s="23" t="s">
        <v>2</v>
      </c>
      <c r="AD83" s="23" t="s">
        <v>2</v>
      </c>
      <c r="AE83" s="23" t="s">
        <v>2</v>
      </c>
      <c r="AF83" s="23" t="s">
        <v>2</v>
      </c>
      <c r="AG83" s="23" t="s">
        <v>2</v>
      </c>
      <c r="AH83" s="23" t="s">
        <v>2</v>
      </c>
      <c r="AI83" s="23" t="s">
        <v>2</v>
      </c>
      <c r="AJ83" s="23" t="s">
        <v>2</v>
      </c>
      <c r="AK83" s="23" t="s">
        <v>2</v>
      </c>
      <c r="AL83" s="23" t="s">
        <v>2</v>
      </c>
      <c r="AM83" s="26" t="s">
        <v>59</v>
      </c>
    </row>
    <row r="84" spans="1:39" ht="44.25" customHeight="1" x14ac:dyDescent="0.25">
      <c r="A84" s="123" t="s">
        <v>124</v>
      </c>
      <c r="B84" s="124"/>
      <c r="C84" s="124"/>
      <c r="D84" s="124"/>
      <c r="E84" s="124"/>
      <c r="F84" s="124"/>
      <c r="G84" s="124"/>
      <c r="H84" s="124"/>
      <c r="I84" s="124"/>
      <c r="J84" s="124"/>
      <c r="K84" s="124"/>
      <c r="L84" s="124"/>
      <c r="M84" s="124"/>
      <c r="N84" s="124"/>
      <c r="O84" s="124"/>
      <c r="P84" s="124"/>
      <c r="Q84" s="124"/>
      <c r="R84" s="124"/>
      <c r="S84" s="124"/>
      <c r="T84" s="124"/>
      <c r="U84" s="124"/>
      <c r="V84" s="124"/>
      <c r="W84" s="124"/>
      <c r="X84" s="124"/>
      <c r="Y84" s="124"/>
      <c r="Z84" s="124"/>
      <c r="AA84" s="124"/>
      <c r="AB84" s="124"/>
      <c r="AC84" s="124"/>
      <c r="AD84" s="124"/>
      <c r="AE84" s="124"/>
      <c r="AF84" s="124"/>
      <c r="AG84" s="124"/>
      <c r="AH84" s="124"/>
      <c r="AI84" s="124"/>
      <c r="AJ84" s="124"/>
      <c r="AK84" s="124"/>
      <c r="AL84" s="124"/>
      <c r="AM84" s="125"/>
    </row>
    <row r="85" spans="1:39" ht="30" x14ac:dyDescent="0.25">
      <c r="A85" s="112" t="s">
        <v>38</v>
      </c>
      <c r="B85" s="2" t="s">
        <v>6</v>
      </c>
      <c r="C85" s="39">
        <f>SUM(D85:T85)</f>
        <v>1396744662</v>
      </c>
      <c r="D85" s="39">
        <f>D86</f>
        <v>0</v>
      </c>
      <c r="E85" s="39">
        <f t="shared" ref="E85:T87" si="24">E86</f>
        <v>24337376</v>
      </c>
      <c r="F85" s="39">
        <f t="shared" si="24"/>
        <v>71615292</v>
      </c>
      <c r="G85" s="39">
        <f t="shared" si="24"/>
        <v>11700463</v>
      </c>
      <c r="H85" s="39">
        <f t="shared" si="24"/>
        <v>99160887</v>
      </c>
      <c r="I85" s="39">
        <f t="shared" si="24"/>
        <v>99160887</v>
      </c>
      <c r="J85" s="39">
        <f t="shared" si="24"/>
        <v>99160887</v>
      </c>
      <c r="K85" s="39">
        <f t="shared" si="24"/>
        <v>99160887</v>
      </c>
      <c r="L85" s="39">
        <f t="shared" si="24"/>
        <v>99160887</v>
      </c>
      <c r="M85" s="39">
        <f t="shared" si="24"/>
        <v>99160887</v>
      </c>
      <c r="N85" s="39">
        <f t="shared" si="24"/>
        <v>99160887</v>
      </c>
      <c r="O85" s="39">
        <f t="shared" si="24"/>
        <v>99160887</v>
      </c>
      <c r="P85" s="39">
        <f t="shared" si="24"/>
        <v>99160887</v>
      </c>
      <c r="Q85" s="39">
        <f t="shared" si="24"/>
        <v>99160887</v>
      </c>
      <c r="R85" s="39">
        <f t="shared" si="24"/>
        <v>99160887</v>
      </c>
      <c r="S85" s="39">
        <f t="shared" si="24"/>
        <v>99160887</v>
      </c>
      <c r="T85" s="39">
        <f t="shared" si="24"/>
        <v>99160887</v>
      </c>
      <c r="U85" s="115" t="s">
        <v>96</v>
      </c>
      <c r="V85" s="44" t="s">
        <v>2</v>
      </c>
      <c r="W85" s="44" t="s">
        <v>2</v>
      </c>
      <c r="X85" s="44" t="s">
        <v>2</v>
      </c>
      <c r="Y85" s="44" t="s">
        <v>2</v>
      </c>
      <c r="Z85" s="44" t="s">
        <v>2</v>
      </c>
      <c r="AA85" s="44" t="s">
        <v>2</v>
      </c>
      <c r="AB85" s="44" t="s">
        <v>2</v>
      </c>
      <c r="AC85" s="23" t="s">
        <v>2</v>
      </c>
      <c r="AD85" s="23" t="s">
        <v>2</v>
      </c>
      <c r="AE85" s="23" t="s">
        <v>2</v>
      </c>
      <c r="AF85" s="23" t="s">
        <v>2</v>
      </c>
      <c r="AG85" s="23" t="s">
        <v>2</v>
      </c>
      <c r="AH85" s="23" t="s">
        <v>2</v>
      </c>
      <c r="AI85" s="23" t="s">
        <v>2</v>
      </c>
      <c r="AJ85" s="23" t="s">
        <v>2</v>
      </c>
      <c r="AK85" s="23" t="s">
        <v>2</v>
      </c>
      <c r="AL85" s="23" t="s">
        <v>2</v>
      </c>
      <c r="AM85" s="23" t="s">
        <v>2</v>
      </c>
    </row>
    <row r="86" spans="1:39" ht="108" customHeight="1" x14ac:dyDescent="0.25">
      <c r="A86" s="113"/>
      <c r="B86" s="2" t="s">
        <v>7</v>
      </c>
      <c r="C86" s="39">
        <f>SUM(D86:T86)</f>
        <v>1396744662</v>
      </c>
      <c r="D86" s="39">
        <v>0</v>
      </c>
      <c r="E86" s="39">
        <f>73557216-49219840</f>
        <v>24337376</v>
      </c>
      <c r="F86" s="39">
        <v>71615292</v>
      </c>
      <c r="G86" s="39">
        <v>11700463</v>
      </c>
      <c r="H86" s="39">
        <v>99160887</v>
      </c>
      <c r="I86" s="39">
        <f>H86</f>
        <v>99160887</v>
      </c>
      <c r="J86" s="39">
        <f>H86</f>
        <v>99160887</v>
      </c>
      <c r="K86" s="39">
        <f>H86</f>
        <v>99160887</v>
      </c>
      <c r="L86" s="39">
        <f>I86</f>
        <v>99160887</v>
      </c>
      <c r="M86" s="39">
        <f>L86</f>
        <v>99160887</v>
      </c>
      <c r="N86" s="39">
        <f t="shared" ref="N86:T86" si="25">K86</f>
        <v>99160887</v>
      </c>
      <c r="O86" s="39">
        <f t="shared" si="25"/>
        <v>99160887</v>
      </c>
      <c r="P86" s="39">
        <f t="shared" si="25"/>
        <v>99160887</v>
      </c>
      <c r="Q86" s="39">
        <f t="shared" si="25"/>
        <v>99160887</v>
      </c>
      <c r="R86" s="39">
        <f t="shared" si="25"/>
        <v>99160887</v>
      </c>
      <c r="S86" s="39">
        <f t="shared" si="25"/>
        <v>99160887</v>
      </c>
      <c r="T86" s="39">
        <f t="shared" si="25"/>
        <v>99160887</v>
      </c>
      <c r="U86" s="117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23"/>
    </row>
    <row r="87" spans="1:39" ht="36.75" customHeight="1" x14ac:dyDescent="0.25">
      <c r="A87" s="149" t="s">
        <v>16</v>
      </c>
      <c r="B87" s="2" t="s">
        <v>6</v>
      </c>
      <c r="C87" s="39">
        <f>SUM(D87:T87)</f>
        <v>1396744662</v>
      </c>
      <c r="D87" s="39">
        <f>D88</f>
        <v>0</v>
      </c>
      <c r="E87" s="39">
        <f t="shared" si="24"/>
        <v>24337376</v>
      </c>
      <c r="F87" s="39">
        <f t="shared" si="24"/>
        <v>71615292</v>
      </c>
      <c r="G87" s="39">
        <f t="shared" si="24"/>
        <v>11700463</v>
      </c>
      <c r="H87" s="39">
        <f t="shared" si="24"/>
        <v>99160887</v>
      </c>
      <c r="I87" s="39">
        <f t="shared" si="24"/>
        <v>99160887</v>
      </c>
      <c r="J87" s="39">
        <f t="shared" si="24"/>
        <v>99160887</v>
      </c>
      <c r="K87" s="39">
        <f t="shared" si="24"/>
        <v>99160887</v>
      </c>
      <c r="L87" s="39">
        <f t="shared" si="24"/>
        <v>99160887</v>
      </c>
      <c r="M87" s="39">
        <f t="shared" si="24"/>
        <v>99160887</v>
      </c>
      <c r="N87" s="39">
        <f t="shared" si="24"/>
        <v>99160887</v>
      </c>
      <c r="O87" s="39">
        <f t="shared" si="24"/>
        <v>99160887</v>
      </c>
      <c r="P87" s="39">
        <f t="shared" si="24"/>
        <v>99160887</v>
      </c>
      <c r="Q87" s="39">
        <f t="shared" si="24"/>
        <v>99160887</v>
      </c>
      <c r="R87" s="39">
        <f t="shared" si="24"/>
        <v>99160887</v>
      </c>
      <c r="S87" s="39">
        <f t="shared" si="24"/>
        <v>99160887</v>
      </c>
      <c r="T87" s="39">
        <f t="shared" si="24"/>
        <v>99160887</v>
      </c>
      <c r="U87" s="30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44"/>
      <c r="AJ87" s="44"/>
      <c r="AK87" s="44"/>
      <c r="AL87" s="44"/>
      <c r="AM87" s="23"/>
    </row>
    <row r="88" spans="1:39" ht="63" customHeight="1" x14ac:dyDescent="0.25">
      <c r="A88" s="149"/>
      <c r="B88" s="2" t="s">
        <v>7</v>
      </c>
      <c r="C88" s="39">
        <f>SUM(D88:T88)</f>
        <v>1396744662</v>
      </c>
      <c r="D88" s="39">
        <f t="shared" ref="D88:J88" si="26">D86</f>
        <v>0</v>
      </c>
      <c r="E88" s="39">
        <f t="shared" si="26"/>
        <v>24337376</v>
      </c>
      <c r="F88" s="39">
        <f t="shared" si="26"/>
        <v>71615292</v>
      </c>
      <c r="G88" s="39">
        <f t="shared" si="26"/>
        <v>11700463</v>
      </c>
      <c r="H88" s="39">
        <f t="shared" si="26"/>
        <v>99160887</v>
      </c>
      <c r="I88" s="39">
        <f t="shared" si="26"/>
        <v>99160887</v>
      </c>
      <c r="J88" s="39">
        <f t="shared" si="26"/>
        <v>99160887</v>
      </c>
      <c r="K88" s="39">
        <f t="shared" ref="K88:T88" si="27">K86</f>
        <v>99160887</v>
      </c>
      <c r="L88" s="39">
        <f t="shared" si="27"/>
        <v>99160887</v>
      </c>
      <c r="M88" s="39">
        <f t="shared" si="27"/>
        <v>99160887</v>
      </c>
      <c r="N88" s="39">
        <f t="shared" si="27"/>
        <v>99160887</v>
      </c>
      <c r="O88" s="39">
        <f t="shared" si="27"/>
        <v>99160887</v>
      </c>
      <c r="P88" s="39">
        <f t="shared" si="27"/>
        <v>99160887</v>
      </c>
      <c r="Q88" s="39">
        <f t="shared" si="27"/>
        <v>99160887</v>
      </c>
      <c r="R88" s="39">
        <f t="shared" si="27"/>
        <v>99160887</v>
      </c>
      <c r="S88" s="39">
        <f t="shared" si="27"/>
        <v>99160887</v>
      </c>
      <c r="T88" s="39">
        <f t="shared" si="27"/>
        <v>99160887</v>
      </c>
      <c r="U88" s="30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23"/>
    </row>
    <row r="89" spans="1:39" ht="27.75" customHeight="1" x14ac:dyDescent="0.25">
      <c r="A89" s="150" t="s">
        <v>17</v>
      </c>
      <c r="B89" s="151"/>
      <c r="C89" s="151"/>
      <c r="D89" s="151"/>
      <c r="E89" s="151"/>
      <c r="F89" s="151"/>
      <c r="G89" s="151"/>
      <c r="H89" s="151"/>
      <c r="I89" s="151"/>
      <c r="J89" s="151"/>
      <c r="K89" s="151"/>
      <c r="L89" s="151"/>
      <c r="M89" s="151"/>
      <c r="N89" s="151"/>
      <c r="O89" s="151"/>
      <c r="P89" s="151"/>
      <c r="Q89" s="151"/>
      <c r="R89" s="151"/>
      <c r="S89" s="151"/>
      <c r="T89" s="151"/>
      <c r="U89" s="151"/>
      <c r="V89" s="151"/>
      <c r="W89" s="151"/>
      <c r="X89" s="151"/>
      <c r="Y89" s="151"/>
      <c r="Z89" s="151"/>
      <c r="AA89" s="151"/>
      <c r="AB89" s="151"/>
      <c r="AC89" s="151"/>
      <c r="AD89" s="151"/>
      <c r="AE89" s="151"/>
      <c r="AF89" s="151"/>
      <c r="AG89" s="151"/>
      <c r="AH89" s="151"/>
      <c r="AI89" s="151"/>
      <c r="AJ89" s="151"/>
      <c r="AK89" s="151"/>
      <c r="AL89" s="151"/>
      <c r="AM89" s="152"/>
    </row>
    <row r="90" spans="1:39" ht="43.5" customHeight="1" x14ac:dyDescent="0.25">
      <c r="A90" s="112" t="s">
        <v>117</v>
      </c>
      <c r="B90" s="2" t="s">
        <v>6</v>
      </c>
      <c r="C90" s="39">
        <f t="shared" ref="C90:C95" si="28">SUM(D90:T90)</f>
        <v>2329346205</v>
      </c>
      <c r="D90" s="39">
        <f>D91+D92</f>
        <v>0</v>
      </c>
      <c r="E90" s="39">
        <f t="shared" ref="E90:J90" si="29">E91+E92</f>
        <v>48273388</v>
      </c>
      <c r="F90" s="39">
        <f t="shared" si="29"/>
        <v>456231583</v>
      </c>
      <c r="G90" s="39">
        <f t="shared" si="29"/>
        <v>129685213</v>
      </c>
      <c r="H90" s="39">
        <f t="shared" si="29"/>
        <v>130396617</v>
      </c>
      <c r="I90" s="39">
        <f t="shared" si="29"/>
        <v>130396617</v>
      </c>
      <c r="J90" s="39">
        <f t="shared" si="29"/>
        <v>130396617</v>
      </c>
      <c r="K90" s="39">
        <f t="shared" ref="K90:T90" si="30">K91+K92</f>
        <v>130396617</v>
      </c>
      <c r="L90" s="39">
        <f t="shared" si="30"/>
        <v>130396617</v>
      </c>
      <c r="M90" s="39">
        <f t="shared" si="30"/>
        <v>130396617</v>
      </c>
      <c r="N90" s="39">
        <f t="shared" si="30"/>
        <v>130396617</v>
      </c>
      <c r="O90" s="39">
        <f t="shared" si="30"/>
        <v>130396617</v>
      </c>
      <c r="P90" s="39">
        <f t="shared" si="30"/>
        <v>130396617</v>
      </c>
      <c r="Q90" s="39">
        <f t="shared" si="30"/>
        <v>130396617</v>
      </c>
      <c r="R90" s="39">
        <f t="shared" si="30"/>
        <v>130396617</v>
      </c>
      <c r="S90" s="39">
        <f t="shared" si="30"/>
        <v>130396617</v>
      </c>
      <c r="T90" s="39">
        <f t="shared" si="30"/>
        <v>130396617</v>
      </c>
      <c r="U90" s="115" t="s">
        <v>97</v>
      </c>
      <c r="V90" s="44" t="s">
        <v>2</v>
      </c>
      <c r="W90" s="44" t="s">
        <v>2</v>
      </c>
      <c r="X90" s="44" t="s">
        <v>2</v>
      </c>
      <c r="Y90" s="44" t="s">
        <v>2</v>
      </c>
      <c r="Z90" s="44" t="s">
        <v>2</v>
      </c>
      <c r="AA90" s="44" t="s">
        <v>2</v>
      </c>
      <c r="AB90" s="44" t="s">
        <v>2</v>
      </c>
      <c r="AC90" s="44" t="s">
        <v>2</v>
      </c>
      <c r="AD90" s="44" t="s">
        <v>2</v>
      </c>
      <c r="AE90" s="44" t="s">
        <v>2</v>
      </c>
      <c r="AF90" s="44" t="s">
        <v>2</v>
      </c>
      <c r="AG90" s="44" t="s">
        <v>2</v>
      </c>
      <c r="AH90" s="44" t="s">
        <v>2</v>
      </c>
      <c r="AI90" s="44" t="s">
        <v>2</v>
      </c>
      <c r="AJ90" s="44" t="s">
        <v>2</v>
      </c>
      <c r="AK90" s="44" t="s">
        <v>2</v>
      </c>
      <c r="AL90" s="44" t="s">
        <v>2</v>
      </c>
      <c r="AM90" s="23" t="s">
        <v>2</v>
      </c>
    </row>
    <row r="91" spans="1:39" ht="60.75" customHeight="1" x14ac:dyDescent="0.25">
      <c r="A91" s="114"/>
      <c r="B91" s="2" t="s">
        <v>7</v>
      </c>
      <c r="C91" s="39">
        <f t="shared" si="28"/>
        <v>2323590505</v>
      </c>
      <c r="D91" s="39">
        <f>0-D92</f>
        <v>0</v>
      </c>
      <c r="E91" s="39">
        <f>137746890-89473502-E92</f>
        <v>48273388</v>
      </c>
      <c r="F91" s="39">
        <f>113856000+212690370+129050513</f>
        <v>455596883</v>
      </c>
      <c r="G91" s="39">
        <f>129050513</f>
        <v>129050513</v>
      </c>
      <c r="H91" s="39">
        <v>130051517</v>
      </c>
      <c r="I91" s="39">
        <f>H91</f>
        <v>130051517</v>
      </c>
      <c r="J91" s="39">
        <f>I91</f>
        <v>130051517</v>
      </c>
      <c r="K91" s="39">
        <f t="shared" ref="K91:T92" si="31">H91</f>
        <v>130051517</v>
      </c>
      <c r="L91" s="39">
        <f t="shared" si="31"/>
        <v>130051517</v>
      </c>
      <c r="M91" s="39">
        <f t="shared" si="31"/>
        <v>130051517</v>
      </c>
      <c r="N91" s="39">
        <f t="shared" si="31"/>
        <v>130051517</v>
      </c>
      <c r="O91" s="39">
        <f t="shared" si="31"/>
        <v>130051517</v>
      </c>
      <c r="P91" s="39">
        <f t="shared" si="31"/>
        <v>130051517</v>
      </c>
      <c r="Q91" s="39">
        <f t="shared" si="31"/>
        <v>130051517</v>
      </c>
      <c r="R91" s="39">
        <f t="shared" si="31"/>
        <v>130051517</v>
      </c>
      <c r="S91" s="39">
        <f t="shared" si="31"/>
        <v>130051517</v>
      </c>
      <c r="T91" s="39">
        <f t="shared" si="31"/>
        <v>130051517</v>
      </c>
      <c r="U91" s="116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23"/>
    </row>
    <row r="92" spans="1:39" ht="105.75" customHeight="1" x14ac:dyDescent="0.25">
      <c r="A92" s="113"/>
      <c r="B92" s="13" t="s">
        <v>106</v>
      </c>
      <c r="C92" s="39">
        <f t="shared" si="28"/>
        <v>5755700</v>
      </c>
      <c r="D92" s="39">
        <v>0</v>
      </c>
      <c r="E92" s="39">
        <v>0</v>
      </c>
      <c r="F92" s="39">
        <v>634700</v>
      </c>
      <c r="G92" s="39">
        <v>634700</v>
      </c>
      <c r="H92" s="39">
        <v>345100</v>
      </c>
      <c r="I92" s="39">
        <f>H92</f>
        <v>345100</v>
      </c>
      <c r="J92" s="39">
        <f>I92</f>
        <v>345100</v>
      </c>
      <c r="K92" s="39">
        <f t="shared" si="31"/>
        <v>345100</v>
      </c>
      <c r="L92" s="39">
        <f t="shared" si="31"/>
        <v>345100</v>
      </c>
      <c r="M92" s="39">
        <f t="shared" si="31"/>
        <v>345100</v>
      </c>
      <c r="N92" s="39">
        <f t="shared" si="31"/>
        <v>345100</v>
      </c>
      <c r="O92" s="39">
        <f t="shared" si="31"/>
        <v>345100</v>
      </c>
      <c r="P92" s="39">
        <f t="shared" si="31"/>
        <v>345100</v>
      </c>
      <c r="Q92" s="39">
        <f t="shared" si="31"/>
        <v>345100</v>
      </c>
      <c r="R92" s="39">
        <f t="shared" si="31"/>
        <v>345100</v>
      </c>
      <c r="S92" s="39">
        <f t="shared" si="31"/>
        <v>345100</v>
      </c>
      <c r="T92" s="39">
        <f t="shared" si="31"/>
        <v>345100</v>
      </c>
      <c r="U92" s="117"/>
      <c r="V92" s="44"/>
      <c r="W92" s="44"/>
      <c r="X92" s="44"/>
      <c r="Y92" s="44"/>
      <c r="Z92" s="44"/>
      <c r="AA92" s="44"/>
      <c r="AB92" s="44"/>
      <c r="AC92" s="44"/>
      <c r="AD92" s="44"/>
      <c r="AE92" s="44"/>
      <c r="AF92" s="44"/>
      <c r="AG92" s="44"/>
      <c r="AH92" s="44"/>
      <c r="AI92" s="44"/>
      <c r="AJ92" s="44"/>
      <c r="AK92" s="44"/>
      <c r="AL92" s="44"/>
      <c r="AM92" s="23"/>
    </row>
    <row r="93" spans="1:39" ht="30" x14ac:dyDescent="0.25">
      <c r="A93" s="40" t="s">
        <v>18</v>
      </c>
      <c r="B93" s="2" t="s">
        <v>6</v>
      </c>
      <c r="C93" s="39">
        <f t="shared" si="28"/>
        <v>2329346205</v>
      </c>
      <c r="D93" s="39">
        <f>D94+D95</f>
        <v>0</v>
      </c>
      <c r="E93" s="39">
        <f t="shared" ref="E93:J93" si="32">E94+E95</f>
        <v>48273388</v>
      </c>
      <c r="F93" s="39">
        <f t="shared" si="32"/>
        <v>456231583</v>
      </c>
      <c r="G93" s="39">
        <f t="shared" si="32"/>
        <v>129685213</v>
      </c>
      <c r="H93" s="39">
        <f t="shared" si="32"/>
        <v>130396617</v>
      </c>
      <c r="I93" s="39">
        <f t="shared" si="32"/>
        <v>130396617</v>
      </c>
      <c r="J93" s="39">
        <f t="shared" si="32"/>
        <v>130396617</v>
      </c>
      <c r="K93" s="39">
        <f t="shared" ref="K93:T93" si="33">K94+K95</f>
        <v>130396617</v>
      </c>
      <c r="L93" s="39">
        <f t="shared" si="33"/>
        <v>130396617</v>
      </c>
      <c r="M93" s="39">
        <f t="shared" si="33"/>
        <v>130396617</v>
      </c>
      <c r="N93" s="39">
        <f t="shared" si="33"/>
        <v>130396617</v>
      </c>
      <c r="O93" s="39">
        <f t="shared" si="33"/>
        <v>130396617</v>
      </c>
      <c r="P93" s="39">
        <f t="shared" si="33"/>
        <v>130396617</v>
      </c>
      <c r="Q93" s="39">
        <f t="shared" si="33"/>
        <v>130396617</v>
      </c>
      <c r="R93" s="39">
        <f t="shared" si="33"/>
        <v>130396617</v>
      </c>
      <c r="S93" s="39">
        <f t="shared" si="33"/>
        <v>130396617</v>
      </c>
      <c r="T93" s="39">
        <f t="shared" si="33"/>
        <v>130396617</v>
      </c>
      <c r="U93" s="30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23"/>
    </row>
    <row r="94" spans="1:39" ht="64.5" customHeight="1" x14ac:dyDescent="0.25">
      <c r="A94" s="41"/>
      <c r="B94" s="2" t="s">
        <v>7</v>
      </c>
      <c r="C94" s="39">
        <f t="shared" si="28"/>
        <v>2323590505</v>
      </c>
      <c r="D94" s="39">
        <f>D91</f>
        <v>0</v>
      </c>
      <c r="E94" s="39">
        <f t="shared" ref="E94:J94" si="34">E91</f>
        <v>48273388</v>
      </c>
      <c r="F94" s="39">
        <f t="shared" si="34"/>
        <v>455596883</v>
      </c>
      <c r="G94" s="39">
        <f t="shared" si="34"/>
        <v>129050513</v>
      </c>
      <c r="H94" s="39">
        <f t="shared" si="34"/>
        <v>130051517</v>
      </c>
      <c r="I94" s="39">
        <f t="shared" si="34"/>
        <v>130051517</v>
      </c>
      <c r="J94" s="39">
        <f t="shared" si="34"/>
        <v>130051517</v>
      </c>
      <c r="K94" s="39">
        <f t="shared" ref="K94:T94" si="35">K91</f>
        <v>130051517</v>
      </c>
      <c r="L94" s="39">
        <f t="shared" si="35"/>
        <v>130051517</v>
      </c>
      <c r="M94" s="39">
        <f t="shared" si="35"/>
        <v>130051517</v>
      </c>
      <c r="N94" s="39">
        <f t="shared" si="35"/>
        <v>130051517</v>
      </c>
      <c r="O94" s="39">
        <f t="shared" si="35"/>
        <v>130051517</v>
      </c>
      <c r="P94" s="39">
        <f t="shared" si="35"/>
        <v>130051517</v>
      </c>
      <c r="Q94" s="39">
        <f t="shared" si="35"/>
        <v>130051517</v>
      </c>
      <c r="R94" s="39">
        <f t="shared" si="35"/>
        <v>130051517</v>
      </c>
      <c r="S94" s="39">
        <f t="shared" si="35"/>
        <v>130051517</v>
      </c>
      <c r="T94" s="39">
        <f t="shared" si="35"/>
        <v>130051517</v>
      </c>
      <c r="U94" s="30"/>
      <c r="V94" s="44"/>
      <c r="W94" s="44"/>
      <c r="X94" s="44"/>
      <c r="Y94" s="44"/>
      <c r="Z94" s="44"/>
      <c r="AA94" s="44"/>
      <c r="AB94" s="44"/>
      <c r="AC94" s="44"/>
      <c r="AD94" s="44"/>
      <c r="AE94" s="44"/>
      <c r="AF94" s="44"/>
      <c r="AG94" s="44"/>
      <c r="AH94" s="44"/>
      <c r="AI94" s="44"/>
      <c r="AJ94" s="44"/>
      <c r="AK94" s="44"/>
      <c r="AL94" s="44"/>
      <c r="AM94" s="23"/>
    </row>
    <row r="95" spans="1:39" ht="105" customHeight="1" x14ac:dyDescent="0.25">
      <c r="A95" s="1"/>
      <c r="B95" s="13" t="s">
        <v>106</v>
      </c>
      <c r="C95" s="39">
        <f t="shared" si="28"/>
        <v>5755700</v>
      </c>
      <c r="D95" s="39">
        <f>D92</f>
        <v>0</v>
      </c>
      <c r="E95" s="39">
        <f t="shared" ref="E95:J95" si="36">E92</f>
        <v>0</v>
      </c>
      <c r="F95" s="39">
        <f t="shared" si="36"/>
        <v>634700</v>
      </c>
      <c r="G95" s="39">
        <f t="shared" si="36"/>
        <v>634700</v>
      </c>
      <c r="H95" s="39">
        <f t="shared" si="36"/>
        <v>345100</v>
      </c>
      <c r="I95" s="39">
        <f t="shared" si="36"/>
        <v>345100</v>
      </c>
      <c r="J95" s="39">
        <f t="shared" si="36"/>
        <v>345100</v>
      </c>
      <c r="K95" s="39">
        <f t="shared" ref="K95:T95" si="37">K92</f>
        <v>345100</v>
      </c>
      <c r="L95" s="39">
        <f t="shared" si="37"/>
        <v>345100</v>
      </c>
      <c r="M95" s="39">
        <f t="shared" si="37"/>
        <v>345100</v>
      </c>
      <c r="N95" s="39">
        <f t="shared" si="37"/>
        <v>345100</v>
      </c>
      <c r="O95" s="39">
        <f t="shared" si="37"/>
        <v>345100</v>
      </c>
      <c r="P95" s="39">
        <f t="shared" si="37"/>
        <v>345100</v>
      </c>
      <c r="Q95" s="39">
        <f t="shared" si="37"/>
        <v>345100</v>
      </c>
      <c r="R95" s="39">
        <f t="shared" si="37"/>
        <v>345100</v>
      </c>
      <c r="S95" s="39">
        <f t="shared" si="37"/>
        <v>345100</v>
      </c>
      <c r="T95" s="39">
        <f t="shared" si="37"/>
        <v>345100</v>
      </c>
      <c r="U95" s="30"/>
      <c r="V95" s="44"/>
      <c r="W95" s="44"/>
      <c r="X95" s="44"/>
      <c r="Y95" s="44"/>
      <c r="Z95" s="44"/>
      <c r="AA95" s="44"/>
      <c r="AB95" s="44"/>
      <c r="AC95" s="44"/>
      <c r="AD95" s="44"/>
      <c r="AE95" s="44"/>
      <c r="AF95" s="44"/>
      <c r="AG95" s="44"/>
      <c r="AH95" s="44"/>
      <c r="AI95" s="44"/>
      <c r="AJ95" s="44"/>
      <c r="AK95" s="44"/>
      <c r="AL95" s="44"/>
      <c r="AM95" s="23"/>
    </row>
    <row r="96" spans="1:39" ht="39.75" customHeight="1" x14ac:dyDescent="0.25">
      <c r="A96" s="153" t="s">
        <v>123</v>
      </c>
      <c r="B96" s="154"/>
      <c r="C96" s="154"/>
      <c r="D96" s="154"/>
      <c r="E96" s="154"/>
      <c r="F96" s="154"/>
      <c r="G96" s="154"/>
      <c r="H96" s="154"/>
      <c r="I96" s="154"/>
      <c r="J96" s="154"/>
      <c r="K96" s="154"/>
      <c r="L96" s="154"/>
      <c r="M96" s="154"/>
      <c r="N96" s="154"/>
      <c r="O96" s="154"/>
      <c r="P96" s="154"/>
      <c r="Q96" s="154"/>
      <c r="R96" s="154"/>
      <c r="S96" s="154"/>
      <c r="T96" s="154"/>
      <c r="U96" s="154"/>
      <c r="V96" s="154"/>
      <c r="W96" s="154"/>
      <c r="X96" s="154"/>
      <c r="Y96" s="154"/>
      <c r="Z96" s="154"/>
      <c r="AA96" s="154"/>
      <c r="AB96" s="154"/>
      <c r="AC96" s="154"/>
      <c r="AD96" s="154"/>
      <c r="AE96" s="154"/>
      <c r="AF96" s="154"/>
      <c r="AG96" s="154"/>
      <c r="AH96" s="154"/>
      <c r="AI96" s="154"/>
      <c r="AJ96" s="154"/>
      <c r="AK96" s="154"/>
      <c r="AL96" s="154"/>
      <c r="AM96" s="155"/>
    </row>
    <row r="97" spans="1:39" ht="60" x14ac:dyDescent="0.25">
      <c r="A97" s="112" t="s">
        <v>39</v>
      </c>
      <c r="B97" s="2" t="s">
        <v>6</v>
      </c>
      <c r="C97" s="39">
        <f>SUM(D97:T97)</f>
        <v>10674926551</v>
      </c>
      <c r="D97" s="39">
        <f t="shared" ref="D97:I97" si="38">D98</f>
        <v>0</v>
      </c>
      <c r="E97" s="39">
        <f>E98</f>
        <v>0</v>
      </c>
      <c r="F97" s="39">
        <f t="shared" si="38"/>
        <v>0</v>
      </c>
      <c r="G97" s="39">
        <f t="shared" si="38"/>
        <v>255869500</v>
      </c>
      <c r="H97" s="39">
        <f t="shared" si="38"/>
        <v>801465927</v>
      </c>
      <c r="I97" s="39">
        <f t="shared" si="38"/>
        <v>801465927</v>
      </c>
      <c r="J97" s="39">
        <f>J98</f>
        <v>801465927</v>
      </c>
      <c r="K97" s="39">
        <f t="shared" ref="K97:T97" si="39">K98</f>
        <v>801465927</v>
      </c>
      <c r="L97" s="39">
        <f t="shared" si="39"/>
        <v>801465927</v>
      </c>
      <c r="M97" s="39">
        <f t="shared" si="39"/>
        <v>801465927</v>
      </c>
      <c r="N97" s="39">
        <f t="shared" si="39"/>
        <v>801465927</v>
      </c>
      <c r="O97" s="39">
        <f t="shared" si="39"/>
        <v>801465927</v>
      </c>
      <c r="P97" s="39">
        <f t="shared" si="39"/>
        <v>801465927</v>
      </c>
      <c r="Q97" s="39">
        <f t="shared" si="39"/>
        <v>801465927</v>
      </c>
      <c r="R97" s="39">
        <f t="shared" si="39"/>
        <v>801465927</v>
      </c>
      <c r="S97" s="39">
        <f t="shared" si="39"/>
        <v>801465927</v>
      </c>
      <c r="T97" s="39">
        <f t="shared" si="39"/>
        <v>801465927</v>
      </c>
      <c r="U97" s="115" t="s">
        <v>84</v>
      </c>
      <c r="V97" s="44" t="s">
        <v>2</v>
      </c>
      <c r="W97" s="44" t="s">
        <v>2</v>
      </c>
      <c r="X97" s="44" t="s">
        <v>2</v>
      </c>
      <c r="Y97" s="44" t="s">
        <v>2</v>
      </c>
      <c r="Z97" s="44" t="s">
        <v>2</v>
      </c>
      <c r="AA97" s="44" t="s">
        <v>2</v>
      </c>
      <c r="AB97" s="44" t="s">
        <v>2</v>
      </c>
      <c r="AC97" s="44" t="s">
        <v>2</v>
      </c>
      <c r="AD97" s="44" t="s">
        <v>2</v>
      </c>
      <c r="AE97" s="44" t="s">
        <v>2</v>
      </c>
      <c r="AF97" s="44" t="s">
        <v>2</v>
      </c>
      <c r="AG97" s="44" t="s">
        <v>2</v>
      </c>
      <c r="AH97" s="44" t="s">
        <v>2</v>
      </c>
      <c r="AI97" s="44" t="s">
        <v>2</v>
      </c>
      <c r="AJ97" s="44" t="s">
        <v>2</v>
      </c>
      <c r="AK97" s="44" t="s">
        <v>2</v>
      </c>
      <c r="AL97" s="44" t="s">
        <v>2</v>
      </c>
      <c r="AM97" s="26" t="s">
        <v>59</v>
      </c>
    </row>
    <row r="98" spans="1:39" ht="60.75" customHeight="1" x14ac:dyDescent="0.25">
      <c r="A98" s="114"/>
      <c r="B98" s="2" t="s">
        <v>7</v>
      </c>
      <c r="C98" s="39">
        <f>SUM(D98:T98)</f>
        <v>10674926551</v>
      </c>
      <c r="D98" s="39">
        <v>0</v>
      </c>
      <c r="E98" s="39">
        <v>0</v>
      </c>
      <c r="F98" s="39">
        <v>0</v>
      </c>
      <c r="G98" s="39">
        <v>255869500</v>
      </c>
      <c r="H98" s="39">
        <v>801465927</v>
      </c>
      <c r="I98" s="39">
        <f>H98</f>
        <v>801465927</v>
      </c>
      <c r="J98" s="39">
        <f>I98</f>
        <v>801465927</v>
      </c>
      <c r="K98" s="39">
        <f t="shared" ref="K98:T98" si="40">H98</f>
        <v>801465927</v>
      </c>
      <c r="L98" s="39">
        <f t="shared" si="40"/>
        <v>801465927</v>
      </c>
      <c r="M98" s="39">
        <f t="shared" si="40"/>
        <v>801465927</v>
      </c>
      <c r="N98" s="39">
        <f t="shared" si="40"/>
        <v>801465927</v>
      </c>
      <c r="O98" s="39">
        <f t="shared" si="40"/>
        <v>801465927</v>
      </c>
      <c r="P98" s="39">
        <f t="shared" si="40"/>
        <v>801465927</v>
      </c>
      <c r="Q98" s="39">
        <f t="shared" si="40"/>
        <v>801465927</v>
      </c>
      <c r="R98" s="39">
        <f t="shared" si="40"/>
        <v>801465927</v>
      </c>
      <c r="S98" s="39">
        <f t="shared" si="40"/>
        <v>801465927</v>
      </c>
      <c r="T98" s="39">
        <f t="shared" si="40"/>
        <v>801465927</v>
      </c>
      <c r="U98" s="117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44"/>
      <c r="AH98" s="44"/>
      <c r="AI98" s="44"/>
      <c r="AJ98" s="44"/>
      <c r="AK98" s="44"/>
      <c r="AL98" s="44"/>
      <c r="AM98" s="26"/>
    </row>
    <row r="99" spans="1:39" ht="35.25" customHeight="1" x14ac:dyDescent="0.25">
      <c r="A99" s="149" t="s">
        <v>19</v>
      </c>
      <c r="B99" s="2" t="s">
        <v>6</v>
      </c>
      <c r="C99" s="39">
        <f t="shared" ref="C99:C102" si="41">SUM(D99:T99)</f>
        <v>10674926551</v>
      </c>
      <c r="D99" s="39">
        <f t="shared" ref="D99:I99" si="42">D100</f>
        <v>0</v>
      </c>
      <c r="E99" s="39">
        <f t="shared" si="42"/>
        <v>0</v>
      </c>
      <c r="F99" s="39">
        <f t="shared" si="42"/>
        <v>0</v>
      </c>
      <c r="G99" s="39">
        <f t="shared" si="42"/>
        <v>255869500</v>
      </c>
      <c r="H99" s="39">
        <f t="shared" si="42"/>
        <v>801465927</v>
      </c>
      <c r="I99" s="39">
        <f t="shared" si="42"/>
        <v>801465927</v>
      </c>
      <c r="J99" s="39">
        <f>J100</f>
        <v>801465927</v>
      </c>
      <c r="K99" s="39">
        <f t="shared" ref="K99:T99" si="43">K100</f>
        <v>801465927</v>
      </c>
      <c r="L99" s="39">
        <f t="shared" si="43"/>
        <v>801465927</v>
      </c>
      <c r="M99" s="39">
        <f t="shared" si="43"/>
        <v>801465927</v>
      </c>
      <c r="N99" s="39">
        <f t="shared" si="43"/>
        <v>801465927</v>
      </c>
      <c r="O99" s="39">
        <f t="shared" si="43"/>
        <v>801465927</v>
      </c>
      <c r="P99" s="39">
        <f t="shared" si="43"/>
        <v>801465927</v>
      </c>
      <c r="Q99" s="39">
        <f t="shared" si="43"/>
        <v>801465927</v>
      </c>
      <c r="R99" s="39">
        <f t="shared" si="43"/>
        <v>801465927</v>
      </c>
      <c r="S99" s="39">
        <f t="shared" si="43"/>
        <v>801465927</v>
      </c>
      <c r="T99" s="39">
        <f t="shared" si="43"/>
        <v>801465927</v>
      </c>
      <c r="U99" s="30"/>
      <c r="V99" s="44"/>
      <c r="W99" s="44"/>
      <c r="X99" s="44"/>
      <c r="Y99" s="44"/>
      <c r="Z99" s="44"/>
      <c r="AA99" s="44"/>
      <c r="AB99" s="44"/>
      <c r="AC99" s="44"/>
      <c r="AD99" s="44"/>
      <c r="AE99" s="44"/>
      <c r="AF99" s="44"/>
      <c r="AG99" s="44"/>
      <c r="AH99" s="44"/>
      <c r="AI99" s="44"/>
      <c r="AJ99" s="44"/>
      <c r="AK99" s="44"/>
      <c r="AL99" s="44"/>
      <c r="AM99" s="23"/>
    </row>
    <row r="100" spans="1:39" ht="61.5" customHeight="1" x14ac:dyDescent="0.25">
      <c r="A100" s="149"/>
      <c r="B100" s="2" t="s">
        <v>7</v>
      </c>
      <c r="C100" s="39">
        <f t="shared" si="41"/>
        <v>10674926551</v>
      </c>
      <c r="D100" s="39">
        <f t="shared" ref="D100:J100" si="44">D98</f>
        <v>0</v>
      </c>
      <c r="E100" s="39">
        <f t="shared" si="44"/>
        <v>0</v>
      </c>
      <c r="F100" s="39">
        <f t="shared" si="44"/>
        <v>0</v>
      </c>
      <c r="G100" s="39">
        <f t="shared" si="44"/>
        <v>255869500</v>
      </c>
      <c r="H100" s="39">
        <f t="shared" si="44"/>
        <v>801465927</v>
      </c>
      <c r="I100" s="39">
        <f t="shared" si="44"/>
        <v>801465927</v>
      </c>
      <c r="J100" s="39">
        <f t="shared" si="44"/>
        <v>801465927</v>
      </c>
      <c r="K100" s="39">
        <f t="shared" ref="K100:T100" si="45">K98</f>
        <v>801465927</v>
      </c>
      <c r="L100" s="39">
        <f t="shared" si="45"/>
        <v>801465927</v>
      </c>
      <c r="M100" s="39">
        <f t="shared" si="45"/>
        <v>801465927</v>
      </c>
      <c r="N100" s="39">
        <f t="shared" si="45"/>
        <v>801465927</v>
      </c>
      <c r="O100" s="39">
        <f t="shared" si="45"/>
        <v>801465927</v>
      </c>
      <c r="P100" s="39">
        <f t="shared" si="45"/>
        <v>801465927</v>
      </c>
      <c r="Q100" s="39">
        <f t="shared" si="45"/>
        <v>801465927</v>
      </c>
      <c r="R100" s="39">
        <f t="shared" si="45"/>
        <v>801465927</v>
      </c>
      <c r="S100" s="39">
        <f t="shared" si="45"/>
        <v>801465927</v>
      </c>
      <c r="T100" s="39">
        <f t="shared" si="45"/>
        <v>801465927</v>
      </c>
      <c r="U100" s="30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23"/>
    </row>
    <row r="101" spans="1:39" ht="30" x14ac:dyDescent="0.25">
      <c r="A101" s="156" t="s">
        <v>20</v>
      </c>
      <c r="B101" s="43" t="s">
        <v>6</v>
      </c>
      <c r="C101" s="39">
        <f t="shared" si="41"/>
        <v>14401017418</v>
      </c>
      <c r="D101" s="39">
        <f>D99+D93+D87</f>
        <v>0</v>
      </c>
      <c r="E101" s="39">
        <f t="shared" ref="E101:J101" si="46">E99+E93+E87</f>
        <v>72610764</v>
      </c>
      <c r="F101" s="39">
        <f t="shared" si="46"/>
        <v>527846875</v>
      </c>
      <c r="G101" s="39">
        <f t="shared" si="46"/>
        <v>397255176</v>
      </c>
      <c r="H101" s="39">
        <f t="shared" si="46"/>
        <v>1031023431</v>
      </c>
      <c r="I101" s="39">
        <f t="shared" si="46"/>
        <v>1031023431</v>
      </c>
      <c r="J101" s="39">
        <f t="shared" si="46"/>
        <v>1031023431</v>
      </c>
      <c r="K101" s="39">
        <f t="shared" ref="K101:T101" si="47">K99+K93+K87</f>
        <v>1031023431</v>
      </c>
      <c r="L101" s="39">
        <f t="shared" si="47"/>
        <v>1031023431</v>
      </c>
      <c r="M101" s="39">
        <f t="shared" si="47"/>
        <v>1031023431</v>
      </c>
      <c r="N101" s="39">
        <f t="shared" si="47"/>
        <v>1031023431</v>
      </c>
      <c r="O101" s="39">
        <f t="shared" si="47"/>
        <v>1031023431</v>
      </c>
      <c r="P101" s="39">
        <f t="shared" si="47"/>
        <v>1031023431</v>
      </c>
      <c r="Q101" s="39">
        <f t="shared" si="47"/>
        <v>1031023431</v>
      </c>
      <c r="R101" s="39">
        <f t="shared" si="47"/>
        <v>1031023431</v>
      </c>
      <c r="S101" s="39">
        <f t="shared" si="47"/>
        <v>1031023431</v>
      </c>
      <c r="T101" s="39">
        <f t="shared" si="47"/>
        <v>1031023431</v>
      </c>
      <c r="U101" s="26"/>
      <c r="V101" s="23"/>
      <c r="W101" s="23"/>
      <c r="X101" s="23"/>
      <c r="Y101" s="23"/>
      <c r="Z101" s="23"/>
      <c r="AA101" s="23"/>
      <c r="AB101" s="23"/>
      <c r="AC101" s="23"/>
      <c r="AD101" s="23"/>
      <c r="AE101" s="23"/>
      <c r="AF101" s="23"/>
      <c r="AG101" s="23"/>
      <c r="AH101" s="23"/>
      <c r="AI101" s="23"/>
      <c r="AJ101" s="23"/>
      <c r="AK101" s="23"/>
      <c r="AL101" s="23"/>
      <c r="AM101" s="23"/>
    </row>
    <row r="102" spans="1:39" ht="67.5" customHeight="1" x14ac:dyDescent="0.25">
      <c r="A102" s="139"/>
      <c r="B102" s="43" t="s">
        <v>7</v>
      </c>
      <c r="C102" s="39">
        <f t="shared" si="41"/>
        <v>14395261718</v>
      </c>
      <c r="D102" s="39">
        <f>D100+D94+D88</f>
        <v>0</v>
      </c>
      <c r="E102" s="39">
        <f t="shared" ref="E102:J102" si="48">E100+E94+E88</f>
        <v>72610764</v>
      </c>
      <c r="F102" s="39">
        <f t="shared" si="48"/>
        <v>527212175</v>
      </c>
      <c r="G102" s="39">
        <f t="shared" si="48"/>
        <v>396620476</v>
      </c>
      <c r="H102" s="39">
        <f t="shared" si="48"/>
        <v>1030678331</v>
      </c>
      <c r="I102" s="39">
        <f t="shared" si="48"/>
        <v>1030678331</v>
      </c>
      <c r="J102" s="39">
        <f t="shared" si="48"/>
        <v>1030678331</v>
      </c>
      <c r="K102" s="39">
        <f t="shared" ref="K102:T102" si="49">K100+K94+K88</f>
        <v>1030678331</v>
      </c>
      <c r="L102" s="39">
        <f t="shared" si="49"/>
        <v>1030678331</v>
      </c>
      <c r="M102" s="39">
        <f t="shared" si="49"/>
        <v>1030678331</v>
      </c>
      <c r="N102" s="39">
        <f t="shared" si="49"/>
        <v>1030678331</v>
      </c>
      <c r="O102" s="39">
        <f t="shared" si="49"/>
        <v>1030678331</v>
      </c>
      <c r="P102" s="39">
        <f t="shared" si="49"/>
        <v>1030678331</v>
      </c>
      <c r="Q102" s="39">
        <f t="shared" si="49"/>
        <v>1030678331</v>
      </c>
      <c r="R102" s="39">
        <f t="shared" si="49"/>
        <v>1030678331</v>
      </c>
      <c r="S102" s="39">
        <f t="shared" si="49"/>
        <v>1030678331</v>
      </c>
      <c r="T102" s="39">
        <f t="shared" si="49"/>
        <v>1030678331</v>
      </c>
      <c r="U102" s="26"/>
      <c r="V102" s="23"/>
      <c r="W102" s="23"/>
      <c r="X102" s="23"/>
      <c r="Y102" s="23"/>
      <c r="Z102" s="23"/>
      <c r="AA102" s="23"/>
      <c r="AB102" s="23"/>
      <c r="AC102" s="23"/>
      <c r="AD102" s="23"/>
      <c r="AE102" s="23"/>
      <c r="AF102" s="23"/>
      <c r="AG102" s="23"/>
      <c r="AH102" s="23"/>
      <c r="AI102" s="23"/>
      <c r="AJ102" s="23"/>
      <c r="AK102" s="23"/>
      <c r="AL102" s="23"/>
      <c r="AM102" s="23"/>
    </row>
    <row r="103" spans="1:39" ht="110.25" customHeight="1" x14ac:dyDescent="0.25">
      <c r="A103" s="140"/>
      <c r="B103" s="43" t="s">
        <v>106</v>
      </c>
      <c r="C103" s="39">
        <f>SUM(D103:T103)</f>
        <v>5755700</v>
      </c>
      <c r="D103" s="39">
        <f>D95</f>
        <v>0</v>
      </c>
      <c r="E103" s="39">
        <f t="shared" ref="E103:J103" si="50">E95</f>
        <v>0</v>
      </c>
      <c r="F103" s="39">
        <f t="shared" si="50"/>
        <v>634700</v>
      </c>
      <c r="G103" s="39">
        <f t="shared" si="50"/>
        <v>634700</v>
      </c>
      <c r="H103" s="39">
        <f t="shared" si="50"/>
        <v>345100</v>
      </c>
      <c r="I103" s="39">
        <f t="shared" si="50"/>
        <v>345100</v>
      </c>
      <c r="J103" s="39">
        <f t="shared" si="50"/>
        <v>345100</v>
      </c>
      <c r="K103" s="39">
        <f t="shared" ref="K103:T103" si="51">K95</f>
        <v>345100</v>
      </c>
      <c r="L103" s="39">
        <f t="shared" si="51"/>
        <v>345100</v>
      </c>
      <c r="M103" s="39">
        <f t="shared" si="51"/>
        <v>345100</v>
      </c>
      <c r="N103" s="39">
        <f t="shared" si="51"/>
        <v>345100</v>
      </c>
      <c r="O103" s="39">
        <f t="shared" si="51"/>
        <v>345100</v>
      </c>
      <c r="P103" s="39">
        <f t="shared" si="51"/>
        <v>345100</v>
      </c>
      <c r="Q103" s="39">
        <f t="shared" si="51"/>
        <v>345100</v>
      </c>
      <c r="R103" s="39">
        <f t="shared" si="51"/>
        <v>345100</v>
      </c>
      <c r="S103" s="39">
        <f t="shared" si="51"/>
        <v>345100</v>
      </c>
      <c r="T103" s="39">
        <f t="shared" si="51"/>
        <v>345100</v>
      </c>
      <c r="U103" s="26"/>
      <c r="V103" s="23"/>
      <c r="W103" s="23"/>
      <c r="X103" s="23"/>
      <c r="Y103" s="23"/>
      <c r="Z103" s="23"/>
      <c r="AA103" s="23"/>
      <c r="AB103" s="23"/>
      <c r="AC103" s="23"/>
      <c r="AD103" s="23"/>
      <c r="AE103" s="23"/>
      <c r="AF103" s="23"/>
      <c r="AG103" s="23"/>
      <c r="AH103" s="23"/>
      <c r="AI103" s="23"/>
      <c r="AJ103" s="23"/>
      <c r="AK103" s="23"/>
      <c r="AL103" s="23"/>
      <c r="AM103" s="23"/>
    </row>
    <row r="104" spans="1:39" ht="27.75" customHeight="1" x14ac:dyDescent="0.25">
      <c r="A104" s="147" t="s">
        <v>21</v>
      </c>
      <c r="B104" s="104"/>
      <c r="C104" s="104"/>
      <c r="D104" s="104"/>
      <c r="E104" s="104"/>
      <c r="F104" s="104"/>
      <c r="G104" s="104"/>
      <c r="H104" s="104"/>
      <c r="I104" s="104"/>
      <c r="J104" s="104"/>
      <c r="K104" s="104"/>
      <c r="L104" s="104"/>
      <c r="M104" s="104"/>
      <c r="N104" s="104"/>
      <c r="O104" s="104"/>
      <c r="P104" s="104"/>
      <c r="Q104" s="104"/>
      <c r="R104" s="104"/>
      <c r="S104" s="104"/>
      <c r="T104" s="104"/>
      <c r="U104" s="104"/>
      <c r="V104" s="104"/>
      <c r="W104" s="104"/>
      <c r="X104" s="104"/>
      <c r="Y104" s="104"/>
      <c r="Z104" s="104"/>
      <c r="AA104" s="104"/>
      <c r="AB104" s="104"/>
      <c r="AC104" s="104"/>
      <c r="AD104" s="104"/>
      <c r="AE104" s="104"/>
      <c r="AF104" s="104"/>
      <c r="AG104" s="104"/>
      <c r="AH104" s="104"/>
      <c r="AI104" s="104"/>
      <c r="AJ104" s="104"/>
      <c r="AK104" s="104"/>
      <c r="AL104" s="104"/>
      <c r="AM104" s="105"/>
    </row>
    <row r="105" spans="1:39" ht="26.25" customHeight="1" x14ac:dyDescent="0.25">
      <c r="A105" s="147" t="s">
        <v>22</v>
      </c>
      <c r="B105" s="104"/>
      <c r="C105" s="104"/>
      <c r="D105" s="104"/>
      <c r="E105" s="104"/>
      <c r="F105" s="104"/>
      <c r="G105" s="104"/>
      <c r="H105" s="104"/>
      <c r="I105" s="104"/>
      <c r="J105" s="104"/>
      <c r="K105" s="104"/>
      <c r="L105" s="104"/>
      <c r="M105" s="104"/>
      <c r="N105" s="104"/>
      <c r="O105" s="104"/>
      <c r="P105" s="104"/>
      <c r="Q105" s="104"/>
      <c r="R105" s="104"/>
      <c r="S105" s="104"/>
      <c r="T105" s="104"/>
      <c r="U105" s="104"/>
      <c r="V105" s="104"/>
      <c r="W105" s="104"/>
      <c r="X105" s="104"/>
      <c r="Y105" s="104"/>
      <c r="Z105" s="104"/>
      <c r="AA105" s="104"/>
      <c r="AB105" s="104"/>
      <c r="AC105" s="104"/>
      <c r="AD105" s="104"/>
      <c r="AE105" s="104"/>
      <c r="AF105" s="104"/>
      <c r="AG105" s="104"/>
      <c r="AH105" s="104"/>
      <c r="AI105" s="104"/>
      <c r="AJ105" s="104"/>
      <c r="AK105" s="104"/>
      <c r="AL105" s="104"/>
      <c r="AM105" s="105"/>
    </row>
    <row r="106" spans="1:39" ht="105" customHeight="1" x14ac:dyDescent="0.25">
      <c r="A106" s="139" t="s">
        <v>23</v>
      </c>
      <c r="B106" s="148"/>
      <c r="C106" s="148"/>
      <c r="D106" s="148"/>
      <c r="E106" s="148"/>
      <c r="F106" s="148"/>
      <c r="G106" s="148"/>
      <c r="H106" s="148"/>
      <c r="I106" s="148"/>
      <c r="J106" s="148"/>
      <c r="K106" s="28"/>
      <c r="L106" s="28"/>
      <c r="M106" s="28"/>
      <c r="N106" s="28"/>
      <c r="O106" s="28"/>
      <c r="P106" s="28"/>
      <c r="Q106" s="28"/>
      <c r="R106" s="28"/>
      <c r="S106" s="28"/>
      <c r="T106" s="28"/>
      <c r="U106" s="26" t="s">
        <v>98</v>
      </c>
      <c r="V106" s="23" t="s">
        <v>2</v>
      </c>
      <c r="W106" s="23" t="s">
        <v>2</v>
      </c>
      <c r="X106" s="23" t="s">
        <v>2</v>
      </c>
      <c r="Y106" s="23" t="s">
        <v>2</v>
      </c>
      <c r="Z106" s="23" t="s">
        <v>2</v>
      </c>
      <c r="AA106" s="23" t="s">
        <v>2</v>
      </c>
      <c r="AB106" s="23" t="s">
        <v>2</v>
      </c>
      <c r="AC106" s="23" t="s">
        <v>2</v>
      </c>
      <c r="AD106" s="23" t="s">
        <v>2</v>
      </c>
      <c r="AE106" s="23" t="s">
        <v>2</v>
      </c>
      <c r="AF106" s="23" t="s">
        <v>2</v>
      </c>
      <c r="AG106" s="23" t="s">
        <v>2</v>
      </c>
      <c r="AH106" s="23" t="s">
        <v>2</v>
      </c>
      <c r="AI106" s="23" t="s">
        <v>2</v>
      </c>
      <c r="AJ106" s="23" t="s">
        <v>2</v>
      </c>
      <c r="AK106" s="23" t="s">
        <v>2</v>
      </c>
      <c r="AL106" s="23" t="s">
        <v>2</v>
      </c>
      <c r="AM106" s="26" t="s">
        <v>60</v>
      </c>
    </row>
    <row r="107" spans="1:39" ht="105" customHeight="1" x14ac:dyDescent="0.25">
      <c r="A107" s="27"/>
      <c r="B107" s="28"/>
      <c r="C107" s="28"/>
      <c r="D107" s="28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28"/>
      <c r="Q107" s="28"/>
      <c r="R107" s="28"/>
      <c r="S107" s="28"/>
      <c r="T107" s="28"/>
      <c r="U107" s="32" t="s">
        <v>114</v>
      </c>
      <c r="V107" s="37">
        <v>24</v>
      </c>
      <c r="W107" s="37">
        <v>24</v>
      </c>
      <c r="X107" s="37">
        <v>24</v>
      </c>
      <c r="Y107" s="37">
        <v>24</v>
      </c>
      <c r="Z107" s="37">
        <v>24</v>
      </c>
      <c r="AA107" s="37">
        <v>24</v>
      </c>
      <c r="AB107" s="37">
        <v>24</v>
      </c>
      <c r="AC107" s="37">
        <v>24</v>
      </c>
      <c r="AD107" s="37">
        <v>24</v>
      </c>
      <c r="AE107" s="37">
        <v>24</v>
      </c>
      <c r="AF107" s="37">
        <v>24</v>
      </c>
      <c r="AG107" s="37">
        <v>24</v>
      </c>
      <c r="AH107" s="37">
        <v>24</v>
      </c>
      <c r="AI107" s="37">
        <v>24</v>
      </c>
      <c r="AJ107" s="37">
        <v>24</v>
      </c>
      <c r="AK107" s="37">
        <v>24</v>
      </c>
      <c r="AL107" s="37">
        <v>24</v>
      </c>
      <c r="AM107" s="26" t="s">
        <v>115</v>
      </c>
    </row>
    <row r="108" spans="1:39" ht="88.5" customHeight="1" x14ac:dyDescent="0.25">
      <c r="A108" s="139"/>
      <c r="B108" s="148"/>
      <c r="C108" s="148"/>
      <c r="D108" s="148"/>
      <c r="E108" s="148"/>
      <c r="F108" s="148"/>
      <c r="G108" s="148"/>
      <c r="H108" s="148"/>
      <c r="I108" s="148"/>
      <c r="J108" s="148"/>
      <c r="K108" s="28"/>
      <c r="L108" s="28"/>
      <c r="M108" s="28"/>
      <c r="N108" s="28"/>
      <c r="O108" s="28"/>
      <c r="P108" s="28"/>
      <c r="Q108" s="28"/>
      <c r="R108" s="28"/>
      <c r="S108" s="28"/>
      <c r="T108" s="28"/>
      <c r="U108" s="42" t="s">
        <v>109</v>
      </c>
      <c r="V108" s="24" t="s">
        <v>3</v>
      </c>
      <c r="W108" s="24" t="s">
        <v>2</v>
      </c>
      <c r="X108" s="24" t="s">
        <v>2</v>
      </c>
      <c r="Y108" s="24" t="s">
        <v>2</v>
      </c>
      <c r="Z108" s="24" t="s">
        <v>2</v>
      </c>
      <c r="AA108" s="24" t="s">
        <v>2</v>
      </c>
      <c r="AB108" s="24" t="s">
        <v>2</v>
      </c>
      <c r="AC108" s="24" t="s">
        <v>2</v>
      </c>
      <c r="AD108" s="24" t="s">
        <v>2</v>
      </c>
      <c r="AE108" s="24" t="s">
        <v>2</v>
      </c>
      <c r="AF108" s="24" t="s">
        <v>2</v>
      </c>
      <c r="AG108" s="24" t="s">
        <v>2</v>
      </c>
      <c r="AH108" s="24" t="s">
        <v>2</v>
      </c>
      <c r="AI108" s="24" t="s">
        <v>2</v>
      </c>
      <c r="AJ108" s="24" t="s">
        <v>2</v>
      </c>
      <c r="AK108" s="24" t="s">
        <v>2</v>
      </c>
      <c r="AL108" s="24" t="s">
        <v>2</v>
      </c>
      <c r="AM108" s="30" t="s">
        <v>61</v>
      </c>
    </row>
    <row r="109" spans="1:39" ht="42" customHeight="1" x14ac:dyDescent="0.25">
      <c r="A109" s="123" t="s">
        <v>108</v>
      </c>
      <c r="B109" s="124"/>
      <c r="C109" s="124"/>
      <c r="D109" s="124"/>
      <c r="E109" s="124"/>
      <c r="F109" s="124"/>
      <c r="G109" s="124"/>
      <c r="H109" s="124"/>
      <c r="I109" s="124"/>
      <c r="J109" s="124"/>
      <c r="K109" s="124"/>
      <c r="L109" s="124"/>
      <c r="M109" s="124"/>
      <c r="N109" s="124"/>
      <c r="O109" s="124"/>
      <c r="P109" s="124"/>
      <c r="Q109" s="124"/>
      <c r="R109" s="124"/>
      <c r="S109" s="124"/>
      <c r="T109" s="124"/>
      <c r="U109" s="124"/>
      <c r="V109" s="124"/>
      <c r="W109" s="124"/>
      <c r="X109" s="124"/>
      <c r="Y109" s="124"/>
      <c r="Z109" s="124"/>
      <c r="AA109" s="124"/>
      <c r="AB109" s="124"/>
      <c r="AC109" s="124"/>
      <c r="AD109" s="124"/>
      <c r="AE109" s="124"/>
      <c r="AF109" s="124"/>
      <c r="AG109" s="124"/>
      <c r="AH109" s="124"/>
      <c r="AI109" s="124"/>
      <c r="AJ109" s="124"/>
      <c r="AK109" s="124"/>
      <c r="AL109" s="124"/>
      <c r="AM109" s="125"/>
    </row>
    <row r="110" spans="1:39" ht="137.25" customHeight="1" x14ac:dyDescent="0.25">
      <c r="A110" s="110" t="s">
        <v>40</v>
      </c>
      <c r="B110" s="43" t="s">
        <v>6</v>
      </c>
      <c r="C110" s="45">
        <f>SUM(D110:T110)</f>
        <v>30001598</v>
      </c>
      <c r="D110" s="39">
        <f t="shared" ref="D110:T110" si="52">D111</f>
        <v>1764798</v>
      </c>
      <c r="E110" s="39">
        <f t="shared" si="52"/>
        <v>1764800</v>
      </c>
      <c r="F110" s="39">
        <f t="shared" si="52"/>
        <v>1764800</v>
      </c>
      <c r="G110" s="39">
        <f t="shared" si="52"/>
        <v>1764800</v>
      </c>
      <c r="H110" s="39">
        <f t="shared" si="52"/>
        <v>1764800</v>
      </c>
      <c r="I110" s="39">
        <f t="shared" si="52"/>
        <v>1764800</v>
      </c>
      <c r="J110" s="39">
        <f t="shared" si="52"/>
        <v>1764800</v>
      </c>
      <c r="K110" s="39">
        <f t="shared" si="52"/>
        <v>1764800</v>
      </c>
      <c r="L110" s="39">
        <f t="shared" si="52"/>
        <v>1764800</v>
      </c>
      <c r="M110" s="39">
        <f t="shared" si="52"/>
        <v>1764800</v>
      </c>
      <c r="N110" s="39">
        <f t="shared" si="52"/>
        <v>1764800</v>
      </c>
      <c r="O110" s="39">
        <f t="shared" si="52"/>
        <v>1764800</v>
      </c>
      <c r="P110" s="39">
        <f t="shared" si="52"/>
        <v>1764800</v>
      </c>
      <c r="Q110" s="39">
        <f t="shared" si="52"/>
        <v>1764800</v>
      </c>
      <c r="R110" s="39">
        <f t="shared" si="52"/>
        <v>1764800</v>
      </c>
      <c r="S110" s="39">
        <f t="shared" si="52"/>
        <v>1764800</v>
      </c>
      <c r="T110" s="39">
        <f t="shared" si="52"/>
        <v>1764800</v>
      </c>
      <c r="U110" s="32" t="s">
        <v>99</v>
      </c>
      <c r="V110" s="23" t="s">
        <v>2</v>
      </c>
      <c r="W110" s="23" t="s">
        <v>2</v>
      </c>
      <c r="X110" s="23" t="s">
        <v>2</v>
      </c>
      <c r="Y110" s="23" t="s">
        <v>2</v>
      </c>
      <c r="Z110" s="23" t="s">
        <v>2</v>
      </c>
      <c r="AA110" s="23" t="s">
        <v>2</v>
      </c>
      <c r="AB110" s="23" t="s">
        <v>2</v>
      </c>
      <c r="AC110" s="23" t="s">
        <v>2</v>
      </c>
      <c r="AD110" s="23" t="s">
        <v>2</v>
      </c>
      <c r="AE110" s="23" t="s">
        <v>2</v>
      </c>
      <c r="AF110" s="23" t="s">
        <v>2</v>
      </c>
      <c r="AG110" s="23" t="s">
        <v>2</v>
      </c>
      <c r="AH110" s="23" t="s">
        <v>2</v>
      </c>
      <c r="AI110" s="23" t="s">
        <v>2</v>
      </c>
      <c r="AJ110" s="23" t="s">
        <v>2</v>
      </c>
      <c r="AK110" s="23" t="s">
        <v>2</v>
      </c>
      <c r="AL110" s="23" t="s">
        <v>2</v>
      </c>
      <c r="AM110" s="26" t="s">
        <v>60</v>
      </c>
    </row>
    <row r="111" spans="1:39" ht="110.25" customHeight="1" x14ac:dyDescent="0.25">
      <c r="A111" s="111"/>
      <c r="B111" s="43" t="s">
        <v>7</v>
      </c>
      <c r="C111" s="45">
        <f t="shared" ref="C111:C123" si="53">SUM(D111:T111)</f>
        <v>30001598</v>
      </c>
      <c r="D111" s="39">
        <v>1764798</v>
      </c>
      <c r="E111" s="39">
        <v>1764800</v>
      </c>
      <c r="F111" s="39">
        <v>1764800</v>
      </c>
      <c r="G111" s="39">
        <v>1764800</v>
      </c>
      <c r="H111" s="39">
        <f>G111</f>
        <v>1764800</v>
      </c>
      <c r="I111" s="39">
        <f>G111</f>
        <v>1764800</v>
      </c>
      <c r="J111" s="39">
        <f>G111</f>
        <v>1764800</v>
      </c>
      <c r="K111" s="39">
        <f t="shared" ref="K111:T111" si="54">H111</f>
        <v>1764800</v>
      </c>
      <c r="L111" s="39">
        <f t="shared" si="54"/>
        <v>1764800</v>
      </c>
      <c r="M111" s="39">
        <f t="shared" si="54"/>
        <v>1764800</v>
      </c>
      <c r="N111" s="39">
        <f t="shared" si="54"/>
        <v>1764800</v>
      </c>
      <c r="O111" s="39">
        <f t="shared" si="54"/>
        <v>1764800</v>
      </c>
      <c r="P111" s="39">
        <f t="shared" si="54"/>
        <v>1764800</v>
      </c>
      <c r="Q111" s="39">
        <f t="shared" si="54"/>
        <v>1764800</v>
      </c>
      <c r="R111" s="39">
        <f t="shared" si="54"/>
        <v>1764800</v>
      </c>
      <c r="S111" s="39">
        <f t="shared" si="54"/>
        <v>1764800</v>
      </c>
      <c r="T111" s="39">
        <f t="shared" si="54"/>
        <v>1764800</v>
      </c>
      <c r="U111" s="30" t="s">
        <v>114</v>
      </c>
      <c r="V111" s="44">
        <v>24</v>
      </c>
      <c r="W111" s="44">
        <v>24</v>
      </c>
      <c r="X111" s="44">
        <v>24</v>
      </c>
      <c r="Y111" s="44">
        <v>24</v>
      </c>
      <c r="Z111" s="44">
        <v>24</v>
      </c>
      <c r="AA111" s="44">
        <v>24</v>
      </c>
      <c r="AB111" s="44">
        <v>24</v>
      </c>
      <c r="AC111" s="44">
        <v>24</v>
      </c>
      <c r="AD111" s="44">
        <v>24</v>
      </c>
      <c r="AE111" s="44">
        <v>24</v>
      </c>
      <c r="AF111" s="44">
        <v>24</v>
      </c>
      <c r="AG111" s="44">
        <v>24</v>
      </c>
      <c r="AH111" s="44">
        <v>24</v>
      </c>
      <c r="AI111" s="44">
        <v>24</v>
      </c>
      <c r="AJ111" s="44">
        <v>24</v>
      </c>
      <c r="AK111" s="44">
        <v>24</v>
      </c>
      <c r="AL111" s="44">
        <v>24</v>
      </c>
      <c r="AM111" s="30" t="s">
        <v>115</v>
      </c>
    </row>
    <row r="112" spans="1:39" ht="36.75" customHeight="1" x14ac:dyDescent="0.25">
      <c r="A112" s="110" t="s">
        <v>41</v>
      </c>
      <c r="B112" s="43" t="s">
        <v>6</v>
      </c>
      <c r="C112" s="45">
        <f t="shared" si="53"/>
        <v>12148425</v>
      </c>
      <c r="D112" s="39">
        <f t="shared" ref="D112:T112" si="55">D113</f>
        <v>313425</v>
      </c>
      <c r="E112" s="39">
        <f t="shared" si="55"/>
        <v>2835000</v>
      </c>
      <c r="F112" s="39">
        <f t="shared" si="55"/>
        <v>600000</v>
      </c>
      <c r="G112" s="39">
        <f t="shared" si="55"/>
        <v>600000</v>
      </c>
      <c r="H112" s="39">
        <f t="shared" si="55"/>
        <v>600000</v>
      </c>
      <c r="I112" s="39">
        <f t="shared" si="55"/>
        <v>600000</v>
      </c>
      <c r="J112" s="39">
        <f t="shared" si="55"/>
        <v>600000</v>
      </c>
      <c r="K112" s="39">
        <f t="shared" si="55"/>
        <v>600000</v>
      </c>
      <c r="L112" s="39">
        <f t="shared" si="55"/>
        <v>600000</v>
      </c>
      <c r="M112" s="39">
        <f t="shared" si="55"/>
        <v>600000</v>
      </c>
      <c r="N112" s="39">
        <f t="shared" si="55"/>
        <v>600000</v>
      </c>
      <c r="O112" s="39">
        <f t="shared" si="55"/>
        <v>600000</v>
      </c>
      <c r="P112" s="39">
        <f t="shared" si="55"/>
        <v>600000</v>
      </c>
      <c r="Q112" s="39">
        <f t="shared" si="55"/>
        <v>600000</v>
      </c>
      <c r="R112" s="39">
        <f t="shared" si="55"/>
        <v>600000</v>
      </c>
      <c r="S112" s="39">
        <f t="shared" si="55"/>
        <v>600000</v>
      </c>
      <c r="T112" s="39">
        <f t="shared" si="55"/>
        <v>600000</v>
      </c>
      <c r="U112" s="110" t="s">
        <v>109</v>
      </c>
      <c r="V112" s="23" t="s">
        <v>3</v>
      </c>
      <c r="W112" s="23" t="s">
        <v>2</v>
      </c>
      <c r="X112" s="23" t="s">
        <v>2</v>
      </c>
      <c r="Y112" s="23" t="s">
        <v>2</v>
      </c>
      <c r="Z112" s="23" t="s">
        <v>2</v>
      </c>
      <c r="AA112" s="23" t="s">
        <v>2</v>
      </c>
      <c r="AB112" s="23" t="s">
        <v>2</v>
      </c>
      <c r="AC112" s="23" t="s">
        <v>2</v>
      </c>
      <c r="AD112" s="23" t="s">
        <v>2</v>
      </c>
      <c r="AE112" s="23" t="s">
        <v>2</v>
      </c>
      <c r="AF112" s="23" t="s">
        <v>2</v>
      </c>
      <c r="AG112" s="23" t="s">
        <v>2</v>
      </c>
      <c r="AH112" s="23" t="s">
        <v>2</v>
      </c>
      <c r="AI112" s="23" t="s">
        <v>2</v>
      </c>
      <c r="AJ112" s="23" t="s">
        <v>2</v>
      </c>
      <c r="AK112" s="23" t="s">
        <v>2</v>
      </c>
      <c r="AL112" s="23" t="s">
        <v>2</v>
      </c>
      <c r="AM112" s="30" t="s">
        <v>61</v>
      </c>
    </row>
    <row r="113" spans="1:39" ht="95.25" customHeight="1" x14ac:dyDescent="0.25">
      <c r="A113" s="111"/>
      <c r="B113" s="43" t="s">
        <v>7</v>
      </c>
      <c r="C113" s="45">
        <f t="shared" si="53"/>
        <v>12148425</v>
      </c>
      <c r="D113" s="39">
        <v>313425</v>
      </c>
      <c r="E113" s="39">
        <v>2835000</v>
      </c>
      <c r="F113" s="39">
        <v>600000</v>
      </c>
      <c r="G113" s="39">
        <v>600000</v>
      </c>
      <c r="H113" s="39">
        <f>G113</f>
        <v>600000</v>
      </c>
      <c r="I113" s="39">
        <f>G113</f>
        <v>600000</v>
      </c>
      <c r="J113" s="39">
        <f>G113</f>
        <v>600000</v>
      </c>
      <c r="K113" s="39">
        <f t="shared" ref="K113:T113" si="56">H113</f>
        <v>600000</v>
      </c>
      <c r="L113" s="39">
        <f t="shared" si="56"/>
        <v>600000</v>
      </c>
      <c r="M113" s="39">
        <f t="shared" si="56"/>
        <v>600000</v>
      </c>
      <c r="N113" s="39">
        <f t="shared" si="56"/>
        <v>600000</v>
      </c>
      <c r="O113" s="39">
        <f t="shared" si="56"/>
        <v>600000</v>
      </c>
      <c r="P113" s="39">
        <f t="shared" si="56"/>
        <v>600000</v>
      </c>
      <c r="Q113" s="39">
        <f t="shared" si="56"/>
        <v>600000</v>
      </c>
      <c r="R113" s="39">
        <f t="shared" si="56"/>
        <v>600000</v>
      </c>
      <c r="S113" s="39">
        <f t="shared" si="56"/>
        <v>600000</v>
      </c>
      <c r="T113" s="39">
        <f t="shared" si="56"/>
        <v>600000</v>
      </c>
      <c r="U113" s="111"/>
      <c r="V113" s="23"/>
      <c r="W113" s="23"/>
      <c r="X113" s="23"/>
      <c r="Y113" s="23"/>
      <c r="Z113" s="23"/>
      <c r="AA113" s="23"/>
      <c r="AB113" s="23"/>
      <c r="AC113" s="23"/>
      <c r="AD113" s="23"/>
      <c r="AE113" s="23"/>
      <c r="AF113" s="23"/>
      <c r="AG113" s="23"/>
      <c r="AH113" s="23"/>
      <c r="AI113" s="23"/>
      <c r="AJ113" s="23"/>
      <c r="AK113" s="23"/>
      <c r="AL113" s="23"/>
      <c r="AM113" s="30"/>
    </row>
    <row r="114" spans="1:39" ht="30.75" customHeight="1" x14ac:dyDescent="0.25">
      <c r="A114" s="118" t="s">
        <v>24</v>
      </c>
      <c r="B114" s="43" t="s">
        <v>6</v>
      </c>
      <c r="C114" s="45">
        <f t="shared" si="53"/>
        <v>42150023</v>
      </c>
      <c r="D114" s="39">
        <f>D115</f>
        <v>2078223</v>
      </c>
      <c r="E114" s="39">
        <f t="shared" ref="E114:T114" si="57">E115</f>
        <v>4599800</v>
      </c>
      <c r="F114" s="39">
        <f t="shared" si="57"/>
        <v>2364800</v>
      </c>
      <c r="G114" s="39">
        <f t="shared" si="57"/>
        <v>2364800</v>
      </c>
      <c r="H114" s="39">
        <f t="shared" si="57"/>
        <v>2364800</v>
      </c>
      <c r="I114" s="39">
        <f t="shared" si="57"/>
        <v>2364800</v>
      </c>
      <c r="J114" s="39">
        <f t="shared" si="57"/>
        <v>2364800</v>
      </c>
      <c r="K114" s="39">
        <f t="shared" si="57"/>
        <v>2364800</v>
      </c>
      <c r="L114" s="39">
        <f t="shared" si="57"/>
        <v>2364800</v>
      </c>
      <c r="M114" s="39">
        <f t="shared" si="57"/>
        <v>2364800</v>
      </c>
      <c r="N114" s="39">
        <f t="shared" si="57"/>
        <v>2364800</v>
      </c>
      <c r="O114" s="39">
        <f t="shared" si="57"/>
        <v>2364800</v>
      </c>
      <c r="P114" s="39">
        <f t="shared" si="57"/>
        <v>2364800</v>
      </c>
      <c r="Q114" s="39">
        <f t="shared" si="57"/>
        <v>2364800</v>
      </c>
      <c r="R114" s="39">
        <f t="shared" si="57"/>
        <v>2364800</v>
      </c>
      <c r="S114" s="39">
        <f t="shared" si="57"/>
        <v>2364800</v>
      </c>
      <c r="T114" s="39">
        <f t="shared" si="57"/>
        <v>2364800</v>
      </c>
      <c r="U114" s="26"/>
      <c r="V114" s="23"/>
      <c r="W114" s="23"/>
      <c r="X114" s="23"/>
      <c r="Y114" s="23"/>
      <c r="Z114" s="23"/>
      <c r="AA114" s="23"/>
      <c r="AB114" s="23"/>
      <c r="AC114" s="23"/>
      <c r="AD114" s="23"/>
      <c r="AE114" s="23"/>
      <c r="AF114" s="23"/>
      <c r="AG114" s="23"/>
      <c r="AH114" s="23"/>
      <c r="AI114" s="23"/>
      <c r="AJ114" s="23"/>
      <c r="AK114" s="23"/>
      <c r="AL114" s="23"/>
      <c r="AM114" s="23"/>
    </row>
    <row r="115" spans="1:39" ht="62.25" customHeight="1" x14ac:dyDescent="0.25">
      <c r="A115" s="118"/>
      <c r="B115" s="43" t="s">
        <v>7</v>
      </c>
      <c r="C115" s="45">
        <f t="shared" si="53"/>
        <v>42150023</v>
      </c>
      <c r="D115" s="39">
        <f>D111+D113</f>
        <v>2078223</v>
      </c>
      <c r="E115" s="39">
        <f t="shared" ref="E115:J115" si="58">E111+E113</f>
        <v>4599800</v>
      </c>
      <c r="F115" s="39">
        <f t="shared" si="58"/>
        <v>2364800</v>
      </c>
      <c r="G115" s="39">
        <f t="shared" si="58"/>
        <v>2364800</v>
      </c>
      <c r="H115" s="39">
        <f t="shared" si="58"/>
        <v>2364800</v>
      </c>
      <c r="I115" s="39">
        <f t="shared" si="58"/>
        <v>2364800</v>
      </c>
      <c r="J115" s="39">
        <f t="shared" si="58"/>
        <v>2364800</v>
      </c>
      <c r="K115" s="39">
        <f t="shared" ref="K115:T115" si="59">K111+K113</f>
        <v>2364800</v>
      </c>
      <c r="L115" s="39">
        <f t="shared" si="59"/>
        <v>2364800</v>
      </c>
      <c r="M115" s="39">
        <f t="shared" si="59"/>
        <v>2364800</v>
      </c>
      <c r="N115" s="39">
        <f t="shared" si="59"/>
        <v>2364800</v>
      </c>
      <c r="O115" s="39">
        <f t="shared" si="59"/>
        <v>2364800</v>
      </c>
      <c r="P115" s="39">
        <f t="shared" si="59"/>
        <v>2364800</v>
      </c>
      <c r="Q115" s="39">
        <f t="shared" si="59"/>
        <v>2364800</v>
      </c>
      <c r="R115" s="39">
        <f t="shared" si="59"/>
        <v>2364800</v>
      </c>
      <c r="S115" s="39">
        <f t="shared" si="59"/>
        <v>2364800</v>
      </c>
      <c r="T115" s="39">
        <f t="shared" si="59"/>
        <v>2364800</v>
      </c>
      <c r="U115" s="26"/>
      <c r="V115" s="23"/>
      <c r="W115" s="23"/>
      <c r="X115" s="23"/>
      <c r="Y115" s="23"/>
      <c r="Z115" s="23"/>
      <c r="AA115" s="23"/>
      <c r="AB115" s="23"/>
      <c r="AC115" s="23"/>
      <c r="AD115" s="23"/>
      <c r="AE115" s="23"/>
      <c r="AF115" s="23"/>
      <c r="AG115" s="23"/>
      <c r="AH115" s="23"/>
      <c r="AI115" s="23"/>
      <c r="AJ115" s="23"/>
      <c r="AK115" s="23"/>
      <c r="AL115" s="23"/>
      <c r="AM115" s="23"/>
    </row>
    <row r="116" spans="1:39" ht="33" customHeight="1" x14ac:dyDescent="0.25">
      <c r="A116" s="138" t="s">
        <v>25</v>
      </c>
      <c r="B116" s="43" t="s">
        <v>6</v>
      </c>
      <c r="C116" s="45">
        <f t="shared" si="53"/>
        <v>42150023</v>
      </c>
      <c r="D116" s="39">
        <f>D114</f>
        <v>2078223</v>
      </c>
      <c r="E116" s="39">
        <f t="shared" ref="E116:J116" si="60">E114</f>
        <v>4599800</v>
      </c>
      <c r="F116" s="39">
        <f t="shared" si="60"/>
        <v>2364800</v>
      </c>
      <c r="G116" s="39">
        <f t="shared" si="60"/>
        <v>2364800</v>
      </c>
      <c r="H116" s="39">
        <f t="shared" si="60"/>
        <v>2364800</v>
      </c>
      <c r="I116" s="39">
        <f t="shared" si="60"/>
        <v>2364800</v>
      </c>
      <c r="J116" s="39">
        <f t="shared" si="60"/>
        <v>2364800</v>
      </c>
      <c r="K116" s="39">
        <f t="shared" ref="K116:T116" si="61">K114</f>
        <v>2364800</v>
      </c>
      <c r="L116" s="39">
        <f t="shared" si="61"/>
        <v>2364800</v>
      </c>
      <c r="M116" s="39">
        <f t="shared" si="61"/>
        <v>2364800</v>
      </c>
      <c r="N116" s="39">
        <f t="shared" si="61"/>
        <v>2364800</v>
      </c>
      <c r="O116" s="39">
        <f t="shared" si="61"/>
        <v>2364800</v>
      </c>
      <c r="P116" s="39">
        <f t="shared" si="61"/>
        <v>2364800</v>
      </c>
      <c r="Q116" s="39">
        <f t="shared" si="61"/>
        <v>2364800</v>
      </c>
      <c r="R116" s="39">
        <f t="shared" si="61"/>
        <v>2364800</v>
      </c>
      <c r="S116" s="39">
        <f t="shared" si="61"/>
        <v>2364800</v>
      </c>
      <c r="T116" s="39">
        <f t="shared" si="61"/>
        <v>2364800</v>
      </c>
      <c r="U116" s="26"/>
      <c r="V116" s="23"/>
      <c r="W116" s="23"/>
      <c r="X116" s="23"/>
      <c r="Y116" s="23"/>
      <c r="Z116" s="23"/>
      <c r="AA116" s="23"/>
      <c r="AB116" s="23"/>
      <c r="AC116" s="23"/>
      <c r="AD116" s="23"/>
      <c r="AE116" s="23"/>
      <c r="AF116" s="23"/>
      <c r="AG116" s="23"/>
      <c r="AH116" s="23"/>
      <c r="AI116" s="23"/>
      <c r="AJ116" s="23"/>
      <c r="AK116" s="23"/>
      <c r="AL116" s="23"/>
      <c r="AM116" s="23"/>
    </row>
    <row r="117" spans="1:39" ht="60.75" customHeight="1" x14ac:dyDescent="0.25">
      <c r="A117" s="138"/>
      <c r="B117" s="43" t="s">
        <v>7</v>
      </c>
      <c r="C117" s="45">
        <f t="shared" si="53"/>
        <v>42150023</v>
      </c>
      <c r="D117" s="39">
        <f>D115</f>
        <v>2078223</v>
      </c>
      <c r="E117" s="39">
        <f t="shared" ref="E117:J117" si="62">E115</f>
        <v>4599800</v>
      </c>
      <c r="F117" s="39">
        <f t="shared" si="62"/>
        <v>2364800</v>
      </c>
      <c r="G117" s="39">
        <f t="shared" si="62"/>
        <v>2364800</v>
      </c>
      <c r="H117" s="39">
        <f t="shared" si="62"/>
        <v>2364800</v>
      </c>
      <c r="I117" s="39">
        <f t="shared" si="62"/>
        <v>2364800</v>
      </c>
      <c r="J117" s="39">
        <f t="shared" si="62"/>
        <v>2364800</v>
      </c>
      <c r="K117" s="39">
        <f t="shared" ref="K117:T117" si="63">K115</f>
        <v>2364800</v>
      </c>
      <c r="L117" s="39">
        <f t="shared" si="63"/>
        <v>2364800</v>
      </c>
      <c r="M117" s="39">
        <f t="shared" si="63"/>
        <v>2364800</v>
      </c>
      <c r="N117" s="39">
        <f t="shared" si="63"/>
        <v>2364800</v>
      </c>
      <c r="O117" s="39">
        <f t="shared" si="63"/>
        <v>2364800</v>
      </c>
      <c r="P117" s="39">
        <f t="shared" si="63"/>
        <v>2364800</v>
      </c>
      <c r="Q117" s="39">
        <f t="shared" si="63"/>
        <v>2364800</v>
      </c>
      <c r="R117" s="39">
        <f t="shared" si="63"/>
        <v>2364800</v>
      </c>
      <c r="S117" s="39">
        <f t="shared" si="63"/>
        <v>2364800</v>
      </c>
      <c r="T117" s="39">
        <f t="shared" si="63"/>
        <v>2364800</v>
      </c>
      <c r="U117" s="26"/>
      <c r="V117" s="23"/>
      <c r="W117" s="23"/>
      <c r="X117" s="23"/>
      <c r="Y117" s="23"/>
      <c r="Z117" s="23"/>
      <c r="AA117" s="23"/>
      <c r="AB117" s="23"/>
      <c r="AC117" s="23"/>
      <c r="AD117" s="23"/>
      <c r="AE117" s="23"/>
      <c r="AF117" s="23"/>
      <c r="AG117" s="23"/>
      <c r="AH117" s="23"/>
      <c r="AI117" s="23"/>
      <c r="AJ117" s="23"/>
      <c r="AK117" s="23"/>
      <c r="AL117" s="23"/>
      <c r="AM117" s="23"/>
    </row>
    <row r="118" spans="1:39" ht="38.25" customHeight="1" x14ac:dyDescent="0.25">
      <c r="A118" s="118" t="s">
        <v>133</v>
      </c>
      <c r="B118" s="43" t="s">
        <v>6</v>
      </c>
      <c r="C118" s="45">
        <f t="shared" si="53"/>
        <v>18670068240</v>
      </c>
      <c r="D118" s="39">
        <f t="shared" ref="D118:J118" si="64">D119+D120</f>
        <v>163576966</v>
      </c>
      <c r="E118" s="39">
        <f t="shared" si="64"/>
        <v>457682826</v>
      </c>
      <c r="F118" s="39">
        <f t="shared" si="64"/>
        <v>702500443</v>
      </c>
      <c r="G118" s="39">
        <f t="shared" si="64"/>
        <v>662568426</v>
      </c>
      <c r="H118" s="39">
        <f t="shared" si="64"/>
        <v>1283364583</v>
      </c>
      <c r="I118" s="39">
        <f t="shared" si="64"/>
        <v>1283364583</v>
      </c>
      <c r="J118" s="39">
        <f t="shared" si="64"/>
        <v>1283364583</v>
      </c>
      <c r="K118" s="39">
        <f t="shared" ref="K118:T118" si="65">K119+K120</f>
        <v>1283364583</v>
      </c>
      <c r="L118" s="39">
        <f t="shared" si="65"/>
        <v>1283364583</v>
      </c>
      <c r="M118" s="39">
        <f t="shared" si="65"/>
        <v>1283364583</v>
      </c>
      <c r="N118" s="39">
        <f t="shared" si="65"/>
        <v>1283364583</v>
      </c>
      <c r="O118" s="39">
        <f t="shared" si="65"/>
        <v>1283364583</v>
      </c>
      <c r="P118" s="39">
        <f t="shared" si="65"/>
        <v>1283364583</v>
      </c>
      <c r="Q118" s="39">
        <f t="shared" si="65"/>
        <v>1283364583</v>
      </c>
      <c r="R118" s="39">
        <f t="shared" si="65"/>
        <v>1283364583</v>
      </c>
      <c r="S118" s="39">
        <f t="shared" si="65"/>
        <v>1283364583</v>
      </c>
      <c r="T118" s="39">
        <f t="shared" si="65"/>
        <v>1283364583</v>
      </c>
      <c r="U118" s="26"/>
      <c r="V118" s="23"/>
      <c r="W118" s="23"/>
      <c r="X118" s="23"/>
      <c r="Y118" s="23"/>
      <c r="Z118" s="23"/>
      <c r="AA118" s="23"/>
      <c r="AB118" s="23"/>
      <c r="AC118" s="23"/>
      <c r="AD118" s="23"/>
      <c r="AE118" s="23"/>
      <c r="AF118" s="23"/>
      <c r="AG118" s="23"/>
      <c r="AH118" s="23"/>
      <c r="AI118" s="23"/>
      <c r="AJ118" s="23"/>
      <c r="AK118" s="23"/>
      <c r="AL118" s="23"/>
      <c r="AM118" s="23"/>
    </row>
    <row r="119" spans="1:39" ht="60" x14ac:dyDescent="0.25">
      <c r="A119" s="118"/>
      <c r="B119" s="43" t="s">
        <v>7</v>
      </c>
      <c r="C119" s="45">
        <f t="shared" si="53"/>
        <v>18664312540</v>
      </c>
      <c r="D119" s="39">
        <f t="shared" ref="D119:J119" si="66">D64+D80+D102+D117</f>
        <v>163576966</v>
      </c>
      <c r="E119" s="39">
        <f t="shared" si="66"/>
        <v>457682826</v>
      </c>
      <c r="F119" s="39">
        <f t="shared" si="66"/>
        <v>701865743</v>
      </c>
      <c r="G119" s="39">
        <f t="shared" si="66"/>
        <v>661933726</v>
      </c>
      <c r="H119" s="39">
        <f t="shared" si="66"/>
        <v>1283019483</v>
      </c>
      <c r="I119" s="39">
        <f t="shared" si="66"/>
        <v>1283019483</v>
      </c>
      <c r="J119" s="39">
        <f t="shared" si="66"/>
        <v>1283019483</v>
      </c>
      <c r="K119" s="39">
        <f t="shared" ref="K119:T119" si="67">K64+K80+K102+K117</f>
        <v>1283019483</v>
      </c>
      <c r="L119" s="39">
        <f t="shared" si="67"/>
        <v>1283019483</v>
      </c>
      <c r="M119" s="39">
        <f t="shared" si="67"/>
        <v>1283019483</v>
      </c>
      <c r="N119" s="39">
        <f t="shared" si="67"/>
        <v>1283019483</v>
      </c>
      <c r="O119" s="39">
        <f t="shared" si="67"/>
        <v>1283019483</v>
      </c>
      <c r="P119" s="39">
        <f t="shared" si="67"/>
        <v>1283019483</v>
      </c>
      <c r="Q119" s="39">
        <f t="shared" si="67"/>
        <v>1283019483</v>
      </c>
      <c r="R119" s="39">
        <f t="shared" si="67"/>
        <v>1283019483</v>
      </c>
      <c r="S119" s="39">
        <f t="shared" si="67"/>
        <v>1283019483</v>
      </c>
      <c r="T119" s="39">
        <f t="shared" si="67"/>
        <v>1283019483</v>
      </c>
      <c r="U119" s="26"/>
      <c r="V119" s="23"/>
      <c r="W119" s="23"/>
      <c r="X119" s="23"/>
      <c r="Y119" s="23"/>
      <c r="Z119" s="23"/>
      <c r="AA119" s="23"/>
      <c r="AB119" s="23"/>
      <c r="AC119" s="23"/>
      <c r="AD119" s="23"/>
      <c r="AE119" s="23"/>
      <c r="AF119" s="23"/>
      <c r="AG119" s="23"/>
      <c r="AH119" s="23"/>
      <c r="AI119" s="23"/>
      <c r="AJ119" s="23"/>
      <c r="AK119" s="23"/>
      <c r="AL119" s="23"/>
      <c r="AM119" s="23"/>
    </row>
    <row r="120" spans="1:39" ht="105" x14ac:dyDescent="0.25">
      <c r="A120" s="118"/>
      <c r="B120" s="43" t="s">
        <v>106</v>
      </c>
      <c r="C120" s="45">
        <f t="shared" si="53"/>
        <v>5755700</v>
      </c>
      <c r="D120" s="39">
        <f>D103</f>
        <v>0</v>
      </c>
      <c r="E120" s="39">
        <f t="shared" ref="E120:J120" si="68">E103</f>
        <v>0</v>
      </c>
      <c r="F120" s="39">
        <f t="shared" si="68"/>
        <v>634700</v>
      </c>
      <c r="G120" s="39">
        <f t="shared" si="68"/>
        <v>634700</v>
      </c>
      <c r="H120" s="39">
        <f t="shared" si="68"/>
        <v>345100</v>
      </c>
      <c r="I120" s="39">
        <f t="shared" si="68"/>
        <v>345100</v>
      </c>
      <c r="J120" s="39">
        <f t="shared" si="68"/>
        <v>345100</v>
      </c>
      <c r="K120" s="39">
        <f t="shared" ref="K120:T120" si="69">K103</f>
        <v>345100</v>
      </c>
      <c r="L120" s="39">
        <f t="shared" si="69"/>
        <v>345100</v>
      </c>
      <c r="M120" s="39">
        <f t="shared" si="69"/>
        <v>345100</v>
      </c>
      <c r="N120" s="39">
        <f t="shared" si="69"/>
        <v>345100</v>
      </c>
      <c r="O120" s="39">
        <f t="shared" si="69"/>
        <v>345100</v>
      </c>
      <c r="P120" s="39">
        <f t="shared" si="69"/>
        <v>345100</v>
      </c>
      <c r="Q120" s="39">
        <f t="shared" si="69"/>
        <v>345100</v>
      </c>
      <c r="R120" s="39">
        <f t="shared" si="69"/>
        <v>345100</v>
      </c>
      <c r="S120" s="39">
        <f t="shared" si="69"/>
        <v>345100</v>
      </c>
      <c r="T120" s="39">
        <f t="shared" si="69"/>
        <v>345100</v>
      </c>
      <c r="U120" s="26"/>
      <c r="V120" s="23"/>
      <c r="W120" s="23"/>
      <c r="X120" s="23"/>
      <c r="Y120" s="23"/>
      <c r="Z120" s="23"/>
      <c r="AA120" s="23"/>
      <c r="AB120" s="23"/>
      <c r="AC120" s="23"/>
      <c r="AD120" s="23"/>
      <c r="AE120" s="23"/>
      <c r="AF120" s="23"/>
      <c r="AG120" s="23"/>
      <c r="AH120" s="23"/>
      <c r="AI120" s="23"/>
      <c r="AJ120" s="23"/>
      <c r="AK120" s="23"/>
      <c r="AL120" s="23"/>
      <c r="AM120" s="23"/>
    </row>
    <row r="121" spans="1:39" ht="42" customHeight="1" x14ac:dyDescent="0.25">
      <c r="A121" s="118" t="s">
        <v>118</v>
      </c>
      <c r="B121" s="43" t="s">
        <v>6</v>
      </c>
      <c r="C121" s="45">
        <f t="shared" si="53"/>
        <v>18670068240</v>
      </c>
      <c r="D121" s="39">
        <f>D118</f>
        <v>163576966</v>
      </c>
      <c r="E121" s="39">
        <f t="shared" ref="E121:J121" si="70">E118</f>
        <v>457682826</v>
      </c>
      <c r="F121" s="39">
        <f t="shared" si="70"/>
        <v>702500443</v>
      </c>
      <c r="G121" s="39">
        <f t="shared" si="70"/>
        <v>662568426</v>
      </c>
      <c r="H121" s="39">
        <f t="shared" si="70"/>
        <v>1283364583</v>
      </c>
      <c r="I121" s="39">
        <f t="shared" si="70"/>
        <v>1283364583</v>
      </c>
      <c r="J121" s="39">
        <f t="shared" si="70"/>
        <v>1283364583</v>
      </c>
      <c r="K121" s="39">
        <f t="shared" ref="K121:T121" si="71">K118</f>
        <v>1283364583</v>
      </c>
      <c r="L121" s="39">
        <f t="shared" si="71"/>
        <v>1283364583</v>
      </c>
      <c r="M121" s="39">
        <f t="shared" si="71"/>
        <v>1283364583</v>
      </c>
      <c r="N121" s="39">
        <f t="shared" si="71"/>
        <v>1283364583</v>
      </c>
      <c r="O121" s="39">
        <f t="shared" si="71"/>
        <v>1283364583</v>
      </c>
      <c r="P121" s="39">
        <f t="shared" si="71"/>
        <v>1283364583</v>
      </c>
      <c r="Q121" s="39">
        <f t="shared" si="71"/>
        <v>1283364583</v>
      </c>
      <c r="R121" s="39">
        <f t="shared" si="71"/>
        <v>1283364583</v>
      </c>
      <c r="S121" s="39">
        <f t="shared" si="71"/>
        <v>1283364583</v>
      </c>
      <c r="T121" s="39">
        <f t="shared" si="71"/>
        <v>1283364583</v>
      </c>
      <c r="U121" s="15"/>
      <c r="V121" s="16"/>
      <c r="W121" s="16"/>
      <c r="X121" s="16"/>
      <c r="Y121" s="16"/>
      <c r="Z121" s="16"/>
      <c r="AA121" s="16"/>
      <c r="AB121" s="16"/>
      <c r="AC121" s="16"/>
      <c r="AD121" s="16"/>
      <c r="AE121" s="16"/>
      <c r="AF121" s="16"/>
      <c r="AG121" s="16"/>
      <c r="AH121" s="16"/>
      <c r="AI121" s="16"/>
      <c r="AJ121" s="16"/>
      <c r="AK121" s="16"/>
      <c r="AL121" s="16"/>
      <c r="AM121" s="14"/>
    </row>
    <row r="122" spans="1:39" ht="60" x14ac:dyDescent="0.25">
      <c r="A122" s="118"/>
      <c r="B122" s="43" t="s">
        <v>7</v>
      </c>
      <c r="C122" s="45">
        <f t="shared" si="53"/>
        <v>18664312540</v>
      </c>
      <c r="D122" s="39">
        <f>D119</f>
        <v>163576966</v>
      </c>
      <c r="E122" s="39">
        <f t="shared" ref="E122:J122" si="72">E119</f>
        <v>457682826</v>
      </c>
      <c r="F122" s="39">
        <f t="shared" si="72"/>
        <v>701865743</v>
      </c>
      <c r="G122" s="39">
        <f t="shared" si="72"/>
        <v>661933726</v>
      </c>
      <c r="H122" s="39">
        <f t="shared" si="72"/>
        <v>1283019483</v>
      </c>
      <c r="I122" s="39">
        <f t="shared" si="72"/>
        <v>1283019483</v>
      </c>
      <c r="J122" s="39">
        <f t="shared" si="72"/>
        <v>1283019483</v>
      </c>
      <c r="K122" s="39">
        <f t="shared" ref="K122:T122" si="73">K119</f>
        <v>1283019483</v>
      </c>
      <c r="L122" s="39">
        <f t="shared" si="73"/>
        <v>1283019483</v>
      </c>
      <c r="M122" s="39">
        <f t="shared" si="73"/>
        <v>1283019483</v>
      </c>
      <c r="N122" s="39">
        <f t="shared" si="73"/>
        <v>1283019483</v>
      </c>
      <c r="O122" s="39">
        <f t="shared" si="73"/>
        <v>1283019483</v>
      </c>
      <c r="P122" s="39">
        <f t="shared" si="73"/>
        <v>1283019483</v>
      </c>
      <c r="Q122" s="39">
        <f t="shared" si="73"/>
        <v>1283019483</v>
      </c>
      <c r="R122" s="39">
        <f t="shared" si="73"/>
        <v>1283019483</v>
      </c>
      <c r="S122" s="39">
        <f t="shared" si="73"/>
        <v>1283019483</v>
      </c>
      <c r="T122" s="39">
        <f t="shared" si="73"/>
        <v>1283019483</v>
      </c>
      <c r="U122" s="15"/>
      <c r="V122" s="16"/>
      <c r="W122" s="16"/>
      <c r="X122" s="16"/>
      <c r="Y122" s="16"/>
      <c r="Z122" s="16"/>
      <c r="AA122" s="16"/>
      <c r="AB122" s="16"/>
      <c r="AC122" s="16"/>
      <c r="AD122" s="16"/>
      <c r="AE122" s="16"/>
      <c r="AF122" s="16"/>
      <c r="AG122" s="16"/>
      <c r="AH122" s="16"/>
      <c r="AI122" s="16"/>
      <c r="AJ122" s="16"/>
      <c r="AK122" s="16"/>
      <c r="AL122" s="16"/>
      <c r="AM122" s="14"/>
    </row>
    <row r="123" spans="1:39" ht="105" x14ac:dyDescent="0.25">
      <c r="A123" s="118"/>
      <c r="B123" s="43" t="s">
        <v>106</v>
      </c>
      <c r="C123" s="45">
        <f t="shared" si="53"/>
        <v>5755700</v>
      </c>
      <c r="D123" s="39">
        <f>D120</f>
        <v>0</v>
      </c>
      <c r="E123" s="39">
        <f t="shared" ref="E123:J123" si="74">E120</f>
        <v>0</v>
      </c>
      <c r="F123" s="39">
        <f t="shared" si="74"/>
        <v>634700</v>
      </c>
      <c r="G123" s="39">
        <f t="shared" si="74"/>
        <v>634700</v>
      </c>
      <c r="H123" s="39">
        <f t="shared" si="74"/>
        <v>345100</v>
      </c>
      <c r="I123" s="39">
        <f t="shared" si="74"/>
        <v>345100</v>
      </c>
      <c r="J123" s="39">
        <f t="shared" si="74"/>
        <v>345100</v>
      </c>
      <c r="K123" s="39">
        <f t="shared" ref="K123:T123" si="75">K120</f>
        <v>345100</v>
      </c>
      <c r="L123" s="39">
        <f t="shared" si="75"/>
        <v>345100</v>
      </c>
      <c r="M123" s="39">
        <f t="shared" si="75"/>
        <v>345100</v>
      </c>
      <c r="N123" s="39">
        <f t="shared" si="75"/>
        <v>345100</v>
      </c>
      <c r="O123" s="39">
        <f t="shared" si="75"/>
        <v>345100</v>
      </c>
      <c r="P123" s="39">
        <f t="shared" si="75"/>
        <v>345100</v>
      </c>
      <c r="Q123" s="39">
        <f t="shared" si="75"/>
        <v>345100</v>
      </c>
      <c r="R123" s="39">
        <f t="shared" si="75"/>
        <v>345100</v>
      </c>
      <c r="S123" s="39">
        <f t="shared" si="75"/>
        <v>345100</v>
      </c>
      <c r="T123" s="39">
        <f t="shared" si="75"/>
        <v>345100</v>
      </c>
      <c r="U123" s="15"/>
      <c r="V123" s="16"/>
      <c r="W123" s="16"/>
      <c r="X123" s="16"/>
      <c r="Y123" s="16"/>
      <c r="Z123" s="16"/>
      <c r="AA123" s="16"/>
      <c r="AB123" s="16"/>
      <c r="AC123" s="16"/>
      <c r="AD123" s="16"/>
      <c r="AE123" s="16"/>
      <c r="AF123" s="16"/>
      <c r="AG123" s="16"/>
      <c r="AH123" s="16"/>
      <c r="AI123" s="16"/>
      <c r="AJ123" s="16"/>
      <c r="AK123" s="16"/>
      <c r="AL123" s="16"/>
      <c r="AM123" s="14"/>
    </row>
    <row r="125" spans="1:39" x14ac:dyDescent="0.25">
      <c r="F125" s="20"/>
    </row>
  </sheetData>
  <mergeCells count="140">
    <mergeCell ref="V1:Y1"/>
    <mergeCell ref="A2:AM2"/>
    <mergeCell ref="A118:A120"/>
    <mergeCell ref="A105:AM105"/>
    <mergeCell ref="A106:J106"/>
    <mergeCell ref="A108:J108"/>
    <mergeCell ref="A109:AM109"/>
    <mergeCell ref="A114:A115"/>
    <mergeCell ref="A116:A117"/>
    <mergeCell ref="A87:A88"/>
    <mergeCell ref="A89:AM89"/>
    <mergeCell ref="A96:AM96"/>
    <mergeCell ref="A99:A100"/>
    <mergeCell ref="A101:A103"/>
    <mergeCell ref="A104:AM104"/>
    <mergeCell ref="A75:A76"/>
    <mergeCell ref="A72:A73"/>
    <mergeCell ref="U25:U26"/>
    <mergeCell ref="AM25:AM26"/>
    <mergeCell ref="H70:H71"/>
    <mergeCell ref="E70:E71"/>
    <mergeCell ref="G70:G71"/>
    <mergeCell ref="V25:V26"/>
    <mergeCell ref="W25:W26"/>
    <mergeCell ref="A121:A123"/>
    <mergeCell ref="A3:A4"/>
    <mergeCell ref="B3:B4"/>
    <mergeCell ref="C3:C4"/>
    <mergeCell ref="A5:AM5"/>
    <mergeCell ref="A17:AM17"/>
    <mergeCell ref="A74:AM74"/>
    <mergeCell ref="A24:AM24"/>
    <mergeCell ref="A63:A64"/>
    <mergeCell ref="A82:AM82"/>
    <mergeCell ref="A66:AM66"/>
    <mergeCell ref="U3:U4"/>
    <mergeCell ref="AM3:AM4"/>
    <mergeCell ref="A84:AM84"/>
    <mergeCell ref="A83:J83"/>
    <mergeCell ref="A77:A78"/>
    <mergeCell ref="A81:AM81"/>
    <mergeCell ref="H25:H27"/>
    <mergeCell ref="I25:I27"/>
    <mergeCell ref="F70:F71"/>
    <mergeCell ref="Z70:Z71"/>
    <mergeCell ref="A68:AM68"/>
    <mergeCell ref="A65:AM65"/>
    <mergeCell ref="A67:J67"/>
    <mergeCell ref="J70:J71"/>
    <mergeCell ref="F25:F27"/>
    <mergeCell ref="A69:A71"/>
    <mergeCell ref="B70:B71"/>
    <mergeCell ref="I70:I71"/>
    <mergeCell ref="G25:G27"/>
    <mergeCell ref="J28:J60"/>
    <mergeCell ref="K28:K60"/>
    <mergeCell ref="L28:L60"/>
    <mergeCell ref="A110:A111"/>
    <mergeCell ref="A112:A113"/>
    <mergeCell ref="U112:U113"/>
    <mergeCell ref="A85:A86"/>
    <mergeCell ref="A90:A92"/>
    <mergeCell ref="U90:U92"/>
    <mergeCell ref="U85:U86"/>
    <mergeCell ref="A97:A98"/>
    <mergeCell ref="U97:U98"/>
    <mergeCell ref="D3:T3"/>
    <mergeCell ref="V3:AL3"/>
    <mergeCell ref="AJ1:AM1"/>
    <mergeCell ref="A6:T6"/>
    <mergeCell ref="A7:T7"/>
    <mergeCell ref="A8:T10"/>
    <mergeCell ref="A11:T15"/>
    <mergeCell ref="AA70:AA71"/>
    <mergeCell ref="AB70:AB71"/>
    <mergeCell ref="AM70:AM71"/>
    <mergeCell ref="A16:AM16"/>
    <mergeCell ref="U70:U71"/>
    <mergeCell ref="V70:V71"/>
    <mergeCell ref="W70:W71"/>
    <mergeCell ref="X70:X71"/>
    <mergeCell ref="Y70:Y71"/>
    <mergeCell ref="J25:J27"/>
    <mergeCell ref="B25:B27"/>
    <mergeCell ref="C25:C27"/>
    <mergeCell ref="D25:D27"/>
    <mergeCell ref="E25:E27"/>
    <mergeCell ref="D70:D71"/>
    <mergeCell ref="C70:C71"/>
    <mergeCell ref="M28:M60"/>
    <mergeCell ref="A18:T18"/>
    <mergeCell ref="A19:T19"/>
    <mergeCell ref="A20:T20"/>
    <mergeCell ref="A21:T21"/>
    <mergeCell ref="T25:T27"/>
    <mergeCell ref="S25:S27"/>
    <mergeCell ref="R25:R27"/>
    <mergeCell ref="Q25:Q27"/>
    <mergeCell ref="P25:P27"/>
    <mergeCell ref="O25:O27"/>
    <mergeCell ref="N25:N27"/>
    <mergeCell ref="M25:M27"/>
    <mergeCell ref="L25:L27"/>
    <mergeCell ref="K25:K27"/>
    <mergeCell ref="A25:A60"/>
    <mergeCell ref="B28:B60"/>
    <mergeCell ref="C28:C60"/>
    <mergeCell ref="E28:E60"/>
    <mergeCell ref="D28:D60"/>
    <mergeCell ref="G28:G60"/>
    <mergeCell ref="F28:F60"/>
    <mergeCell ref="H28:H60"/>
    <mergeCell ref="I28:I60"/>
    <mergeCell ref="N28:N60"/>
    <mergeCell ref="O28:O60"/>
    <mergeCell ref="P28:P60"/>
    <mergeCell ref="Q28:Q60"/>
    <mergeCell ref="R28:R60"/>
    <mergeCell ref="S28:S60"/>
    <mergeCell ref="T28:T60"/>
    <mergeCell ref="K70:K71"/>
    <mergeCell ref="L70:L71"/>
    <mergeCell ref="M70:M71"/>
    <mergeCell ref="N70:N71"/>
    <mergeCell ref="O70:O71"/>
    <mergeCell ref="P70:P71"/>
    <mergeCell ref="Q70:Q71"/>
    <mergeCell ref="R70:R71"/>
    <mergeCell ref="S70:S71"/>
    <mergeCell ref="T70:T71"/>
    <mergeCell ref="AL70:AL71"/>
    <mergeCell ref="AC70:AC71"/>
    <mergeCell ref="AD70:AD71"/>
    <mergeCell ref="AE70:AE71"/>
    <mergeCell ref="AF70:AF71"/>
    <mergeCell ref="AG70:AG71"/>
    <mergeCell ref="AH70:AH71"/>
    <mergeCell ref="AI70:AI71"/>
    <mergeCell ref="AJ70:AJ71"/>
    <mergeCell ref="AK70:AK71"/>
  </mergeCells>
  <printOptions horizontalCentered="1"/>
  <pageMargins left="0.39370078740157483" right="0.39370078740157483" top="0.98425196850393704" bottom="0.39370078740157483" header="0" footer="0"/>
  <pageSetup paperSize="9" scale="26" fitToHeight="0" orientation="landscape" r:id="rId1"/>
  <rowBreaks count="2" manualBreakCount="2">
    <brk id="95" max="16383" man="1"/>
    <brk id="10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37" sqref="E3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2021-2023</vt:lpstr>
      <vt:lpstr> к проекту 2014-2030</vt:lpstr>
      <vt:lpstr>лист</vt:lpstr>
      <vt:lpstr>' к проекту 2014-2030'!Заголовки_для_печати</vt:lpstr>
      <vt:lpstr>'2021-2023'!Заголовки_для_печати</vt:lpstr>
      <vt:lpstr>'2021-2023'!Область_печати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kaaa</dc:creator>
  <cp:lastModifiedBy>Третьякова Наталья Валерьевна</cp:lastModifiedBy>
  <cp:lastPrinted>2020-12-25T06:55:13Z</cp:lastPrinted>
  <dcterms:created xsi:type="dcterms:W3CDTF">2014-04-14T08:20:34Z</dcterms:created>
  <dcterms:modified xsi:type="dcterms:W3CDTF">2021-01-19T05:51:17Z</dcterms:modified>
</cp:coreProperties>
</file>