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Размещение информации на портале АГ (ЗАНОСИМ СЮДА)\к размещению на портале\ОСС\Постановление АГ от 12.11.2020 №8188\"/>
    </mc:Choice>
  </mc:AlternateContent>
  <bookViews>
    <workbookView xWindow="0" yWindow="0" windowWidth="28800" windowHeight="12300" tabRatio="495"/>
  </bookViews>
  <sheets>
    <sheet name="Доходы" sheetId="42" r:id="rId1"/>
  </sheets>
  <externalReferences>
    <externalReference r:id="rId2"/>
  </externalReferences>
  <definedNames>
    <definedName name="_Date_" localSheetId="0">Доходы!#REF!</definedName>
    <definedName name="_Date_">#REF!</definedName>
    <definedName name="_Otchet_Period_Source__AT_ObjectName" localSheetId="0">Доходы!#REF!</definedName>
    <definedName name="_Otchet_Period_Source__AT_ObjectName">#REF!</definedName>
    <definedName name="_Period_" localSheetId="0">Доходы!#REF!</definedName>
    <definedName name="_Period_">#REF!</definedName>
    <definedName name="_xlnm._FilterDatabase" localSheetId="0" hidden="1">Доходы!$A$7:$H$62</definedName>
    <definedName name="а" localSheetId="0">#REF!</definedName>
    <definedName name="а">#REF!</definedName>
    <definedName name="аааа" localSheetId="0">#REF!</definedName>
    <definedName name="аааа">#REF!</definedName>
    <definedName name="б" localSheetId="0">#REF!</definedName>
    <definedName name="б">#REF!</definedName>
    <definedName name="ддж" localSheetId="0">#REF!</definedName>
    <definedName name="ддж">#REF!</definedName>
    <definedName name="дох" localSheetId="0">#REF!</definedName>
    <definedName name="дох">#REF!</definedName>
    <definedName name="доход" localSheetId="0">#REF!</definedName>
    <definedName name="доход">#REF!</definedName>
    <definedName name="доходы" localSheetId="0">#REF!</definedName>
    <definedName name="доходы">#REF!</definedName>
    <definedName name="ееееееее" localSheetId="0">#REF!</definedName>
    <definedName name="ееееееее">#REF!</definedName>
    <definedName name="_xlnm.Print_Titles" localSheetId="0">Доходы!$5:$7</definedName>
    <definedName name="Л" localSheetId="0">#REF!</definedName>
    <definedName name="Л">#REF!</definedName>
    <definedName name="ман" localSheetId="0">#REF!</definedName>
    <definedName name="ман">#REF!</definedName>
    <definedName name="пррнн" localSheetId="0">#REF!</definedName>
    <definedName name="пррнн">#REF!</definedName>
    <definedName name="ю" localSheetId="0">#REF!</definedName>
    <definedName name="ю">#REF!</definedName>
    <definedName name="я" localSheetId="0">#REF!</definedName>
    <definedName name="я">#REF!</definedName>
    <definedName name="яя" localSheetId="0">#REF!</definedName>
    <definedName name="яя">#REF!</definedName>
  </definedNames>
  <calcPr calcId="162913" fullPrecision="0"/>
</workbook>
</file>

<file path=xl/calcChain.xml><?xml version="1.0" encoding="utf-8"?>
<calcChain xmlns="http://schemas.openxmlformats.org/spreadsheetml/2006/main">
  <c r="D10" i="42" l="1"/>
  <c r="D9" i="42" s="1"/>
  <c r="D12" i="42"/>
  <c r="D14" i="42"/>
  <c r="D19" i="42"/>
  <c r="D23" i="42"/>
  <c r="D26" i="42"/>
  <c r="D32" i="42"/>
  <c r="D34" i="42"/>
  <c r="D37" i="42"/>
  <c r="D42" i="42"/>
  <c r="D48" i="42"/>
  <c r="D52" i="42"/>
  <c r="D51" i="42" s="1"/>
  <c r="D57" i="42"/>
  <c r="D59" i="42"/>
  <c r="D61" i="42"/>
  <c r="D8" i="42" l="1"/>
  <c r="H11" i="42"/>
  <c r="H13" i="42"/>
  <c r="H15" i="42"/>
  <c r="H16" i="42"/>
  <c r="H17" i="42"/>
  <c r="H18" i="42"/>
  <c r="H20" i="42"/>
  <c r="H21" i="42"/>
  <c r="H22" i="42"/>
  <c r="H24" i="42"/>
  <c r="H25" i="42"/>
  <c r="H28" i="42"/>
  <c r="H29" i="42"/>
  <c r="H30" i="42"/>
  <c r="H31" i="42"/>
  <c r="H33" i="42"/>
  <c r="H35" i="42"/>
  <c r="H36" i="42"/>
  <c r="H38" i="42"/>
  <c r="H39" i="42"/>
  <c r="H40" i="42"/>
  <c r="H45" i="42"/>
  <c r="H46" i="42"/>
  <c r="H47" i="42"/>
  <c r="H53" i="42"/>
  <c r="H54" i="42"/>
  <c r="H55" i="42"/>
  <c r="H56" i="42"/>
  <c r="H60" i="42"/>
  <c r="H62" i="42"/>
  <c r="G38" i="42"/>
  <c r="G11" i="42"/>
  <c r="G13" i="42"/>
  <c r="G15" i="42"/>
  <c r="G16" i="42"/>
  <c r="G17" i="42"/>
  <c r="G18" i="42"/>
  <c r="G20" i="42"/>
  <c r="G21" i="42"/>
  <c r="G22" i="42"/>
  <c r="G24" i="42"/>
  <c r="G25" i="42"/>
  <c r="G27" i="42"/>
  <c r="G28" i="42"/>
  <c r="G29" i="42"/>
  <c r="G30" i="42"/>
  <c r="G31" i="42"/>
  <c r="G33" i="42"/>
  <c r="G35" i="42"/>
  <c r="G36" i="42"/>
  <c r="G39" i="42"/>
  <c r="G40" i="42"/>
  <c r="G45" i="42"/>
  <c r="G46" i="42"/>
  <c r="G47" i="42"/>
  <c r="G53" i="42"/>
  <c r="G54" i="42"/>
  <c r="G55" i="42"/>
  <c r="G56" i="42"/>
  <c r="G60" i="42"/>
  <c r="G62" i="42"/>
  <c r="E42" i="42"/>
  <c r="F42" i="42"/>
  <c r="G42" i="42" s="1"/>
  <c r="C42" i="42"/>
  <c r="E19" i="42" l="1"/>
  <c r="F19" i="42"/>
  <c r="C19" i="42"/>
  <c r="G19" i="42" l="1"/>
  <c r="H19" i="42"/>
  <c r="C57" i="42"/>
  <c r="F57" i="42"/>
  <c r="E57" i="42"/>
  <c r="F61" i="42" l="1"/>
  <c r="G61" i="42" s="1"/>
  <c r="E61" i="42"/>
  <c r="F59" i="42"/>
  <c r="G59" i="42" s="1"/>
  <c r="E59" i="42"/>
  <c r="F52" i="42"/>
  <c r="G52" i="42" s="1"/>
  <c r="E52" i="42"/>
  <c r="F48" i="42"/>
  <c r="E48" i="42"/>
  <c r="F37" i="42"/>
  <c r="G37" i="42" s="1"/>
  <c r="E37" i="42"/>
  <c r="F34" i="42"/>
  <c r="G34" i="42" s="1"/>
  <c r="E34" i="42"/>
  <c r="H34" i="42" s="1"/>
  <c r="F32" i="42"/>
  <c r="G32" i="42" s="1"/>
  <c r="E32" i="42"/>
  <c r="F26" i="42"/>
  <c r="G26" i="42" s="1"/>
  <c r="E26" i="42"/>
  <c r="H26" i="42" s="1"/>
  <c r="F23" i="42"/>
  <c r="G23" i="42" s="1"/>
  <c r="E23" i="42"/>
  <c r="F14" i="42"/>
  <c r="G14" i="42" s="1"/>
  <c r="E14" i="42"/>
  <c r="F10" i="42"/>
  <c r="G10" i="42" s="1"/>
  <c r="E10" i="42"/>
  <c r="H10" i="42" s="1"/>
  <c r="C52" i="42"/>
  <c r="C10" i="42"/>
  <c r="C61" i="42"/>
  <c r="C59" i="42"/>
  <c r="C48" i="42"/>
  <c r="C37" i="42"/>
  <c r="C34" i="42"/>
  <c r="C32" i="42"/>
  <c r="C26" i="42"/>
  <c r="C23" i="42"/>
  <c r="C14" i="42"/>
  <c r="C12" i="42"/>
  <c r="H61" i="42" l="1"/>
  <c r="H37" i="42"/>
  <c r="H32" i="42"/>
  <c r="H23" i="42"/>
  <c r="H14" i="42"/>
  <c r="H59" i="42"/>
  <c r="E51" i="42"/>
  <c r="H52" i="42"/>
  <c r="C51" i="42"/>
  <c r="C9" i="42"/>
  <c r="F51" i="42"/>
  <c r="G51" i="42" s="1"/>
  <c r="H51" i="42" l="1"/>
  <c r="C8" i="42"/>
  <c r="F12" i="42" l="1"/>
  <c r="E12" i="42"/>
  <c r="H12" i="42" s="1"/>
  <c r="A9" i="42"/>
  <c r="F9" i="42" l="1"/>
  <c r="G9" i="42" s="1"/>
  <c r="G12" i="42"/>
  <c r="E9" i="42"/>
  <c r="E8" i="42" s="1"/>
  <c r="A8" i="42"/>
  <c r="A10" i="42"/>
  <c r="A11" i="42"/>
  <c r="A13" i="42"/>
  <c r="A14" i="42"/>
  <c r="A15" i="42"/>
  <c r="A16" i="42"/>
  <c r="A17" i="42"/>
  <c r="A18" i="42"/>
  <c r="A19" i="42"/>
  <c r="A20" i="42"/>
  <c r="A22" i="42"/>
  <c r="A23" i="42"/>
  <c r="A24" i="42"/>
  <c r="A25" i="42"/>
  <c r="A28" i="42"/>
  <c r="A30" i="42"/>
  <c r="A31" i="42"/>
  <c r="A32" i="42"/>
  <c r="A33" i="42"/>
  <c r="A35" i="42"/>
  <c r="A36" i="42"/>
  <c r="A37" i="42"/>
  <c r="A38" i="42"/>
  <c r="A40" i="42"/>
  <c r="A42" i="42"/>
  <c r="A48" i="42"/>
  <c r="A50" i="42"/>
  <c r="A51" i="42"/>
  <c r="A52" i="42"/>
  <c r="A53" i="42"/>
  <c r="A54" i="42"/>
  <c r="A55" i="42"/>
  <c r="A56" i="42"/>
  <c r="A59" i="42"/>
  <c r="A60" i="42"/>
  <c r="A61" i="42"/>
  <c r="A62" i="42"/>
  <c r="F8" i="42" l="1"/>
  <c r="H8" i="42" s="1"/>
  <c r="H9" i="42"/>
  <c r="G8" i="42" l="1"/>
</calcChain>
</file>

<file path=xl/sharedStrings.xml><?xml version="1.0" encoding="utf-8"?>
<sst xmlns="http://schemas.openxmlformats.org/spreadsheetml/2006/main" count="87" uniqueCount="83">
  <si>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</si>
  <si>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Налоги на товары (работы, услуги), реализуемые  на территории Российской Федерации</t>
  </si>
  <si>
    <t>000 1 00 00000 00 0000 000</t>
  </si>
  <si>
    <t>000 1 01 00000 00 0000 000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</si>
  <si>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</si>
  <si>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</si>
  <si>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</si>
  <si>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</si>
  <si>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</si>
  <si>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000 1 05 02000 02 0000 110</t>
  </si>
  <si>
    <t>000 1 05 03000 01 0000 110</t>
  </si>
  <si>
    <t>000 1 05 04000 02 0000 110</t>
  </si>
  <si>
    <t>000 1 06 00000 00 0000 000</t>
  </si>
  <si>
    <t>000 1 06 01000 00 0000 110</t>
  </si>
  <si>
    <t>000 1 06 06000 00 0000 110</t>
  </si>
  <si>
    <t>000 1 08 00000 00 0000 000</t>
  </si>
  <si>
    <t>000 1 08 03000 01 0000 110</t>
  </si>
  <si>
    <t>000 1 08 07000 01 0000 110</t>
  </si>
  <si>
    <t>000 1 11 00000 00 0000 000</t>
  </si>
  <si>
    <t>000 1 11 03000 00 0000 120</t>
  </si>
  <si>
    <t>000 1 11 05000 00 0000 120</t>
  </si>
  <si>
    <t>000 1 11 07000 00 0000 120</t>
  </si>
  <si>
    <t xml:space="preserve">000 1 11 09000 00 0000 120 </t>
  </si>
  <si>
    <t>000 1 12 00000 00 0000 000</t>
  </si>
  <si>
    <t>000 1 12 01000 01 0000 120</t>
  </si>
  <si>
    <t>000 1 13 00000 00 0000 000</t>
  </si>
  <si>
    <t>000 1 13 01000 00 0000 130</t>
  </si>
  <si>
    <t>000 1 13 02000 00 0000 130</t>
  </si>
  <si>
    <t>000 1 14 00000 00 0000 000</t>
  </si>
  <si>
    <t>000 1 14 01000 00 0000 410</t>
  </si>
  <si>
    <t>000 1 14 02000 00 0000 000</t>
  </si>
  <si>
    <t>000 1 14 06000 00 0000 430</t>
  </si>
  <si>
    <t>000 1 14 06300 00 0000 430</t>
  </si>
  <si>
    <t>000 1 16 00000 00 0000 000</t>
  </si>
  <si>
    <t>000 1 17 00000 00 0000 000</t>
  </si>
  <si>
    <t>000 1 17 01040 04 0000 180</t>
  </si>
  <si>
    <t>000 1 17 05040 04 0000 180</t>
  </si>
  <si>
    <t>000 2 00 00000 00 0000 000</t>
  </si>
  <si>
    <t>000 2 02 00000 00 0000 000</t>
  </si>
  <si>
    <t>000 2 18 00000 00 0000 000</t>
  </si>
  <si>
    <t>000 2 19 00000 00 0000 000</t>
  </si>
  <si>
    <t>Доходы от использования имущества, находящегося в  государственной и муниципальной собственности</t>
  </si>
  <si>
    <t>Доходы в виде прибыли, приходящейся на доли в   уставных (складочных) капиталах хозяйственных   товариществ и обществ, или дивидендов по акциям,   принадлежащим Российской Федерации, субъектам   Российской Федерации или  муниципальным   образованиям</t>
  </si>
  <si>
    <t>000 1 11 01000 00 0000 120</t>
  </si>
  <si>
    <t>Доходы от оказания платных услуг (работ) и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</si>
  <si>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</si>
  <si>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 и земель (или) земельных участков, находящихся в государственной или муниципальной собственности</t>
  </si>
  <si>
    <t>Невыясненные поступления, зачисляемые в бюджеты городских округов</t>
  </si>
  <si>
    <t>Вид дохода</t>
  </si>
  <si>
    <t>Код классификации дохода</t>
  </si>
  <si>
    <t xml:space="preserve">
План</t>
  </si>
  <si>
    <t xml:space="preserve">Исполнение 
</t>
  </si>
  <si>
    <t>(рублей)</t>
  </si>
  <si>
    <t>Уточненный план года</t>
  </si>
  <si>
    <t>% исполнения  к уточненному плану года</t>
  </si>
  <si>
    <t>1 полугодие</t>
  </si>
  <si>
    <t>000 2 07 04050 04  0000 150</t>
  </si>
  <si>
    <t>000 2 02 40000 00  0000 150</t>
  </si>
  <si>
    <t>000 2 02 30000 00  0000 150</t>
  </si>
  <si>
    <t>000 2 02 20000 00 0000 150</t>
  </si>
  <si>
    <t>000 2 02 10000 00 0000 150</t>
  </si>
  <si>
    <t>000 2 18 04000 04 0000 150</t>
  </si>
  <si>
    <t>000 2 19 00000 04 0000 150</t>
  </si>
  <si>
    <t>2020 год</t>
  </si>
  <si>
    <t>% исполнения к  плану 1 полугодия</t>
  </si>
  <si>
    <t>Транспортный налог</t>
  </si>
  <si>
    <t>000 1 06 04000 00 0000 110</t>
  </si>
  <si>
    <t>Административные штрафы, установленные Кодексом Российской Федерации об административных правонарушениях</t>
  </si>
  <si>
    <t>000 1 16 01 000 01 0000.140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</si>
  <si>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</si>
  <si>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000 1 16 02 000 02 0000.140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</si>
  <si>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</si>
  <si>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000 1 16 07 000 01 0000.140</t>
  </si>
  <si>
    <t>Платежи в целях возмещения причиненного ущерба (убытков)</t>
  </si>
  <si>
    <t>Платежи, уплачиваемые в целях возмещения вреда</t>
  </si>
  <si>
    <t>000 1 16 11 000 01 0000.140</t>
  </si>
  <si>
    <t>000 1 16 10 000 00 0000.140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</si>
  <si>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</si>
  <si>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</si>
  <si>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городских округов</t>
  </si>
  <si>
    <t>более 200%</t>
  </si>
  <si>
    <t>Утвержденный план года РДГ от 25.12.2019 № 538-VI ДГ (в ред. от 04.09.2020 № 622-VI ДГ), руб.</t>
  </si>
  <si>
    <t>Сведения об исполнении бюджета городского округа город  Сургут по доходам за 9 месяцев 2020 года в разрезе видов доходов в сравнении с запланированными значениями за 9 месяцев и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</si>
</sst>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0.0"/>
  </numFmts>
  <fonts count="11" x14ac:knownFonts="1"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4" fontId="2" fillId="0" borderId="0" xfId="0" applyNumberFormat="1" applyFont="1" applyFill="1" applyAlignment="1">
      <alignment vertical="top"/>
    </xf>
    <xf numFmtId="4" fontId="6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6" fontId="3" fillId="0" borderId="3" xfId="19" applyNumberFormat="1" applyFont="1" applyFill="1" applyBorder="1" applyAlignment="1">
      <alignment horizontal="center" vertical="center" wrapText="1"/>
    </xf>
    <xf numFmtId="166" fontId="3" fillId="0" borderId="4" xfId="19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justify" vertical="center" wrapText="1" readingOrder="1"/>
    </xf>
    <xf numFmtId="0" fontId="6" fillId="5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horizontal="justify" vertical="center" wrapText="1" readingOrder="1"/>
      <protection locked="0"/>
    </xf>
    <xf numFmtId="0" fontId="2" fillId="0" borderId="2" xfId="0" applyFont="1" applyFill="1" applyBorder="1" applyAlignment="1" applyProtection="1">
      <alignment horizontal="justify" vertical="center" wrapText="1" readingOrder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2" fillId="0" borderId="5" xfId="0" applyFont="1" applyFill="1" applyBorder="1" applyAlignment="1" applyProtection="1">
      <alignment horizontal="justify" vertical="center" wrapText="1" readingOrder="1"/>
      <protection locked="0"/>
    </xf>
    <xf numFmtId="0" fontId="2" fillId="0" borderId="5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4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justify" vertical="center" wrapText="1" readingOrder="1"/>
      <protection locked="0"/>
    </xf>
    <xf numFmtId="0" fontId="2" fillId="5" borderId="5" xfId="0" applyNumberFormat="1" applyFont="1" applyFill="1" applyBorder="1" applyAlignment="1" applyProtection="1">
      <alignment horizontal="justify" vertical="center" wrapText="1" readingOrder="1"/>
      <protection locked="0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>
      <alignment horizontal="right"/>
    </xf>
    <xf numFmtId="167" fontId="3" fillId="0" borderId="4" xfId="19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right" vertical="center"/>
    </xf>
    <xf numFmtId="167" fontId="3" fillId="5" borderId="1" xfId="0" applyNumberFormat="1" applyFont="1" applyFill="1" applyBorder="1" applyAlignment="1">
      <alignment horizontal="right" vertical="center"/>
    </xf>
    <xf numFmtId="167" fontId="2" fillId="5" borderId="1" xfId="0" applyNumberFormat="1" applyFont="1" applyFill="1" applyBorder="1" applyAlignment="1">
      <alignment horizontal="right" vertical="center"/>
    </xf>
    <xf numFmtId="167" fontId="2" fillId="0" borderId="1" xfId="0" applyNumberFormat="1" applyFont="1" applyFill="1" applyBorder="1" applyAlignment="1">
      <alignment horizontal="right" vertical="center"/>
    </xf>
    <xf numFmtId="167" fontId="2" fillId="5" borderId="1" xfId="0" applyNumberFormat="1" applyFont="1" applyFill="1" applyBorder="1" applyAlignment="1">
      <alignment horizontal="right" vertical="center" readingOrder="1"/>
    </xf>
    <xf numFmtId="167" fontId="2" fillId="5" borderId="1" xfId="0" applyNumberFormat="1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vertical="center"/>
    </xf>
    <xf numFmtId="167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6" fontId="3" fillId="0" borderId="4" xfId="19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20">
    <cellStyle name="Normal" xfId="18"/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17"/>
    <cellStyle name="Обычный 2" xfId="9"/>
    <cellStyle name="Обычный 3" xfId="10"/>
    <cellStyle name="Обычный 4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Финансовый" xfId="19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9;&#1087;&#1086;&#1083;&#1085;&#1077;&#1085;&#1080;&#1077;%202017/&#1048;&#1089;&#1087;&#1086;&#1083;&#1085;&#1077;&#1085;&#1080;&#1077;%201%20&#1082;&#1074;/&#1055;&#1086;&#1089;&#1090;&#1072;&#1085;&#1086;&#1074;&#1083;&#1077;&#1085;&#1080;&#1077;%20&#1079;&#1072;%201%20&#1082;&#1074;.2017/&#1087;&#1088;&#1080;&#1083;&#1086;&#1078;&#1077;&#1085;&#1080;&#1077;%201%20&#1044;&#1086;&#1093;&#1086;&#1076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>
        <row r="13">
          <cell r="C13" t="str">
            <v xml:space="preserve">ВСЕГО </v>
          </cell>
        </row>
        <row r="14">
          <cell r="C14" t="str">
            <v>НАЛОГОВЫЕ И НЕНАЛОГОВЫЕ ДОХОДЫ</v>
          </cell>
        </row>
        <row r="15">
          <cell r="C15" t="str">
            <v>Налоги на прибыль, доходы</v>
          </cell>
        </row>
        <row r="16">
          <cell r="C16" t="str">
            <v>Налог на доходы физических лиц</v>
          </cell>
        </row>
        <row r="18">
          <cell r="C18" t="str">
            <v>Акцизы по подакцизным товарам (продукции), производимым на территории Российской Федерации</v>
          </cell>
        </row>
        <row r="19">
          <cell r="C19" t="str">
            <v>Налоги на совокупный доход</v>
          </cell>
        </row>
        <row r="20">
          <cell r="C20" t="str">
            <v>Налог, взимаемый в связи с применением упрощенной системы налогообложения</v>
          </cell>
        </row>
        <row r="21">
          <cell r="C21" t="str">
            <v>Единый налог на вмененный доход для отдельных видов деятельности</v>
          </cell>
        </row>
        <row r="22">
          <cell r="C22" t="str">
            <v>Единый сельскохозяйственный налог</v>
          </cell>
        </row>
        <row r="23">
          <cell r="C23" t="str">
            <v>Налог, взимаемый в связи с применением патентной системы налогообложения</v>
          </cell>
        </row>
        <row r="24">
          <cell r="C24" t="str">
            <v>Налоги на имущество</v>
          </cell>
        </row>
        <row r="25">
          <cell r="C25" t="str">
            <v>Налог на имущество физических лиц</v>
          </cell>
        </row>
        <row r="26">
          <cell r="C26" t="str">
            <v>Земельный налог</v>
          </cell>
        </row>
        <row r="27">
          <cell r="C27" t="str">
            <v>Государственная пошлина</v>
          </cell>
        </row>
        <row r="28">
          <cell r="C28" t="str">
            <v xml:space="preserve">Государственная пошлина по делам, рассматриваемым в судах общей юрисдикции, мировыми судьями </v>
          </cell>
        </row>
        <row r="29">
          <cell r="C29" t="str">
            <v xml:space="preserve">Государственная пошлина за государственную регистрацию, а также за совершение прочих юридически значимых действий </v>
          </cell>
        </row>
        <row r="32">
          <cell r="C32" t="str">
            <v xml:space="preserve">Проценты, полученные от предоставления бюджетных кредитов внутри страны </v>
          </cell>
        </row>
        <row r="34">
          <cell r="C34" t="str">
            <v>Платежи от государственных и муниципальных унитарных предприятий</v>
          </cell>
        </row>
        <row r="35">
          <cell r="C35" t="str">
    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    </cell>
        </row>
        <row r="36">
          <cell r="C36" t="str">
            <v>Платежи при пользовании природными ресурсами</v>
          </cell>
        </row>
        <row r="37">
          <cell r="C37" t="str">
            <v>Плата за негативное воздействие на окружающую среду</v>
          </cell>
        </row>
        <row r="39">
          <cell r="C39" t="str">
            <v>Доходы от оказания платных услуг (работ)</v>
          </cell>
        </row>
        <row r="40">
          <cell r="C40" t="str">
            <v>Доходы от компенсации затрат государства</v>
          </cell>
        </row>
        <row r="41">
          <cell r="C41" t="str">
            <v>Доходы от продажи материальных и нематериальных активов</v>
          </cell>
        </row>
        <row r="42">
          <cell r="C42" t="str">
            <v>Доходы от продажи квартир</v>
          </cell>
        </row>
        <row r="44">
          <cell r="C44" t="str">
            <v>Доходы от продажи земельных участков, находящихся в государственной и муниципальной собственности</v>
          </cell>
        </row>
        <row r="46">
          <cell r="C46" t="str">
            <v>Штрафы, санкции, возмещение ущерба</v>
          </cell>
        </row>
        <row r="60">
          <cell r="C60" t="str">
            <v>Прочие неналоговые доходы</v>
          </cell>
        </row>
        <row r="62">
          <cell r="C62" t="str">
            <v>Прочие неналоговые доходы бюджетов городских округов</v>
          </cell>
        </row>
        <row r="63">
          <cell r="C63" t="str">
            <v>БЕЗВОЗМЕЗДНЫЕ ПОСТУПЛЕНИЯ</v>
          </cell>
        </row>
        <row r="64">
          <cell r="C64" t="str">
            <v>Безвозмездные поступления от других бюджетов бюджетной системы Российской Федерации</v>
          </cell>
        </row>
        <row r="65">
          <cell r="C65" t="str">
            <v>Дотации бюджетам субъектов Российской Федерации 
и муниципальных образований</v>
          </cell>
        </row>
        <row r="66">
          <cell r="C66" t="str">
            <v>Субсидии бюджетам бюджетной системы Российской Федерации (межбюджетные субсидии)</v>
          </cell>
        </row>
        <row r="67">
          <cell r="C67" t="str">
            <v>Субвенции бюджетам субъектов Российской Федерации и муниципальных образований</v>
          </cell>
        </row>
        <row r="68">
          <cell r="C68" t="str">
            <v>Иные межбюджетные трансферты</v>
          </cell>
        </row>
        <row r="69">
          <cell r="C69" t="str">
    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    </cell>
        </row>
        <row r="70">
          <cell r="C70" t="str">
            <v>Доходы бюджетов городских округов от возврата  организациями остатков субсидий прошлых лет</v>
          </cell>
        </row>
        <row r="71">
          <cell r="C71" t="str">
            <v>Возврат остатков субсидий, субвенций и иных межбюджетных трансфертов, имеющих целевое назначение, прошлых лет</v>
          </cell>
        </row>
        <row r="72">
          <cell r="C72" t="str">
    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64"/>
  <sheetViews>
    <sheetView tabSelected="1" zoomScaleNormal="100" zoomScaleSheetLayoutView="80" zoomScalePageLayoutView="75" workbookViewId="0">
      <pane xSplit="2" ySplit="7" topLeftCell="C53" activePane="bottomRight" state="frozen"/>
      <selection pane="topRight" activeCell="C1" sqref="C1"/>
      <selection pane="bottomLeft" activeCell="A5" sqref="A5"/>
      <selection pane="bottomRight" activeCell="M56" sqref="M56"/>
    </sheetView>
  </sheetViews>
  <sheetFormatPr defaultColWidth="9.140625" defaultRowHeight="12.75" x14ac:dyDescent="0.2"/>
  <cols>
    <col min="1" max="1" width="52" style="4" customWidth="1"/>
    <col min="2" max="2" width="23.7109375" style="5" customWidth="1"/>
    <col min="3" max="4" width="17.85546875" style="8" customWidth="1"/>
    <col min="5" max="5" width="17.140625" style="8" customWidth="1"/>
    <col min="6" max="6" width="17" style="8" customWidth="1"/>
    <col min="7" max="7" width="12.7109375" style="65" customWidth="1"/>
    <col min="8" max="8" width="11.5703125" style="65" customWidth="1"/>
    <col min="9" max="10" width="9.140625" style="2" customWidth="1"/>
    <col min="11" max="16384" width="9.140625" style="2"/>
  </cols>
  <sheetData>
    <row r="1" spans="1:8" x14ac:dyDescent="0.2">
      <c r="G1" s="66"/>
      <c r="H1" s="66"/>
    </row>
    <row r="3" spans="1:8" s="3" customFormat="1" ht="48" customHeight="1" x14ac:dyDescent="0.2">
      <c r="A3" s="67" t="s">
        <v>82</v>
      </c>
      <c r="B3" s="67"/>
      <c r="C3" s="67"/>
      <c r="D3" s="67"/>
      <c r="E3" s="68"/>
      <c r="F3" s="67"/>
      <c r="G3" s="67"/>
      <c r="H3" s="67"/>
    </row>
    <row r="4" spans="1:8" s="3" customFormat="1" x14ac:dyDescent="0.2">
      <c r="A4" s="4"/>
      <c r="B4" s="5"/>
      <c r="C4" s="8"/>
      <c r="D4" s="8"/>
      <c r="E4" s="9"/>
      <c r="F4" s="14"/>
      <c r="G4" s="55"/>
      <c r="H4" s="56" t="s">
        <v>52</v>
      </c>
    </row>
    <row r="5" spans="1:8" s="3" customFormat="1" ht="12.75" customHeight="1" x14ac:dyDescent="0.2">
      <c r="A5" s="69" t="s">
        <v>48</v>
      </c>
      <c r="B5" s="70" t="s">
        <v>49</v>
      </c>
      <c r="C5" s="71" t="s">
        <v>63</v>
      </c>
      <c r="D5" s="71"/>
      <c r="E5" s="71"/>
      <c r="F5" s="71"/>
      <c r="G5" s="71"/>
      <c r="H5" s="71"/>
    </row>
    <row r="6" spans="1:8" s="3" customFormat="1" ht="12.75" customHeight="1" x14ac:dyDescent="0.2">
      <c r="A6" s="69"/>
      <c r="B6" s="70"/>
      <c r="C6" s="75" t="s">
        <v>81</v>
      </c>
      <c r="D6" s="75" t="s">
        <v>53</v>
      </c>
      <c r="E6" s="72" t="s">
        <v>55</v>
      </c>
      <c r="F6" s="73"/>
      <c r="G6" s="73"/>
      <c r="H6" s="74"/>
    </row>
    <row r="7" spans="1:8" s="6" customFormat="1" ht="66.75" customHeight="1" x14ac:dyDescent="0.2">
      <c r="A7" s="69"/>
      <c r="B7" s="70"/>
      <c r="C7" s="76"/>
      <c r="D7" s="76"/>
      <c r="E7" s="16" t="s">
        <v>50</v>
      </c>
      <c r="F7" s="15" t="s">
        <v>51</v>
      </c>
      <c r="G7" s="57" t="s">
        <v>54</v>
      </c>
      <c r="H7" s="57" t="s">
        <v>64</v>
      </c>
    </row>
    <row r="8" spans="1:8" x14ac:dyDescent="0.2">
      <c r="A8" s="23" t="str">
        <f>'[1]Лист 1'!C13</f>
        <v xml:space="preserve">ВСЕГО </v>
      </c>
      <c r="B8" s="24"/>
      <c r="C8" s="41">
        <f>C9+C51</f>
        <v>31227602761.98</v>
      </c>
      <c r="D8" s="48">
        <f>D9+D51</f>
        <v>31273528789.880001</v>
      </c>
      <c r="E8" s="48">
        <f>E9+E51</f>
        <v>19101159567.630001</v>
      </c>
      <c r="F8" s="48">
        <f>F9+F51</f>
        <v>18942381124.93</v>
      </c>
      <c r="G8" s="58">
        <f>F8/D8*100</f>
        <v>60.6</v>
      </c>
      <c r="H8" s="58">
        <f>F8/E8*100</f>
        <v>99.2</v>
      </c>
    </row>
    <row r="9" spans="1:8" s="1" customFormat="1" x14ac:dyDescent="0.2">
      <c r="A9" s="17" t="str">
        <f>'[1]Лист 1'!C14</f>
        <v>НАЛОГОВЫЕ И НЕНАЛОГОВЫЕ ДОХОДЫ</v>
      </c>
      <c r="B9" s="25" t="s">
        <v>2</v>
      </c>
      <c r="C9" s="42">
        <f>C10+C12+C14+C19+C23+C26+C32+C34+C37+C42+C48</f>
        <v>12172754016.969999</v>
      </c>
      <c r="D9" s="49">
        <f>D10+D12+D14+D19+D23+D26+D32+D34+D37+D42+D48</f>
        <v>12172754019.969999</v>
      </c>
      <c r="E9" s="49">
        <f>E10+E12+E14+E19+E23+E26+E32+E34+E37+E42+E48</f>
        <v>8527880833.4899998</v>
      </c>
      <c r="F9" s="49">
        <f>F10+F12+F14+F19+F23+F26+F32+F34+F37+F42+F48</f>
        <v>8330411974.3199997</v>
      </c>
      <c r="G9" s="59">
        <f t="shared" ref="G9:G62" si="0">F9/D9*100</f>
        <v>68.400000000000006</v>
      </c>
      <c r="H9" s="59">
        <f t="shared" ref="H9:H62" si="1">F9/E9*100</f>
        <v>97.7</v>
      </c>
    </row>
    <row r="10" spans="1:8" x14ac:dyDescent="0.2">
      <c r="A10" s="26" t="str">
        <f>'[1]Лист 1'!C15</f>
        <v>Налоги на прибыль, доходы</v>
      </c>
      <c r="B10" s="22" t="s">
        <v>3</v>
      </c>
      <c r="C10" s="43">
        <f>C11</f>
        <v>8647414788.5400009</v>
      </c>
      <c r="D10" s="50">
        <f>D11</f>
        <v>8647414789.5400009</v>
      </c>
      <c r="E10" s="50">
        <f t="shared" ref="E10:F10" si="2">E11</f>
        <v>6095049039.0200005</v>
      </c>
      <c r="F10" s="50">
        <f t="shared" si="2"/>
        <v>5817432363.8199997</v>
      </c>
      <c r="G10" s="60">
        <f t="shared" si="0"/>
        <v>67.3</v>
      </c>
      <c r="H10" s="60">
        <f t="shared" si="1"/>
        <v>95.4</v>
      </c>
    </row>
    <row r="11" spans="1:8" ht="15" customHeight="1" x14ac:dyDescent="0.2">
      <c r="A11" s="27" t="str">
        <f>'[1]Лист 1'!C16</f>
        <v>Налог на доходы физических лиц</v>
      </c>
      <c r="B11" s="28" t="s">
        <v>4</v>
      </c>
      <c r="C11" s="44">
        <v>8647414788.5400009</v>
      </c>
      <c r="D11" s="51">
        <v>8647414789.5400009</v>
      </c>
      <c r="E11" s="18">
        <v>6095049039.0200005</v>
      </c>
      <c r="F11" s="18">
        <v>5817432363.8199997</v>
      </c>
      <c r="G11" s="61">
        <f t="shared" si="0"/>
        <v>67.3</v>
      </c>
      <c r="H11" s="61">
        <f t="shared" si="1"/>
        <v>95.4</v>
      </c>
    </row>
    <row r="12" spans="1:8" ht="25.5" customHeight="1" x14ac:dyDescent="0.2">
      <c r="A12" s="26" t="s">
        <v>1</v>
      </c>
      <c r="B12" s="29" t="s">
        <v>5</v>
      </c>
      <c r="C12" s="45">
        <f>C13</f>
        <v>38796099.149999999</v>
      </c>
      <c r="D12" s="52">
        <f>D13</f>
        <v>38796100.149999999</v>
      </c>
      <c r="E12" s="19">
        <f t="shared" ref="E12:F12" si="3">E13</f>
        <v>28524616.199999999</v>
      </c>
      <c r="F12" s="19">
        <f t="shared" si="3"/>
        <v>28122740.73</v>
      </c>
      <c r="G12" s="62">
        <f t="shared" si="0"/>
        <v>72.5</v>
      </c>
      <c r="H12" s="62">
        <f t="shared" si="1"/>
        <v>98.6</v>
      </c>
    </row>
    <row r="13" spans="1:8" ht="25.5" x14ac:dyDescent="0.2">
      <c r="A13" s="27" t="str">
        <f>'[1]Лист 1'!C18</f>
        <v>Акцизы по подакцизным товарам (продукции), производимым на территории Российской Федерации</v>
      </c>
      <c r="B13" s="30" t="s">
        <v>6</v>
      </c>
      <c r="C13" s="44">
        <v>38796099.149999999</v>
      </c>
      <c r="D13" s="51">
        <v>38796100.149999999</v>
      </c>
      <c r="E13" s="18">
        <v>28524616.199999999</v>
      </c>
      <c r="F13" s="18">
        <v>28122740.73</v>
      </c>
      <c r="G13" s="61">
        <f t="shared" si="0"/>
        <v>72.5</v>
      </c>
      <c r="H13" s="61">
        <f t="shared" si="1"/>
        <v>98.6</v>
      </c>
    </row>
    <row r="14" spans="1:8" ht="16.5" customHeight="1" x14ac:dyDescent="0.2">
      <c r="A14" s="26" t="str">
        <f>'[1]Лист 1'!C19</f>
        <v>Налоги на совокупный доход</v>
      </c>
      <c r="B14" s="22" t="s">
        <v>7</v>
      </c>
      <c r="C14" s="43">
        <f>C15+C16+C17+C18</f>
        <v>1625105932.5</v>
      </c>
      <c r="D14" s="50">
        <f>D15+D16+D17+D18</f>
        <v>1625105932.5</v>
      </c>
      <c r="E14" s="50">
        <f t="shared" ref="E14:F14" si="4">E15+E16+E17+E18</f>
        <v>1246167122.45</v>
      </c>
      <c r="F14" s="50">
        <f t="shared" si="4"/>
        <v>1296140205.0899999</v>
      </c>
      <c r="G14" s="60">
        <f t="shared" si="0"/>
        <v>79.8</v>
      </c>
      <c r="H14" s="60">
        <f t="shared" si="1"/>
        <v>104</v>
      </c>
    </row>
    <row r="15" spans="1:8" ht="27.75" customHeight="1" x14ac:dyDescent="0.2">
      <c r="A15" s="31" t="str">
        <f>'[1]Лист 1'!C20</f>
        <v>Налог, взимаемый в связи с применением упрощенной системы налогообложения</v>
      </c>
      <c r="B15" s="32" t="s">
        <v>8</v>
      </c>
      <c r="C15" s="44">
        <v>1337270074.76</v>
      </c>
      <c r="D15" s="51">
        <v>1337270074.76</v>
      </c>
      <c r="E15" s="18">
        <v>1041017167.51</v>
      </c>
      <c r="F15" s="18">
        <v>1089087489.1900001</v>
      </c>
      <c r="G15" s="61">
        <f t="shared" si="0"/>
        <v>81.400000000000006</v>
      </c>
      <c r="H15" s="61">
        <f t="shared" si="1"/>
        <v>104.6</v>
      </c>
    </row>
    <row r="16" spans="1:8" s="7" customFormat="1" ht="25.5" x14ac:dyDescent="0.2">
      <c r="A16" s="33" t="str">
        <f>'[1]Лист 1'!C21</f>
        <v>Единый налог на вмененный доход для отдельных видов деятельности</v>
      </c>
      <c r="B16" s="32" t="s">
        <v>9</v>
      </c>
      <c r="C16" s="44">
        <v>197220119.83000001</v>
      </c>
      <c r="D16" s="51">
        <v>197220119.83000001</v>
      </c>
      <c r="E16" s="18">
        <v>155605121.36000001</v>
      </c>
      <c r="F16" s="18">
        <v>157008738.06</v>
      </c>
      <c r="G16" s="61">
        <f t="shared" si="0"/>
        <v>79.599999999999994</v>
      </c>
      <c r="H16" s="61">
        <f t="shared" si="1"/>
        <v>100.9</v>
      </c>
    </row>
    <row r="17" spans="1:8" ht="19.5" customHeight="1" x14ac:dyDescent="0.2">
      <c r="A17" s="31" t="str">
        <f>'[1]Лист 1'!C22</f>
        <v>Единый сельскохозяйственный налог</v>
      </c>
      <c r="B17" s="32" t="s">
        <v>10</v>
      </c>
      <c r="C17" s="44">
        <v>334470.31</v>
      </c>
      <c r="D17" s="51">
        <v>334470.31</v>
      </c>
      <c r="E17" s="18">
        <v>334470.31</v>
      </c>
      <c r="F17" s="18">
        <v>167708.60999999999</v>
      </c>
      <c r="G17" s="61">
        <f t="shared" si="0"/>
        <v>50.1</v>
      </c>
      <c r="H17" s="61">
        <f t="shared" si="1"/>
        <v>50.1</v>
      </c>
    </row>
    <row r="18" spans="1:8" ht="30.75" customHeight="1" x14ac:dyDescent="0.2">
      <c r="A18" s="31" t="str">
        <f>'[1]Лист 1'!C23</f>
        <v>Налог, взимаемый в связи с применением патентной системы налогообложения</v>
      </c>
      <c r="B18" s="32" t="s">
        <v>11</v>
      </c>
      <c r="C18" s="44">
        <v>90281267.599999994</v>
      </c>
      <c r="D18" s="51">
        <v>90281267.599999994</v>
      </c>
      <c r="E18" s="18">
        <v>49210363.270000003</v>
      </c>
      <c r="F18" s="18">
        <v>49876269.229999997</v>
      </c>
      <c r="G18" s="61">
        <f t="shared" si="0"/>
        <v>55.2</v>
      </c>
      <c r="H18" s="61">
        <f t="shared" si="1"/>
        <v>101.4</v>
      </c>
    </row>
    <row r="19" spans="1:8" ht="18" customHeight="1" x14ac:dyDescent="0.2">
      <c r="A19" s="26" t="str">
        <f>'[1]Лист 1'!C24</f>
        <v>Налоги на имущество</v>
      </c>
      <c r="B19" s="22" t="s">
        <v>12</v>
      </c>
      <c r="C19" s="43">
        <f>C20+C22+C21</f>
        <v>703088173.21000004</v>
      </c>
      <c r="D19" s="50">
        <f>D20+D22+D21</f>
        <v>703088173.21000004</v>
      </c>
      <c r="E19" s="50">
        <f t="shared" ref="E19:F19" si="5">E20+E22+E21</f>
        <v>417401985.68000001</v>
      </c>
      <c r="F19" s="50">
        <f t="shared" si="5"/>
        <v>399309635.70999998</v>
      </c>
      <c r="G19" s="60">
        <f t="shared" si="0"/>
        <v>56.8</v>
      </c>
      <c r="H19" s="60">
        <f t="shared" si="1"/>
        <v>95.7</v>
      </c>
    </row>
    <row r="20" spans="1:8" ht="21" customHeight="1" x14ac:dyDescent="0.2">
      <c r="A20" s="31" t="str">
        <f>'[1]Лист 1'!C25</f>
        <v>Налог на имущество физических лиц</v>
      </c>
      <c r="B20" s="32" t="s">
        <v>13</v>
      </c>
      <c r="C20" s="44">
        <v>156840494</v>
      </c>
      <c r="D20" s="51">
        <v>156840494</v>
      </c>
      <c r="E20" s="18">
        <v>51110675.240000002</v>
      </c>
      <c r="F20" s="18">
        <v>39711650.700000003</v>
      </c>
      <c r="G20" s="61">
        <f t="shared" si="0"/>
        <v>25.3</v>
      </c>
      <c r="H20" s="61">
        <f t="shared" si="1"/>
        <v>77.7</v>
      </c>
    </row>
    <row r="21" spans="1:8" ht="21" customHeight="1" x14ac:dyDescent="0.2">
      <c r="A21" s="31" t="s">
        <v>65</v>
      </c>
      <c r="B21" s="32" t="s">
        <v>66</v>
      </c>
      <c r="C21" s="51">
        <v>197744074.16999999</v>
      </c>
      <c r="D21" s="51">
        <v>197744074.16999999</v>
      </c>
      <c r="E21" s="51">
        <v>114810226.43000001</v>
      </c>
      <c r="F21" s="51">
        <v>102143317.93000001</v>
      </c>
      <c r="G21" s="61">
        <f t="shared" si="0"/>
        <v>51.7</v>
      </c>
      <c r="H21" s="61">
        <f t="shared" si="1"/>
        <v>89</v>
      </c>
    </row>
    <row r="22" spans="1:8" ht="22.5" customHeight="1" x14ac:dyDescent="0.2">
      <c r="A22" s="31" t="str">
        <f>'[1]Лист 1'!C26</f>
        <v>Земельный налог</v>
      </c>
      <c r="B22" s="32" t="s">
        <v>14</v>
      </c>
      <c r="C22" s="44">
        <v>348503605.04000002</v>
      </c>
      <c r="D22" s="51">
        <v>348503605.04000002</v>
      </c>
      <c r="E22" s="18">
        <v>251481084.00999999</v>
      </c>
      <c r="F22" s="18">
        <v>257454667.08000001</v>
      </c>
      <c r="G22" s="61">
        <f t="shared" si="0"/>
        <v>73.900000000000006</v>
      </c>
      <c r="H22" s="61">
        <f t="shared" si="1"/>
        <v>102.4</v>
      </c>
    </row>
    <row r="23" spans="1:8" ht="25.5" customHeight="1" x14ac:dyDescent="0.2">
      <c r="A23" s="21" t="str">
        <f>'[1]Лист 1'!C27</f>
        <v>Государственная пошлина</v>
      </c>
      <c r="B23" s="22" t="s">
        <v>15</v>
      </c>
      <c r="C23" s="43">
        <f>C24+C25</f>
        <v>95306956.189999998</v>
      </c>
      <c r="D23" s="50">
        <f>D24+D25</f>
        <v>95306956.189999998</v>
      </c>
      <c r="E23" s="50">
        <f t="shared" ref="E23:F23" si="6">E24+E25</f>
        <v>66994556.960000001</v>
      </c>
      <c r="F23" s="50">
        <f t="shared" si="6"/>
        <v>77265250.140000001</v>
      </c>
      <c r="G23" s="60">
        <f t="shared" si="0"/>
        <v>81.099999999999994</v>
      </c>
      <c r="H23" s="60">
        <f t="shared" si="1"/>
        <v>115.3</v>
      </c>
    </row>
    <row r="24" spans="1:8" s="3" customFormat="1" ht="25.5" x14ac:dyDescent="0.2">
      <c r="A24" s="27" t="str">
        <f>'[1]Лист 1'!C28</f>
        <v xml:space="preserve">Государственная пошлина по делам, рассматриваемым в судах общей юрисдикции, мировыми судьями </v>
      </c>
      <c r="B24" s="32" t="s">
        <v>16</v>
      </c>
      <c r="C24" s="46">
        <v>90985756.189999998</v>
      </c>
      <c r="D24" s="53">
        <v>90985756.189999998</v>
      </c>
      <c r="E24" s="20">
        <v>65382556.960000001</v>
      </c>
      <c r="F24" s="18">
        <v>75629250.140000001</v>
      </c>
      <c r="G24" s="61">
        <f t="shared" si="0"/>
        <v>83.1</v>
      </c>
      <c r="H24" s="61">
        <f t="shared" si="1"/>
        <v>115.7</v>
      </c>
    </row>
    <row r="25" spans="1:8" s="3" customFormat="1" ht="38.25" x14ac:dyDescent="0.2">
      <c r="A25" s="27" t="str">
        <f>'[1]Лист 1'!C29</f>
        <v xml:space="preserve">Государственная пошлина за государственную регистрацию, а также за совершение прочих юридически значимых действий </v>
      </c>
      <c r="B25" s="34" t="s">
        <v>17</v>
      </c>
      <c r="C25" s="46">
        <v>4321200</v>
      </c>
      <c r="D25" s="53">
        <v>4321200</v>
      </c>
      <c r="E25" s="20">
        <v>1612000</v>
      </c>
      <c r="F25" s="18">
        <v>1636000</v>
      </c>
      <c r="G25" s="61">
        <f t="shared" si="0"/>
        <v>37.9</v>
      </c>
      <c r="H25" s="61">
        <f t="shared" si="1"/>
        <v>101.5</v>
      </c>
    </row>
    <row r="26" spans="1:8" s="3" customFormat="1" ht="30.75" customHeight="1" x14ac:dyDescent="0.2">
      <c r="A26" s="26" t="s">
        <v>41</v>
      </c>
      <c r="B26" s="22" t="s">
        <v>18</v>
      </c>
      <c r="C26" s="47">
        <f>C27+C28+C29+C30+C31</f>
        <v>635643311.71000004</v>
      </c>
      <c r="D26" s="54">
        <f>D27+D28+D29+D30+D31</f>
        <v>635643311.71000004</v>
      </c>
      <c r="E26" s="54">
        <f t="shared" ref="E26:F26" si="7">E27+E28+E29+E30+E31</f>
        <v>430436702.07999998</v>
      </c>
      <c r="F26" s="54">
        <f t="shared" si="7"/>
        <v>412853030.01999998</v>
      </c>
      <c r="G26" s="63">
        <f t="shared" si="0"/>
        <v>65</v>
      </c>
      <c r="H26" s="63">
        <f t="shared" si="1"/>
        <v>95.9</v>
      </c>
    </row>
    <row r="27" spans="1:8" s="3" customFormat="1" ht="66.75" customHeight="1" x14ac:dyDescent="0.2">
      <c r="A27" s="27" t="s">
        <v>42</v>
      </c>
      <c r="B27" s="32" t="s">
        <v>43</v>
      </c>
      <c r="C27" s="46">
        <v>12569148.08</v>
      </c>
      <c r="D27" s="53">
        <v>12569148.08</v>
      </c>
      <c r="E27" s="20">
        <v>12569148.08</v>
      </c>
      <c r="F27" s="18">
        <v>20526812</v>
      </c>
      <c r="G27" s="61">
        <f t="shared" si="0"/>
        <v>163.30000000000001</v>
      </c>
      <c r="H27" s="61">
        <v>0</v>
      </c>
    </row>
    <row r="28" spans="1:8" s="3" customFormat="1" ht="27.75" customHeight="1" x14ac:dyDescent="0.2">
      <c r="A28" s="27" t="str">
        <f>'[1]Лист 1'!C32</f>
        <v xml:space="preserve">Проценты, полученные от предоставления бюджетных кредитов внутри страны </v>
      </c>
      <c r="B28" s="32" t="s">
        <v>19</v>
      </c>
      <c r="C28" s="46">
        <v>402</v>
      </c>
      <c r="D28" s="53">
        <v>402</v>
      </c>
      <c r="E28" s="20">
        <v>402</v>
      </c>
      <c r="F28" s="18">
        <v>51441.75</v>
      </c>
      <c r="G28" s="61">
        <f t="shared" si="0"/>
        <v>12796.5</v>
      </c>
      <c r="H28" s="61">
        <f t="shared" si="1"/>
        <v>12796.5</v>
      </c>
    </row>
    <row r="29" spans="1:8" s="3" customFormat="1" ht="76.5" customHeight="1" x14ac:dyDescent="0.2">
      <c r="A29" s="27" t="s">
        <v>0</v>
      </c>
      <c r="B29" s="32" t="s">
        <v>20</v>
      </c>
      <c r="C29" s="46">
        <v>553770822.63</v>
      </c>
      <c r="D29" s="53">
        <v>553770822.63</v>
      </c>
      <c r="E29" s="20">
        <v>375597073.64999998</v>
      </c>
      <c r="F29" s="18">
        <v>334217076.08999997</v>
      </c>
      <c r="G29" s="61">
        <f t="shared" si="0"/>
        <v>60.4</v>
      </c>
      <c r="H29" s="61">
        <f t="shared" si="1"/>
        <v>89</v>
      </c>
    </row>
    <row r="30" spans="1:8" s="3" customFormat="1" ht="33.75" customHeight="1" x14ac:dyDescent="0.2">
      <c r="A30" s="35" t="str">
        <f>'[1]Лист 1'!C34</f>
        <v>Платежи от государственных и муниципальных унитарных предприятий</v>
      </c>
      <c r="B30" s="32" t="s">
        <v>21</v>
      </c>
      <c r="C30" s="46">
        <v>4684851.63</v>
      </c>
      <c r="D30" s="53">
        <v>4684851.63</v>
      </c>
      <c r="E30" s="20">
        <v>4684851.63</v>
      </c>
      <c r="F30" s="18">
        <v>20172150.870000001</v>
      </c>
      <c r="G30" s="61">
        <f t="shared" si="0"/>
        <v>430.6</v>
      </c>
      <c r="H30" s="61">
        <f t="shared" si="1"/>
        <v>430.6</v>
      </c>
    </row>
    <row r="31" spans="1:8" s="3" customFormat="1" ht="76.5" x14ac:dyDescent="0.2">
      <c r="A31" s="27" t="str">
        <f>'[1]Лист 1'!C35</f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B31" s="32" t="s">
        <v>22</v>
      </c>
      <c r="C31" s="46">
        <v>64618087.369999997</v>
      </c>
      <c r="D31" s="53">
        <v>64618087.369999997</v>
      </c>
      <c r="E31" s="20">
        <v>37585226.719999999</v>
      </c>
      <c r="F31" s="18">
        <v>37885549.310000002</v>
      </c>
      <c r="G31" s="61">
        <f t="shared" si="0"/>
        <v>58.6</v>
      </c>
      <c r="H31" s="61">
        <f t="shared" si="1"/>
        <v>100.8</v>
      </c>
    </row>
    <row r="32" spans="1:8" s="3" customFormat="1" ht="21.75" customHeight="1" x14ac:dyDescent="0.2">
      <c r="A32" s="26" t="str">
        <f>'[1]Лист 1'!C36</f>
        <v>Платежи при пользовании природными ресурсами</v>
      </c>
      <c r="B32" s="22" t="s">
        <v>23</v>
      </c>
      <c r="C32" s="47">
        <f>C33</f>
        <v>64695100</v>
      </c>
      <c r="D32" s="54">
        <f>D33</f>
        <v>64695101</v>
      </c>
      <c r="E32" s="54">
        <f t="shared" ref="E32:F32" si="8">E33</f>
        <v>48521324.990000002</v>
      </c>
      <c r="F32" s="54">
        <f t="shared" si="8"/>
        <v>51248098.859999999</v>
      </c>
      <c r="G32" s="63">
        <f t="shared" si="0"/>
        <v>79.2</v>
      </c>
      <c r="H32" s="63">
        <f t="shared" si="1"/>
        <v>105.6</v>
      </c>
    </row>
    <row r="33" spans="1:8" s="3" customFormat="1" ht="22.5" customHeight="1" x14ac:dyDescent="0.2">
      <c r="A33" s="36" t="str">
        <f>'[1]Лист 1'!C37</f>
        <v>Плата за негативное воздействие на окружающую среду</v>
      </c>
      <c r="B33" s="32" t="s">
        <v>24</v>
      </c>
      <c r="C33" s="46">
        <v>64695100</v>
      </c>
      <c r="D33" s="53">
        <v>64695101</v>
      </c>
      <c r="E33" s="20">
        <v>48521324.990000002</v>
      </c>
      <c r="F33" s="18">
        <v>51248098.859999999</v>
      </c>
      <c r="G33" s="61">
        <f t="shared" si="0"/>
        <v>79.2</v>
      </c>
      <c r="H33" s="61">
        <f t="shared" si="1"/>
        <v>105.6</v>
      </c>
    </row>
    <row r="34" spans="1:8" s="3" customFormat="1" ht="25.5" x14ac:dyDescent="0.2">
      <c r="A34" s="26" t="s">
        <v>44</v>
      </c>
      <c r="B34" s="22" t="s">
        <v>25</v>
      </c>
      <c r="C34" s="47">
        <f>C35+C36</f>
        <v>68748159.329999998</v>
      </c>
      <c r="D34" s="54">
        <f>D35+D36</f>
        <v>68748159.329999998</v>
      </c>
      <c r="E34" s="54">
        <f t="shared" ref="E34:F34" si="9">E35+E36</f>
        <v>47350308.240000002</v>
      </c>
      <c r="F34" s="54">
        <f t="shared" si="9"/>
        <v>59906162.780000001</v>
      </c>
      <c r="G34" s="63">
        <f t="shared" si="0"/>
        <v>87.1</v>
      </c>
      <c r="H34" s="63">
        <f t="shared" si="1"/>
        <v>126.5</v>
      </c>
    </row>
    <row r="35" spans="1:8" s="3" customFormat="1" ht="16.5" customHeight="1" x14ac:dyDescent="0.2">
      <c r="A35" s="27" t="str">
        <f>'[1]Лист 1'!C39</f>
        <v>Доходы от оказания платных услуг (работ)</v>
      </c>
      <c r="B35" s="32" t="s">
        <v>26</v>
      </c>
      <c r="C35" s="46">
        <v>31300170.719999999</v>
      </c>
      <c r="D35" s="53">
        <v>31300170.719999999</v>
      </c>
      <c r="E35" s="20">
        <v>18547439.420000002</v>
      </c>
      <c r="F35" s="20">
        <v>15250616.16</v>
      </c>
      <c r="G35" s="64">
        <f t="shared" si="0"/>
        <v>48.7</v>
      </c>
      <c r="H35" s="64">
        <f t="shared" si="1"/>
        <v>82.2</v>
      </c>
    </row>
    <row r="36" spans="1:8" s="3" customFormat="1" ht="18" customHeight="1" x14ac:dyDescent="0.2">
      <c r="A36" s="27" t="str">
        <f>'[1]Лист 1'!C40</f>
        <v>Доходы от компенсации затрат государства</v>
      </c>
      <c r="B36" s="32" t="s">
        <v>27</v>
      </c>
      <c r="C36" s="46">
        <v>37447988.609999999</v>
      </c>
      <c r="D36" s="53">
        <v>37447988.609999999</v>
      </c>
      <c r="E36" s="20">
        <v>28802868.82</v>
      </c>
      <c r="F36" s="20">
        <v>44655546.619999997</v>
      </c>
      <c r="G36" s="64">
        <f t="shared" si="0"/>
        <v>119.2</v>
      </c>
      <c r="H36" s="64">
        <f t="shared" si="1"/>
        <v>155</v>
      </c>
    </row>
    <row r="37" spans="1:8" s="3" customFormat="1" ht="20.25" customHeight="1" x14ac:dyDescent="0.2">
      <c r="A37" s="26" t="str">
        <f>'[1]Лист 1'!C41</f>
        <v>Доходы от продажи материальных и нематериальных активов</v>
      </c>
      <c r="B37" s="22" t="s">
        <v>28</v>
      </c>
      <c r="C37" s="47">
        <f>C38+C39+C40+C41</f>
        <v>202409203</v>
      </c>
      <c r="D37" s="54">
        <f>D38+D39+D40+D41</f>
        <v>202409203</v>
      </c>
      <c r="E37" s="54">
        <f t="shared" ref="E37:F37" si="10">E38+E39+E40+E41</f>
        <v>78278007.019999996</v>
      </c>
      <c r="F37" s="54">
        <f t="shared" si="10"/>
        <v>130672124.15000001</v>
      </c>
      <c r="G37" s="63">
        <f t="shared" si="0"/>
        <v>64.599999999999994</v>
      </c>
      <c r="H37" s="63">
        <f t="shared" si="1"/>
        <v>166.9</v>
      </c>
    </row>
    <row r="38" spans="1:8" s="3" customFormat="1" ht="15.75" customHeight="1" x14ac:dyDescent="0.2">
      <c r="A38" s="27" t="str">
        <f>'[1]Лист 1'!C42</f>
        <v>Доходы от продажи квартир</v>
      </c>
      <c r="B38" s="32" t="s">
        <v>29</v>
      </c>
      <c r="C38" s="46">
        <v>20048989.890000001</v>
      </c>
      <c r="D38" s="53">
        <v>20048989.890000001</v>
      </c>
      <c r="E38" s="20">
        <v>17193734.98</v>
      </c>
      <c r="F38" s="20">
        <v>33551337.059999999</v>
      </c>
      <c r="G38" s="64">
        <f t="shared" si="0"/>
        <v>167.3</v>
      </c>
      <c r="H38" s="64">
        <f t="shared" si="1"/>
        <v>195.1</v>
      </c>
    </row>
    <row r="39" spans="1:8" s="3" customFormat="1" ht="76.5" x14ac:dyDescent="0.2">
      <c r="A39" s="27" t="s">
        <v>45</v>
      </c>
      <c r="B39" s="32" t="s">
        <v>30</v>
      </c>
      <c r="C39" s="46">
        <v>146102322.31</v>
      </c>
      <c r="D39" s="53">
        <v>146102322.31</v>
      </c>
      <c r="E39" s="20">
        <v>38920723.93</v>
      </c>
      <c r="F39" s="20">
        <v>41783716.960000001</v>
      </c>
      <c r="G39" s="64">
        <f t="shared" si="0"/>
        <v>28.6</v>
      </c>
      <c r="H39" s="64">
        <f t="shared" si="1"/>
        <v>107.4</v>
      </c>
    </row>
    <row r="40" spans="1:8" s="3" customFormat="1" ht="25.5" x14ac:dyDescent="0.2">
      <c r="A40" s="33" t="str">
        <f>'[1]Лист 1'!C44</f>
        <v>Доходы от продажи земельных участков, находящихся в государственной и муниципальной собственности</v>
      </c>
      <c r="B40" s="32" t="s">
        <v>31</v>
      </c>
      <c r="C40" s="46">
        <v>35665024.670000002</v>
      </c>
      <c r="D40" s="53">
        <v>35665024.670000002</v>
      </c>
      <c r="E40" s="20">
        <v>21570681.98</v>
      </c>
      <c r="F40" s="20">
        <v>31470906.25</v>
      </c>
      <c r="G40" s="64">
        <f t="shared" si="0"/>
        <v>88.2</v>
      </c>
      <c r="H40" s="64">
        <f t="shared" si="1"/>
        <v>145.9</v>
      </c>
    </row>
    <row r="41" spans="1:8" s="3" customFormat="1" ht="63.75" x14ac:dyDescent="0.2">
      <c r="A41" s="27" t="s">
        <v>46</v>
      </c>
      <c r="B41" s="32" t="s">
        <v>32</v>
      </c>
      <c r="C41" s="46">
        <v>592866.13</v>
      </c>
      <c r="D41" s="53">
        <v>592866.13</v>
      </c>
      <c r="E41" s="20">
        <v>592866.13</v>
      </c>
      <c r="F41" s="20">
        <v>23866163.879999999</v>
      </c>
      <c r="G41" s="61" t="s">
        <v>80</v>
      </c>
      <c r="H41" s="61" t="s">
        <v>80</v>
      </c>
    </row>
    <row r="42" spans="1:8" s="3" customFormat="1" ht="19.5" customHeight="1" x14ac:dyDescent="0.2">
      <c r="A42" s="21" t="str">
        <f>'[1]Лист 1'!C46</f>
        <v>Штрафы, санкции, возмещение ущерба</v>
      </c>
      <c r="B42" s="22" t="s">
        <v>33</v>
      </c>
      <c r="C42" s="47">
        <f>C43+C44+C45+C46+C47</f>
        <v>60138868.479999997</v>
      </c>
      <c r="D42" s="54">
        <f>D43+D44+D45+D46+D47</f>
        <v>60138868.479999997</v>
      </c>
      <c r="E42" s="54">
        <f t="shared" ref="E42:F42" si="11">E43+E44+E45+E46+E47</f>
        <v>37749745.990000002</v>
      </c>
      <c r="F42" s="54">
        <f t="shared" si="11"/>
        <v>64328033.700000003</v>
      </c>
      <c r="G42" s="60">
        <f t="shared" si="0"/>
        <v>107</v>
      </c>
      <c r="H42" s="60" t="s">
        <v>80</v>
      </c>
    </row>
    <row r="43" spans="1:8" s="3" customFormat="1" ht="38.25" x14ac:dyDescent="0.2">
      <c r="A43" s="27" t="s">
        <v>67</v>
      </c>
      <c r="B43" s="32" t="s">
        <v>68</v>
      </c>
      <c r="C43" s="46">
        <v>387448.85</v>
      </c>
      <c r="D43" s="53">
        <v>387448.85</v>
      </c>
      <c r="E43" s="20">
        <v>294448.84999999998</v>
      </c>
      <c r="F43" s="20">
        <v>12221753.439999999</v>
      </c>
      <c r="G43" s="61" t="s">
        <v>80</v>
      </c>
      <c r="H43" s="61" t="s">
        <v>80</v>
      </c>
    </row>
    <row r="44" spans="1:8" s="3" customFormat="1" ht="38.25" x14ac:dyDescent="0.2">
      <c r="A44" s="27" t="s">
        <v>69</v>
      </c>
      <c r="B44" s="32" t="s">
        <v>70</v>
      </c>
      <c r="C44" s="46">
        <v>0</v>
      </c>
      <c r="D44" s="53">
        <v>0</v>
      </c>
      <c r="E44" s="20">
        <v>0</v>
      </c>
      <c r="F44" s="20">
        <v>798239.23</v>
      </c>
      <c r="G44" s="64">
        <v>0</v>
      </c>
      <c r="H44" s="64">
        <v>0</v>
      </c>
    </row>
    <row r="45" spans="1:8" s="3" customFormat="1" ht="103.5" customHeight="1" x14ac:dyDescent="0.2">
      <c r="A45" s="27" t="s">
        <v>71</v>
      </c>
      <c r="B45" s="32" t="s">
        <v>72</v>
      </c>
      <c r="C45" s="46">
        <v>37094326.759999998</v>
      </c>
      <c r="D45" s="53">
        <v>37094326.759999998</v>
      </c>
      <c r="E45" s="20">
        <v>25426949.059999999</v>
      </c>
      <c r="F45" s="20">
        <v>22584531.48</v>
      </c>
      <c r="G45" s="64">
        <f t="shared" si="0"/>
        <v>60.9</v>
      </c>
      <c r="H45" s="64">
        <f t="shared" si="1"/>
        <v>88.8</v>
      </c>
    </row>
    <row r="46" spans="1:8" s="3" customFormat="1" ht="26.25" customHeight="1" x14ac:dyDescent="0.2">
      <c r="A46" s="36" t="s">
        <v>73</v>
      </c>
      <c r="B46" s="32" t="s">
        <v>76</v>
      </c>
      <c r="C46" s="46">
        <v>8627108.7699999996</v>
      </c>
      <c r="D46" s="53">
        <v>8627108.7699999996</v>
      </c>
      <c r="E46" s="20">
        <v>3221803.12</v>
      </c>
      <c r="F46" s="20">
        <v>18973223.559999999</v>
      </c>
      <c r="G46" s="64">
        <f t="shared" si="0"/>
        <v>219.9</v>
      </c>
      <c r="H46" s="64">
        <f t="shared" si="1"/>
        <v>588.9</v>
      </c>
    </row>
    <row r="47" spans="1:8" s="3" customFormat="1" ht="30" customHeight="1" x14ac:dyDescent="0.2">
      <c r="A47" s="27" t="s">
        <v>74</v>
      </c>
      <c r="B47" s="32" t="s">
        <v>75</v>
      </c>
      <c r="C47" s="46">
        <v>14029984.1</v>
      </c>
      <c r="D47" s="53">
        <v>14029984.1</v>
      </c>
      <c r="E47" s="20">
        <v>8806544.9600000009</v>
      </c>
      <c r="F47" s="20">
        <v>9750285.9900000002</v>
      </c>
      <c r="G47" s="64">
        <f t="shared" si="0"/>
        <v>69.5</v>
      </c>
      <c r="H47" s="64">
        <f t="shared" si="1"/>
        <v>110.7</v>
      </c>
    </row>
    <row r="48" spans="1:8" s="3" customFormat="1" ht="22.5" customHeight="1" x14ac:dyDescent="0.2">
      <c r="A48" s="39" t="str">
        <f>'[1]Лист 1'!C60</f>
        <v>Прочие неналоговые доходы</v>
      </c>
      <c r="B48" s="22" t="s">
        <v>34</v>
      </c>
      <c r="C48" s="47">
        <f>C49+C50</f>
        <v>31407424.859999999</v>
      </c>
      <c r="D48" s="54">
        <f>D49+D50</f>
        <v>31407424.859999999</v>
      </c>
      <c r="E48" s="54">
        <f t="shared" ref="E48:F48" si="12">E49+E50</f>
        <v>31407424.859999999</v>
      </c>
      <c r="F48" s="54">
        <f t="shared" si="12"/>
        <v>-6865670.6799999997</v>
      </c>
      <c r="G48" s="63">
        <v>0</v>
      </c>
      <c r="H48" s="63">
        <v>0</v>
      </c>
    </row>
    <row r="49" spans="1:8" s="3" customFormat="1" ht="30.75" customHeight="1" x14ac:dyDescent="0.2">
      <c r="A49" s="36" t="s">
        <v>47</v>
      </c>
      <c r="B49" s="32" t="s">
        <v>35</v>
      </c>
      <c r="C49" s="46">
        <v>0</v>
      </c>
      <c r="D49" s="53">
        <v>0</v>
      </c>
      <c r="E49" s="20"/>
      <c r="F49" s="20">
        <v>257103.97</v>
      </c>
      <c r="G49" s="64"/>
      <c r="H49" s="64">
        <v>0</v>
      </c>
    </row>
    <row r="50" spans="1:8" s="3" customFormat="1" ht="22.5" customHeight="1" x14ac:dyDescent="0.2">
      <c r="A50" s="36" t="str">
        <f>'[1]Лист 1'!C62</f>
        <v>Прочие неналоговые доходы бюджетов городских округов</v>
      </c>
      <c r="B50" s="32" t="s">
        <v>36</v>
      </c>
      <c r="C50" s="46">
        <v>31407424.859999999</v>
      </c>
      <c r="D50" s="53">
        <v>31407424.859999999</v>
      </c>
      <c r="E50" s="20">
        <v>31407424.859999999</v>
      </c>
      <c r="F50" s="20">
        <v>-7122774.6500000004</v>
      </c>
      <c r="G50" s="64">
        <v>0</v>
      </c>
      <c r="H50" s="64">
        <v>0</v>
      </c>
    </row>
    <row r="51" spans="1:8" s="3" customFormat="1" ht="16.5" customHeight="1" x14ac:dyDescent="0.2">
      <c r="A51" s="39" t="str">
        <f>'[1]Лист 1'!C63</f>
        <v>БЕЗВОЗМЕЗДНЫЕ ПОСТУПЛЕНИЯ</v>
      </c>
      <c r="B51" s="22" t="s">
        <v>37</v>
      </c>
      <c r="C51" s="47">
        <f>C52+C59+C61+C57</f>
        <v>19054848745.009998</v>
      </c>
      <c r="D51" s="54">
        <f>D52+D59+D61+D57</f>
        <v>19100774769.91</v>
      </c>
      <c r="E51" s="54">
        <f t="shared" ref="E51:F51" si="13">E52+E59+E61+E57</f>
        <v>10573278734.139999</v>
      </c>
      <c r="F51" s="54">
        <f t="shared" si="13"/>
        <v>10611969150.610001</v>
      </c>
      <c r="G51" s="63">
        <f t="shared" si="0"/>
        <v>55.6</v>
      </c>
      <c r="H51" s="63">
        <f t="shared" si="1"/>
        <v>100.4</v>
      </c>
    </row>
    <row r="52" spans="1:8" s="3" customFormat="1" ht="30.75" customHeight="1" x14ac:dyDescent="0.2">
      <c r="A52" s="39" t="str">
        <f>'[1]Лист 1'!C64</f>
        <v>Безвозмездные поступления от других бюджетов бюджетной системы Российской Федерации</v>
      </c>
      <c r="B52" s="22" t="s">
        <v>38</v>
      </c>
      <c r="C52" s="47">
        <f>C53+C54+C55+C56</f>
        <v>19125525707.23</v>
      </c>
      <c r="D52" s="54">
        <f>D53+D54+D55+D56</f>
        <v>19171451729.130001</v>
      </c>
      <c r="E52" s="54">
        <f t="shared" ref="E52:F52" si="14">E53+E54+E55+E56</f>
        <v>10656586209.6</v>
      </c>
      <c r="F52" s="54">
        <f t="shared" si="14"/>
        <v>10656586209.6</v>
      </c>
      <c r="G52" s="63">
        <f t="shared" si="0"/>
        <v>55.6</v>
      </c>
      <c r="H52" s="63">
        <f t="shared" si="1"/>
        <v>100</v>
      </c>
    </row>
    <row r="53" spans="1:8" s="3" customFormat="1" ht="27" customHeight="1" x14ac:dyDescent="0.2">
      <c r="A53" s="37" t="str">
        <f>'[1]Лист 1'!C65</f>
        <v>Дотации бюджетам субъектов Российской Федерации 
и муниципальных образований</v>
      </c>
      <c r="B53" s="38" t="s">
        <v>60</v>
      </c>
      <c r="C53" s="46">
        <v>451408000</v>
      </c>
      <c r="D53" s="53">
        <v>586506117.24000001</v>
      </c>
      <c r="E53" s="20">
        <v>573505417.24000001</v>
      </c>
      <c r="F53" s="20">
        <v>573505417.24000001</v>
      </c>
      <c r="G53" s="64">
        <f t="shared" si="0"/>
        <v>97.8</v>
      </c>
      <c r="H53" s="64">
        <f t="shared" si="1"/>
        <v>100</v>
      </c>
    </row>
    <row r="54" spans="1:8" s="3" customFormat="1" ht="34.5" customHeight="1" x14ac:dyDescent="0.2">
      <c r="A54" s="37" t="str">
        <f>'[1]Лист 1'!C66</f>
        <v>Субсидии бюджетам бюджетной системы Российской Федерации (межбюджетные субсидии)</v>
      </c>
      <c r="B54" s="38" t="s">
        <v>59</v>
      </c>
      <c r="C54" s="46">
        <v>4283561134.23</v>
      </c>
      <c r="D54" s="53">
        <v>4298716437.8900003</v>
      </c>
      <c r="E54" s="20">
        <v>1031141029.45</v>
      </c>
      <c r="F54" s="20">
        <v>1031141029.45</v>
      </c>
      <c r="G54" s="64">
        <f t="shared" si="0"/>
        <v>24</v>
      </c>
      <c r="H54" s="64">
        <f t="shared" si="1"/>
        <v>100</v>
      </c>
    </row>
    <row r="55" spans="1:8" s="3" customFormat="1" ht="31.5" customHeight="1" x14ac:dyDescent="0.2">
      <c r="A55" s="36" t="str">
        <f>'[1]Лист 1'!C67</f>
        <v>Субвенции бюджетам субъектов Российской Федерации и муниципальных образований</v>
      </c>
      <c r="B55" s="38" t="s">
        <v>58</v>
      </c>
      <c r="C55" s="46">
        <v>13563724911</v>
      </c>
      <c r="D55" s="53">
        <v>13470386412</v>
      </c>
      <c r="E55" s="20">
        <v>8748947757.4400005</v>
      </c>
      <c r="F55" s="53">
        <v>8748947757.4400005</v>
      </c>
      <c r="G55" s="64">
        <f t="shared" si="0"/>
        <v>64.900000000000006</v>
      </c>
      <c r="H55" s="64">
        <f t="shared" si="1"/>
        <v>100</v>
      </c>
    </row>
    <row r="56" spans="1:8" s="3" customFormat="1" ht="20.25" customHeight="1" x14ac:dyDescent="0.2">
      <c r="A56" s="37" t="str">
        <f>'[1]Лист 1'!C68</f>
        <v>Иные межбюджетные трансферты</v>
      </c>
      <c r="B56" s="38" t="s">
        <v>57</v>
      </c>
      <c r="C56" s="46">
        <v>826831662</v>
      </c>
      <c r="D56" s="53">
        <v>815842762</v>
      </c>
      <c r="E56" s="20">
        <v>302992005.47000003</v>
      </c>
      <c r="F56" s="53">
        <v>302992005.47000003</v>
      </c>
      <c r="G56" s="64">
        <f t="shared" si="0"/>
        <v>37.1</v>
      </c>
      <c r="H56" s="64">
        <f t="shared" si="1"/>
        <v>100</v>
      </c>
    </row>
    <row r="57" spans="1:8" s="3" customFormat="1" ht="28.5" customHeight="1" x14ac:dyDescent="0.2">
      <c r="A57" s="39" t="s">
        <v>77</v>
      </c>
      <c r="B57" s="22" t="s">
        <v>78</v>
      </c>
      <c r="C57" s="54">
        <f>C58</f>
        <v>1963112.2</v>
      </c>
      <c r="D57" s="54">
        <f>D58</f>
        <v>1963113.2</v>
      </c>
      <c r="E57" s="54">
        <f t="shared" ref="E57:F59" si="15">E58</f>
        <v>1963112.2</v>
      </c>
      <c r="F57" s="54">
        <f t="shared" si="15"/>
        <v>1963112.2</v>
      </c>
      <c r="G57" s="63"/>
      <c r="H57" s="63">
        <v>0</v>
      </c>
    </row>
    <row r="58" spans="1:8" s="3" customFormat="1" ht="29.25" customHeight="1" x14ac:dyDescent="0.2">
      <c r="A58" s="37" t="s">
        <v>79</v>
      </c>
      <c r="B58" s="38" t="s">
        <v>56</v>
      </c>
      <c r="C58" s="53">
        <v>1963112.2</v>
      </c>
      <c r="D58" s="53">
        <v>1963113.2</v>
      </c>
      <c r="E58" s="53">
        <v>1963112.2</v>
      </c>
      <c r="F58" s="53">
        <v>1963112.2</v>
      </c>
      <c r="G58" s="64"/>
      <c r="H58" s="64">
        <v>0</v>
      </c>
    </row>
    <row r="59" spans="1:8" s="3" customFormat="1" ht="67.5" customHeight="1" x14ac:dyDescent="0.2">
      <c r="A59" s="39" t="str">
        <f>'[1]Лист 1'!C69</f>
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</c>
      <c r="B59" s="22" t="s">
        <v>39</v>
      </c>
      <c r="C59" s="47">
        <f>C60</f>
        <v>13649217.26</v>
      </c>
      <c r="D59" s="54">
        <f>D60</f>
        <v>13649218.26</v>
      </c>
      <c r="E59" s="54">
        <f t="shared" si="15"/>
        <v>1018703.02</v>
      </c>
      <c r="F59" s="54">
        <f t="shared" si="15"/>
        <v>44201200.950000003</v>
      </c>
      <c r="G59" s="63">
        <f t="shared" si="0"/>
        <v>323.8</v>
      </c>
      <c r="H59" s="63">
        <f t="shared" si="1"/>
        <v>4339</v>
      </c>
    </row>
    <row r="60" spans="1:8" s="3" customFormat="1" ht="33" customHeight="1" x14ac:dyDescent="0.2">
      <c r="A60" s="37" t="str">
        <f>'[1]Лист 1'!C70</f>
        <v>Доходы бюджетов городских округов от возврата  организациями остатков субсидий прошлых лет</v>
      </c>
      <c r="B60" s="38" t="s">
        <v>61</v>
      </c>
      <c r="C60" s="46">
        <v>13649217.26</v>
      </c>
      <c r="D60" s="53">
        <v>13649218.26</v>
      </c>
      <c r="E60" s="20">
        <v>1018703.02</v>
      </c>
      <c r="F60" s="20">
        <v>44201200.950000003</v>
      </c>
      <c r="G60" s="64">
        <f t="shared" si="0"/>
        <v>323.8</v>
      </c>
      <c r="H60" s="64">
        <f t="shared" si="1"/>
        <v>4339</v>
      </c>
    </row>
    <row r="61" spans="1:8" s="3" customFormat="1" ht="32.25" customHeight="1" x14ac:dyDescent="0.2">
      <c r="A61" s="40" t="str">
        <f>'[1]Лист 1'!C71</f>
        <v>Возврат остатков субсидий, субвенций и иных межбюджетных трансфертов, имеющих целевое назначение, прошлых лет</v>
      </c>
      <c r="B61" s="22" t="s">
        <v>40</v>
      </c>
      <c r="C61" s="47">
        <f>C62</f>
        <v>-86289291.680000007</v>
      </c>
      <c r="D61" s="54">
        <f>D62</f>
        <v>-86289290.680000007</v>
      </c>
      <c r="E61" s="54">
        <f t="shared" ref="E61:F61" si="16">E62</f>
        <v>-86289290.680000007</v>
      </c>
      <c r="F61" s="54">
        <f t="shared" si="16"/>
        <v>-90781372.140000001</v>
      </c>
      <c r="G61" s="63">
        <f t="shared" si="0"/>
        <v>105.2</v>
      </c>
      <c r="H61" s="63">
        <f t="shared" si="1"/>
        <v>105.2</v>
      </c>
    </row>
    <row r="62" spans="1:8" s="3" customFormat="1" ht="43.5" customHeight="1" x14ac:dyDescent="0.2">
      <c r="A62" s="37" t="str">
        <f>'[1]Лист 1'!C72</f>
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</c>
      <c r="B62" s="38" t="s">
        <v>62</v>
      </c>
      <c r="C62" s="46">
        <v>-86289291.680000007</v>
      </c>
      <c r="D62" s="53">
        <v>-86289290.680000007</v>
      </c>
      <c r="E62" s="20">
        <v>-86289290.680000007</v>
      </c>
      <c r="F62" s="20">
        <v>-90781372.140000001</v>
      </c>
      <c r="G62" s="64">
        <f t="shared" si="0"/>
        <v>105.2</v>
      </c>
      <c r="H62" s="64">
        <f t="shared" si="1"/>
        <v>105.2</v>
      </c>
    </row>
    <row r="63" spans="1:8" s="13" customFormat="1" x14ac:dyDescent="0.2">
      <c r="A63" s="10"/>
      <c r="B63" s="11"/>
      <c r="C63" s="12"/>
      <c r="D63" s="12"/>
      <c r="E63" s="12"/>
      <c r="F63" s="12"/>
      <c r="G63" s="65"/>
      <c r="H63" s="65"/>
    </row>
    <row r="64" spans="1:8" s="13" customFormat="1" x14ac:dyDescent="0.2">
      <c r="A64" s="10"/>
      <c r="B64" s="11"/>
      <c r="C64" s="12"/>
      <c r="D64" s="12"/>
      <c r="E64" s="12"/>
      <c r="F64" s="12"/>
      <c r="G64" s="65"/>
      <c r="H64" s="65"/>
    </row>
  </sheetData>
  <mergeCells count="8">
    <mergeCell ref="G1:H1"/>
    <mergeCell ref="A3:H3"/>
    <mergeCell ref="A5:A7"/>
    <mergeCell ref="B5:B7"/>
    <mergeCell ref="C5:H5"/>
    <mergeCell ref="E6:H6"/>
    <mergeCell ref="C6:C7"/>
    <mergeCell ref="D6:D7"/>
  </mergeCells>
  <pageMargins left="0.39370078740157483" right="0" top="0" bottom="0" header="0" footer="0"/>
  <pageSetup paperSize="9" scale="74" firstPageNumber="50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Залецкая Ольга Генадьевна</cp:lastModifiedBy>
  <cp:lastPrinted>2017-05-12T09:38:16Z</cp:lastPrinted>
  <dcterms:created xsi:type="dcterms:W3CDTF">1999-06-18T11:49:53Z</dcterms:created>
  <dcterms:modified xsi:type="dcterms:W3CDTF">2020-11-16T05:21:23Z</dcterms:modified>
</cp:coreProperties>
</file>