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rik_nv\Desktop\МПА на согласовании\Изменение 8993 октябрь\на печать\в новой редации 21.10.20\"/>
    </mc:Choice>
  </mc:AlternateContent>
  <bookViews>
    <workbookView xWindow="-105" yWindow="-105" windowWidth="23250" windowHeight="12570"/>
  </bookViews>
  <sheets>
    <sheet name="таблица 1" sheetId="14" r:id="rId1"/>
  </sheets>
  <definedNames>
    <definedName name="_xlnm.Print_Area" localSheetId="0">'таблица 1'!$A$1:$M$60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14" l="1"/>
  <c r="C54" i="14"/>
  <c r="D57" i="14"/>
  <c r="C24" i="14" l="1"/>
  <c r="H53" i="14" l="1"/>
  <c r="I53" i="14"/>
  <c r="J53" i="14"/>
  <c r="K53" i="14"/>
  <c r="L53" i="14"/>
  <c r="M53" i="14"/>
  <c r="C53" i="14"/>
  <c r="D53" i="14"/>
  <c r="E53" i="14"/>
  <c r="F53" i="14"/>
  <c r="G53" i="14"/>
  <c r="B53" i="14"/>
  <c r="B24" i="14"/>
  <c r="M13" i="14"/>
  <c r="L13" i="14"/>
  <c r="M14" i="14" s="1"/>
  <c r="K13" i="14"/>
  <c r="L14" i="14" s="1"/>
  <c r="M15" i="14" s="1"/>
  <c r="J13" i="14"/>
  <c r="K14" i="14" s="1"/>
  <c r="L15" i="14" s="1"/>
  <c r="M16" i="14" s="1"/>
  <c r="I13" i="14"/>
  <c r="J14" i="14" s="1"/>
  <c r="K15" i="14" s="1"/>
  <c r="L16" i="14" s="1"/>
  <c r="M17" i="14" s="1"/>
  <c r="H13" i="14"/>
  <c r="I14" i="14" s="1"/>
  <c r="J15" i="14" s="1"/>
  <c r="K16" i="14" s="1"/>
  <c r="L17" i="14" s="1"/>
  <c r="M18" i="14" s="1"/>
  <c r="G15" i="14"/>
  <c r="H16" i="14" s="1"/>
  <c r="I17" i="14" s="1"/>
  <c r="J18" i="14" s="1"/>
  <c r="G13" i="14"/>
  <c r="H14" i="14" s="1"/>
  <c r="I15" i="14" s="1"/>
  <c r="J16" i="14" s="1"/>
  <c r="K17" i="14" s="1"/>
  <c r="L18" i="14" s="1"/>
  <c r="M19" i="14" s="1"/>
  <c r="G14" i="14"/>
  <c r="H15" i="14" s="1"/>
  <c r="I16" i="14" s="1"/>
  <c r="J17" i="14" s="1"/>
  <c r="K18" i="14" s="1"/>
  <c r="L19" i="14" s="1"/>
  <c r="E13" i="14"/>
  <c r="M21" i="14"/>
  <c r="L21" i="14"/>
  <c r="K21" i="14"/>
  <c r="J21" i="14"/>
  <c r="I21" i="14"/>
  <c r="H21" i="14"/>
  <c r="G21" i="14"/>
  <c r="F21" i="14"/>
  <c r="E21" i="14"/>
  <c r="D21" i="14"/>
  <c r="D13" i="14"/>
  <c r="E14" i="14" s="1"/>
  <c r="F15" i="14" s="1"/>
  <c r="G16" i="14" s="1"/>
  <c r="H17" i="14" s="1"/>
  <c r="I18" i="14" s="1"/>
  <c r="J19" i="14" s="1"/>
  <c r="D16" i="14"/>
  <c r="E17" i="14" s="1"/>
  <c r="F18" i="14" s="1"/>
  <c r="G19" i="14" s="1"/>
  <c r="D17" i="14"/>
  <c r="E18" i="14" s="1"/>
  <c r="F19" i="14" s="1"/>
  <c r="D18" i="14"/>
  <c r="E19" i="14" s="1"/>
  <c r="D19" i="14"/>
  <c r="E16" i="14"/>
  <c r="F17" i="14" s="1"/>
  <c r="G18" i="14" s="1"/>
  <c r="G24" i="14" l="1"/>
  <c r="D14" i="14"/>
  <c r="D24" i="14" s="1"/>
  <c r="C23" i="14"/>
  <c r="J23" i="14"/>
  <c r="J24" i="14" s="1"/>
  <c r="K23" i="14"/>
  <c r="K24" i="14" s="1"/>
  <c r="L23" i="14"/>
  <c r="L24" i="14" s="1"/>
  <c r="M23" i="14"/>
  <c r="M24" i="14" s="1"/>
  <c r="B23" i="14"/>
  <c r="B57" i="14" s="1"/>
  <c r="F24" i="14"/>
  <c r="B58" i="14" l="1"/>
  <c r="D23" i="14"/>
  <c r="E15" i="14"/>
  <c r="M26" i="14"/>
  <c r="M56" i="14" s="1"/>
  <c r="L26" i="14"/>
  <c r="L56" i="14" s="1"/>
  <c r="K26" i="14"/>
  <c r="K56" i="14" s="1"/>
  <c r="J26" i="14"/>
  <c r="J56" i="14" s="1"/>
  <c r="I26" i="14"/>
  <c r="I56" i="14" s="1"/>
  <c r="H26" i="14"/>
  <c r="H56" i="14" s="1"/>
  <c r="G26" i="14"/>
  <c r="G56" i="14" s="1"/>
  <c r="F26" i="14"/>
  <c r="F56" i="14" s="1"/>
  <c r="E26" i="14"/>
  <c r="E56" i="14" s="1"/>
  <c r="D26" i="14"/>
  <c r="C26" i="14"/>
  <c r="C56" i="14" s="1"/>
  <c r="B26" i="14"/>
  <c r="D56" i="14" l="1"/>
  <c r="E57" i="14"/>
  <c r="B56" i="14"/>
  <c r="F16" i="14"/>
  <c r="E23" i="14"/>
  <c r="E24" i="14"/>
  <c r="C58" i="14" l="1"/>
  <c r="G17" i="14"/>
  <c r="F23" i="14"/>
  <c r="H18" i="14" l="1"/>
  <c r="G23" i="14"/>
  <c r="I19" i="14" l="1"/>
  <c r="I23" i="14" s="1"/>
  <c r="I24" i="14" s="1"/>
  <c r="H23" i="14"/>
  <c r="H24" i="14" s="1"/>
  <c r="D58" i="14"/>
  <c r="E58" i="14" l="1"/>
  <c r="F58" i="14" l="1"/>
  <c r="G57" i="14"/>
  <c r="H57" i="14" s="1"/>
  <c r="I57" i="14" s="1"/>
  <c r="G58" i="14" l="1"/>
  <c r="H58" i="14" l="1"/>
  <c r="I58" i="14" l="1"/>
  <c r="J57" i="14"/>
  <c r="J58" i="14" l="1"/>
  <c r="K57" i="14"/>
  <c r="L57" i="14" l="1"/>
  <c r="K58" i="14"/>
  <c r="M57" i="14" l="1"/>
  <c r="L58" i="14"/>
</calcChain>
</file>

<file path=xl/sharedStrings.xml><?xml version="1.0" encoding="utf-8"?>
<sst xmlns="http://schemas.openxmlformats.org/spreadsheetml/2006/main" count="93" uniqueCount="55">
  <si>
    <t>Школа – детский сад № 1 в микрорайоне 38 (100 учащ. / 200 мест)</t>
  </si>
  <si>
    <t>2019 
год</t>
  </si>
  <si>
    <t>2020 
год</t>
  </si>
  <si>
    <t>2021 
год</t>
  </si>
  <si>
    <t>2022 
год</t>
  </si>
  <si>
    <t>2023 
год</t>
  </si>
  <si>
    <t>2024 
год</t>
  </si>
  <si>
    <t>2025 
год</t>
  </si>
  <si>
    <t>2026 
год</t>
  </si>
  <si>
    <t>2027 
год</t>
  </si>
  <si>
    <t>2028 
год</t>
  </si>
  <si>
    <t>2029 
год</t>
  </si>
  <si>
    <t>2030 
год</t>
  </si>
  <si>
    <t>Класс</t>
  </si>
  <si>
    <t>- эффективного использования имеющихся помещений, мест</t>
  </si>
  <si>
    <t>3. Ожидаемые конечные результаты реализации мероприятий до 2030 года</t>
  </si>
  <si>
    <t>МБОУ НШ «Перспектива». Блок 2</t>
  </si>
  <si>
    <t xml:space="preserve">Комплекс мероприятий
по переходу на односменный режим работы в муниципальных общеобразовательных учреждениях города Сургута
в соответствии с прогнозируемой потребностью и современными условиями обучения до 2030 года
</t>
  </si>
  <si>
    <t>-</t>
  </si>
  <si>
    <t>Средняя общеобразовательная школа в микрорайоне 38 г. Сургута (Общеобразовательная организация с универсальной безбарьерной средой) (концессионное соглашение)</t>
  </si>
  <si>
    <t>Начальная образовательная школа в микрорайоне 45 г. Сургута  (концессионное соглашение)</t>
  </si>
  <si>
    <t>Средняя общеобразовательная школа № 9 в микрорайоне 39 г. Сургута. Блок 2 (концессионное соглашение)</t>
  </si>
  <si>
    <t>Средняя общеобразовательная школа в микрорайоне 34 г. Сургута (Общеобразовательная организация с универсальной безбарьерной средой) (концессионное соглашение)</t>
  </si>
  <si>
    <t>Средняя общеобразовательная школа в микрорайоне 24 г. Сургута (Общеобразовательная организация с универсальной безбарьерной средой) (концессионное соглашение)</t>
  </si>
  <si>
    <t>Средняя общеобразовательная школа в 16А микрорайоне г. Сургута (Общеобразовательная организация с универсальной безбарьерной средой) (концессионное соглашение)</t>
  </si>
  <si>
    <t>Средняя общеобразовательная школа в микрорайоне 5А г. Сургута (Общеобразовательная организация с универсальной безбарьерной средой) (концессионное соглашение)</t>
  </si>
  <si>
    <t>Средняя общеобразовательная школа в микрорайоне 30 г. Сургута (Общеобразовательная организация с универсальной безбарьерной средой) (концессионное соглашение)</t>
  </si>
  <si>
    <t>Средняя общеобразовательная школа на территории «Университетского городка» (Общеобразовательная организация с универсальной безбарьерной средой) (концессионное соглашение)</t>
  </si>
  <si>
    <t>Средняя общеобразовательная школа № 4 в микрорайоне 28 г. Сургута. Блок 2 (концессионное соглашение)</t>
  </si>
  <si>
    <t>Средняя общеобразовательная школа в микрорайоне 27А г. Сургута (Общеобразовательная организация с универсальной безбарьерной средой) (концессионное соглашение)</t>
  </si>
  <si>
    <t>1. Анализ потребности в создании ученических мест на период до 2030 года</t>
  </si>
  <si>
    <t>Численность учащихся на начало учебного года - всего, чел.</t>
  </si>
  <si>
    <t>численность учащихся на начало учебного года, чел.</t>
  </si>
  <si>
    <t>Средняя общеобразовательная школа в микрорайоне 30А г. Сургута (Общеобразовательная организация с универсальной безбарьерной средой) (концессионное соглашение)</t>
  </si>
  <si>
    <t>«Клубно-спортивный блок МБОУ СОШ № 38, пр.Пролетарский, 14А города Сургута. Реконструкция»</t>
  </si>
  <si>
    <t xml:space="preserve">Средняя общеобразовательная школа в микрорайоне 32 г. Сургута </t>
  </si>
  <si>
    <t xml:space="preserve">Средняя общеобразовательная школа в микрорайоне 33 г. Сургута </t>
  </si>
  <si>
    <t>Приложение 1</t>
  </si>
  <si>
    <t>Количество мест, необходимое для организации обучения в одну смену для 1 - 4, 5, 9, 10 - 11 (12) классов в соответствии с прогнозируемой потребностью и современными требованиями к условиям обучения (санитарно-эпидемиологическими требованиями, строительными 
и противопожарными нормами, федеральными государственными образовательными стандартами общего образования); 2025 - 2030 годы учтено 100%  мест</t>
  </si>
  <si>
    <t>2. Мероприятия, направленные на создание новых мест 
в общеобразовательных учреждениях на период до 2030 года</t>
  </si>
  <si>
    <t>Средняя общеобразовательная школа в микрорайоне 42 г. Сургута 
на 900 учащихся в 1 смену (Общеобразовательная организация 
с универсальной безбарьерной средой)</t>
  </si>
  <si>
    <t>Число новых мест, созданных в общеобразовательных учреждениях 
в 2019 - 2030 годах</t>
  </si>
  <si>
    <t>Удельный вес численности учащихся, занимающихся в одну смену, 
в общей численности учащихся общеобразовательных учреждений – всего, %</t>
  </si>
  <si>
    <t xml:space="preserve">           </t>
  </si>
  <si>
    <t>Нежилое здание для размещения общеобразовательной организации с универсальной безбарьерной средой</t>
  </si>
  <si>
    <t>Нежилое здание для размещения общеобразовательной организации «Школа-детский сад» с универсальной безбарьерной средой</t>
  </si>
  <si>
    <t>2.1. Строительство, реконструкция зданий школ, приобретение зданий и помещений, создание объектов в соответствии с концессионными соглашениями, мест</t>
  </si>
  <si>
    <t>Школа – детский сад в 21-22 микрорайонах г. Сургута (200 учащихся/ 100 мест) (концессионное соглашение)</t>
  </si>
  <si>
    <t xml:space="preserve">Нежилое здание для размещения общеобразовательной организации «Школа-детский сад» </t>
  </si>
  <si>
    <t>к постановлению</t>
  </si>
  <si>
    <t>Администрации города</t>
  </si>
  <si>
    <t>от ___________  № __________</t>
  </si>
  <si>
    <t xml:space="preserve">           Примечание: * –  в 2019, 2020 годах мощность муниципальных общеобразовательных учреждений города Сургута установлена на основании данных раздела 2.9 «Сведения о сменности, занятиях и группах продленного дня» отчета по форме № ОО-1 за 2019, 2020 годы.</t>
  </si>
  <si>
    <t>2.2. Оптимизация загруженности общеобразовательных учреждений, 
в том числе путем:</t>
  </si>
  <si>
    <t>Мощность муниципальных общеобразовательных учреждений города Сургута с учетом оптимизации загруженности общеобразовательных учреждений и ввода в эксплуатацию объектов недвижимого имущества, мест*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</si>
</sst>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9" fillId="0" borderId="0"/>
    <xf numFmtId="9" fontId="9" fillId="0" borderId="0" applyFont="0" applyFill="0" applyBorder="0" applyAlignment="0" applyProtection="0"/>
    <xf numFmtId="0" fontId="9" fillId="0" borderId="0"/>
  </cellStyleXfs>
  <cellXfs count="31">
    <xf numFmtId="0" fontId="0" fillId="0" borderId="0" xfId="0"/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7" fillId="0" borderId="0" xfId="0" applyFont="1" applyFill="1"/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justify" vertical="top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10" fillId="0" borderId="0" xfId="1" applyFont="1" applyFill="1" applyBorder="1" applyAlignment="1">
      <alignment vertical="top"/>
    </xf>
    <xf numFmtId="3" fontId="1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justify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</cellXfs>
  <cellStyles count="6">
    <cellStyle name="Обычный" xfId="0" builtinId="0"/>
    <cellStyle name="Обычный 2" xfId="2"/>
    <cellStyle name="Обычный 2 2" xfId="3"/>
    <cellStyle name="Обычный 3" xfId="5"/>
    <cellStyle name="Обычный 4" xfId="1"/>
    <cellStyle name="Процентн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showZeros="0" tabSelected="1" topLeftCell="A49" zoomScale="95" zoomScaleNormal="95" workbookViewId="0">
      <selection activeCell="U51" sqref="U51"/>
    </sheetView>
  </sheetViews>
  <sheetFormatPr defaultColWidth="9.140625" defaultRowHeight="15.75" x14ac:dyDescent="0.25"/>
  <cols>
    <col min="1" max="1" width="69.5703125" style="2" customWidth="1"/>
    <col min="2" max="8" width="10.42578125" style="8" customWidth="1"/>
    <col min="9" max="10" width="9.140625" style="8"/>
    <col min="11" max="11" width="9.42578125" style="8" customWidth="1"/>
    <col min="12" max="12" width="9.85546875" style="8" customWidth="1"/>
    <col min="13" max="13" width="9.140625" style="8"/>
    <col min="14" max="14" width="9.140625" style="2" customWidth="1"/>
    <col min="15" max="16384" width="9.140625" style="2"/>
  </cols>
  <sheetData>
    <row r="1" spans="1:13" ht="18.75" x14ac:dyDescent="0.25">
      <c r="I1" s="2"/>
      <c r="J1" s="19" t="s">
        <v>37</v>
      </c>
    </row>
    <row r="2" spans="1:13" ht="18.75" x14ac:dyDescent="0.25">
      <c r="I2" s="2"/>
      <c r="J2" s="19" t="s">
        <v>49</v>
      </c>
    </row>
    <row r="3" spans="1:13" ht="18.75" x14ac:dyDescent="0.25">
      <c r="I3" s="2"/>
      <c r="J3" s="19" t="s">
        <v>50</v>
      </c>
    </row>
    <row r="4" spans="1:13" ht="18.75" x14ac:dyDescent="0.25">
      <c r="I4" s="2"/>
      <c r="J4" s="19" t="s">
        <v>51</v>
      </c>
    </row>
    <row r="6" spans="1:13" ht="18.75" x14ac:dyDescent="0.3">
      <c r="A6" s="16"/>
      <c r="B6" s="17"/>
      <c r="C6" s="17"/>
      <c r="D6" s="17"/>
      <c r="E6" s="17"/>
      <c r="F6" s="17"/>
      <c r="G6" s="17"/>
      <c r="H6" s="13"/>
      <c r="I6" s="13"/>
      <c r="J6" s="13"/>
      <c r="K6" s="13"/>
      <c r="L6" s="13"/>
      <c r="M6" s="14"/>
    </row>
    <row r="7" spans="1:13" ht="63" customHeight="1" x14ac:dyDescent="0.25">
      <c r="A7" s="22" t="s">
        <v>17</v>
      </c>
      <c r="B7" s="23"/>
      <c r="C7" s="23"/>
      <c r="D7" s="23"/>
      <c r="E7" s="23"/>
      <c r="F7" s="23"/>
      <c r="G7" s="23"/>
      <c r="H7" s="23"/>
      <c r="I7" s="24"/>
      <c r="J7" s="24"/>
      <c r="K7" s="24"/>
      <c r="L7" s="24"/>
      <c r="M7" s="24"/>
    </row>
    <row r="8" spans="1:13" x14ac:dyDescent="0.25">
      <c r="A8" s="3"/>
      <c r="B8" s="7"/>
      <c r="C8" s="7"/>
      <c r="D8" s="7"/>
      <c r="E8" s="7"/>
      <c r="F8" s="7"/>
      <c r="G8" s="7"/>
      <c r="H8" s="7"/>
    </row>
    <row r="9" spans="1:13" ht="33.75" customHeight="1" x14ac:dyDescent="0.25">
      <c r="A9" s="15" t="s">
        <v>30</v>
      </c>
      <c r="B9" s="10" t="s">
        <v>1</v>
      </c>
      <c r="C9" s="10" t="s">
        <v>2</v>
      </c>
      <c r="D9" s="10" t="s">
        <v>3</v>
      </c>
      <c r="E9" s="10" t="s">
        <v>4</v>
      </c>
      <c r="F9" s="10" t="s">
        <v>5</v>
      </c>
      <c r="G9" s="10" t="s">
        <v>6</v>
      </c>
      <c r="H9" s="10" t="s">
        <v>7</v>
      </c>
      <c r="I9" s="10" t="s">
        <v>8</v>
      </c>
      <c r="J9" s="10" t="s">
        <v>9</v>
      </c>
      <c r="K9" s="10" t="s">
        <v>10</v>
      </c>
      <c r="L9" s="10" t="s">
        <v>11</v>
      </c>
      <c r="M9" s="10" t="s">
        <v>12</v>
      </c>
    </row>
    <row r="10" spans="1:13" x14ac:dyDescent="0.25">
      <c r="A10" s="9" t="s">
        <v>13</v>
      </c>
      <c r="B10" s="25" t="s">
        <v>32</v>
      </c>
      <c r="C10" s="25"/>
      <c r="D10" s="25"/>
      <c r="E10" s="25"/>
      <c r="F10" s="25"/>
      <c r="G10" s="25"/>
      <c r="H10" s="25"/>
      <c r="I10" s="26"/>
      <c r="J10" s="26"/>
      <c r="K10" s="26"/>
      <c r="L10" s="26"/>
      <c r="M10" s="26"/>
    </row>
    <row r="11" spans="1:13" x14ac:dyDescent="0.25">
      <c r="A11" s="5">
        <v>1</v>
      </c>
      <c r="B11" s="4">
        <v>6418</v>
      </c>
      <c r="C11" s="4">
        <v>6568</v>
      </c>
      <c r="D11" s="1">
        <v>6500</v>
      </c>
      <c r="E11" s="4">
        <v>6191</v>
      </c>
      <c r="F11" s="4">
        <v>6500</v>
      </c>
      <c r="G11" s="4">
        <v>5962</v>
      </c>
      <c r="H11" s="4">
        <v>5859</v>
      </c>
      <c r="I11" s="4">
        <v>5477</v>
      </c>
      <c r="J11" s="4">
        <v>5191</v>
      </c>
      <c r="K11" s="4">
        <v>5382</v>
      </c>
      <c r="L11" s="4">
        <v>5286</v>
      </c>
      <c r="M11" s="4">
        <v>5096</v>
      </c>
    </row>
    <row r="12" spans="1:13" x14ac:dyDescent="0.25">
      <c r="A12" s="5">
        <v>2</v>
      </c>
      <c r="B12" s="4">
        <v>5889</v>
      </c>
      <c r="C12" s="4">
        <v>6351</v>
      </c>
      <c r="D12" s="4">
        <v>6515</v>
      </c>
      <c r="E12" s="4">
        <v>6428</v>
      </c>
      <c r="F12" s="4">
        <v>6143</v>
      </c>
      <c r="G12" s="4">
        <v>6500</v>
      </c>
      <c r="H12" s="4">
        <v>5962</v>
      </c>
      <c r="I12" s="4">
        <v>5859</v>
      </c>
      <c r="J12" s="4">
        <v>5477</v>
      </c>
      <c r="K12" s="4">
        <v>5191</v>
      </c>
      <c r="L12" s="4">
        <v>5382</v>
      </c>
      <c r="M12" s="4">
        <v>5286</v>
      </c>
    </row>
    <row r="13" spans="1:13" x14ac:dyDescent="0.25">
      <c r="A13" s="5">
        <v>3</v>
      </c>
      <c r="B13" s="4">
        <v>5532</v>
      </c>
      <c r="C13" s="4">
        <v>5880</v>
      </c>
      <c r="D13" s="4">
        <f>C12</f>
        <v>6351</v>
      </c>
      <c r="E13" s="4">
        <f>D12</f>
        <v>6515</v>
      </c>
      <c r="F13" s="4">
        <v>6428</v>
      </c>
      <c r="G13" s="4">
        <f t="shared" ref="G13:M13" si="0">F12</f>
        <v>6143</v>
      </c>
      <c r="H13" s="4">
        <f t="shared" si="0"/>
        <v>6500</v>
      </c>
      <c r="I13" s="4">
        <f t="shared" si="0"/>
        <v>5962</v>
      </c>
      <c r="J13" s="4">
        <f t="shared" si="0"/>
        <v>5859</v>
      </c>
      <c r="K13" s="4">
        <f t="shared" si="0"/>
        <v>5477</v>
      </c>
      <c r="L13" s="4">
        <f t="shared" si="0"/>
        <v>5191</v>
      </c>
      <c r="M13" s="4">
        <f t="shared" si="0"/>
        <v>5382</v>
      </c>
    </row>
    <row r="14" spans="1:13" x14ac:dyDescent="0.25">
      <c r="A14" s="5">
        <v>4</v>
      </c>
      <c r="B14" s="4">
        <v>5161</v>
      </c>
      <c r="C14" s="4">
        <v>5560</v>
      </c>
      <c r="D14" s="4">
        <f t="shared" ref="D14:M19" si="1">C13</f>
        <v>5880</v>
      </c>
      <c r="E14" s="4">
        <f t="shared" si="1"/>
        <v>6351</v>
      </c>
      <c r="F14" s="4">
        <v>6515</v>
      </c>
      <c r="G14" s="4">
        <f t="shared" si="1"/>
        <v>6428</v>
      </c>
      <c r="H14" s="4">
        <f t="shared" si="1"/>
        <v>6143</v>
      </c>
      <c r="I14" s="4">
        <f t="shared" si="1"/>
        <v>6500</v>
      </c>
      <c r="J14" s="4">
        <f t="shared" si="1"/>
        <v>5962</v>
      </c>
      <c r="K14" s="4">
        <f t="shared" si="1"/>
        <v>5859</v>
      </c>
      <c r="L14" s="4">
        <f t="shared" si="1"/>
        <v>5477</v>
      </c>
      <c r="M14" s="4">
        <f t="shared" si="1"/>
        <v>5191</v>
      </c>
    </row>
    <row r="15" spans="1:13" x14ac:dyDescent="0.25">
      <c r="A15" s="5">
        <v>5</v>
      </c>
      <c r="B15" s="4">
        <v>4985</v>
      </c>
      <c r="C15" s="4">
        <v>5178</v>
      </c>
      <c r="D15" s="4">
        <v>5559</v>
      </c>
      <c r="E15" s="4">
        <f t="shared" si="1"/>
        <v>5880</v>
      </c>
      <c r="F15" s="4">
        <f t="shared" si="1"/>
        <v>6351</v>
      </c>
      <c r="G15" s="4">
        <f t="shared" si="1"/>
        <v>6515</v>
      </c>
      <c r="H15" s="4">
        <f t="shared" si="1"/>
        <v>6428</v>
      </c>
      <c r="I15" s="4">
        <f t="shared" si="1"/>
        <v>6143</v>
      </c>
      <c r="J15" s="4">
        <f t="shared" si="1"/>
        <v>6500</v>
      </c>
      <c r="K15" s="4">
        <f t="shared" si="1"/>
        <v>5962</v>
      </c>
      <c r="L15" s="4">
        <f t="shared" si="1"/>
        <v>5859</v>
      </c>
      <c r="M15" s="4">
        <f t="shared" si="1"/>
        <v>5477</v>
      </c>
    </row>
    <row r="16" spans="1:13" x14ac:dyDescent="0.25">
      <c r="A16" s="5">
        <v>6</v>
      </c>
      <c r="B16" s="4">
        <v>4671</v>
      </c>
      <c r="C16" s="4">
        <v>4977</v>
      </c>
      <c r="D16" s="4">
        <f t="shared" si="1"/>
        <v>5178</v>
      </c>
      <c r="E16" s="4">
        <f t="shared" si="1"/>
        <v>5559</v>
      </c>
      <c r="F16" s="4">
        <f t="shared" si="1"/>
        <v>5880</v>
      </c>
      <c r="G16" s="4">
        <f t="shared" si="1"/>
        <v>6351</v>
      </c>
      <c r="H16" s="4">
        <f t="shared" si="1"/>
        <v>6515</v>
      </c>
      <c r="I16" s="4">
        <f t="shared" si="1"/>
        <v>6428</v>
      </c>
      <c r="J16" s="4">
        <f t="shared" si="1"/>
        <v>6143</v>
      </c>
      <c r="K16" s="4">
        <f t="shared" si="1"/>
        <v>6500</v>
      </c>
      <c r="L16" s="4">
        <f t="shared" si="1"/>
        <v>5962</v>
      </c>
      <c r="M16" s="4">
        <f t="shared" si="1"/>
        <v>5859</v>
      </c>
    </row>
    <row r="17" spans="1:13" x14ac:dyDescent="0.25">
      <c r="A17" s="5">
        <v>7</v>
      </c>
      <c r="B17" s="4">
        <v>4726</v>
      </c>
      <c r="C17" s="4">
        <v>4684</v>
      </c>
      <c r="D17" s="4">
        <f t="shared" si="1"/>
        <v>4977</v>
      </c>
      <c r="E17" s="4">
        <f t="shared" si="1"/>
        <v>5178</v>
      </c>
      <c r="F17" s="4">
        <f t="shared" si="1"/>
        <v>5559</v>
      </c>
      <c r="G17" s="4">
        <f t="shared" si="1"/>
        <v>5880</v>
      </c>
      <c r="H17" s="4">
        <f t="shared" si="1"/>
        <v>6351</v>
      </c>
      <c r="I17" s="4">
        <f t="shared" si="1"/>
        <v>6515</v>
      </c>
      <c r="J17" s="4">
        <f t="shared" si="1"/>
        <v>6428</v>
      </c>
      <c r="K17" s="4">
        <f t="shared" si="1"/>
        <v>6143</v>
      </c>
      <c r="L17" s="4">
        <f t="shared" si="1"/>
        <v>6500</v>
      </c>
      <c r="M17" s="4">
        <f t="shared" si="1"/>
        <v>5962</v>
      </c>
    </row>
    <row r="18" spans="1:13" x14ac:dyDescent="0.25">
      <c r="A18" s="5">
        <v>8</v>
      </c>
      <c r="B18" s="4">
        <v>4549</v>
      </c>
      <c r="C18" s="4">
        <v>4722</v>
      </c>
      <c r="D18" s="4">
        <f t="shared" si="1"/>
        <v>4684</v>
      </c>
      <c r="E18" s="4">
        <f t="shared" si="1"/>
        <v>4977</v>
      </c>
      <c r="F18" s="4">
        <f t="shared" si="1"/>
        <v>5178</v>
      </c>
      <c r="G18" s="4">
        <f t="shared" si="1"/>
        <v>5559</v>
      </c>
      <c r="H18" s="4">
        <f t="shared" si="1"/>
        <v>5880</v>
      </c>
      <c r="I18" s="4">
        <f t="shared" si="1"/>
        <v>6351</v>
      </c>
      <c r="J18" s="4">
        <f t="shared" si="1"/>
        <v>6515</v>
      </c>
      <c r="K18" s="4">
        <f t="shared" si="1"/>
        <v>6428</v>
      </c>
      <c r="L18" s="4">
        <f t="shared" si="1"/>
        <v>6143</v>
      </c>
      <c r="M18" s="4">
        <f t="shared" si="1"/>
        <v>6500</v>
      </c>
    </row>
    <row r="19" spans="1:13" x14ac:dyDescent="0.25">
      <c r="A19" s="5">
        <v>9</v>
      </c>
      <c r="B19" s="4">
        <v>4233</v>
      </c>
      <c r="C19" s="4">
        <v>4522</v>
      </c>
      <c r="D19" s="4">
        <f t="shared" si="1"/>
        <v>4722</v>
      </c>
      <c r="E19" s="4">
        <f t="shared" si="1"/>
        <v>4684</v>
      </c>
      <c r="F19" s="4">
        <f t="shared" si="1"/>
        <v>4977</v>
      </c>
      <c r="G19" s="4">
        <f t="shared" si="1"/>
        <v>5178</v>
      </c>
      <c r="H19" s="4">
        <v>5559</v>
      </c>
      <c r="I19" s="4">
        <f t="shared" si="1"/>
        <v>5880</v>
      </c>
      <c r="J19" s="4">
        <f t="shared" si="1"/>
        <v>6351</v>
      </c>
      <c r="K19" s="4">
        <v>6515</v>
      </c>
      <c r="L19" s="4">
        <f t="shared" si="1"/>
        <v>6428</v>
      </c>
      <c r="M19" s="4">
        <f t="shared" si="1"/>
        <v>6143</v>
      </c>
    </row>
    <row r="20" spans="1:13" x14ac:dyDescent="0.25">
      <c r="A20" s="5">
        <v>10</v>
      </c>
      <c r="B20" s="4">
        <v>2619</v>
      </c>
      <c r="C20" s="4">
        <v>2502</v>
      </c>
      <c r="D20" s="1">
        <v>2755</v>
      </c>
      <c r="E20" s="4">
        <v>2725</v>
      </c>
      <c r="F20" s="4">
        <v>2709</v>
      </c>
      <c r="G20" s="4">
        <v>2921</v>
      </c>
      <c r="H20" s="4">
        <v>3024</v>
      </c>
      <c r="I20" s="4">
        <v>3220</v>
      </c>
      <c r="J20" s="4">
        <v>3220</v>
      </c>
      <c r="K20" s="4">
        <v>3683</v>
      </c>
      <c r="L20" s="4">
        <v>3741</v>
      </c>
      <c r="M20" s="4">
        <v>3694</v>
      </c>
    </row>
    <row r="21" spans="1:13" x14ac:dyDescent="0.25">
      <c r="A21" s="5">
        <v>11</v>
      </c>
      <c r="B21" s="4">
        <v>2297</v>
      </c>
      <c r="C21" s="4">
        <v>2499</v>
      </c>
      <c r="D21" s="4">
        <f t="shared" ref="D21:M21" si="2">C20</f>
        <v>2502</v>
      </c>
      <c r="E21" s="4">
        <f t="shared" si="2"/>
        <v>2755</v>
      </c>
      <c r="F21" s="4">
        <f t="shared" si="2"/>
        <v>2725</v>
      </c>
      <c r="G21" s="4">
        <f t="shared" si="2"/>
        <v>2709</v>
      </c>
      <c r="H21" s="4">
        <f t="shared" si="2"/>
        <v>2921</v>
      </c>
      <c r="I21" s="4">
        <f t="shared" si="2"/>
        <v>3024</v>
      </c>
      <c r="J21" s="4">
        <f t="shared" si="2"/>
        <v>3220</v>
      </c>
      <c r="K21" s="4">
        <f t="shared" si="2"/>
        <v>3220</v>
      </c>
      <c r="L21" s="4">
        <f t="shared" si="2"/>
        <v>3683</v>
      </c>
      <c r="M21" s="4">
        <f t="shared" si="2"/>
        <v>3741</v>
      </c>
    </row>
    <row r="22" spans="1:13" x14ac:dyDescent="0.25">
      <c r="A22" s="5">
        <v>12</v>
      </c>
      <c r="B22" s="21">
        <v>4</v>
      </c>
      <c r="C22" s="21" t="s">
        <v>18</v>
      </c>
      <c r="D22" s="10" t="s">
        <v>18</v>
      </c>
      <c r="E22" s="10" t="s">
        <v>18</v>
      </c>
      <c r="F22" s="10" t="s">
        <v>18</v>
      </c>
      <c r="G22" s="10" t="s">
        <v>18</v>
      </c>
      <c r="H22" s="10" t="s">
        <v>18</v>
      </c>
      <c r="I22" s="10" t="s">
        <v>18</v>
      </c>
      <c r="J22" s="10" t="s">
        <v>18</v>
      </c>
      <c r="K22" s="10" t="s">
        <v>18</v>
      </c>
      <c r="L22" s="10" t="s">
        <v>18</v>
      </c>
      <c r="M22" s="10" t="s">
        <v>18</v>
      </c>
    </row>
    <row r="23" spans="1:13" ht="21.75" customHeight="1" x14ac:dyDescent="0.25">
      <c r="A23" s="5" t="s">
        <v>31</v>
      </c>
      <c r="B23" s="4">
        <f t="shared" ref="B23:M23" si="3">SUM(B11:B22)</f>
        <v>51084</v>
      </c>
      <c r="C23" s="4">
        <f t="shared" si="3"/>
        <v>53443</v>
      </c>
      <c r="D23" s="4">
        <f t="shared" si="3"/>
        <v>55623</v>
      </c>
      <c r="E23" s="4">
        <f t="shared" si="3"/>
        <v>57243</v>
      </c>
      <c r="F23" s="4">
        <f t="shared" si="3"/>
        <v>58965</v>
      </c>
      <c r="G23" s="4">
        <f t="shared" si="3"/>
        <v>60146</v>
      </c>
      <c r="H23" s="4">
        <f t="shared" si="3"/>
        <v>61142</v>
      </c>
      <c r="I23" s="4">
        <f t="shared" si="3"/>
        <v>61359</v>
      </c>
      <c r="J23" s="4">
        <f t="shared" si="3"/>
        <v>60866</v>
      </c>
      <c r="K23" s="4">
        <f t="shared" si="3"/>
        <v>60360</v>
      </c>
      <c r="L23" s="4">
        <f t="shared" si="3"/>
        <v>59652</v>
      </c>
      <c r="M23" s="4">
        <f t="shared" si="3"/>
        <v>58331</v>
      </c>
    </row>
    <row r="24" spans="1:13" ht="115.15" customHeight="1" x14ac:dyDescent="0.25">
      <c r="A24" s="5" t="s">
        <v>38</v>
      </c>
      <c r="B24" s="1">
        <f>B11+B12+B13+B14+B15+B19+B20+B21+B22</f>
        <v>37138</v>
      </c>
      <c r="C24" s="1">
        <f>C11+C12+C13+C14+C15+C19+C20+C21</f>
        <v>39060</v>
      </c>
      <c r="D24" s="1">
        <f>D11+D12+D13+D14+D15+D19+D20+D21</f>
        <v>40784</v>
      </c>
      <c r="E24" s="1">
        <f>E11+E12+E13+E14+E15+E19+E20+E21</f>
        <v>41529</v>
      </c>
      <c r="F24" s="1">
        <f>F11+F12+F13+F14+F15+F19+F20+F21</f>
        <v>42348</v>
      </c>
      <c r="G24" s="1">
        <f>G11+G12+G13+G14+G15+G19+G20+G21</f>
        <v>42356</v>
      </c>
      <c r="H24" s="1">
        <f>H23</f>
        <v>61142</v>
      </c>
      <c r="I24" s="1">
        <f t="shared" ref="I24:M24" si="4">I23</f>
        <v>61359</v>
      </c>
      <c r="J24" s="1">
        <f t="shared" si="4"/>
        <v>60866</v>
      </c>
      <c r="K24" s="1">
        <f t="shared" si="4"/>
        <v>60360</v>
      </c>
      <c r="L24" s="1">
        <f t="shared" si="4"/>
        <v>59652</v>
      </c>
      <c r="M24" s="1">
        <f t="shared" si="4"/>
        <v>58331</v>
      </c>
    </row>
    <row r="25" spans="1:13" ht="31.5" x14ac:dyDescent="0.25">
      <c r="A25" s="5" t="s">
        <v>39</v>
      </c>
      <c r="B25" s="10" t="s">
        <v>1</v>
      </c>
      <c r="C25" s="10" t="s">
        <v>2</v>
      </c>
      <c r="D25" s="10" t="s">
        <v>3</v>
      </c>
      <c r="E25" s="10" t="s">
        <v>4</v>
      </c>
      <c r="F25" s="10" t="s">
        <v>5</v>
      </c>
      <c r="G25" s="10" t="s">
        <v>6</v>
      </c>
      <c r="H25" s="10" t="s">
        <v>7</v>
      </c>
      <c r="I25" s="10" t="s">
        <v>8</v>
      </c>
      <c r="J25" s="10" t="s">
        <v>9</v>
      </c>
      <c r="K25" s="10" t="s">
        <v>10</v>
      </c>
      <c r="L25" s="10" t="s">
        <v>11</v>
      </c>
      <c r="M25" s="10" t="s">
        <v>12</v>
      </c>
    </row>
    <row r="26" spans="1:13" ht="47.25" x14ac:dyDescent="0.25">
      <c r="A26" s="5" t="s">
        <v>46</v>
      </c>
      <c r="B26" s="1">
        <f>SUM(B27:B52)</f>
        <v>100</v>
      </c>
      <c r="C26" s="1">
        <f>SUM(C27:C52)</f>
        <v>900</v>
      </c>
      <c r="D26" s="1">
        <f t="shared" ref="D26:M26" si="5">SUM(D27:D52)</f>
        <v>2350</v>
      </c>
      <c r="E26" s="1">
        <f t="shared" si="5"/>
        <v>8850</v>
      </c>
      <c r="F26" s="1">
        <f t="shared" si="5"/>
        <v>300</v>
      </c>
      <c r="G26" s="1">
        <f t="shared" si="5"/>
        <v>900</v>
      </c>
      <c r="H26" s="1">
        <f t="shared" si="5"/>
        <v>4250</v>
      </c>
      <c r="I26" s="1">
        <f t="shared" si="5"/>
        <v>2240</v>
      </c>
      <c r="J26" s="1">
        <f t="shared" si="5"/>
        <v>3240</v>
      </c>
      <c r="K26" s="1">
        <f t="shared" si="5"/>
        <v>2400</v>
      </c>
      <c r="L26" s="1">
        <f t="shared" si="5"/>
        <v>0</v>
      </c>
      <c r="M26" s="1">
        <f t="shared" si="5"/>
        <v>0</v>
      </c>
    </row>
    <row r="27" spans="1:13" x14ac:dyDescent="0.25">
      <c r="A27" s="5" t="s">
        <v>35</v>
      </c>
      <c r="B27" s="1"/>
      <c r="C27" s="1">
        <v>900</v>
      </c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5" t="s">
        <v>36</v>
      </c>
      <c r="B28" s="1"/>
      <c r="C28" s="1"/>
      <c r="D28" s="1">
        <v>900</v>
      </c>
      <c r="E28" s="1"/>
      <c r="F28" s="1"/>
      <c r="G28" s="1"/>
      <c r="H28" s="1"/>
      <c r="I28" s="1"/>
      <c r="J28" s="1"/>
      <c r="K28" s="1"/>
      <c r="L28" s="1"/>
      <c r="M28" s="1"/>
    </row>
    <row r="29" spans="1:13" ht="31.5" x14ac:dyDescent="0.25">
      <c r="A29" s="5" t="s">
        <v>34</v>
      </c>
      <c r="B29" s="1"/>
      <c r="C29" s="1"/>
      <c r="D29" s="1"/>
      <c r="E29" s="1"/>
      <c r="F29" s="1"/>
      <c r="G29" s="1"/>
      <c r="H29" s="1"/>
      <c r="I29" s="1"/>
      <c r="J29" s="1">
        <v>200</v>
      </c>
      <c r="K29" s="1"/>
      <c r="L29" s="1"/>
      <c r="M29" s="1"/>
    </row>
    <row r="30" spans="1:13" ht="18" customHeight="1" x14ac:dyDescent="0.25">
      <c r="A30" s="5" t="s">
        <v>0</v>
      </c>
      <c r="B30" s="1">
        <v>100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47.25" x14ac:dyDescent="0.25">
      <c r="A31" s="5" t="s">
        <v>24</v>
      </c>
      <c r="B31" s="1"/>
      <c r="C31" s="1"/>
      <c r="D31" s="1"/>
      <c r="E31" s="1"/>
      <c r="F31" s="1"/>
      <c r="G31" s="1">
        <v>900</v>
      </c>
      <c r="H31" s="1"/>
      <c r="I31" s="1"/>
      <c r="J31" s="1"/>
      <c r="K31" s="1"/>
      <c r="L31" s="1"/>
      <c r="M31" s="1"/>
    </row>
    <row r="32" spans="1:13" ht="47.25" x14ac:dyDescent="0.25">
      <c r="A32" s="5" t="s">
        <v>22</v>
      </c>
      <c r="B32" s="1"/>
      <c r="C32" s="1"/>
      <c r="D32" s="1"/>
      <c r="E32" s="1">
        <v>1500</v>
      </c>
      <c r="F32" s="1"/>
      <c r="G32" s="1"/>
      <c r="H32" s="1"/>
      <c r="I32" s="1"/>
      <c r="J32" s="1"/>
      <c r="K32" s="1"/>
      <c r="L32" s="1"/>
      <c r="M32" s="1"/>
    </row>
    <row r="33" spans="1:13" ht="31.5" x14ac:dyDescent="0.25">
      <c r="A33" s="5" t="s">
        <v>48</v>
      </c>
      <c r="B33" s="20"/>
      <c r="C33" s="20"/>
      <c r="D33" s="20"/>
      <c r="E33" s="1">
        <v>100</v>
      </c>
      <c r="F33" s="20"/>
      <c r="G33" s="20"/>
      <c r="H33" s="20"/>
      <c r="I33" s="1"/>
      <c r="J33" s="1"/>
      <c r="K33" s="1"/>
      <c r="L33" s="1"/>
      <c r="M33" s="1"/>
    </row>
    <row r="34" spans="1:13" ht="31.5" x14ac:dyDescent="0.25">
      <c r="A34" s="5" t="s">
        <v>20</v>
      </c>
      <c r="B34" s="1"/>
      <c r="C34" s="1"/>
      <c r="D34" s="1"/>
      <c r="E34" s="1"/>
      <c r="F34" s="1"/>
      <c r="G34" s="1"/>
      <c r="H34" s="1"/>
      <c r="I34" s="1"/>
      <c r="J34" s="1">
        <v>550</v>
      </c>
      <c r="K34" s="1"/>
      <c r="L34" s="1"/>
      <c r="M34" s="1"/>
    </row>
    <row r="35" spans="1:13" ht="31.5" x14ac:dyDescent="0.25">
      <c r="A35" s="5" t="s">
        <v>44</v>
      </c>
      <c r="B35" s="1"/>
      <c r="C35" s="1"/>
      <c r="D35" s="1"/>
      <c r="E35" s="1">
        <v>1500</v>
      </c>
      <c r="F35" s="1"/>
      <c r="G35" s="1"/>
      <c r="H35" s="1"/>
      <c r="I35" s="1"/>
      <c r="J35" s="1"/>
      <c r="K35" s="1"/>
      <c r="L35" s="1"/>
      <c r="M35" s="1"/>
    </row>
    <row r="36" spans="1:13" ht="47.25" x14ac:dyDescent="0.25">
      <c r="A36" s="5" t="s">
        <v>19</v>
      </c>
      <c r="B36" s="1"/>
      <c r="C36" s="1"/>
      <c r="D36" s="1"/>
      <c r="E36" s="1">
        <v>1500</v>
      </c>
      <c r="F36" s="1"/>
      <c r="G36" s="1"/>
      <c r="H36" s="1"/>
      <c r="I36" s="1"/>
      <c r="J36" s="1"/>
      <c r="K36" s="1"/>
      <c r="L36" s="1"/>
      <c r="M36" s="1"/>
    </row>
    <row r="37" spans="1:13" ht="51" customHeight="1" x14ac:dyDescent="0.25">
      <c r="A37" s="5" t="s">
        <v>40</v>
      </c>
      <c r="B37" s="1"/>
      <c r="C37" s="1"/>
      <c r="D37" s="1">
        <v>900</v>
      </c>
      <c r="E37" s="1"/>
      <c r="F37" s="1"/>
      <c r="G37" s="1"/>
      <c r="H37" s="1"/>
      <c r="I37" s="1"/>
      <c r="J37" s="1"/>
      <c r="K37" s="1"/>
      <c r="L37" s="1"/>
      <c r="M37" s="1"/>
    </row>
    <row r="38" spans="1:13" ht="49.5" customHeight="1" x14ac:dyDescent="0.25">
      <c r="A38" s="5" t="s">
        <v>25</v>
      </c>
      <c r="B38" s="1"/>
      <c r="C38" s="1"/>
      <c r="D38" s="1"/>
      <c r="E38" s="1">
        <v>1500</v>
      </c>
      <c r="F38" s="1"/>
      <c r="G38" s="1"/>
      <c r="H38" s="1"/>
      <c r="I38" s="1"/>
      <c r="J38" s="1"/>
      <c r="K38" s="1"/>
      <c r="L38" s="1"/>
      <c r="M38" s="1"/>
    </row>
    <row r="39" spans="1:13" ht="49.5" customHeight="1" x14ac:dyDescent="0.25">
      <c r="A39" s="5" t="s">
        <v>33</v>
      </c>
      <c r="B39" s="1"/>
      <c r="C39" s="1"/>
      <c r="D39" s="1"/>
      <c r="E39" s="1">
        <v>1500</v>
      </c>
      <c r="F39" s="1"/>
      <c r="G39" s="1"/>
      <c r="H39" s="1"/>
      <c r="I39" s="1"/>
      <c r="J39" s="1"/>
      <c r="K39" s="1"/>
      <c r="L39" s="1"/>
      <c r="M39" s="1"/>
    </row>
    <row r="40" spans="1:13" ht="51" customHeight="1" x14ac:dyDescent="0.25">
      <c r="A40" s="5" t="s">
        <v>26</v>
      </c>
      <c r="B40" s="1"/>
      <c r="C40" s="1"/>
      <c r="D40" s="1"/>
      <c r="E40" s="1"/>
      <c r="F40" s="1"/>
      <c r="G40" s="1"/>
      <c r="H40" s="1"/>
      <c r="I40" s="1"/>
      <c r="J40" s="1">
        <v>1500</v>
      </c>
      <c r="K40" s="1"/>
      <c r="L40" s="1"/>
      <c r="M40" s="1"/>
    </row>
    <row r="41" spans="1:13" ht="31.5" x14ac:dyDescent="0.25">
      <c r="A41" s="5" t="s">
        <v>44</v>
      </c>
      <c r="B41" s="1"/>
      <c r="C41" s="1"/>
      <c r="D41" s="1"/>
      <c r="E41" s="1"/>
      <c r="F41" s="1"/>
      <c r="G41" s="1"/>
      <c r="H41" s="1"/>
      <c r="I41" s="1">
        <v>990</v>
      </c>
      <c r="J41" s="1"/>
      <c r="K41" s="1"/>
      <c r="L41" s="1"/>
      <c r="M41" s="1"/>
    </row>
    <row r="42" spans="1:13" ht="31.5" x14ac:dyDescent="0.25">
      <c r="A42" s="5" t="s">
        <v>44</v>
      </c>
      <c r="B42" s="1"/>
      <c r="C42" s="1"/>
      <c r="D42" s="1"/>
      <c r="E42" s="1"/>
      <c r="F42" s="1"/>
      <c r="G42" s="1"/>
      <c r="H42" s="1"/>
      <c r="I42" s="1"/>
      <c r="J42" s="1">
        <v>990</v>
      </c>
      <c r="K42" s="1"/>
      <c r="L42" s="1"/>
      <c r="M42" s="1"/>
    </row>
    <row r="43" spans="1:13" ht="31.5" x14ac:dyDescent="0.25">
      <c r="A43" s="5" t="s">
        <v>21</v>
      </c>
      <c r="B43" s="1"/>
      <c r="C43" s="1"/>
      <c r="D43" s="1">
        <v>550</v>
      </c>
      <c r="E43" s="1"/>
      <c r="F43" s="1"/>
      <c r="G43" s="1"/>
      <c r="H43" s="1"/>
      <c r="I43" s="1"/>
      <c r="J43" s="1"/>
      <c r="K43" s="1"/>
      <c r="L43" s="1"/>
      <c r="M43" s="1"/>
    </row>
    <row r="44" spans="1:13" ht="31.5" x14ac:dyDescent="0.25">
      <c r="A44" s="5" t="s">
        <v>44</v>
      </c>
      <c r="B44" s="1"/>
      <c r="C44" s="1"/>
      <c r="D44" s="1"/>
      <c r="E44" s="1">
        <v>1250</v>
      </c>
      <c r="F44" s="1"/>
      <c r="G44" s="1"/>
      <c r="H44" s="1"/>
      <c r="I44" s="1"/>
      <c r="J44" s="1"/>
      <c r="K44" s="1"/>
      <c r="L44" s="1"/>
      <c r="M44" s="1"/>
    </row>
    <row r="45" spans="1:13" ht="31.5" x14ac:dyDescent="0.25">
      <c r="A45" s="5" t="s">
        <v>44</v>
      </c>
      <c r="B45" s="1"/>
      <c r="C45" s="1"/>
      <c r="D45" s="1"/>
      <c r="E45" s="1"/>
      <c r="F45" s="1"/>
      <c r="G45" s="1"/>
      <c r="H45" s="1">
        <v>1250</v>
      </c>
      <c r="I45" s="1"/>
      <c r="J45" s="1"/>
      <c r="K45" s="1"/>
      <c r="L45" s="1"/>
      <c r="M45" s="1"/>
    </row>
    <row r="46" spans="1:13" ht="47.25" x14ac:dyDescent="0.25">
      <c r="A46" s="5" t="s">
        <v>27</v>
      </c>
      <c r="B46" s="1"/>
      <c r="C46" s="1"/>
      <c r="D46" s="1"/>
      <c r="E46" s="1"/>
      <c r="F46" s="1"/>
      <c r="G46" s="1"/>
      <c r="H46" s="1">
        <v>1500</v>
      </c>
      <c r="I46" s="1"/>
      <c r="J46" s="1"/>
      <c r="K46" s="1"/>
      <c r="L46" s="1"/>
      <c r="M46" s="1"/>
    </row>
    <row r="47" spans="1:13" ht="47.25" x14ac:dyDescent="0.25">
      <c r="A47" s="5" t="s">
        <v>29</v>
      </c>
      <c r="B47" s="1"/>
      <c r="C47" s="1"/>
      <c r="D47" s="1"/>
      <c r="E47" s="1"/>
      <c r="F47" s="1"/>
      <c r="G47" s="1"/>
      <c r="H47" s="1"/>
      <c r="I47" s="1"/>
      <c r="J47" s="1"/>
      <c r="K47" s="1">
        <v>1500</v>
      </c>
      <c r="L47" s="1"/>
      <c r="M47" s="1"/>
    </row>
    <row r="48" spans="1:13" ht="31.5" x14ac:dyDescent="0.25">
      <c r="A48" s="5" t="s">
        <v>28</v>
      </c>
      <c r="B48" s="1"/>
      <c r="C48" s="1"/>
      <c r="D48" s="1"/>
      <c r="E48" s="1"/>
      <c r="F48" s="1"/>
      <c r="G48" s="1"/>
      <c r="H48" s="1"/>
      <c r="I48" s="1"/>
      <c r="J48" s="1"/>
      <c r="K48" s="1">
        <v>700</v>
      </c>
      <c r="L48" s="1"/>
      <c r="M48" s="1"/>
    </row>
    <row r="49" spans="1:13" ht="33" customHeight="1" x14ac:dyDescent="0.25">
      <c r="A49" s="5" t="s">
        <v>45</v>
      </c>
      <c r="B49" s="1"/>
      <c r="C49" s="1"/>
      <c r="D49" s="1"/>
      <c r="E49" s="1"/>
      <c r="F49" s="1"/>
      <c r="G49" s="1"/>
      <c r="H49" s="1"/>
      <c r="I49" s="1">
        <v>1250</v>
      </c>
      <c r="J49" s="1"/>
      <c r="K49" s="1"/>
      <c r="L49" s="1"/>
      <c r="M49" s="1"/>
    </row>
    <row r="50" spans="1:13" ht="47.25" x14ac:dyDescent="0.25">
      <c r="A50" s="5" t="s">
        <v>23</v>
      </c>
      <c r="B50" s="1"/>
      <c r="C50" s="1"/>
      <c r="D50" s="1"/>
      <c r="E50" s="1"/>
      <c r="F50" s="1"/>
      <c r="G50" s="1"/>
      <c r="H50" s="1">
        <v>1500</v>
      </c>
      <c r="I50" s="1"/>
      <c r="J50" s="1"/>
      <c r="K50" s="1"/>
      <c r="L50" s="1"/>
      <c r="M50" s="1"/>
    </row>
    <row r="51" spans="1:13" x14ac:dyDescent="0.25">
      <c r="A51" s="5" t="s">
        <v>16</v>
      </c>
      <c r="B51" s="1"/>
      <c r="C51" s="1"/>
      <c r="D51" s="1"/>
      <c r="E51" s="1"/>
      <c r="F51" s="1">
        <v>300</v>
      </c>
      <c r="G51" s="1"/>
      <c r="H51" s="1"/>
      <c r="I51" s="1"/>
      <c r="J51" s="1"/>
      <c r="K51" s="1"/>
      <c r="L51" s="1"/>
      <c r="M51" s="1"/>
    </row>
    <row r="52" spans="1:13" ht="31.5" x14ac:dyDescent="0.25">
      <c r="A52" s="5" t="s">
        <v>47</v>
      </c>
      <c r="B52" s="1"/>
      <c r="C52" s="1"/>
      <c r="D52" s="1"/>
      <c r="E52" s="1"/>
      <c r="F52" s="1"/>
      <c r="G52" s="1"/>
      <c r="H52" s="1"/>
      <c r="I52" s="1"/>
      <c r="J52" s="1"/>
      <c r="K52" s="1">
        <v>200</v>
      </c>
      <c r="L52" s="1"/>
      <c r="M52" s="1"/>
    </row>
    <row r="53" spans="1:13" ht="35.25" customHeight="1" x14ac:dyDescent="0.25">
      <c r="A53" s="5" t="s">
        <v>53</v>
      </c>
      <c r="B53" s="1">
        <f>B54</f>
        <v>455</v>
      </c>
      <c r="C53" s="1">
        <f t="shared" ref="C53:G53" si="6">C54</f>
        <v>365</v>
      </c>
      <c r="D53" s="1">
        <f t="shared" si="6"/>
        <v>180</v>
      </c>
      <c r="E53" s="1">
        <f t="shared" si="6"/>
        <v>0</v>
      </c>
      <c r="F53" s="1">
        <f t="shared" si="6"/>
        <v>405</v>
      </c>
      <c r="G53" s="1">
        <f t="shared" si="6"/>
        <v>0</v>
      </c>
      <c r="H53" s="1">
        <f t="shared" ref="H53" si="7">H54</f>
        <v>0</v>
      </c>
      <c r="I53" s="1">
        <f t="shared" ref="I53" si="8">I54</f>
        <v>0</v>
      </c>
      <c r="J53" s="1">
        <f t="shared" ref="J53" si="9">J54</f>
        <v>0</v>
      </c>
      <c r="K53" s="1">
        <f t="shared" ref="K53" si="10">K54</f>
        <v>0</v>
      </c>
      <c r="L53" s="1">
        <f t="shared" ref="L53" si="11">L54</f>
        <v>0</v>
      </c>
      <c r="M53" s="1">
        <f t="shared" ref="M53" si="12">M54</f>
        <v>0</v>
      </c>
    </row>
    <row r="54" spans="1:13" ht="21" customHeight="1" x14ac:dyDescent="0.25">
      <c r="A54" s="11" t="s">
        <v>14</v>
      </c>
      <c r="B54" s="1">
        <v>455</v>
      </c>
      <c r="C54" s="1">
        <f>275+90</f>
        <v>365</v>
      </c>
      <c r="D54" s="1">
        <v>180</v>
      </c>
      <c r="E54" s="1">
        <v>0</v>
      </c>
      <c r="F54" s="1">
        <v>405</v>
      </c>
      <c r="G54" s="1">
        <v>0</v>
      </c>
      <c r="H54" s="1">
        <v>0</v>
      </c>
      <c r="I54" s="1"/>
      <c r="J54" s="1"/>
      <c r="K54" s="1"/>
      <c r="L54" s="1"/>
      <c r="M54" s="1"/>
    </row>
    <row r="55" spans="1:13" ht="31.5" x14ac:dyDescent="0.25">
      <c r="A55" s="5" t="s">
        <v>15</v>
      </c>
      <c r="B55" s="10" t="s">
        <v>1</v>
      </c>
      <c r="C55" s="10" t="s">
        <v>2</v>
      </c>
      <c r="D55" s="10" t="s">
        <v>3</v>
      </c>
      <c r="E55" s="10" t="s">
        <v>4</v>
      </c>
      <c r="F55" s="10" t="s">
        <v>5</v>
      </c>
      <c r="G55" s="10" t="s">
        <v>6</v>
      </c>
      <c r="H55" s="10" t="s">
        <v>7</v>
      </c>
      <c r="I55" s="10" t="s">
        <v>8</v>
      </c>
      <c r="J55" s="10" t="s">
        <v>9</v>
      </c>
      <c r="K55" s="10" t="s">
        <v>10</v>
      </c>
      <c r="L55" s="10" t="s">
        <v>11</v>
      </c>
      <c r="M55" s="10" t="s">
        <v>12</v>
      </c>
    </row>
    <row r="56" spans="1:13" ht="31.5" x14ac:dyDescent="0.25">
      <c r="A56" s="5" t="s">
        <v>41</v>
      </c>
      <c r="B56" s="1">
        <f t="shared" ref="B56:M56" si="13">B53+B26</f>
        <v>555</v>
      </c>
      <c r="C56" s="1">
        <f t="shared" si="13"/>
        <v>1265</v>
      </c>
      <c r="D56" s="1">
        <f t="shared" si="13"/>
        <v>2530</v>
      </c>
      <c r="E56" s="1">
        <f t="shared" si="13"/>
        <v>8850</v>
      </c>
      <c r="F56" s="1">
        <f t="shared" si="13"/>
        <v>705</v>
      </c>
      <c r="G56" s="1">
        <f t="shared" si="13"/>
        <v>900</v>
      </c>
      <c r="H56" s="1">
        <f t="shared" si="13"/>
        <v>4250</v>
      </c>
      <c r="I56" s="1">
        <f t="shared" si="13"/>
        <v>2240</v>
      </c>
      <c r="J56" s="1">
        <f t="shared" si="13"/>
        <v>3240</v>
      </c>
      <c r="K56" s="1">
        <f t="shared" si="13"/>
        <v>2400</v>
      </c>
      <c r="L56" s="1">
        <f t="shared" si="13"/>
        <v>0</v>
      </c>
      <c r="M56" s="1">
        <f t="shared" si="13"/>
        <v>0</v>
      </c>
    </row>
    <row r="57" spans="1:13" ht="63" x14ac:dyDescent="0.25">
      <c r="A57" s="5" t="s">
        <v>54</v>
      </c>
      <c r="B57" s="1">
        <f>B23-16619</f>
        <v>34465</v>
      </c>
      <c r="C57" s="1">
        <v>33662</v>
      </c>
      <c r="D57" s="1">
        <f>33885+D53+D26</f>
        <v>36415</v>
      </c>
      <c r="E57" s="1">
        <f t="shared" ref="E57:M57" si="14">D57+E53+E26</f>
        <v>45265</v>
      </c>
      <c r="F57" s="1">
        <f t="shared" si="14"/>
        <v>45970</v>
      </c>
      <c r="G57" s="1">
        <f t="shared" si="14"/>
        <v>46870</v>
      </c>
      <c r="H57" s="1">
        <f t="shared" si="14"/>
        <v>51120</v>
      </c>
      <c r="I57" s="1">
        <f t="shared" si="14"/>
        <v>53360</v>
      </c>
      <c r="J57" s="1">
        <f t="shared" si="14"/>
        <v>56600</v>
      </c>
      <c r="K57" s="1">
        <f t="shared" si="14"/>
        <v>59000</v>
      </c>
      <c r="L57" s="1">
        <f t="shared" si="14"/>
        <v>59000</v>
      </c>
      <c r="M57" s="1">
        <f t="shared" si="14"/>
        <v>59000</v>
      </c>
    </row>
    <row r="58" spans="1:13" ht="47.25" x14ac:dyDescent="0.25">
      <c r="A58" s="5" t="s">
        <v>42</v>
      </c>
      <c r="B58" s="12">
        <f t="shared" ref="B58:L58" si="15">B57/B23*100</f>
        <v>67.5</v>
      </c>
      <c r="C58" s="12">
        <f t="shared" si="15"/>
        <v>63</v>
      </c>
      <c r="D58" s="12">
        <f t="shared" si="15"/>
        <v>65.5</v>
      </c>
      <c r="E58" s="12">
        <f t="shared" si="15"/>
        <v>79.099999999999994</v>
      </c>
      <c r="F58" s="12">
        <f t="shared" si="15"/>
        <v>78</v>
      </c>
      <c r="G58" s="12">
        <f t="shared" si="15"/>
        <v>77.900000000000006</v>
      </c>
      <c r="H58" s="12">
        <f t="shared" si="15"/>
        <v>83.6</v>
      </c>
      <c r="I58" s="12">
        <f t="shared" si="15"/>
        <v>87</v>
      </c>
      <c r="J58" s="12">
        <f t="shared" si="15"/>
        <v>93</v>
      </c>
      <c r="K58" s="12">
        <f t="shared" si="15"/>
        <v>97.7</v>
      </c>
      <c r="L58" s="12">
        <f t="shared" si="15"/>
        <v>98.9</v>
      </c>
      <c r="M58" s="12">
        <v>100</v>
      </c>
    </row>
    <row r="59" spans="1:13" ht="15" customHeight="1" x14ac:dyDescent="0.25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</row>
    <row r="60" spans="1:13" s="6" customFormat="1" ht="36" customHeight="1" x14ac:dyDescent="0.25">
      <c r="A60" s="27" t="s">
        <v>52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</row>
    <row r="61" spans="1:13" x14ac:dyDescent="0.25">
      <c r="A61" s="29" t="s">
        <v>43</v>
      </c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</row>
  </sheetData>
  <mergeCells count="4">
    <mergeCell ref="A7:M7"/>
    <mergeCell ref="B10:M10"/>
    <mergeCell ref="A60:M60"/>
    <mergeCell ref="A61:M61"/>
  </mergeCells>
  <pageMargins left="0.39370078740157483" right="0.39370078740157483" top="1.3779527559055118" bottom="0.39370078740157483" header="0.98425196850393704" footer="0.15748031496062992"/>
  <pageSetup paperSize="9" scale="73" firstPageNumber="3" fitToHeight="0" orientation="landscape" useFirstPageNumber="1" r:id="rId1"/>
  <headerFooter>
    <oddHeader>&amp;C&amp;"Times New Roman,обычный"&amp;10&amp;P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Бурик Наталья Витальевна</dc:creator>
  <cp:lastModifiedBy>Бурик Наталья Витальевна</cp:lastModifiedBy>
  <cp:lastPrinted>2020-10-23T05:40:39Z</cp:lastPrinted>
  <dcterms:created xsi:type="dcterms:W3CDTF">2016-09-26T03:52:00Z</dcterms:created>
  <dcterms:modified xsi:type="dcterms:W3CDTF">2020-10-23T05:48:37Z</dcterms:modified>
</cp:coreProperties>
</file>