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87.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132.xml" ContentType="application/vnd.openxmlformats-officedocument.spreadsheetml.revisionLog+xml"/>
  <Override PartName="/xl/revisions/revisionLog69.xml" ContentType="application/vnd.openxmlformats-officedocument.spreadsheetml.revisionLog+xml"/>
  <Override PartName="/xl/revisions/revisionLog127.xml" ContentType="application/vnd.openxmlformats-officedocument.spreadsheetml.revisionLog+xml"/>
  <Override PartName="/xl/revisions/revisionLog6.xml" ContentType="application/vnd.openxmlformats-officedocument.spreadsheetml.revisionLog+xml"/>
  <Override PartName="/xl/revisions/revisionLog43.xml" ContentType="application/vnd.openxmlformats-officedocument.spreadsheetml.revisionLog+xml"/>
  <Override PartName="/xl/revisions/revisionLog143.xml" ContentType="application/vnd.openxmlformats-officedocument.spreadsheetml.revisionLog+xml"/>
  <Override PartName="/xl/revisions/revisionLog157.xml" ContentType="application/vnd.openxmlformats-officedocument.spreadsheetml.revisionLog+xml"/>
  <Override PartName="/xl/revisions/revisionLog27.xml" ContentType="application/vnd.openxmlformats-officedocument.spreadsheetml.revisionLog+xml"/>
  <Override PartName="/xl/revisions/revisionLog48.xml" ContentType="application/vnd.openxmlformats-officedocument.spreadsheetml.revisionLog+xml"/>
  <Override PartName="/xl/revisions/revisionLog148.xml" ContentType="application/vnd.openxmlformats-officedocument.spreadsheetml.revisionLog+xml"/>
  <Override PartName="/xl/revisions/revisionLog152.xml" ContentType="application/vnd.openxmlformats-officedocument.spreadsheetml.revisionLog+xml"/>
  <Override PartName="/xl/revisions/revisionLog64.xml" ContentType="application/vnd.openxmlformats-officedocument.spreadsheetml.revisionLog+xml"/>
  <Override PartName="/xl/revisions/revisionLog85.xml" ContentType="application/vnd.openxmlformats-officedocument.spreadsheetml.revisionLog+xml"/>
  <Override PartName="/xl/revisions/revisionLog80.xml" ContentType="application/vnd.openxmlformats-officedocument.spreadsheetml.revisionLog+xml"/>
  <Override PartName="/xl/revisions/revisionLog24.xml" ContentType="application/vnd.openxmlformats-officedocument.spreadsheetml.revisionLog+xml"/>
  <Override PartName="/xl/revisions/revisionLog168.xml" ContentType="application/vnd.openxmlformats-officedocument.spreadsheetml.revisionLog+xml"/>
  <Override PartName="/xl/revisions/revisionLog19.xml" ContentType="application/vnd.openxmlformats-officedocument.spreadsheetml.revisionLog+xml"/>
  <Override PartName="/xl/revisions/revisionLog138.xml" ContentType="application/vnd.openxmlformats-officedocument.spreadsheetml.revisionLog+xml"/>
  <Override PartName="/xl/revisions/revisionLog33.xml" ContentType="application/vnd.openxmlformats-officedocument.spreadsheetml.revisionLog+xml"/>
  <Override PartName="/xl/revisions/revisionLog54.xml" ContentType="application/vnd.openxmlformats-officedocument.spreadsheetml.revisionLog+xml"/>
  <Override PartName="/xl/revisions/revisionLog1.xml" ContentType="application/vnd.openxmlformats-officedocument.spreadsheetml.revisionLog+xml"/>
  <Override PartName="/xl/revisions/revisionLog38.xml" ContentType="application/vnd.openxmlformats-officedocument.spreadsheetml.revisionLog+xml"/>
  <Override PartName="/xl/revisions/revisionLog59.xml" ContentType="application/vnd.openxmlformats-officedocument.spreadsheetml.revisionLog+xml"/>
  <Override PartName="/xl/revisions/revisionLog163.xml" ContentType="application/vnd.openxmlformats-officedocument.spreadsheetml.revisionLog+xml"/>
  <Override PartName="/xl/revisions/revisionLog75.xml" ContentType="application/vnd.openxmlformats-officedocument.spreadsheetml.revisionLog+xml"/>
  <Override PartName="/xl/revisions/revisionLog70.xml" ContentType="application/vnd.openxmlformats-officedocument.spreadsheetml.revisionLog+xml"/>
  <Override PartName="/xl/revisions/revisionLog15.xml" ContentType="application/vnd.openxmlformats-officedocument.spreadsheetml.revisionLog+xml"/>
  <Override PartName="/xl/revisions/revisionLog49.xml" ContentType="application/vnd.openxmlformats-officedocument.spreadsheetml.revisionLog+xml"/>
  <Override PartName="/xl/revisions/revisionLog128.xml" ContentType="application/vnd.openxmlformats-officedocument.spreadsheetml.revisionLog+xml"/>
  <Override PartName="/xl/revisions/revisionLog7.xml" ContentType="application/vnd.openxmlformats-officedocument.spreadsheetml.revisionLog+xml"/>
  <Override PartName="/xl/revisions/revisionLog44.xml" ContentType="application/vnd.openxmlformats-officedocument.spreadsheetml.revisionLog+xml"/>
  <Override PartName="/xl/revisions/revisionLog158.xml" ContentType="application/vnd.openxmlformats-officedocument.spreadsheetml.revisionLog+xml"/>
  <Override PartName="/xl/revisions/revisionLog133.xml" ContentType="application/vnd.openxmlformats-officedocument.spreadsheetml.revisionLog+xml"/>
  <Override PartName="/xl/revisions/revisionLog28.xml" ContentType="application/vnd.openxmlformats-officedocument.spreadsheetml.revisionLog+xml"/>
  <Override PartName="/xl/revisions/revisionLog57.xml" ContentType="application/vnd.openxmlformats-officedocument.spreadsheetml.revisionLog+xml"/>
  <Override PartName="/xl/revisions/revisionLog22.xml" ContentType="application/vnd.openxmlformats-officedocument.spreadsheetml.revisionLog+xml"/>
  <Override PartName="/xl/revisions/revisionLog136.xml" ContentType="application/vnd.openxmlformats-officedocument.spreadsheetml.revisionLog+xml"/>
  <Override PartName="/xl/revisions/revisionLog141.xml" ContentType="application/vnd.openxmlformats-officedocument.spreadsheetml.revisionLog+xml"/>
  <Override PartName="/xl/revisions/revisionLog36.xml" ContentType="application/vnd.openxmlformats-officedocument.spreadsheetml.revisionLog+xml"/>
  <Override PartName="/xl/revisions/revisionLog144.xml" ContentType="application/vnd.openxmlformats-officedocument.spreadsheetml.revisionLog+xml"/>
  <Override PartName="/xl/revisions/revisionLog60.xml" ContentType="application/vnd.openxmlformats-officedocument.spreadsheetml.revisionLog+xml"/>
  <Override PartName="/xl/revisions/revisionLog153.xml" ContentType="application/vnd.openxmlformats-officedocument.spreadsheetml.revisionLog+xml"/>
  <Override PartName="/xl/revisions/revisionLog65.xml" ContentType="application/vnd.openxmlformats-officedocument.spreadsheetml.revisionLog+xml"/>
  <Override PartName="/xl/revisions/revisionLog10.xml" ContentType="application/vnd.openxmlformats-officedocument.spreadsheetml.revisionLog+xml"/>
  <Override PartName="/xl/revisions/revisionLog31.xml" ContentType="application/vnd.openxmlformats-officedocument.spreadsheetml.revisionLog+xml"/>
  <Override PartName="/xl/revisions/revisionLog52.xml" ContentType="application/vnd.openxmlformats-officedocument.spreadsheetml.revisionLog+xml"/>
  <Override PartName="/xl/revisions/revisionLog161.xml" ContentType="application/vnd.openxmlformats-officedocument.spreadsheetml.revisionLog+xml"/>
  <Override PartName="/xl/revisions/revisionLog166.xml" ContentType="application/vnd.openxmlformats-officedocument.spreadsheetml.revisionLog+xml"/>
  <Override PartName="/xl/revisions/revisionLog73.xml" ContentType="application/vnd.openxmlformats-officedocument.spreadsheetml.revisionLog+xml"/>
  <Override PartName="/xl/revisions/revisionLog78.xml" ContentType="application/vnd.openxmlformats-officedocument.spreadsheetml.revisionLog+xml"/>
  <Override PartName="/xl/revisions/revisionLog169.xml" ContentType="application/vnd.openxmlformats-officedocument.spreadsheetml.revisionLog+xml"/>
  <Override PartName="/xl/revisions/revisionLog81.xml" ContentType="application/vnd.openxmlformats-officedocument.spreadsheetml.revisionLog+xml"/>
  <Override PartName="/xl/revisions/revisionLog17.xml" ContentType="application/vnd.openxmlformats-officedocument.spreadsheetml.revisionLog+xml"/>
  <Override PartName="/xl/revisions/revisionLog2.xml" ContentType="application/vnd.openxmlformats-officedocument.spreadsheetml.revisionLog+xml"/>
  <Override PartName="/xl/revisions/revisionLog20.xml" ContentType="application/vnd.openxmlformats-officedocument.spreadsheetml.revisionLog+xml"/>
  <Override PartName="/xl/revisions/revisionLog139.xml" ContentType="application/vnd.openxmlformats-officedocument.spreadsheetml.revisionLog+xml"/>
  <Override PartName="/xl/revisions/revisionLog39.xml" ContentType="application/vnd.openxmlformats-officedocument.spreadsheetml.revisionLog+xml"/>
  <Override PartName="/xl/revisions/revisionLog25.xml" ContentType="application/vnd.openxmlformats-officedocument.spreadsheetml.revisionLog+xml"/>
  <Override PartName="/xl/revisions/revisionLog47.xml" ContentType="application/vnd.openxmlformats-officedocument.spreadsheetml.revisionLog+xml"/>
  <Override PartName="/xl/revisions/revisionLog126.xml" ContentType="application/vnd.openxmlformats-officedocument.spreadsheetml.revisionLog+xml"/>
  <Override PartName="/xl/revisions/revisionLog131.xml" ContentType="application/vnd.openxmlformats-officedocument.spreadsheetml.revisionLog+xml"/>
  <Override PartName="/xl/revisions/revisionLog26.xml" ContentType="application/vnd.openxmlformats-officedocument.spreadsheetml.revisionLog+xml"/>
  <Override PartName="/xl/revisions/revisionLog34.xml" ContentType="application/vnd.openxmlformats-officedocument.spreadsheetml.revisionLog+xml"/>
  <Override PartName="/xl/revisions/revisionLog50.xml" ContentType="application/vnd.openxmlformats-officedocument.spreadsheetml.revisionLog+xml"/>
  <Override PartName="/xl/revisions/revisionLog55.xml" ContentType="application/vnd.openxmlformats-officedocument.spreadsheetml.revisionLog+xml"/>
  <Override PartName="/xl/revisions/revisionLog164.xml" ContentType="application/vnd.openxmlformats-officedocument.spreadsheetml.revisionLog+xml"/>
  <Override PartName="/xl/revisions/revisionLog76.xml" ContentType="application/vnd.openxmlformats-officedocument.spreadsheetml.revisionLog+xml"/>
  <Override PartName="/xl/revisions/revisionLog5.xml" ContentType="application/vnd.openxmlformats-officedocument.spreadsheetml.revisionLog+xml"/>
  <Override PartName="/xl/revisions/revisionLog42.xml" ContentType="application/vnd.openxmlformats-officedocument.spreadsheetml.revisionLog+xml"/>
  <Override PartName="/xl/revisions/revisionLog63.xml" ContentType="application/vnd.openxmlformats-officedocument.spreadsheetml.revisionLog+xml"/>
  <Override PartName="/xl/revisions/revisionLog147.xml" ContentType="application/vnd.openxmlformats-officedocument.spreadsheetml.revisionLog+xml"/>
  <Override PartName="/xl/revisions/revisionLog151.xml" ContentType="application/vnd.openxmlformats-officedocument.spreadsheetml.revisionLog+xml"/>
  <Override PartName="/xl/revisions/revisionLog156.xml" ContentType="application/vnd.openxmlformats-officedocument.spreadsheetml.revisionLog+xml"/>
  <Override PartName="/xl/revisions/revisionLog68.xml" ContentType="application/vnd.openxmlformats-officedocument.spreadsheetml.revisionLog+xml"/>
  <Override PartName="/xl/revisions/revisionLog13.xml" ContentType="application/vnd.openxmlformats-officedocument.spreadsheetml.revisionLog+xml"/>
  <Override PartName="/xl/revisions/revisionLog159.xml" ContentType="application/vnd.openxmlformats-officedocument.spreadsheetml.revisionLog+xml"/>
  <Override PartName="/xl/revisions/revisionLog71.xml" ContentType="application/vnd.openxmlformats-officedocument.spreadsheetml.revisionLog+xml"/>
  <Override PartName="/xl/revisions/revisionLog16.xml" ContentType="application/vnd.openxmlformats-officedocument.spreadsheetml.revisionLog+xml"/>
  <Override PartName="/xl/revisions/revisionLog172.xml" ContentType="application/vnd.openxmlformats-officedocument.spreadsheetml.revisionLog+xml"/>
  <Override PartName="/xl/revisions/revisionLog84.xml" ContentType="application/vnd.openxmlformats-officedocument.spreadsheetml.revisionLog+xml"/>
  <Override PartName="/xl/revisions/revisionLog29.xml" ContentType="application/vnd.openxmlformats-officedocument.spreadsheetml.revisionLog+xml"/>
  <Override PartName="/xl/revisions/revisionLog134.xml" ContentType="application/vnd.openxmlformats-officedocument.spreadsheetml.revisionLog+xml"/>
  <Override PartName="/xl/revisions/revisionLog129.xml" ContentType="application/vnd.openxmlformats-officedocument.spreadsheetml.revisionLog+xml"/>
  <Override PartName="/xl/revisions/revisionLog37.xml" ContentType="application/vnd.openxmlformats-officedocument.spreadsheetml.revisionLog+xml"/>
  <Override PartName="/xl/revisions/revisionLog142.xml" ContentType="application/vnd.openxmlformats-officedocument.spreadsheetml.revisionLog+xml"/>
  <Override PartName="/xl/revisions/revisionLog23.xml" ContentType="application/vnd.openxmlformats-officedocument.spreadsheetml.revisionLog+xml"/>
  <Override PartName="/xl/revisions/revisionLog8.xml" ContentType="application/vnd.openxmlformats-officedocument.spreadsheetml.revisionLog+xml"/>
  <Override PartName="/xl/revisions/revisionLog40.xml" ContentType="application/vnd.openxmlformats-officedocument.spreadsheetml.revisionLog+xml"/>
  <Override PartName="/xl/revisions/revisionLog45.xml" ContentType="application/vnd.openxmlformats-officedocument.spreadsheetml.revisionLog+xml"/>
  <Override PartName="/xl/revisions/revisionLog61.xml" ContentType="application/vnd.openxmlformats-officedocument.spreadsheetml.revisionLog+xml"/>
  <Override PartName="/xl/revisions/revisionLog145.xml" ContentType="application/vnd.openxmlformats-officedocument.spreadsheetml.revisionLog+xml"/>
  <Override PartName="/xl/revisions/revisionLog154.xml" ContentType="application/vnd.openxmlformats-officedocument.spreadsheetml.revisionLog+xml"/>
  <Override PartName="/xl/revisions/revisionLog66.xml" ContentType="application/vnd.openxmlformats-officedocument.spreadsheetml.revisionLog+xml"/>
  <Override PartName="/xl/revisions/revisionLog18.xml" ContentType="application/vnd.openxmlformats-officedocument.spreadsheetml.revisionLog+xml"/>
  <Override PartName="/xl/revisions/revisionLog137.xml" ContentType="application/vnd.openxmlformats-officedocument.spreadsheetml.revisionLog+xml"/>
  <Override PartName="/xl/revisions/revisionLog32.xml" ContentType="application/vnd.openxmlformats-officedocument.spreadsheetml.revisionLog+xml"/>
  <Override PartName="/xl/revisions/revisionLog53.xml" ContentType="application/vnd.openxmlformats-officedocument.spreadsheetml.revisionLog+xml"/>
  <Override PartName="/xl/revisions/revisionLog58.xml" ContentType="application/vnd.openxmlformats-officedocument.spreadsheetml.revisionLog+xml"/>
  <Override PartName="/xl/revisions/revisionLog167.xml" ContentType="application/vnd.openxmlformats-officedocument.spreadsheetml.revisionLog+xml"/>
  <Override PartName="/xl/revisions/revisionLog79.xml" ContentType="application/vnd.openxmlformats-officedocument.spreadsheetml.revisionLog+xml"/>
  <Override PartName="/xl/revisions/revisionLog82.xml" ContentType="application/vnd.openxmlformats-officedocument.spreadsheetml.revisionLog+xml"/>
  <Override PartName="/xl/revisions/revisionLog170.xml" ContentType="application/vnd.openxmlformats-officedocument.spreadsheetml.revisionLog+xml"/>
  <Override PartName="/xl/revisions/revisionLog149.xml" ContentType="application/vnd.openxmlformats-officedocument.spreadsheetml.revisionLog+xml"/>
  <Override PartName="/xl/revisions/revisionLog11.xml" ContentType="application/vnd.openxmlformats-officedocument.spreadsheetml.revisionLog+xml"/>
  <Override PartName="/xl/revisions/revisionLog162.xml" ContentType="application/vnd.openxmlformats-officedocument.spreadsheetml.revisionLog+xml"/>
  <Override PartName="/xl/revisions/revisionLog74.xml" ContentType="application/vnd.openxmlformats-officedocument.spreadsheetml.revisionLog+xml"/>
  <Override PartName="/xl/revisions/revisionLog14.xml" ContentType="application/vnd.openxmlformats-officedocument.spreadsheetml.revisionLog+xml"/>
  <Override PartName="/xl/revisions/revisionLog3.xml" ContentType="application/vnd.openxmlformats-officedocument.spreadsheetml.revisionLog+xml"/>
  <Override PartName="/xl/revisions/revisionLog124.xml" ContentType="application/vnd.openxmlformats-officedocument.spreadsheetml.revisionLog+xml"/>
  <Override PartName="/xl/revisions/revisionLog21.xml" ContentType="application/vnd.openxmlformats-officedocument.spreadsheetml.revisionLog+xml"/>
  <Override PartName="/xl/revisions/revisionLog140.xml" ContentType="application/vnd.openxmlformats-officedocument.spreadsheetml.revisionLog+xml"/>
  <Override PartName="/xl/revisions/revisionLog30.xml" ContentType="application/vnd.openxmlformats-officedocument.spreadsheetml.revisionLog+xml"/>
  <Override PartName="/xl/revisions/revisionLog35.xml" ContentType="application/vnd.openxmlformats-officedocument.spreadsheetml.revisionLog+xml"/>
  <Override PartName="/xl/revisions/revisionLog51.xml" ContentType="application/vnd.openxmlformats-officedocument.spreadsheetml.revisionLog+xml"/>
  <Override PartName="/xl/revisions/revisionLog56.xml" ContentType="application/vnd.openxmlformats-officedocument.spreadsheetml.revisionLog+xml"/>
  <Override PartName="/xl/revisions/revisionLog165.xml" ContentType="application/vnd.openxmlformats-officedocument.spreadsheetml.revisionLog+xml"/>
  <Override PartName="/xl/revisions/revisionLog160.xml" ContentType="application/vnd.openxmlformats-officedocument.spreadsheetml.revisionLog+xml"/>
  <Override PartName="/xl/revisions/revisionLog72.xml" ContentType="application/vnd.openxmlformats-officedocument.spreadsheetml.revisionLog+xml"/>
  <Override PartName="/xl/revisions/revisionLog77.xml" ContentType="application/vnd.openxmlformats-officedocument.spreadsheetml.revisionLog+xml"/>
  <Override PartName="/xl/revisions/revisionLog86.xml" ContentType="application/vnd.openxmlformats-officedocument.spreadsheetml.revisionLog+xml"/>
  <Override PartName="/xl/revisions/revisionLog135.xml" ContentType="application/vnd.openxmlformats-officedocument.spreadsheetml.revisionLog+xml"/>
  <Override PartName="/xl/revisions/revisionLog146.xml" ContentType="application/vnd.openxmlformats-officedocument.spreadsheetml.revisionLog+xml"/>
  <Override PartName="/xl/revisions/revisionLog130.xml" ContentType="application/vnd.openxmlformats-officedocument.spreadsheetml.revisionLog+xml"/>
  <Override PartName="/xl/revisions/revisionLog4.xml" ContentType="application/vnd.openxmlformats-officedocument.spreadsheetml.revisionLog+xml"/>
  <Override PartName="/xl/revisions/revisionLog9.xml" ContentType="application/vnd.openxmlformats-officedocument.spreadsheetml.revisionLog+xml"/>
  <Override PartName="/xl/revisions/revisionLog46.xml" ContentType="application/vnd.openxmlformats-officedocument.spreadsheetml.revisionLog+xml"/>
  <Override PartName="/xl/revisions/revisionLog171.xml" ContentType="application/vnd.openxmlformats-officedocument.spreadsheetml.revisionLog+xml"/>
  <Override PartName="/xl/revisions/revisionLog41.xml" ContentType="application/vnd.openxmlformats-officedocument.spreadsheetml.revisionLog+xml"/>
  <Override PartName="/xl/revisions/revisionLog62.xml" ContentType="application/vnd.openxmlformats-officedocument.spreadsheetml.revisionLog+xml"/>
  <Override PartName="/xl/revisions/revisionLog150.xml" ContentType="application/vnd.openxmlformats-officedocument.spreadsheetml.revisionLog+xml"/>
  <Override PartName="/xl/revisions/revisionLog155.xml" ContentType="application/vnd.openxmlformats-officedocument.spreadsheetml.revisionLog+xml"/>
  <Override PartName="/xl/revisions/revisionLog67.xml" ContentType="application/vnd.openxmlformats-officedocument.spreadsheetml.revisionLog+xml"/>
  <Override PartName="/xl/revisions/revisionLog83.xml" ContentType="application/vnd.openxmlformats-officedocument.spreadsheetml.revisionLog+xml"/>
  <Override PartName="/xl/revisions/revisionLog12.xml" ContentType="application/vnd.openxmlformats-officedocument.spreadsheetml.revisionLog+xml"/>
  <Override PartName="/xl/revisions/revisionLog125.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lockRevision="1"/>
  <bookViews>
    <workbookView xWindow="0" yWindow="0" windowWidth="19200" windowHeight="11460" tabRatio="518"/>
  </bookViews>
  <sheets>
    <sheet name="на 01.07.2018" sheetId="1" r:id="rId1"/>
  </sheets>
  <definedNames>
    <definedName name="_xlnm._FilterDatabase" localSheetId="0" hidden="1">'на 01.07.2018'!$A$7:$J$403</definedName>
    <definedName name="Z_0005951B_56A8_4F75_9731_3C8A24CD1AB5_.wvu.FilterData" localSheetId="0" hidden="1">'на 01.07.2018'!$A$7:$J$403</definedName>
    <definedName name="Z_0217F586_7BE2_4803_B88F_1646729DF76E_.wvu.FilterData" localSheetId="0" hidden="1">'на 01.07.2018'!$A$7:$J$403</definedName>
    <definedName name="Z_02D2F435_66DA_468E_987B_F2AECDDD4E3B_.wvu.FilterData" localSheetId="0" hidden="1">'на 01.07.2018'!$A$7:$J$403</definedName>
    <definedName name="Z_040F7A53_882C_426B_A971_3BA4E7F819F6_.wvu.FilterData" localSheetId="0" hidden="1">'на 01.07.2018'!$A$7:$H$145</definedName>
    <definedName name="Z_056CFCF2_1D67_47C0_BE8C_D1F7ABB1120B_.wvu.FilterData" localSheetId="0" hidden="1">'на 01.07.2018'!$A$7:$J$403</definedName>
    <definedName name="Z_05716ABD_418C_4DA4_AC8A_C2D9BFCD057A_.wvu.FilterData" localSheetId="0" hidden="1">'на 01.07.2018'!$A$7:$J$403</definedName>
    <definedName name="Z_05C1E2BB_B583_44DD_A8AC_FBF87A053735_.wvu.FilterData" localSheetId="0" hidden="1">'на 01.07.2018'!$A$7:$H$145</definedName>
    <definedName name="Z_05C9DD0B_EBEE_40E7_A642_8B2CDCC810BA_.wvu.FilterData" localSheetId="0" hidden="1">'на 01.07.2018'!$A$7:$H$145</definedName>
    <definedName name="Z_0623BA59_06E0_47C4_A9E0_EFF8949456C2_.wvu.FilterData" localSheetId="0" hidden="1">'на 01.07.2018'!$A$7:$H$145</definedName>
    <definedName name="Z_0644E522_2545_474C_824A_2ED6C2798897_.wvu.FilterData" localSheetId="0" hidden="1">'на 01.07.2018'!$A$7:$J$403</definedName>
    <definedName name="Z_06ECB70F_782C_4925_AAED_43BDE49D6216_.wvu.FilterData" localSheetId="0" hidden="1">'на 01.07.2018'!$A$7:$J$403</definedName>
    <definedName name="Z_071188D9_4773_41E2_8227_482316F94E22_.wvu.FilterData" localSheetId="0" hidden="1">'на 01.07.2018'!$A$7:$J$403</definedName>
    <definedName name="Z_076157D9_97A7_4D47_8780_D3B408E54324_.wvu.FilterData" localSheetId="0" hidden="1">'на 01.07.2018'!$A$7:$J$403</definedName>
    <definedName name="Z_079216EF_F396_45DE_93AA_DF26C49F532F_.wvu.FilterData" localSheetId="0" hidden="1">'на 01.07.2018'!$A$7:$H$145</definedName>
    <definedName name="Z_0796BB39_B763_4CFE_9C89_197614BDD8D2_.wvu.FilterData" localSheetId="0" hidden="1">'на 01.07.2018'!$A$7:$J$403</definedName>
    <definedName name="Z_081D092E_BCFD_434D_99DD_F262EBF81A7D_.wvu.FilterData" localSheetId="0" hidden="1">'на 01.07.2018'!$A$7:$H$145</definedName>
    <definedName name="Z_081D1E71_FAB1_490F_8347_4363E467A6B8_.wvu.FilterData" localSheetId="0" hidden="1">'на 01.07.2018'!$A$7:$J$403</definedName>
    <definedName name="Z_09665491_2447_4ACE_847B_4452B60F2DF2_.wvu.FilterData" localSheetId="0" hidden="1">'на 01.07.2018'!$A$7:$J$403</definedName>
    <definedName name="Z_09EDEF91_2CA5_4F56_B67B_9D290C461670_.wvu.FilterData" localSheetId="0" hidden="1">'на 01.07.2018'!$A$7:$H$145</definedName>
    <definedName name="Z_09F9F792_37D5_476B_BEEE_67E9106F48F0_.wvu.FilterData" localSheetId="0" hidden="1">'на 01.07.2018'!$A$7:$J$403</definedName>
    <definedName name="Z_0A10B2C2_8811_4514_A02D_EDC7436B6D07_.wvu.FilterData" localSheetId="0" hidden="1">'на 01.07.2018'!$A$7:$J$403</definedName>
    <definedName name="Z_0AA70BDA_573F_4BEC_A548_CA5C4475BFE7_.wvu.FilterData" localSheetId="0" hidden="1">'на 01.07.2018'!$A$7:$J$403</definedName>
    <definedName name="Z_0AC3FA68_E0C8_4657_AD81_AF6345EA501C_.wvu.FilterData" localSheetId="0" hidden="1">'на 01.07.2018'!$A$7:$H$145</definedName>
    <definedName name="Z_0B579593_C56D_4394_91C1_F024BBE56EB1_.wvu.FilterData" localSheetId="0" hidden="1">'на 01.07.2018'!$A$7:$H$145</definedName>
    <definedName name="Z_0BC55D76_817D_4871_ADFD_780685E85798_.wvu.FilterData" localSheetId="0" hidden="1">'на 01.07.2018'!$A$7:$J$403</definedName>
    <definedName name="Z_0C6B39CB_8BE2_4437_B7EF_2B863FB64A7A_.wvu.FilterData" localSheetId="0" hidden="1">'на 01.07.2018'!$A$7:$H$145</definedName>
    <definedName name="Z_0C80C604_218C_428E_8C68_64D1AFDB22E0_.wvu.FilterData" localSheetId="0" hidden="1">'на 01.07.2018'!$A$7:$J$403</definedName>
    <definedName name="Z_0C81132D_0EFB_424B_A2C0_D694846C9416_.wvu.FilterData" localSheetId="0" hidden="1">'на 01.07.2018'!$A$7:$J$403</definedName>
    <definedName name="Z_0C8C20D3_1DCE_4FE1_95B1_F35D8D398254_.wvu.FilterData" localSheetId="0" hidden="1">'на 01.07.2018'!$A$7:$H$145</definedName>
    <definedName name="Z_0CC9441C_88E9_46D0_951D_A49C84EDA8CE_.wvu.FilterData" localSheetId="0" hidden="1">'на 01.07.2018'!$A$7:$J$403</definedName>
    <definedName name="Z_0CCCFAED_79CE_4449_BC23_D60C794B65C2_.wvu.FilterData" localSheetId="0" hidden="1">'на 01.07.2018'!$A$7:$J$403</definedName>
    <definedName name="Z_0CCCFAED_79CE_4449_BC23_D60C794B65C2_.wvu.PrintArea" localSheetId="0" hidden="1">'на 01.07.2018'!$A$1:$J$200</definedName>
    <definedName name="Z_0CCCFAED_79CE_4449_BC23_D60C794B65C2_.wvu.PrintTitles" localSheetId="0" hidden="1">'на 01.07.2018'!$5:$8</definedName>
    <definedName name="Z_0CF3E93E_60F6_45C8_AD33_C2CE08831546_.wvu.FilterData" localSheetId="0" hidden="1">'на 01.07.2018'!$A$7:$H$145</definedName>
    <definedName name="Z_0D69C398_7947_4D78_B1FE_A2A25AB79E10_.wvu.FilterData" localSheetId="0" hidden="1">'на 01.07.2018'!$A$7:$J$403</definedName>
    <definedName name="Z_0D7F5190_D20E_42FD_AD77_53CB309C7272_.wvu.FilterData" localSheetId="0" hidden="1">'на 01.07.2018'!$A$7:$H$145</definedName>
    <definedName name="Z_0E67843B_6B59_48DA_8F29_8BAD133298E1_.wvu.FilterData" localSheetId="0" hidden="1">'на 01.07.2018'!$A$7:$J$403</definedName>
    <definedName name="Z_0E6786D8_AC3A_48D5_9AD7_4E7485DB6D9C_.wvu.FilterData" localSheetId="0" hidden="1">'на 01.07.2018'!$A$7:$H$145</definedName>
    <definedName name="Z_0EBE1707_975C_4649_91D3_2E9B46A60B44_.wvu.FilterData" localSheetId="0" hidden="1">'на 01.07.2018'!$A$7:$J$403</definedName>
    <definedName name="Z_105D23B5_3830_4B2C_A4D4_FBFBD3BEFB9C_.wvu.FilterData" localSheetId="0" hidden="1">'на 01.07.2018'!$A$7:$H$145</definedName>
    <definedName name="Z_113A0779_204C_451B_8401_73E507046130_.wvu.FilterData" localSheetId="0" hidden="1">'на 01.07.2018'!$A$7:$J$403</definedName>
    <definedName name="Z_119EECA6_2DA1_40F6_BD98_65D18CFC0359_.wvu.FilterData" localSheetId="0" hidden="1">'на 01.07.2018'!$A$7:$J$403</definedName>
    <definedName name="Z_11B0FA8E_E0BF_44A4_A141_D0892BF4BA78_.wvu.FilterData" localSheetId="0" hidden="1">'на 01.07.2018'!$A$7:$J$403</definedName>
    <definedName name="Z_11EBBD1F_0821_4763_A781_80F95B559C64_.wvu.FilterData" localSheetId="0" hidden="1">'на 01.07.2018'!$A$7:$J$403</definedName>
    <definedName name="Z_12397037_6208_4B36_BC95_11438284A9DE_.wvu.FilterData" localSheetId="0" hidden="1">'на 01.07.2018'!$A$7:$H$145</definedName>
    <definedName name="Z_12C2408D_275D_4295_8823_146036CCAF72_.wvu.FilterData" localSheetId="0" hidden="1">'на 01.07.2018'!$A$7:$J$403</definedName>
    <definedName name="Z_130C16AD_E930_4810_BDF0_A6DD3A87B8D5_.wvu.FilterData" localSheetId="0" hidden="1">'на 01.07.2018'!$A$7:$J$403</definedName>
    <definedName name="Z_1315266B_953C_4E7F_B538_74B6DF400647_.wvu.FilterData" localSheetId="0" hidden="1">'на 01.07.2018'!$A$7:$H$145</definedName>
    <definedName name="Z_132984D2_035C_4C6F_8087_28C1188A76E6_.wvu.FilterData" localSheetId="0" hidden="1">'на 01.07.2018'!$A$7:$J$403</definedName>
    <definedName name="Z_13A75724_7658_4A80_9239_F37E0BC75B64_.wvu.FilterData" localSheetId="0" hidden="1">'на 01.07.2018'!$A$7:$J$403</definedName>
    <definedName name="Z_13BE7114_35DF_4699_8779_61985C68F6C3_.wvu.FilterData" localSheetId="0" hidden="1">'на 01.07.2018'!$A$7:$J$403</definedName>
    <definedName name="Z_13BE7114_35DF_4699_8779_61985C68F6C3_.wvu.PrintArea" localSheetId="0" hidden="1">'на 01.07.2018'!$A$1:$J$202</definedName>
    <definedName name="Z_13BE7114_35DF_4699_8779_61985C68F6C3_.wvu.PrintTitles" localSheetId="0" hidden="1">'на 01.07.2018'!$5:$8</definedName>
    <definedName name="Z_13E7ADA2_058C_4412_9AEA_31547694DD5C_.wvu.FilterData" localSheetId="0" hidden="1">'на 01.07.2018'!$A$7:$H$145</definedName>
    <definedName name="Z_1474826F_81A7_45CE_9E32_539008BC6006_.wvu.FilterData" localSheetId="0" hidden="1">'на 01.07.2018'!$A$7:$J$403</definedName>
    <definedName name="Z_148D8FAA_3DC1_4430_9D42_1AFD9B8B331B_.wvu.FilterData" localSheetId="0" hidden="1">'на 01.07.2018'!$A$7:$J$403</definedName>
    <definedName name="Z_1539101F_31E9_4994_A34D_436B2BB1B73C_.wvu.FilterData" localSheetId="0" hidden="1">'на 01.07.2018'!$A$7:$J$403</definedName>
    <definedName name="Z_158130B9_9537_4E7D_AC4C_ED389C9B13A6_.wvu.FilterData" localSheetId="0" hidden="1">'на 01.07.2018'!$A$7:$J$403</definedName>
    <definedName name="Z_15AF9AFF_36E4_41C3_A9EA_A83C0A87FA00_.wvu.FilterData" localSheetId="0" hidden="1">'на 01.07.2018'!$A$7:$J$403</definedName>
    <definedName name="Z_1611C1BA_C4E2_40AE_8F45_3BEDE164E518_.wvu.FilterData" localSheetId="0" hidden="1">'на 01.07.2018'!$A$7:$J$403</definedName>
    <definedName name="Z_16533C21_4A9A_450C_8A94_553B88C3A9CF_.wvu.FilterData" localSheetId="0" hidden="1">'на 01.07.2018'!$A$7:$H$145</definedName>
    <definedName name="Z_1682CF4C_6BE2_4E45_A613_382D117E51BF_.wvu.FilterData" localSheetId="0" hidden="1">'на 01.07.2018'!$A$7:$J$403</definedName>
    <definedName name="Z_168FD5D4_D13B_47B9_8E56_61C627E3620F_.wvu.FilterData" localSheetId="0" hidden="1">'на 01.07.2018'!$A$7:$H$145</definedName>
    <definedName name="Z_169B516E_654F_469D_A8A0_69AB59FA498D_.wvu.FilterData" localSheetId="0" hidden="1">'на 01.07.2018'!$A$7:$J$403</definedName>
    <definedName name="Z_176FBEC7_B2AF_4702_A894_382F81F9ECF6_.wvu.FilterData" localSheetId="0" hidden="1">'на 01.07.2018'!$A$7:$H$145</definedName>
    <definedName name="Z_17AC66D0_E8BD_44BA_92AB_131AEC3E5A62_.wvu.FilterData" localSheetId="0" hidden="1">'на 01.07.2018'!$A$7:$J$403</definedName>
    <definedName name="Z_17AEC02B_67B1_483A_97D2_C1C6DFD21518_.wvu.FilterData" localSheetId="0" hidden="1">'на 01.07.2018'!$A$7:$J$403</definedName>
    <definedName name="Z_1902C2E4_C521_44EB_B934_0EBD6E871DD8_.wvu.FilterData" localSheetId="0" hidden="1">'на 01.07.2018'!$A$7:$J$403</definedName>
    <definedName name="Z_191D2631_8F19_4FC0_96A1_F397D331A068_.wvu.FilterData" localSheetId="0" hidden="1">'на 01.07.2018'!$A$7:$J$403</definedName>
    <definedName name="Z_19510E6E_7565_4AC2_BCB4_A345501456B6_.wvu.FilterData" localSheetId="0" hidden="1">'на 01.07.2018'!$A$7:$H$145</definedName>
    <definedName name="Z_19A4AADC_FDEE_45BB_8FEE_0F5508EFB8E2_.wvu.FilterData" localSheetId="0" hidden="1">'на 01.07.2018'!$A$7:$J$403</definedName>
    <definedName name="Z_19B34FC3_E683_4280_90EE_7791220AE682_.wvu.FilterData" localSheetId="0" hidden="1">'на 01.07.2018'!$A$7:$J$403</definedName>
    <definedName name="Z_19E5B318_3123_4687_A10B_72F3BDA9A599_.wvu.FilterData" localSheetId="0" hidden="1">'на 01.07.2018'!$A$7:$J$403</definedName>
    <definedName name="Z_1ADD4354_436F_41C7_AFD6_B73FA2D9BC20_.wvu.FilterData" localSheetId="0" hidden="1">'на 01.07.2018'!$A$7:$J$403</definedName>
    <definedName name="Z_1B413C41_F5DB_4793_803B_D278F6A0BE2C_.wvu.FilterData" localSheetId="0" hidden="1">'на 01.07.2018'!$A$7:$J$403</definedName>
    <definedName name="Z_1B943BCB_9609_428B_963E_E25F01748D7C_.wvu.FilterData" localSheetId="0" hidden="1">'на 01.07.2018'!$A$7:$J$403</definedName>
    <definedName name="Z_1BA0A829_1467_4894_A294_9BFD1EA8F94D_.wvu.FilterData" localSheetId="0" hidden="1">'на 01.07.2018'!$A$7:$J$403</definedName>
    <definedName name="Z_1C384A54_E3F0_4C1E_862E_6CD9154B364F_.wvu.FilterData" localSheetId="0" hidden="1">'на 01.07.2018'!$A$7:$J$403</definedName>
    <definedName name="Z_1C3DF549_BEC3_47F7_8F0B_A96D42597ECF_.wvu.FilterData" localSheetId="0" hidden="1">'на 01.07.2018'!$A$7:$H$145</definedName>
    <definedName name="Z_1C681B2A_8932_44D9_BF50_EA5DBCC10436_.wvu.FilterData" localSheetId="0" hidden="1">'на 01.07.2018'!$A$7:$H$145</definedName>
    <definedName name="Z_1CB0764B_554D_4C09_98DC_8DED9FC27F03_.wvu.FilterData" localSheetId="0" hidden="1">'на 01.07.2018'!$A$7:$J$403</definedName>
    <definedName name="Z_1CB5C523_AFA5_43A8_9C28_9F12CFE5BE65_.wvu.FilterData" localSheetId="0" hidden="1">'на 01.07.2018'!$A$7:$J$403</definedName>
    <definedName name="Z_1CEF9102_6C60_416B_8820_19DA6CA2FF8F_.wvu.FilterData" localSheetId="0" hidden="1">'на 01.07.2018'!$A$7:$J$403</definedName>
    <definedName name="Z_1D2C2901_70D8_494F_B885_AA5F7F9A1D2E_.wvu.FilterData" localSheetId="0" hidden="1">'на 01.07.2018'!$A$7:$J$403</definedName>
    <definedName name="Z_1D546444_6D70_47F2_86F2_EDA85896BE29_.wvu.FilterData" localSheetId="0" hidden="1">'на 01.07.2018'!$A$7:$J$403</definedName>
    <definedName name="Z_1F274A4D_4DCC_44CA_A1BD_90B7EE180486_.wvu.FilterData" localSheetId="0" hidden="1">'на 01.07.2018'!$A$7:$H$145</definedName>
    <definedName name="Z_1F6B5B08_FAE9_43CF_A27B_EE7ACD6D4DF6_.wvu.FilterData" localSheetId="0" hidden="1">'на 01.07.2018'!$A$7:$J$403</definedName>
    <definedName name="Z_1F885BC0_FA2D_45E9_BC66_C7BA68F6529B_.wvu.FilterData" localSheetId="0" hidden="1">'на 01.07.2018'!$A$7:$J$403</definedName>
    <definedName name="Z_1FF678B1_7F2B_4362_81E7_D3C79ED64B95_.wvu.FilterData" localSheetId="0" hidden="1">'на 01.07.2018'!$A$7:$H$145</definedName>
    <definedName name="Z_20461DED_BCEE_4284_A6DA_6F07C40C8239_.wvu.FilterData" localSheetId="0" hidden="1">'на 01.07.2018'!$A$7:$J$403</definedName>
    <definedName name="Z_20A3EB12_07C5_4317_9D11_7C0131FF1F02_.wvu.FilterData" localSheetId="0" hidden="1">'на 01.07.2018'!$A$7:$J$403</definedName>
    <definedName name="Z_216AEA56_C079_4104_83C7_B22F3C2C4895_.wvu.FilterData" localSheetId="0" hidden="1">'на 01.07.2018'!$A$7:$H$145</definedName>
    <definedName name="Z_2181C7D4_AA52_40AC_A808_5D532F9A4DB9_.wvu.FilterData" localSheetId="0" hidden="1">'на 01.07.2018'!$A$7:$H$145</definedName>
    <definedName name="Z_222CB208_6EE7_4ACF_9056_A80606B8DEAE_.wvu.FilterData" localSheetId="0" hidden="1">'на 01.07.2018'!$A$7:$J$403</definedName>
    <definedName name="Z_22A3361C_6866_4206_B8FA_E848438D95B8_.wvu.FilterData" localSheetId="0" hidden="1">'на 01.07.2018'!$A$7:$H$145</definedName>
    <definedName name="Z_23D71F5A_A534_4F07_942A_44ED3D76C570_.wvu.FilterData" localSheetId="0" hidden="1">'на 01.07.2018'!$A$7:$J$403</definedName>
    <definedName name="Z_246D425F_E7DE_4F74_93E1_1CA6487BB7AF_.wvu.FilterData" localSheetId="0" hidden="1">'на 01.07.2018'!$A$7:$J$403</definedName>
    <definedName name="Z_24860D1B_9CB0_4DBB_9F9A_A7B23A9FBD9E_.wvu.FilterData" localSheetId="0" hidden="1">'на 01.07.2018'!$A$7:$J$403</definedName>
    <definedName name="Z_24D1D1DF_90B3_41D1_82E1_05DE887CC58D_.wvu.FilterData" localSheetId="0" hidden="1">'на 01.07.2018'!$A$7:$H$145</definedName>
    <definedName name="Z_24E5C1BC_322C_4FEF_B964_F0DCC04482C1_.wvu.Cols" localSheetId="0" hidden="1">'на 01.07.2018'!#REF!,'на 01.07.2018'!#REF!</definedName>
    <definedName name="Z_24E5C1BC_322C_4FEF_B964_F0DCC04482C1_.wvu.FilterData" localSheetId="0" hidden="1">'на 01.07.2018'!$A$7:$H$145</definedName>
    <definedName name="Z_24E5C1BC_322C_4FEF_B964_F0DCC04482C1_.wvu.Rows" localSheetId="0" hidden="1">'на 01.07.2018'!#REF!</definedName>
    <definedName name="Z_25DD804F_4FCB_49C0_B290_F226E6C8FC4D_.wvu.FilterData" localSheetId="0" hidden="1">'на 01.07.2018'!$A$7:$J$403</definedName>
    <definedName name="Z_25F305AA_6420_44FE_A658_6597DFDEDA7F_.wvu.FilterData" localSheetId="0" hidden="1">'на 01.07.2018'!$A$7:$J$403</definedName>
    <definedName name="Z_26390C63_E690_4CD6_B911_4F7F9CCE06AD_.wvu.FilterData" localSheetId="0" hidden="1">'на 01.07.2018'!$A$7:$J$403</definedName>
    <definedName name="Z_2647282E_5B25_4148_AAD9_72AB0A3F24C4_.wvu.FilterData" localSheetId="0" hidden="1">'на 01.07.2018'!$A$3:$K$200</definedName>
    <definedName name="Z_26E7CD7D_71FD_4075_B268_E6444384CE7D_.wvu.FilterData" localSheetId="0" hidden="1">'на 01.07.2018'!$A$7:$H$145</definedName>
    <definedName name="Z_271A6422_0558_45A4_90D0_4FBBFA0C466A_.wvu.FilterData" localSheetId="0" hidden="1">'на 01.07.2018'!$A$7:$J$403</definedName>
    <definedName name="Z_2751B79E_F60F_449F_9B1A_ED01F0EE4A3F_.wvu.FilterData" localSheetId="0" hidden="1">'на 01.07.2018'!$A$7:$J$403</definedName>
    <definedName name="Z_28008BE5_0693_468D_890E_2AE562EDDFCA_.wvu.FilterData" localSheetId="0" hidden="1">'на 01.07.2018'!$A$7:$H$145</definedName>
    <definedName name="Z_282F013D_E5B1_4C17_8727_7949891CEFC8_.wvu.FilterData" localSheetId="0" hidden="1">'на 01.07.2018'!$A$7:$J$403</definedName>
    <definedName name="Z_2932A736_9A81_4C2B_931E_457899534006_.wvu.FilterData" localSheetId="0" hidden="1">'на 01.07.2018'!$A$7:$J$403</definedName>
    <definedName name="Z_29A3F31E_AA0E_4520_83F3_6EDE69E47FB4_.wvu.FilterData" localSheetId="0" hidden="1">'на 01.07.2018'!$A$7:$J$403</definedName>
    <definedName name="Z_29D1C55E_0AE0_4CA9_A4C9_F358DEE7E9AD_.wvu.FilterData" localSheetId="0" hidden="1">'на 01.07.2018'!$A$7:$J$403</definedName>
    <definedName name="Z_2A075779_EE89_4995_9517_DAD5135FF513_.wvu.FilterData" localSheetId="0" hidden="1">'на 01.07.2018'!$A$7:$J$403</definedName>
    <definedName name="Z_2A9D3288_FE38_46DD_A0BD_6FD4437B54BF_.wvu.FilterData" localSheetId="0" hidden="1">'на 01.07.2018'!$A$7:$J$403</definedName>
    <definedName name="Z_2B4EF399_1F78_4650_9196_70339D27DB54_.wvu.FilterData" localSheetId="0" hidden="1">'на 01.07.2018'!$A$7:$J$403</definedName>
    <definedName name="Z_2B67E997_66AF_4883_9EE5_9876648FDDE9_.wvu.FilterData" localSheetId="0" hidden="1">'на 01.07.2018'!$A$7:$J$403</definedName>
    <definedName name="Z_2B6BAC9D_8ECF_4B5C_AEA7_CCE1C0524E55_.wvu.FilterData" localSheetId="0" hidden="1">'на 01.07.2018'!$A$7:$J$403</definedName>
    <definedName name="Z_2C029299_5EEC_4151_A9E2_241D31E08692_.wvu.FilterData" localSheetId="0" hidden="1">'на 01.07.2018'!$A$7:$J$403</definedName>
    <definedName name="Z_2C43A648_766E_499E_95B2_EA6F7EA791D4_.wvu.FilterData" localSheetId="0" hidden="1">'на 01.07.2018'!$A$7:$J$403</definedName>
    <definedName name="Z_2C47EAD7_6B0B_40AB_9599_0BF3302E35F1_.wvu.FilterData" localSheetId="0" hidden="1">'на 01.07.2018'!$A$7:$H$145</definedName>
    <definedName name="Z_2CD18B03_71F5_4B8A_8C6C_592F5A66335B_.wvu.FilterData" localSheetId="0" hidden="1">'на 01.07.2018'!$A$7:$J$403</definedName>
    <definedName name="Z_2D011736_53B8_48A8_8C2E_71DD995F6546_.wvu.FilterData" localSheetId="0" hidden="1">'на 01.07.2018'!$A$7:$J$403</definedName>
    <definedName name="Z_2D540280_F40F_4530_A32A_1FF2E78E7147_.wvu.FilterData" localSheetId="0" hidden="1">'на 01.07.2018'!$A$7:$J$403</definedName>
    <definedName name="Z_2D918A37_6905_4BEF_BC3A_DA45E968DAC3_.wvu.FilterData" localSheetId="0" hidden="1">'на 01.07.2018'!$A$7:$H$145</definedName>
    <definedName name="Z_2DF88C31_E5A0_4DFE_877D_5A31D3992603_.wvu.Rows" localSheetId="0" hidden="1">'на 01.07.2018'!#REF!,'на 01.07.2018'!#REF!,'на 01.07.2018'!#REF!,'на 01.07.2018'!#REF!,'на 01.07.2018'!#REF!,'на 01.07.2018'!#REF!,'на 01.07.2018'!#REF!,'на 01.07.2018'!#REF!,'на 01.07.2018'!#REF!,'на 01.07.2018'!#REF!,'на 01.07.2018'!#REF!</definedName>
    <definedName name="Z_2F3BAFC5_8792_4BC0_833F_5CB9ACB14A14_.wvu.FilterData" localSheetId="0" hidden="1">'на 01.07.2018'!$A$7:$H$145</definedName>
    <definedName name="Z_2F3DE7DB_1DEA_4A0C_88EC_B05C9EEC768F_.wvu.FilterData" localSheetId="0" hidden="1">'на 01.07.2018'!$A$7:$J$403</definedName>
    <definedName name="Z_2F72C4E3_E946_4870_A59B_C47D17A3E8B0_.wvu.FilterData" localSheetId="0" hidden="1">'на 01.07.2018'!$A$7:$J$403</definedName>
    <definedName name="Z_2F7AC811_CA37_46E3_866E_6E10DF43054A_.wvu.FilterData" localSheetId="0" hidden="1">'на 01.07.2018'!$A$7:$J$403</definedName>
    <definedName name="Z_2FAB8F10_5F5A_4B70_9158_E79B14A6565A_.wvu.FilterData" localSheetId="0" hidden="1">'на 01.07.2018'!$A$7:$J$403</definedName>
    <definedName name="Z_300D3722_BC5B_4EFC_A306_CB3461E96075_.wvu.FilterData" localSheetId="0" hidden="1">'на 01.07.2018'!$A$7:$J$403</definedName>
    <definedName name="Z_308AF0B3_EE19_4841_BBC0_915C9A7203E9_.wvu.FilterData" localSheetId="0" hidden="1">'на 01.07.2018'!$A$7:$J$403</definedName>
    <definedName name="Z_30F94082_E7C8_4DE7_AE26_19B3A4317363_.wvu.FilterData" localSheetId="0" hidden="1">'на 01.07.2018'!$A$7:$J$403</definedName>
    <definedName name="Z_315B3829_E75D_48BB_A407_88A96C0D6A4B_.wvu.FilterData" localSheetId="0" hidden="1">'на 01.07.2018'!$A$7:$J$403</definedName>
    <definedName name="Z_316B9C14_7546_49E5_A384_4190EC7682DE_.wvu.FilterData" localSheetId="0" hidden="1">'на 01.07.2018'!$A$7:$J$403</definedName>
    <definedName name="Z_31985263_3556_4B71_A26F_62706F49B320_.wvu.FilterData" localSheetId="0" hidden="1">'на 01.07.2018'!$A$7:$H$145</definedName>
    <definedName name="Z_31C5283F_7633_4B8A_ADD5_7EB245AE899F_.wvu.FilterData" localSheetId="0" hidden="1">'на 01.07.2018'!$A$7:$J$403</definedName>
    <definedName name="Z_31EABA3C_DD8D_46BF_85B1_09527EF8E816_.wvu.FilterData" localSheetId="0" hidden="1">'на 01.07.2018'!$A$7:$H$145</definedName>
    <definedName name="Z_328B1FBD_B9E0_4F8C_AA1F_438ED0F19823_.wvu.FilterData" localSheetId="0" hidden="1">'на 01.07.2018'!$A$7:$J$403</definedName>
    <definedName name="Z_32F81156_0F3B_49A8_B56D_9A01AA7C97FE_.wvu.FilterData" localSheetId="0" hidden="1">'на 01.07.2018'!$A$7:$J$403</definedName>
    <definedName name="Z_33081AFE_875F_4448_8DBB_C2288E582829_.wvu.FilterData" localSheetId="0" hidden="1">'на 01.07.2018'!$A$7:$J$403</definedName>
    <definedName name="Z_34587A22_A707_48EC_A6D8_8CA0D443CB5A_.wvu.FilterData" localSheetId="0" hidden="1">'на 01.07.2018'!$A$7:$J$403</definedName>
    <definedName name="Z_34E97F8E_B808_4C29_AFA8_24160BA8B576_.wvu.FilterData" localSheetId="0" hidden="1">'на 01.07.2018'!$A$7:$H$145</definedName>
    <definedName name="Z_354643EC_374D_4252_A3BA_624B9338CCF6_.wvu.FilterData" localSheetId="0" hidden="1">'на 01.07.2018'!$A$7:$J$403</definedName>
    <definedName name="Z_356902C5_CBA1_407E_849C_39B6CAAFCD34_.wvu.FilterData" localSheetId="0" hidden="1">'на 01.07.2018'!$A$7:$J$403</definedName>
    <definedName name="Z_356FBDD5_3775_4781_9E0A_901095CE6157_.wvu.FilterData" localSheetId="0" hidden="1">'на 01.07.2018'!$A$7:$J$403</definedName>
    <definedName name="Z_3597F15D_13FB_47E4_B2D7_0713796F1B32_.wvu.FilterData" localSheetId="0" hidden="1">'на 01.07.2018'!$A$7:$H$145</definedName>
    <definedName name="Z_36279478_DEDD_46A7_8B6D_9500CB65A35C_.wvu.FilterData" localSheetId="0" hidden="1">'на 01.07.2018'!$A$7:$H$145</definedName>
    <definedName name="Z_36282042_958F_4D98_9515_9E9271F26AA2_.wvu.FilterData" localSheetId="0" hidden="1">'на 01.07.2018'!$A$7:$H$145</definedName>
    <definedName name="Z_36483E9A_03E9_431F_B24B_73C77EA6547E_.wvu.FilterData" localSheetId="0" hidden="1">'на 01.07.2018'!$A$7:$J$403</definedName>
    <definedName name="Z_368728BB_F981_4DE3_8F4E_C77C2580C6B3_.wvu.FilterData" localSheetId="0" hidden="1">'на 01.07.2018'!$A$7:$J$403</definedName>
    <definedName name="Z_36AEB3FF_FCBC_4E21_8EFE_F20781816ED3_.wvu.FilterData" localSheetId="0" hidden="1">'на 01.07.2018'!$A$7:$H$145</definedName>
    <definedName name="Z_371CA4AD_891B_4B1D_9403_45AB26546607_.wvu.FilterData" localSheetId="0" hidden="1">'на 01.07.2018'!$A$7:$J$403</definedName>
    <definedName name="Z_375FD1ED_0F0C_4C78_AE3D_1D583BC74E47_.wvu.FilterData" localSheetId="0" hidden="1">'на 01.07.2018'!$A$7:$J$403</definedName>
    <definedName name="Z_3780FC5F_184E_406C_B40E_6BE29406408E_.wvu.FilterData" localSheetId="0" hidden="1">'на 01.07.2018'!$A$7:$J$403</definedName>
    <definedName name="Z_3789C719_2C4D_4FFB_B9EF_5AA095975824_.wvu.FilterData" localSheetId="0" hidden="1">'на 01.07.2018'!$A$7:$J$403</definedName>
    <definedName name="Z_37F8CE32_8CE8_4D95_9C0E_63112E6EFFE9_.wvu.Cols" localSheetId="0" hidden="1">'на 01.07.2018'!#REF!</definedName>
    <definedName name="Z_37F8CE32_8CE8_4D95_9C0E_63112E6EFFE9_.wvu.FilterData" localSheetId="0" hidden="1">'на 01.07.2018'!$A$7:$H$145</definedName>
    <definedName name="Z_37F8CE32_8CE8_4D95_9C0E_63112E6EFFE9_.wvu.PrintArea" localSheetId="0" hidden="1">'на 01.07.2018'!$A$1:$J$145</definedName>
    <definedName name="Z_37F8CE32_8CE8_4D95_9C0E_63112E6EFFE9_.wvu.PrintTitles" localSheetId="0" hidden="1">'на 01.07.2018'!$5:$8</definedName>
    <definedName name="Z_37F8CE32_8CE8_4D95_9C0E_63112E6EFFE9_.wvu.Rows" localSheetId="0" hidden="1">'на 01.07.2018'!#REF!,'на 01.07.2018'!#REF!,'на 01.07.2018'!#REF!,'на 01.07.2018'!#REF!,'на 01.07.2018'!#REF!,'на 01.07.2018'!#REF!,'на 01.07.2018'!#REF!,'на 01.07.2018'!#REF!,'на 01.07.2018'!#REF!,'на 01.07.2018'!#REF!,'на 01.07.2018'!#REF!,'на 01.07.2018'!#REF!,'на 01.07.2018'!#REF!,'на 01.07.2018'!#REF!,'на 01.07.2018'!#REF!,'на 01.07.2018'!#REF!,'на 01.07.2018'!#REF!</definedName>
    <definedName name="Z_386EE007_6994_4AA6_8824_D461BF01F1EA_.wvu.FilterData" localSheetId="0" hidden="1">'на 01.07.2018'!$A$7:$J$403</definedName>
    <definedName name="Z_394FB935_0201_44F8_9182_26C511D48F51_.wvu.FilterData" localSheetId="0" hidden="1">'на 01.07.2018'!$A$7:$J$403</definedName>
    <definedName name="Z_39897EE2_53F6_432A_9A7F_7DBB2FBB08E4_.wvu.FilterData" localSheetId="0" hidden="1">'на 01.07.2018'!$A$7:$J$403</definedName>
    <definedName name="Z_3A08D49D_7322_4FD5_90D4_F8436B9BCFE3_.wvu.FilterData" localSheetId="0" hidden="1">'на 01.07.2018'!$A$7:$J$403</definedName>
    <definedName name="Z_3A152827_EFCD_4FCD_A4F0_81C604FF3F88_.wvu.FilterData" localSheetId="0" hidden="1">'на 01.07.2018'!$A$7:$J$403</definedName>
    <definedName name="Z_3A3DB971_386F_40FA_8DD4_4A74AFE3B4C9_.wvu.FilterData" localSheetId="0" hidden="1">'на 01.07.2018'!$A$7:$J$403</definedName>
    <definedName name="Z_3AAEA08B_779A_471D_BFA0_0D98BF9A4FAD_.wvu.FilterData" localSheetId="0" hidden="1">'на 01.07.2018'!$A$7:$H$145</definedName>
    <definedName name="Z_3C664174_3E98_4762_A560_3810A313981F_.wvu.FilterData" localSheetId="0" hidden="1">'на 01.07.2018'!$A$7:$J$403</definedName>
    <definedName name="Z_3C9F72CF_10C2_48CF_BBB6_A2B9A1393F37_.wvu.FilterData" localSheetId="0" hidden="1">'на 01.07.2018'!$A$7:$H$145</definedName>
    <definedName name="Z_3CBCA6B7_5D7C_44A4_844A_26E2A61FDE86_.wvu.FilterData" localSheetId="0" hidden="1">'на 01.07.2018'!$A$7:$J$403</definedName>
    <definedName name="Z_3D1280C8_646B_4BB2_862F_8A8207220C6A_.wvu.FilterData" localSheetId="0" hidden="1">'на 01.07.2018'!$A$7:$H$145</definedName>
    <definedName name="Z_3D4245D9_9AB3_43FE_97D0_205A6EA7E6E4_.wvu.FilterData" localSheetId="0" hidden="1">'на 01.07.2018'!$A$7:$J$403</definedName>
    <definedName name="Z_3D5A28D4_CB7B_405C_9FFF_EB22C14AB77F_.wvu.FilterData" localSheetId="0" hidden="1">'на 01.07.2018'!$A$7:$J$403</definedName>
    <definedName name="Z_3D6E136A_63AE_4912_A965_BD438229D989_.wvu.FilterData" localSheetId="0" hidden="1">'на 01.07.2018'!$A$7:$J$403</definedName>
    <definedName name="Z_3DB4F6FC_CE58_4083_A6ED_88DCB901BB99_.wvu.FilterData" localSheetId="0" hidden="1">'на 01.07.2018'!$A$7:$H$145</definedName>
    <definedName name="Z_3E14FD86_95B1_4D0E_A8F6_A4FFDE0E3FF0_.wvu.FilterData" localSheetId="0" hidden="1">'на 01.07.2018'!$A$7:$J$403</definedName>
    <definedName name="Z_3E7BBA27_FCB5_4D66_864C_8656009B9E88_.wvu.FilterData" localSheetId="0" hidden="1">'на 01.07.2018'!$A$3:$K$200</definedName>
    <definedName name="Z_3EEA7E1A_5F2B_4408_A34C_1F0223B5B245_.wvu.FilterData" localSheetId="0" hidden="1">'на 01.07.2018'!$A$7:$J$403</definedName>
    <definedName name="Z_3EEA7E1A_5F2B_4408_A34C_1F0223B5B245_.wvu.PrintArea" localSheetId="0" hidden="1">'на 01.07.2018'!$A$1:$J$202</definedName>
    <definedName name="Z_3EEA7E1A_5F2B_4408_A34C_1F0223B5B245_.wvu.PrintTitles" localSheetId="0" hidden="1">'на 01.07.2018'!$5:$8</definedName>
    <definedName name="Z_3F0F098D_D998_48FD_BB26_7A5537CB4DC9_.wvu.FilterData" localSheetId="0" hidden="1">'на 01.07.2018'!$A$7:$J$403</definedName>
    <definedName name="Z_3F4E18FA_E0CE_43C2_A7F4_5CAE036892ED_.wvu.FilterData" localSheetId="0" hidden="1">'на 01.07.2018'!$A$7:$J$403</definedName>
    <definedName name="Z_3F7954D6_04C1_4B23_AE36_0FF9609A2280_.wvu.FilterData" localSheetId="0" hidden="1">'на 01.07.2018'!$A$7:$J$403</definedName>
    <definedName name="Z_3F839701_87D5_496C_AD9C_2B5AE5742513_.wvu.FilterData" localSheetId="0" hidden="1">'на 01.07.2018'!$A$7:$J$403</definedName>
    <definedName name="Z_3FE8ACF3_2097_4BA9_8230_2DBD30F09632_.wvu.FilterData" localSheetId="0" hidden="1">'на 01.07.2018'!$A$7:$J$403</definedName>
    <definedName name="Z_3FEA0B99_83A0_4934_91F1_66BC8E596ABB_.wvu.FilterData" localSheetId="0" hidden="1">'на 01.07.2018'!$A$7:$J$403</definedName>
    <definedName name="Z_3FEDCFF8_5450_469D_9A9E_38AB8819A083_.wvu.FilterData" localSheetId="0" hidden="1">'на 01.07.2018'!$A$7:$J$403</definedName>
    <definedName name="Z_402DFE3F_A5E1_41E8_BB4F_E3062FAE22D8_.wvu.FilterData" localSheetId="0" hidden="1">'на 01.07.2018'!$A$7:$J$403</definedName>
    <definedName name="Z_403313B7_B74E_4D03_8AB9_B2A52A5BA330_.wvu.FilterData" localSheetId="0" hidden="1">'на 01.07.2018'!$A$7:$H$145</definedName>
    <definedName name="Z_4055661A_C391_44E3_B71B_DF824D593415_.wvu.FilterData" localSheetId="0" hidden="1">'на 01.07.2018'!$A$7:$H$145</definedName>
    <definedName name="Z_413E8ADC_60FE_4AEB_A365_51405ED7DAEF_.wvu.FilterData" localSheetId="0" hidden="1">'на 01.07.2018'!$A$7:$J$403</definedName>
    <definedName name="Z_415B8653_FE9C_472E_85AE_9CFA9B00FD5E_.wvu.FilterData" localSheetId="0" hidden="1">'на 01.07.2018'!$A$7:$H$145</definedName>
    <definedName name="Z_418F9F46_9018_4AFC_A504_8CA60A905B83_.wvu.FilterData" localSheetId="0" hidden="1">'на 01.07.2018'!$A$7:$J$403</definedName>
    <definedName name="Z_41C6EAF5_F389_4A73_A5DF_3E2ABACB9DC1_.wvu.FilterData" localSheetId="0" hidden="1">'на 01.07.2018'!$A$7:$J$403</definedName>
    <definedName name="Z_422AF1DB_ADD9_4056_90D1_EF57FA0619FA_.wvu.FilterData" localSheetId="0" hidden="1">'на 01.07.2018'!$A$7:$J$403</definedName>
    <definedName name="Z_423AE2BD_6FE7_4E39_8400_BD8A00496896_.wvu.FilterData" localSheetId="0" hidden="1">'на 01.07.2018'!$A$7:$J$403</definedName>
    <definedName name="Z_42BF13A9_20A4_4030_912B_F63923E11DBF_.wvu.FilterData" localSheetId="0" hidden="1">'на 01.07.2018'!$A$7:$J$403</definedName>
    <definedName name="Z_4388DD05_A74C_4C1C_A344_6EEDB2F4B1B0_.wvu.FilterData" localSheetId="0" hidden="1">'на 01.07.2018'!$A$7:$H$145</definedName>
    <definedName name="Z_43F7D742_5383_4CCE_A058_3A12F3676DF6_.wvu.FilterData" localSheetId="0" hidden="1">'на 01.07.2018'!$A$7:$J$403</definedName>
    <definedName name="Z_445590C0_7350_4A17_AB85_F8DCF9494ECC_.wvu.FilterData" localSheetId="0" hidden="1">'на 01.07.2018'!$A$7:$H$145</definedName>
    <definedName name="Z_448249C8_AE56_4244_9A71_332B9BB563B1_.wvu.FilterData" localSheetId="0" hidden="1">'на 01.07.2018'!$A$7:$J$403</definedName>
    <definedName name="Z_45D27932_FD3D_46DE_B431_4E5606457D7F_.wvu.FilterData" localSheetId="0" hidden="1">'на 01.07.2018'!$A$7:$H$145</definedName>
    <definedName name="Z_45DE1976_7F07_4EB4_8A9C_FB72D060BEFA_.wvu.FilterData" localSheetId="0" hidden="1">'на 01.07.2018'!$A$7:$J$403</definedName>
    <definedName name="Z_45DE1976_7F07_4EB4_8A9C_FB72D060BEFA_.wvu.PrintArea" localSheetId="0" hidden="1">'на 01.07.2018'!$A$1:$J$199</definedName>
    <definedName name="Z_45DE1976_7F07_4EB4_8A9C_FB72D060BEFA_.wvu.PrintTitles" localSheetId="0" hidden="1">'на 01.07.2018'!$5:$8</definedName>
    <definedName name="Z_463F3E4B_81D6_4261_A251_5FB4227E67B1_.wvu.FilterData" localSheetId="0" hidden="1">'на 01.07.2018'!$A$7:$J$403</definedName>
    <definedName name="Z_4765959C_9F0B_44DF_B00A_10C6BB8CF204_.wvu.FilterData" localSheetId="0" hidden="1">'на 01.07.2018'!$A$7:$J$403</definedName>
    <definedName name="Z_47BCB1EA_366A_4F56_B866_A7D2D6FB6413_.wvu.FilterData" localSheetId="0" hidden="1">'на 01.07.2018'!$A$7:$J$403</definedName>
    <definedName name="Z_47CE02E9_7BC4_47FC_9B44_1B5CC8466C98_.wvu.FilterData" localSheetId="0" hidden="1">'на 01.07.2018'!$A$7:$J$403</definedName>
    <definedName name="Z_47DE35B6_B347_4C65_8E49_C2008CA773EB_.wvu.FilterData" localSheetId="0" hidden="1">'на 01.07.2018'!$A$7:$H$145</definedName>
    <definedName name="Z_47E54F1A_929E_4350_846F_D427E0D466DD_.wvu.FilterData" localSheetId="0" hidden="1">'на 01.07.2018'!$A$7:$J$403</definedName>
    <definedName name="Z_486156AC_4370_4C02_BA8A_CB9B49D1A8EC_.wvu.FilterData" localSheetId="0" hidden="1">'на 01.07.2018'!$A$7:$J$403</definedName>
    <definedName name="Z_490A2F1C_31D3_46A4_90C2_4FE00A2A3110_.wvu.FilterData" localSheetId="0" hidden="1">'на 01.07.2018'!$A$7:$J$403</definedName>
    <definedName name="Z_495CB41C_9D74_45FB_9A3C_30411D304A3A_.wvu.FilterData" localSheetId="0" hidden="1">'на 01.07.2018'!$A$7:$J$403</definedName>
    <definedName name="Z_49C7329D_3247_4713_BC9A_64F0EE2B0B3C_.wvu.FilterData" localSheetId="0" hidden="1">'на 01.07.2018'!$A$7:$J$403</definedName>
    <definedName name="Z_49E10B09_97E3_41C9_892E_7D9C5DFF5740_.wvu.FilterData" localSheetId="0" hidden="1">'на 01.07.2018'!$A$7:$J$403</definedName>
    <definedName name="Z_4A8D74AF_6B6C_4239_9EC3_301119213646_.wvu.FilterData" localSheetId="0" hidden="1">'на 01.07.2018'!$A$7:$J$403</definedName>
    <definedName name="Z_4AF0FF7E_D940_4246_AB71_AC8FEDA2EF24_.wvu.FilterData" localSheetId="0" hidden="1">'на 01.07.2018'!$A$7:$J$403</definedName>
    <definedName name="Z_4BB7905C_0E11_42F1_848D_90186131796A_.wvu.FilterData" localSheetId="0" hidden="1">'на 01.07.2018'!$A$7:$H$145</definedName>
    <definedName name="Z_4C1FE39D_945F_4F14_94DF_F69B283DCD9F_.wvu.FilterData" localSheetId="0" hidden="1">'на 01.07.2018'!$A$7:$H$145</definedName>
    <definedName name="Z_4CA010EE_9FB5_4C7E_A14E_34EFE4C7E4F1_.wvu.FilterData" localSheetId="0" hidden="1">'на 01.07.2018'!$A$7:$J$403</definedName>
    <definedName name="Z_4CEB490B_58FB_4CA0_AAF2_63178FECD849_.wvu.FilterData" localSheetId="0" hidden="1">'на 01.07.2018'!$A$7:$J$403</definedName>
    <definedName name="Z_4DBA5214_E42E_4E7C_B43C_190A2BF79ACC_.wvu.FilterData" localSheetId="0" hidden="1">'на 01.07.2018'!$A$7:$J$403</definedName>
    <definedName name="Z_4DC9D79A_8761_4284_BFE5_DFE7738AB4F8_.wvu.FilterData" localSheetId="0" hidden="1">'на 01.07.2018'!$A$7:$J$403</definedName>
    <definedName name="Z_4DF21929_63B0_45D6_9063_EE3D75E46DF0_.wvu.FilterData" localSheetId="0" hidden="1">'на 01.07.2018'!$A$7:$J$403</definedName>
    <definedName name="Z_4E70B456_53A6_4A9B_B0D8_E54D21A50BAA_.wvu.FilterData" localSheetId="0" hidden="1">'на 01.07.2018'!$A$7:$J$403</definedName>
    <definedName name="Z_4EB9A2EB_6EC6_4AFE_AFFA_537868B4F130_.wvu.FilterData" localSheetId="0" hidden="1">'на 01.07.2018'!$A$7:$J$403</definedName>
    <definedName name="Z_4EF3C623_C372_46C1_AA60_4AC85C37C9F2_.wvu.FilterData" localSheetId="0" hidden="1">'на 01.07.2018'!$A$7:$J$403</definedName>
    <definedName name="Z_4FA4A69A_6589_44A8_8710_9041295BCBA3_.wvu.FilterData" localSheetId="0" hidden="1">'на 01.07.2018'!$A$7:$J$403</definedName>
    <definedName name="Z_4FE18469_4F1B_4C4F_94F8_2337C288BBDA_.wvu.FilterData" localSheetId="0" hidden="1">'на 01.07.2018'!$A$7:$J$403</definedName>
    <definedName name="Z_5039ACE2_215B_49F3_AC23_F5E171EB2E04_.wvu.FilterData" localSheetId="0" hidden="1">'на 01.07.2018'!$A$7:$J$403</definedName>
    <definedName name="Z_512708F0_FC6D_4404_BE68_DA23201791B7_.wvu.FilterData" localSheetId="0" hidden="1">'на 01.07.2018'!$A$7:$J$403</definedName>
    <definedName name="Z_51BD5A76_12FD_4D74_BB88_134070337907_.wvu.FilterData" localSheetId="0" hidden="1">'на 01.07.2018'!$A$7:$J$403</definedName>
    <definedName name="Z_52ACD1DE_5C8C_419B_897D_A938C2151D22_.wvu.FilterData" localSheetId="0" hidden="1">'на 01.07.2018'!$A$7:$J$403</definedName>
    <definedName name="Z_52C40832_4D48_45A4_B802_95C62DCB5A61_.wvu.FilterData" localSheetId="0" hidden="1">'на 01.07.2018'!$A$7:$H$145</definedName>
    <definedName name="Z_539CB3DF_9B66_4BE7_9074_8CE0405EB8A6_.wvu.Cols" localSheetId="0" hidden="1">'на 01.07.2018'!#REF!,'на 01.07.2018'!#REF!</definedName>
    <definedName name="Z_539CB3DF_9B66_4BE7_9074_8CE0405EB8A6_.wvu.FilterData" localSheetId="0" hidden="1">'на 01.07.2018'!$A$7:$J$403</definedName>
    <definedName name="Z_539CB3DF_9B66_4BE7_9074_8CE0405EB8A6_.wvu.PrintArea" localSheetId="0" hidden="1">'на 01.07.2018'!$A$1:$J$195</definedName>
    <definedName name="Z_539CB3DF_9B66_4BE7_9074_8CE0405EB8A6_.wvu.PrintTitles" localSheetId="0" hidden="1">'на 01.07.2018'!$5:$8</definedName>
    <definedName name="Z_543FDC9E_DC95_4C7A_84E4_76AA766A82EF_.wvu.FilterData" localSheetId="0" hidden="1">'на 01.07.2018'!$A$7:$J$403</definedName>
    <definedName name="Z_55266A36_B6A9_42E1_8467_17D14F12BABD_.wvu.FilterData" localSheetId="0" hidden="1">'на 01.07.2018'!$A$7:$H$145</definedName>
    <definedName name="Z_55F24CBB_212F_42F4_BB98_92561BDA95C3_.wvu.FilterData" localSheetId="0" hidden="1">'на 01.07.2018'!$A$7:$J$403</definedName>
    <definedName name="Z_564F82E8_8306_4799_B1F9_06B1FD1FB16E_.wvu.FilterData" localSheetId="0" hidden="1">'на 01.07.2018'!$A$3:$K$200</definedName>
    <definedName name="Z_565A1A16_6A4F_4794_B3C1_1808DC7E86C0_.wvu.FilterData" localSheetId="0" hidden="1">'на 01.07.2018'!$A$7:$H$145</definedName>
    <definedName name="Z_568C3823_FEE7_49C8_B4CF_3D48541DA65C_.wvu.FilterData" localSheetId="0" hidden="1">'на 01.07.2018'!$A$7:$H$145</definedName>
    <definedName name="Z_5696C387_34DF_4BED_BB60_2D85436D9DA8_.wvu.FilterData" localSheetId="0" hidden="1">'на 01.07.2018'!$A$7:$J$403</definedName>
    <definedName name="Z_56C18D87_C587_43F7_9147_D7827AADF66D_.wvu.FilterData" localSheetId="0" hidden="1">'на 01.07.2018'!$A$7:$H$145</definedName>
    <definedName name="Z_5729DC83_8713_4B21_9D2C_8A74D021747E_.wvu.FilterData" localSheetId="0" hidden="1">'на 01.07.2018'!$A$7:$H$145</definedName>
    <definedName name="Z_5730431A_42FA_4886_8F76_DA9C1179F65B_.wvu.FilterData" localSheetId="0" hidden="1">'на 01.07.2018'!$A$7:$J$403</definedName>
    <definedName name="Z_58270B81_2C5A_44D4_84D8_B29B6BA03243_.wvu.FilterData" localSheetId="0" hidden="1">'на 01.07.2018'!$A$7:$H$145</definedName>
    <definedName name="Z_5834E280_FA37_4F43_B5D8_B8D5A97A4524_.wvu.FilterData" localSheetId="0" hidden="1">'на 01.07.2018'!$A$7:$J$403</definedName>
    <definedName name="Z_58A2BFA9_7803_4AA8_99E8_85AF5847A611_.wvu.FilterData" localSheetId="0" hidden="1">'на 01.07.2018'!$A$7:$J$403</definedName>
    <definedName name="Z_58BFA8D4_CF88_4C84_B35F_981C21093C49_.wvu.FilterData" localSheetId="0" hidden="1">'на 01.07.2018'!$A$7:$J$403</definedName>
    <definedName name="Z_58EAD7A7_C312_4E53_9D90_6DB268F00AAE_.wvu.FilterData" localSheetId="0" hidden="1">'на 01.07.2018'!$A$7:$J$403</definedName>
    <definedName name="Z_59074C03_1A19_4344_8FE1_916D5A98CD29_.wvu.FilterData" localSheetId="0" hidden="1">'на 01.07.2018'!$A$7:$J$403</definedName>
    <definedName name="Z_593FC661_D3C9_4D5B_9F7F_4FD8BB281A5E_.wvu.FilterData" localSheetId="0" hidden="1">'на 01.07.2018'!$A$7:$J$403</definedName>
    <definedName name="Z_59F91900_CAE9_4608_97BE_FBC0993C389F_.wvu.FilterData" localSheetId="0" hidden="1">'на 01.07.2018'!$A$7:$H$145</definedName>
    <definedName name="Z_5A0826D2_48E8_4049_87EB_8011A792B32A_.wvu.FilterData" localSheetId="0" hidden="1">'на 01.07.2018'!$A$7:$J$403</definedName>
    <definedName name="Z_5AC843E8_BE7D_4B69_82E5_622B40389D76_.wvu.FilterData" localSheetId="0" hidden="1">'на 01.07.2018'!$A$7:$J$403</definedName>
    <definedName name="Z_5AED1EEB_F2BD_4EA8_B85A_ECC7CA9EB0BB_.wvu.FilterData" localSheetId="0" hidden="1">'на 01.07.2018'!$A$7:$J$403</definedName>
    <definedName name="Z_5B201F9D_0EC3_499C_A33C_1C4C3BFDAC63_.wvu.FilterData" localSheetId="0" hidden="1">'на 01.07.2018'!$A$7:$J$403</definedName>
    <definedName name="Z_5B530939_3820_4F41_B6AF_D342046937E2_.wvu.FilterData" localSheetId="0" hidden="1">'на 01.07.2018'!$A$7:$J$403</definedName>
    <definedName name="Z_5B6D98E6_8929_4747_9889_173EDC254AC0_.wvu.FilterData" localSheetId="0" hidden="1">'на 01.07.2018'!$A$7:$J$403</definedName>
    <definedName name="Z_5B8F35C7_BACE_46B7_A289_D37993E37EE6_.wvu.FilterData" localSheetId="0" hidden="1">'на 01.07.2018'!$A$7:$J$403</definedName>
    <definedName name="Z_5C13A1A0_C535_4639_90BE_9B5D72B8AEDB_.wvu.FilterData" localSheetId="0" hidden="1">'на 01.07.2018'!$A$7:$H$145</definedName>
    <definedName name="Z_5C253E80_F3BD_4FE4_AB93_2FEE92134E33_.wvu.FilterData" localSheetId="0" hidden="1">'на 01.07.2018'!$A$7:$J$403</definedName>
    <definedName name="Z_5C519772_2A20_4B5B_841B_37C4DE3DF25F_.wvu.FilterData" localSheetId="0" hidden="1">'на 01.07.2018'!$A$7:$J$403</definedName>
    <definedName name="Z_5CDE7466_9008_4EE8_8F19_E26D937B15F6_.wvu.FilterData" localSheetId="0" hidden="1">'на 01.07.2018'!$A$7:$H$145</definedName>
    <definedName name="Z_5D02AC07_9DDA_4DED_8BC0_7F56C2780A3D_.wvu.FilterData" localSheetId="0" hidden="1">'на 01.07.2018'!$A$7:$J$403</definedName>
    <definedName name="Z_5D1A8E24_0858_4B4C_9A88_78819F5A1F0E_.wvu.FilterData" localSheetId="0" hidden="1">'на 01.07.2018'!$A$7:$J$403</definedName>
    <definedName name="Z_5E8319AA_70BE_4A15_908D_5BB7BC61D3F7_.wvu.FilterData" localSheetId="0" hidden="1">'на 01.07.2018'!$A$7:$J$403</definedName>
    <definedName name="Z_5EB104F4_627D_44E7_960F_6C67063C7D09_.wvu.FilterData" localSheetId="0" hidden="1">'на 01.07.2018'!$A$7:$J$403</definedName>
    <definedName name="Z_5EB1B5BB_79BE_4318_9140_3FA31802D519_.wvu.FilterData" localSheetId="0" hidden="1">'на 01.07.2018'!$A$7:$J$403</definedName>
    <definedName name="Z_5EB1B5BB_79BE_4318_9140_3FA31802D519_.wvu.PrintArea" localSheetId="0" hidden="1">'на 01.07.2018'!$A$1:$J$195</definedName>
    <definedName name="Z_5EB1B5BB_79BE_4318_9140_3FA31802D519_.wvu.PrintTitles" localSheetId="0" hidden="1">'на 01.07.2018'!$5:$8</definedName>
    <definedName name="Z_5FB953A5_71FF_4056_AF98_C9D06FF0EDF3_.wvu.Cols" localSheetId="0" hidden="1">'на 01.07.2018'!#REF!,'на 01.07.2018'!#REF!</definedName>
    <definedName name="Z_5FB953A5_71FF_4056_AF98_C9D06FF0EDF3_.wvu.FilterData" localSheetId="0" hidden="1">'на 01.07.2018'!$A$7:$J$403</definedName>
    <definedName name="Z_5FB953A5_71FF_4056_AF98_C9D06FF0EDF3_.wvu.PrintArea" localSheetId="0" hidden="1">'на 01.07.2018'!$A$1:$J$195</definedName>
    <definedName name="Z_5FB953A5_71FF_4056_AF98_C9D06FF0EDF3_.wvu.PrintTitles" localSheetId="0" hidden="1">'на 01.07.2018'!$5:$8</definedName>
    <definedName name="Z_60155C64_695E_458C_BBFE_B89C53118803_.wvu.FilterData" localSheetId="0" hidden="1">'на 01.07.2018'!$A$7:$J$403</definedName>
    <definedName name="Z_60657231_C99E_4191_A90E_C546FB588843_.wvu.FilterData" localSheetId="0" hidden="1">'на 01.07.2018'!$A$7:$H$145</definedName>
    <definedName name="Z_60B33E92_3815_4061_91AA_8E38B8895054_.wvu.FilterData" localSheetId="0" hidden="1">'на 01.07.2018'!$A$7:$H$145</definedName>
    <definedName name="Z_61D3C2BE_E5C3_4670_8A8C_5EA015D7BE13_.wvu.FilterData" localSheetId="0" hidden="1">'на 01.07.2018'!$A$7:$J$403</definedName>
    <definedName name="Z_6246324E_D224_4FAC_8C67_F9370E7D77EB_.wvu.FilterData" localSheetId="0" hidden="1">'на 01.07.2018'!$A$7:$J$403</definedName>
    <definedName name="Z_62534477_13C5_437C_87A9_3525FC60CE4D_.wvu.FilterData" localSheetId="0" hidden="1">'на 01.07.2018'!$A$7:$J$403</definedName>
    <definedName name="Z_62691467_BD46_47AE_A6DF_52CBD0D9817B_.wvu.FilterData" localSheetId="0" hidden="1">'на 01.07.2018'!$A$7:$H$145</definedName>
    <definedName name="Z_62C4D5B7_88F6_4885_99F7_CBFA0AACC2D9_.wvu.FilterData" localSheetId="0" hidden="1">'на 01.07.2018'!$A$7:$J$403</definedName>
    <definedName name="Z_62E7809F_D5DF_4BC1_AEFF_718779E2F7F6_.wvu.FilterData" localSheetId="0" hidden="1">'на 01.07.2018'!$A$7:$J$403</definedName>
    <definedName name="Z_62F28655_B8A8_45AE_A142_E93FF8C032BD_.wvu.FilterData" localSheetId="0" hidden="1">'на 01.07.2018'!$A$7:$J$403</definedName>
    <definedName name="Z_62F2B5AA_C3D1_4669_A4A0_184285923B8F_.wvu.FilterData" localSheetId="0" hidden="1">'на 01.07.2018'!$A$7:$J$403</definedName>
    <definedName name="Z_63720CAA_47FE_4977_B082_29E1534276C7_.wvu.FilterData" localSheetId="0" hidden="1">'на 01.07.2018'!$A$7:$J$403</definedName>
    <definedName name="Z_638AAAE8_8FF2_44D0_A160_BB2A9AEB5B72_.wvu.FilterData" localSheetId="0" hidden="1">'на 01.07.2018'!$A$7:$H$145</definedName>
    <definedName name="Z_63D45DC6_0D62_438A_9069_0A4378090381_.wvu.FilterData" localSheetId="0" hidden="1">'на 01.07.2018'!$A$7:$H$145</definedName>
    <definedName name="Z_648AB040_BD0E_49A1_BA40_87D3D9C0BA55_.wvu.FilterData" localSheetId="0" hidden="1">'на 01.07.2018'!$A$7:$J$403</definedName>
    <definedName name="Z_649E5CE3_4976_49D9_83DA_4E57FFC714BF_.wvu.Cols" localSheetId="0" hidden="1">'на 01.07.2018'!#REF!</definedName>
    <definedName name="Z_649E5CE3_4976_49D9_83DA_4E57FFC714BF_.wvu.FilterData" localSheetId="0" hidden="1">'на 01.07.2018'!$A$7:$J$403</definedName>
    <definedName name="Z_649E5CE3_4976_49D9_83DA_4E57FFC714BF_.wvu.PrintArea" localSheetId="0" hidden="1">'на 01.07.2018'!$A$1:$J$199</definedName>
    <definedName name="Z_649E5CE3_4976_49D9_83DA_4E57FFC714BF_.wvu.PrintTitles" localSheetId="0" hidden="1">'на 01.07.2018'!$5:$8</definedName>
    <definedName name="Z_64C01F03_E840_4B6E_960F_5E13E0981676_.wvu.FilterData" localSheetId="0" hidden="1">'на 01.07.2018'!$A$7:$J$403</definedName>
    <definedName name="Z_65F8B16B_220F_4FC8_86A4_6BDB56CB5C59_.wvu.FilterData" localSheetId="0" hidden="1">'на 01.07.2018'!$A$3:$K$200</definedName>
    <definedName name="Z_6654CD2E_14AE_4299_8801_306919BA9D32_.wvu.FilterData" localSheetId="0" hidden="1">'на 01.07.2018'!$A$7:$J$403</definedName>
    <definedName name="Z_66550ABE_0FE4_4071_B1FA_6163FA599414_.wvu.FilterData" localSheetId="0" hidden="1">'на 01.07.2018'!$A$7:$J$403</definedName>
    <definedName name="Z_6656F77C_55F8_4E1C_A222_2E884838D2F2_.wvu.FilterData" localSheetId="0" hidden="1">'на 01.07.2018'!$A$7:$J$403</definedName>
    <definedName name="Z_66EE8E68_84F1_44B5_B60B_7ED67214A421_.wvu.FilterData" localSheetId="0" hidden="1">'на 01.07.2018'!$A$7:$J$403</definedName>
    <definedName name="Z_67A1158E_8E10_4053_B044_B8AB7C784C01_.wvu.FilterData" localSheetId="0" hidden="1">'на 01.07.2018'!$A$7:$J$403</definedName>
    <definedName name="Z_67ADFAE6_A9AF_44D7_8539_93CD0F6B7849_.wvu.FilterData" localSheetId="0" hidden="1">'на 01.07.2018'!$A$7:$J$403</definedName>
    <definedName name="Z_67ADFAE6_A9AF_44D7_8539_93CD0F6B7849_.wvu.PrintArea" localSheetId="0" hidden="1">'на 01.07.2018'!$A$1:$J$201</definedName>
    <definedName name="Z_67ADFAE6_A9AF_44D7_8539_93CD0F6B7849_.wvu.PrintTitles" localSheetId="0" hidden="1">'на 01.07.2018'!$5:$8</definedName>
    <definedName name="Z_67ADFAE6_A9AF_44D7_8539_93CD0F6B7849_.wvu.Rows" localSheetId="0" hidden="1">'на 01.07.2018'!$19:$20,'на 01.07.2018'!$27:$28,'на 01.07.2018'!$34:$35,'на 01.07.2018'!$41:$42,'на 01.07.2018'!$47:$48,'на 01.07.2018'!$52:$54,'на 01.07.2018'!$56:$56,'на 01.07.2018'!$58:$60,'на 01.07.2018'!$66:$67,'на 01.07.2018'!$72:$73,'на 01.07.2018'!$78:$79,'на 01.07.2018'!$84:$85,'на 01.07.2018'!$96:$97,'на 01.07.2018'!$102:$103,'на 01.07.2018'!$108:$109,'на 01.07.2018'!$114:$115,'на 01.07.2018'!$120:$120,'на 01.07.2018'!$126:$127,'на 01.07.2018'!$132:$133,'на 01.07.2018'!$138:$139,'на 01.07.2018'!$144:$145,'на 01.07.2018'!$151:$152,'на 01.07.2018'!$159:$159,'на 01.07.2018'!$161:$165,'на 01.07.2018'!$170:$171,'на 01.07.2018'!$173:$173,'на 01.07.2018'!$177:$177,'на 01.07.2018'!$183:$184,'на 01.07.2018'!$187:$191,'на 01.07.2018'!$199:$199</definedName>
    <definedName name="Z_68543727_5837_47F3_A17E_A06AE03143F0_.wvu.FilterData" localSheetId="0" hidden="1">'на 01.07.2018'!$A$7:$J$403</definedName>
    <definedName name="Z_6901CD30_42B7_4EC1_AF54_8AB710BFE495_.wvu.FilterData" localSheetId="0" hidden="1">'на 01.07.2018'!$A$7:$J$403</definedName>
    <definedName name="Z_69321B6F_CF2A_4DAB_82CF_8CAAD629F257_.wvu.FilterData" localSheetId="0" hidden="1">'на 01.07.2018'!$A$7:$J$403</definedName>
    <definedName name="Z_6A19F32A_B160_4483_91DD_03217B777DF3_.wvu.FilterData" localSheetId="0" hidden="1">'на 01.07.2018'!$A$7:$J$403</definedName>
    <definedName name="Z_6A3BD144_0140_4ADD_AD88_B274AA069B37_.wvu.FilterData" localSheetId="0" hidden="1">'на 01.07.2018'!$A$7:$J$403</definedName>
    <definedName name="Z_6B30174D_06F6_400C_8FE4_A489A229C982_.wvu.FilterData" localSheetId="0" hidden="1">'на 01.07.2018'!$A$7:$J$403</definedName>
    <definedName name="Z_6B9F1A4E_485B_421D_A44C_0AAE5901E28D_.wvu.FilterData" localSheetId="0" hidden="1">'на 01.07.2018'!$A$7:$J$403</definedName>
    <definedName name="Z_6BE4E62B_4F97_4F96_9638_8ADCE8F932B1_.wvu.FilterData" localSheetId="0" hidden="1">'на 01.07.2018'!$A$7:$H$145</definedName>
    <definedName name="Z_6BE735CC_AF2E_4F67_B22D_A8AB001D3353_.wvu.FilterData" localSheetId="0" hidden="1">'на 01.07.2018'!$A$7:$H$145</definedName>
    <definedName name="Z_6C574B3A_CBDC_4063_B039_06E2BE768645_.wvu.FilterData" localSheetId="0" hidden="1">'на 01.07.2018'!$A$7:$J$403</definedName>
    <definedName name="Z_6CF84B0C_144A_4CF4_A34E_B9147B738037_.wvu.FilterData" localSheetId="0" hidden="1">'на 01.07.2018'!$A$7:$H$145</definedName>
    <definedName name="Z_6D091BF8_3118_4C66_BFCF_A396B92963B0_.wvu.FilterData" localSheetId="0" hidden="1">'на 01.07.2018'!$A$7:$J$403</definedName>
    <definedName name="Z_6D692D1F_2186_4B62_878B_AABF13F25116_.wvu.FilterData" localSheetId="0" hidden="1">'на 01.07.2018'!$A$7:$J$403</definedName>
    <definedName name="Z_6D7CFBF1_75D3_41F3_8694_AE4E45FE6F72_.wvu.FilterData" localSheetId="0" hidden="1">'на 01.07.2018'!$A$7:$J$403</definedName>
    <definedName name="Z_6E1926CF_4906_4A55_811C_617ED8BB98BA_.wvu.FilterData" localSheetId="0" hidden="1">'на 01.07.2018'!$A$7:$J$403</definedName>
    <definedName name="Z_6E2D6686_B9FD_4BBA_8CD4_95C6386F5509_.wvu.FilterData" localSheetId="0" hidden="1">'на 01.07.2018'!$A$7:$H$145</definedName>
    <definedName name="Z_6E4A7295_8CE0_4D28_ABEF_D38EBAE7C204_.wvu.FilterData" localSheetId="0" hidden="1">'на 01.07.2018'!$A$7:$J$403</definedName>
    <definedName name="Z_6E4A7295_8CE0_4D28_ABEF_D38EBAE7C204_.wvu.PrintArea" localSheetId="0" hidden="1">'на 01.07.2018'!$A$1:$J$199</definedName>
    <definedName name="Z_6E4A7295_8CE0_4D28_ABEF_D38EBAE7C204_.wvu.PrintTitles" localSheetId="0" hidden="1">'на 01.07.2018'!$5:$8</definedName>
    <definedName name="Z_6ECBF068_1C02_4E6C_B4E6_EB2B6EC464BD_.wvu.FilterData" localSheetId="0" hidden="1">'на 01.07.2018'!$A$7:$J$403</definedName>
    <definedName name="Z_6F1223ED_6D7E_4BDC_97BD_57C6B16DF50B_.wvu.FilterData" localSheetId="0" hidden="1">'на 01.07.2018'!$A$7:$J$403</definedName>
    <definedName name="Z_6F188E27_E72B_48C9_888E_3A4AAF082D5A_.wvu.FilterData" localSheetId="0" hidden="1">'на 01.07.2018'!$A$7:$J$403</definedName>
    <definedName name="Z_6F60BF81_D1A9_4E04_93E7_3EE7124B8D23_.wvu.FilterData" localSheetId="0" hidden="1">'на 01.07.2018'!$A$7:$H$145</definedName>
    <definedName name="Z_6FA95ECB_A72C_44B0_B29D_BED71D2AC5FA_.wvu.FilterData" localSheetId="0" hidden="1">'на 01.07.2018'!$A$7:$J$403</definedName>
    <definedName name="Z_701E5EC3_E633_4389_A70E_4DD82E713CE4_.wvu.FilterData" localSheetId="0" hidden="1">'на 01.07.2018'!$A$7:$J$403</definedName>
    <definedName name="Z_70567FCD_AD22_4F19_9380_E5332B152F74_.wvu.FilterData" localSheetId="0" hidden="1">'на 01.07.2018'!$A$7:$J$403</definedName>
    <definedName name="Z_706D67E7_3361_40B2_829D_8844AB8060E2_.wvu.FilterData" localSheetId="0" hidden="1">'на 01.07.2018'!$A$7:$H$145</definedName>
    <definedName name="Z_70E4543C_ADDB_4019_BDB2_F36D27861FA5_.wvu.FilterData" localSheetId="0" hidden="1">'на 01.07.2018'!$A$7:$J$403</definedName>
    <definedName name="Z_70F1B7E8_7988_4C81_9922_ABE1AE06A197_.wvu.FilterData" localSheetId="0" hidden="1">'на 01.07.2018'!$A$7:$J$403</definedName>
    <definedName name="Z_7246383F_5A7C_4469_ABE5_F3DE99D7B98C_.wvu.FilterData" localSheetId="0" hidden="1">'на 01.07.2018'!$A$7:$H$145</definedName>
    <definedName name="Z_728B417D_5E48_46CF_86FE_9C0FFD136F19_.wvu.FilterData" localSheetId="0" hidden="1">'на 01.07.2018'!$A$7:$J$403</definedName>
    <definedName name="Z_72971C39_5C91_4008_BD77_2DC24FDFDCB6_.wvu.FilterData" localSheetId="0" hidden="1">'на 01.07.2018'!$A$7:$J$403</definedName>
    <definedName name="Z_72BCCF18_7B1D_4731_977C_FF5C187A4C82_.wvu.FilterData" localSheetId="0" hidden="1">'на 01.07.2018'!$A$7:$J$403</definedName>
    <definedName name="Z_72C0943B_A5D5_4B80_AD54_166C5CDC74DE_.wvu.FilterData" localSheetId="0" hidden="1">'на 01.07.2018'!$A$3:$K$200</definedName>
    <definedName name="Z_72C0943B_A5D5_4B80_AD54_166C5CDC74DE_.wvu.PrintArea" localSheetId="0" hidden="1">'на 01.07.2018'!$A$1:$J$202</definedName>
    <definedName name="Z_72C0943B_A5D5_4B80_AD54_166C5CDC74DE_.wvu.PrintTitles" localSheetId="0" hidden="1">'на 01.07.2018'!$5:$8</definedName>
    <definedName name="Z_7351B774_7780_442A_903E_647131A150ED_.wvu.FilterData" localSheetId="0" hidden="1">'на 01.07.2018'!$A$7:$J$403</definedName>
    <definedName name="Z_73DD0BF4_420B_48CB_9B9B_8A8636EFB6F5_.wvu.FilterData" localSheetId="0" hidden="1">'на 01.07.2018'!$A$7:$J$403</definedName>
    <definedName name="Z_741C3AAD_37E5_4231_B8F1_6F6ABAB5BA70_.wvu.FilterData" localSheetId="0" hidden="1">'на 01.07.2018'!$A$3:$K$200</definedName>
    <definedName name="Z_742C8CE1_B323_4B6C_901C_E2B713ADDB04_.wvu.FilterData" localSheetId="0" hidden="1">'на 01.07.2018'!$A$7:$H$145</definedName>
    <definedName name="Z_74F25527_9FBE_45D8_B38D_2B215FE8DD1E_.wvu.FilterData" localSheetId="0" hidden="1">'на 01.07.2018'!$A$7:$J$403</definedName>
    <definedName name="Z_762066AC_D656_4392_845D_8C6157B76764_.wvu.FilterData" localSheetId="0" hidden="1">'на 01.07.2018'!$A$7:$H$145</definedName>
    <definedName name="Z_7654DBDC_86A8_4903_B5DC_30516E94F2C0_.wvu.FilterData" localSheetId="0" hidden="1">'на 01.07.2018'!$A$7:$J$403</definedName>
    <definedName name="Z_77081AB2_288F_4D22_9FAD_2429DAF1E510_.wvu.FilterData" localSheetId="0" hidden="1">'на 01.07.2018'!$A$7:$J$403</definedName>
    <definedName name="Z_777611BF_FE54_48A9_A8A8_0C82A3AE3A94_.wvu.FilterData" localSheetId="0" hidden="1">'на 01.07.2018'!$A$7:$J$403</definedName>
    <definedName name="Z_793C7B2D_7F2B_48EC_8A47_D2709381137D_.wvu.FilterData" localSheetId="0" hidden="1">'на 01.07.2018'!$A$7:$J$403</definedName>
    <definedName name="Z_799DB00F_141C_483B_A462_359C05A36D93_.wvu.FilterData" localSheetId="0" hidden="1">'на 01.07.2018'!$A$7:$H$145</definedName>
    <definedName name="Z_79E4D554_5B2C_41A7_B934_B430838AA03E_.wvu.FilterData" localSheetId="0" hidden="1">'на 01.07.2018'!$A$7:$J$403</definedName>
    <definedName name="Z_7A01CF94_90AE_4821_93EE_D3FE8D12D8D5_.wvu.FilterData" localSheetId="0" hidden="1">'на 01.07.2018'!$A$7:$J$403</definedName>
    <definedName name="Z_7A09065A_45D5_4C53_B9DD_121DF6719D64_.wvu.FilterData" localSheetId="0" hidden="1">'на 01.07.2018'!$A$7:$H$145</definedName>
    <definedName name="Z_7A71A7FF_8800_4D00_AEC1_1B599D526CDE_.wvu.FilterData" localSheetId="0" hidden="1">'на 01.07.2018'!$A$7:$J$403</definedName>
    <definedName name="Z_7AE14342_BF53_4FA2_8C85_1038D8BA9596_.wvu.FilterData" localSheetId="0" hidden="1">'на 01.07.2018'!$A$7:$H$145</definedName>
    <definedName name="Z_7B245AB0_C2AF_4822_BFC4_2399F85856C1_.wvu.Cols" localSheetId="0" hidden="1">'на 01.07.2018'!#REF!,'на 01.07.2018'!#REF!</definedName>
    <definedName name="Z_7B245AB0_C2AF_4822_BFC4_2399F85856C1_.wvu.FilterData" localSheetId="0" hidden="1">'на 01.07.2018'!$A$7:$J$403</definedName>
    <definedName name="Z_7B245AB0_C2AF_4822_BFC4_2399F85856C1_.wvu.PrintArea" localSheetId="0" hidden="1">'на 01.07.2018'!$A$1:$J$195</definedName>
    <definedName name="Z_7B245AB0_C2AF_4822_BFC4_2399F85856C1_.wvu.PrintTitles" localSheetId="0" hidden="1">'на 01.07.2018'!$5:$8</definedName>
    <definedName name="Z_7B77AEA7_9EB0_430F_94C7_6393A69B0369_.wvu.FilterData" localSheetId="0" hidden="1">'на 01.07.2018'!$A$7:$J$403</definedName>
    <definedName name="Z_7BA445E6_50A0_4F67_81F2_B2945A5BFD3F_.wvu.FilterData" localSheetId="0" hidden="1">'на 01.07.2018'!$A$7:$J$403</definedName>
    <definedName name="Z_7BC27702_AD83_4B6E_860E_D694439F877D_.wvu.FilterData" localSheetId="0" hidden="1">'на 01.07.2018'!$A$7:$H$145</definedName>
    <definedName name="Z_7CB2D520_A8A5_4D6C_BE39_64C505DBAE2C_.wvu.FilterData" localSheetId="0" hidden="1">'на 01.07.2018'!$A$7:$J$403</definedName>
    <definedName name="Z_7CB9D1CB_80BA_40B4_9A94_7ED38A1B10BF_.wvu.FilterData" localSheetId="0" hidden="1">'на 01.07.2018'!$A$7:$J$403</definedName>
    <definedName name="Z_7DB24378_D193_4D04_9739_831C8625EEAE_.wvu.FilterData" localSheetId="0" hidden="1">'на 01.07.2018'!$A$7:$J$60</definedName>
    <definedName name="Z_7E10B4A2_86C5_49FE_B735_A2A4A6EBA352_.wvu.FilterData" localSheetId="0" hidden="1">'на 01.07.2018'!$A$7:$J$403</definedName>
    <definedName name="Z_7E77AE50_A8E9_48E1_BD6F_0651484E1DB4_.wvu.FilterData" localSheetId="0" hidden="1">'на 01.07.2018'!$A$7:$J$403</definedName>
    <definedName name="Z_7EA33A1B_0947_4DD9_ACB5_FE84B029B96C_.wvu.FilterData" localSheetId="0" hidden="1">'на 01.07.2018'!$A$7:$J$403</definedName>
    <definedName name="Z_80D84490_9B2F_4196_9FDE_6B9221814592_.wvu.FilterData" localSheetId="0" hidden="1">'на 01.07.2018'!$A$7:$J$403</definedName>
    <definedName name="Z_81403331_C5EB_4760_B273_D3D9C8D43951_.wvu.FilterData" localSheetId="0" hidden="1">'на 01.07.2018'!$A$7:$H$145</definedName>
    <definedName name="Z_81BE03B7_DE2F_4E82_8496_CAF917D1CC3F_.wvu.FilterData" localSheetId="0" hidden="1">'на 01.07.2018'!$A$7:$J$403</definedName>
    <definedName name="Z_8220CA38_66F1_4F9F_A7AE_CF3DF89B0B66_.wvu.FilterData" localSheetId="0" hidden="1">'на 01.07.2018'!$A$7:$J$403</definedName>
    <definedName name="Z_8280D1E0_5055_49CD_A383_D6B2F2EBD512_.wvu.FilterData" localSheetId="0" hidden="1">'на 01.07.2018'!$A$7:$H$145</definedName>
    <definedName name="Z_829F5F3F_AACC_4AF4_A7EF_0FD75747C358_.wvu.FilterData" localSheetId="0" hidden="1">'на 01.07.2018'!$A$7:$J$403</definedName>
    <definedName name="Z_840133FA_9546_4ED0_AA3E_E87F8F80931F_.wvu.FilterData" localSheetId="0" hidden="1">'на 01.07.2018'!$A$7:$J$403</definedName>
    <definedName name="Z_8462E4B7_FF49_4401_9CB1_027D70C3D86B_.wvu.FilterData" localSheetId="0" hidden="1">'на 01.07.2018'!$A$7:$H$145</definedName>
    <definedName name="Z_8518C130_335F_4917_99A5_712FA6AC79A6_.wvu.FilterData" localSheetId="0" hidden="1">'на 01.07.2018'!$A$7:$J$403</definedName>
    <definedName name="Z_8518EF96_21CF_4CEA_B17C_8AA8E48B82CF_.wvu.FilterData" localSheetId="0" hidden="1">'на 01.07.2018'!$A$7:$J$403</definedName>
    <definedName name="Z_85336449_1C25_4AF7_89BA_281D7385CDF9_.wvu.FilterData" localSheetId="0" hidden="1">'на 01.07.2018'!$A$7:$J$403</definedName>
    <definedName name="Z_85610BEE_6BD4_4AC9_9284_0AD9E6A15466_.wvu.FilterData" localSheetId="0" hidden="1">'на 01.07.2018'!$A$7:$J$403</definedName>
    <definedName name="Z_85621B9F_ABEF_4928_B406_5F6003CD3FC1_.wvu.FilterData" localSheetId="0" hidden="1">'на 01.07.2018'!$A$7:$J$403</definedName>
    <definedName name="Z_85EC44C9_3155_42D3_A129_8E0E8C37A7B0_.wvu.FilterData" localSheetId="0" hidden="1">'на 01.07.2018'!$A$7:$J$403</definedName>
    <definedName name="Z_8608FEAB_BF57_4E40_9AFB_AA087E242421_.wvu.FilterData" localSheetId="0" hidden="1">'на 01.07.2018'!$A$7:$J$403</definedName>
    <definedName name="Z_8649CC96_F63A_4F83_8C89_AA8F47AC05F3_.wvu.FilterData" localSheetId="0" hidden="1">'на 01.07.2018'!$A$7:$H$145</definedName>
    <definedName name="Z_866666B3_A778_4059_8EF6_136684A0F698_.wvu.FilterData" localSheetId="0" hidden="1">'на 01.07.2018'!$A$7:$J$403</definedName>
    <definedName name="Z_868403B4_F60C_4700_B312_EDA79B4B2FC0_.wvu.FilterData" localSheetId="0" hidden="1">'на 01.07.2018'!$A$7:$J$403</definedName>
    <definedName name="Z_8789C1A0_51C5_46EF_B1F1_B319BE008AC1_.wvu.FilterData" localSheetId="0" hidden="1">'на 01.07.2018'!$A$7:$J$403</definedName>
    <definedName name="Z_87AE545F_036F_4E8B_9D04_AE59AB8BAC14_.wvu.FilterData" localSheetId="0" hidden="1">'на 01.07.2018'!$A$7:$H$145</definedName>
    <definedName name="Z_87D86486_B5EF_4463_9350_9D1E042A42DF_.wvu.FilterData" localSheetId="0" hidden="1">'на 01.07.2018'!$A$7:$J$403</definedName>
    <definedName name="Z_883D51B0_0A2B_40BD_A4BD_D3780EBDA8D9_.wvu.FilterData" localSheetId="0" hidden="1">'на 01.07.2018'!$A$7:$J$403</definedName>
    <definedName name="Z_8878B53B_0E8A_4A11_8A26_C2AC9BB8A4A9_.wvu.FilterData" localSheetId="0" hidden="1">'на 01.07.2018'!$A$7:$H$145</definedName>
    <definedName name="Z_888B8943_9277_42CB_A862_699801009D7B_.wvu.FilterData" localSheetId="0" hidden="1">'на 01.07.2018'!$A$7:$J$403</definedName>
    <definedName name="Z_895608B2_F053_445E_BD6A_E885E9D4FE51_.wvu.FilterData" localSheetId="0" hidden="1">'на 01.07.2018'!$A$7:$J$403</definedName>
    <definedName name="Z_898FFEFC_C4FC_44BB_BE63_00FC13DD2042_.wvu.FilterData" localSheetId="0" hidden="1">'на 01.07.2018'!$A$7:$J$403</definedName>
    <definedName name="Z_89F2DB1B_0F19_4230_A501_8A6666788E86_.wvu.FilterData" localSheetId="0" hidden="1">'на 01.07.2018'!$A$7:$J$403</definedName>
    <definedName name="Z_8A4ABF0A_262D_4454_86FE_CA0ADCDF3E94_.wvu.FilterData" localSheetId="0" hidden="1">'на 01.07.2018'!$A$7:$J$403</definedName>
    <definedName name="Z_8BA7C340_DD6D_4BDE_939B_41C98A02B423_.wvu.FilterData" localSheetId="0" hidden="1">'на 01.07.2018'!$A$7:$J$403</definedName>
    <definedName name="Z_8BB118EA_41BC_4E46_8EA1_4268AA5B6DB1_.wvu.FilterData" localSheetId="0" hidden="1">'на 01.07.2018'!$A$7:$J$403</definedName>
    <definedName name="Z_8C04CD6E_A1CC_4EF8_8DD5_B859F52073A0_.wvu.FilterData" localSheetId="0" hidden="1">'на 01.07.2018'!$A$7:$J$403</definedName>
    <definedName name="Z_8C654415_86D2_479D_A511_8A4B3774E375_.wvu.FilterData" localSheetId="0" hidden="1">'на 01.07.2018'!$A$7:$H$145</definedName>
    <definedName name="Z_8CAD663B_CD5E_4846_B4FD_69BCB6D1EB12_.wvu.FilterData" localSheetId="0" hidden="1">'на 01.07.2018'!$A$7:$H$145</definedName>
    <definedName name="Z_8CB267BE_E783_4914_8FFF_50D79F1D75CF_.wvu.FilterData" localSheetId="0" hidden="1">'на 01.07.2018'!$A$7:$H$145</definedName>
    <definedName name="Z_8D0153EB_A3EC_4213_A12B_74D6D827770F_.wvu.FilterData" localSheetId="0" hidden="1">'на 01.07.2018'!$A$7:$J$403</definedName>
    <definedName name="Z_8D7BE686_9FAF_4C26_8FD5_5395E55E0797_.wvu.FilterData" localSheetId="0" hidden="1">'на 01.07.2018'!$A$7:$H$145</definedName>
    <definedName name="Z_8D8D2F4C_3B7E_4C1F_A367_4BA418733E1A_.wvu.FilterData" localSheetId="0" hidden="1">'на 01.07.2018'!$A$7:$H$145</definedName>
    <definedName name="Z_8DFDD887_4859_4275_91A7_634544543F21_.wvu.FilterData" localSheetId="0" hidden="1">'на 01.07.2018'!$A$7:$J$403</definedName>
    <definedName name="Z_8E62A2BE_7CE7_496E_AC79_F133ABDC98BF_.wvu.FilterData" localSheetId="0" hidden="1">'на 01.07.2018'!$A$7:$H$145</definedName>
    <definedName name="Z_8EEB3EFB_2D0D_474D_A904_853356F13984_.wvu.FilterData" localSheetId="0" hidden="1">'на 01.07.2018'!$A$7:$J$403</definedName>
    <definedName name="Z_8F2A8A22_72A2_4B00_8248_255CA52D5828_.wvu.FilterData" localSheetId="0" hidden="1">'на 01.07.2018'!$A$7:$J$403</definedName>
    <definedName name="Z_9089CAE7_C9D5_4B44_BF40_622C1D4BEC1A_.wvu.FilterData" localSheetId="0" hidden="1">'на 01.07.2018'!$A$7:$J$403</definedName>
    <definedName name="Z_90B62036_E8E2_47F2_BA67_9490969E5E89_.wvu.FilterData" localSheetId="0" hidden="1">'на 01.07.2018'!$A$7:$J$403</definedName>
    <definedName name="Z_91482E4A_EB85_41D6_AA9F_21521D0F577E_.wvu.FilterData" localSheetId="0" hidden="1">'на 01.07.2018'!$A$7:$J$403</definedName>
    <definedName name="Z_91A44DD7_EFA1_45BC_BF8A_C6EBAED142C3_.wvu.FilterData" localSheetId="0" hidden="1">'на 01.07.2018'!$A$7:$J$403</definedName>
    <definedName name="Z_92A69ACC_08E1_4049_9A4E_909BE09E8D3F_.wvu.FilterData" localSheetId="0" hidden="1">'на 01.07.2018'!$A$7:$J$403</definedName>
    <definedName name="Z_92A7494D_B642_4D2E_8A98_FA3ADD190BCE_.wvu.FilterData" localSheetId="0" hidden="1">'на 01.07.2018'!$A$7:$J$403</definedName>
    <definedName name="Z_92A89EF4_8A4E_4790_B0CC_01892B6039EB_.wvu.FilterData" localSheetId="0" hidden="1">'на 01.07.2018'!$A$7:$J$403</definedName>
    <definedName name="Z_92E38377_38CC_496E_BBD8_5394F7550FE3_.wvu.FilterData" localSheetId="0" hidden="1">'на 01.07.2018'!$A$7:$J$403</definedName>
    <definedName name="Z_93030161_EBD2_4C55_BB01_67290B2149A7_.wvu.FilterData" localSheetId="0" hidden="1">'на 01.07.2018'!$A$7:$J$403</definedName>
    <definedName name="Z_935DFEC4_8817_4BB5_A846_9674D5A05EE9_.wvu.FilterData" localSheetId="0" hidden="1">'на 01.07.2018'!$A$7:$H$145</definedName>
    <definedName name="Z_938F43B0_CEED_4632_948B_C835F76DFE4A_.wvu.FilterData" localSheetId="0" hidden="1">'на 01.07.2018'!$A$7:$J$403</definedName>
    <definedName name="Z_93997AAE_3E78_48E8_AE0E_38B78085663A_.wvu.FilterData" localSheetId="0" hidden="1">'на 01.07.2018'!$A$7:$J$403</definedName>
    <definedName name="Z_944D1186_FA84_48E6_9A44_19022D55084A_.wvu.FilterData" localSheetId="0" hidden="1">'на 01.07.2018'!$A$7:$J$403</definedName>
    <definedName name="Z_94E3B816_367C_44F4_94FC_13D42F694C13_.wvu.FilterData" localSheetId="0" hidden="1">'на 01.07.2018'!$A$7:$J$403</definedName>
    <definedName name="Z_95B5A563_A81C_425C_AC80_18232E0FA0F2_.wvu.FilterData" localSheetId="0" hidden="1">'на 01.07.2018'!$A$7:$H$145</definedName>
    <definedName name="Z_95DCDA71_E71C_4701_B168_34A55CC7547D_.wvu.FilterData" localSheetId="0" hidden="1">'на 01.07.2018'!$A$7:$J$403</definedName>
    <definedName name="Z_95E04D27_058D_4765_8CB6_B789CC5A15B9_.wvu.FilterData" localSheetId="0" hidden="1">'на 01.07.2018'!$A$7:$J$403</definedName>
    <definedName name="Z_96167660_EA8B_4F7D_87A1_785E97B459B3_.wvu.FilterData" localSheetId="0" hidden="1">'на 01.07.2018'!$A$7:$H$145</definedName>
    <definedName name="Z_96879477_4713_4ABC_982A_7EB1C07B4DED_.wvu.FilterData" localSheetId="0" hidden="1">'на 01.07.2018'!$A$7:$H$145</definedName>
    <definedName name="Z_969E164A_AA47_4A3D_AECC_F3C5A8BBA40A_.wvu.FilterData" localSheetId="0" hidden="1">'на 01.07.2018'!$A$7:$J$403</definedName>
    <definedName name="Z_9780079B_2369_4362_9878_DE63286783A8_.wvu.FilterData" localSheetId="0" hidden="1">'на 01.07.2018'!$A$7:$J$403</definedName>
    <definedName name="Z_97B55429_A18E_43B5_9AF8_FE73FCDE4BBB_.wvu.FilterData" localSheetId="0" hidden="1">'на 01.07.2018'!$A$7:$J$403</definedName>
    <definedName name="Z_97E2C09C_6040_4BDA_B6A0_AF60F993AC48_.wvu.FilterData" localSheetId="0" hidden="1">'на 01.07.2018'!$A$7:$J$403</definedName>
    <definedName name="Z_97F74FDF_2C27_4D85_A3A7_1EF51A8A2DFF_.wvu.FilterData" localSheetId="0" hidden="1">'на 01.07.2018'!$A$7:$H$145</definedName>
    <definedName name="Z_987C1B6D_28A7_49CB_BBF0_6C3FFB9FC1C5_.wvu.FilterData" localSheetId="0" hidden="1">'на 01.07.2018'!$A$7:$J$403</definedName>
    <definedName name="Z_98BF881C_EB9C_4397_B787_F3FB50ED2890_.wvu.FilterData" localSheetId="0" hidden="1">'на 01.07.2018'!$A$7:$J$403</definedName>
    <definedName name="Z_98E168F2_55D9_4CA5_BFC7_4762AF11FD48_.wvu.FilterData" localSheetId="0" hidden="1">'на 01.07.2018'!$A$7:$J$403</definedName>
    <definedName name="Z_998B8119_4FF3_4A16_838D_539C6AE34D55_.wvu.Cols" localSheetId="0" hidden="1">'на 01.07.2018'!#REF!,'на 01.07.2018'!#REF!</definedName>
    <definedName name="Z_998B8119_4FF3_4A16_838D_539C6AE34D55_.wvu.FilterData" localSheetId="0" hidden="1">'на 01.07.2018'!$A$7:$J$403</definedName>
    <definedName name="Z_998B8119_4FF3_4A16_838D_539C6AE34D55_.wvu.PrintArea" localSheetId="0" hidden="1">'на 01.07.2018'!$A$1:$J$195</definedName>
    <definedName name="Z_998B8119_4FF3_4A16_838D_539C6AE34D55_.wvu.PrintTitles" localSheetId="0" hidden="1">'на 01.07.2018'!$5:$8</definedName>
    <definedName name="Z_998B8119_4FF3_4A16_838D_539C6AE34D55_.wvu.Rows" localSheetId="0" hidden="1">'на 01.07.2018'!#REF!</definedName>
    <definedName name="Z_99950613_28E7_4EC2_B918_559A2757B0A9_.wvu.FilterData" localSheetId="0" hidden="1">'на 01.07.2018'!$A$7:$J$403</definedName>
    <definedName name="Z_99950613_28E7_4EC2_B918_559A2757B0A9_.wvu.PrintArea" localSheetId="0" hidden="1">'на 01.07.2018'!$A$1:$J$201</definedName>
    <definedName name="Z_99950613_28E7_4EC2_B918_559A2757B0A9_.wvu.PrintTitles" localSheetId="0" hidden="1">'на 01.07.2018'!$5:$8</definedName>
    <definedName name="Z_9A28E7E9_55CD_40D9_9E29_E07B8DD3C238_.wvu.FilterData" localSheetId="0" hidden="1">'на 01.07.2018'!$A$7:$J$403</definedName>
    <definedName name="Z_9A769443_7DFA_43D5_AB26_6F2EEF53DAF1_.wvu.FilterData" localSheetId="0" hidden="1">'на 01.07.2018'!$A$7:$H$145</definedName>
    <definedName name="Z_9C310551_EC8B_4B87_B5AF_39FC532C6FE3_.wvu.FilterData" localSheetId="0" hidden="1">'на 01.07.2018'!$A$7:$H$145</definedName>
    <definedName name="Z_9C38FBC7_6E93_40A5_BD30_7720FC92D0D4_.wvu.FilterData" localSheetId="0" hidden="1">'на 01.07.2018'!$A$7:$J$403</definedName>
    <definedName name="Z_9CB26755_9CF3_42C9_A567_6FF9CCE0F397_.wvu.FilterData" localSheetId="0" hidden="1">'на 01.07.2018'!$A$7:$J$403</definedName>
    <definedName name="Z_9D24C81C_5B18_4B40_BF88_7236C9CAE366_.wvu.FilterData" localSheetId="0" hidden="1">'на 01.07.2018'!$A$7:$H$145</definedName>
    <definedName name="Z_9E1D944D_E62F_4660_B928_F956F86CCB3D_.wvu.FilterData" localSheetId="0" hidden="1">'на 01.07.2018'!$A$7:$J$403</definedName>
    <definedName name="Z_9E720D93_31F0_4636_BA00_6CE6F83F3651_.wvu.FilterData" localSheetId="0" hidden="1">'на 01.07.2018'!$A$7:$J$403</definedName>
    <definedName name="Z_9E943B7D_D4C7_443F_BC4C_8AB90546D8A5_.wvu.Cols" localSheetId="0" hidden="1">'на 01.07.2018'!#REF!,'на 01.07.2018'!#REF!</definedName>
    <definedName name="Z_9E943B7D_D4C7_443F_BC4C_8AB90546D8A5_.wvu.FilterData" localSheetId="0" hidden="1">'на 01.07.2018'!$A$3:$J$60</definedName>
    <definedName name="Z_9E943B7D_D4C7_443F_BC4C_8AB90546D8A5_.wvu.PrintTitles" localSheetId="0" hidden="1">'на 01.07.2018'!$5:$8</definedName>
    <definedName name="Z_9E943B7D_D4C7_443F_BC4C_8AB90546D8A5_.wvu.Rows" localSheetId="0" hidden="1">'на 01.07.2018'!#REF!,'на 01.07.2018'!#REF!,'на 01.07.2018'!#REF!,'на 01.07.2018'!#REF!,'на 01.07.2018'!#REF!,'на 01.07.2018'!#REF!,'на 01.07.2018'!#REF!,'на 01.07.2018'!#REF!,'на 01.07.2018'!#REF!,'на 01.07.2018'!#REF!,'на 01.07.2018'!#REF!,'на 01.07.2018'!#REF!,'на 01.07.2018'!#REF!,'на 01.07.2018'!#REF!,'на 01.07.2018'!#REF!,'на 01.07.2018'!#REF!,'на 01.07.2018'!#REF!,'на 01.07.2018'!#REF!,'на 01.07.2018'!#REF!,'на 01.07.2018'!#REF!</definedName>
    <definedName name="Z_9EC99D85_9CBB_4D41_A0AC_5A782960B43C_.wvu.FilterData" localSheetId="0" hidden="1">'на 01.07.2018'!$A$7:$H$145</definedName>
    <definedName name="Z_9F469FEB_94D1_4BA9_BDF6_0A94C53541EA_.wvu.FilterData" localSheetId="0" hidden="1">'на 01.07.2018'!$A$7:$J$403</definedName>
    <definedName name="Z_9FA29541_62F4_4CED_BF33_19F6BA57578F_.wvu.Cols" localSheetId="0" hidden="1">'на 01.07.2018'!#REF!,'на 01.07.2018'!#REF!</definedName>
    <definedName name="Z_9FA29541_62F4_4CED_BF33_19F6BA57578F_.wvu.FilterData" localSheetId="0" hidden="1">'на 01.07.2018'!$A$7:$J$403</definedName>
    <definedName name="Z_9FA29541_62F4_4CED_BF33_19F6BA57578F_.wvu.PrintArea" localSheetId="0" hidden="1">'на 01.07.2018'!$A$1:$J$195</definedName>
    <definedName name="Z_9FA29541_62F4_4CED_BF33_19F6BA57578F_.wvu.PrintTitles" localSheetId="0" hidden="1">'на 01.07.2018'!$5:$8</definedName>
    <definedName name="Z_9FDAEEB9_7434_4701_B9D3_AEFADA35D37B_.wvu.FilterData" localSheetId="0" hidden="1">'на 01.07.2018'!$A$7:$J$403</definedName>
    <definedName name="Z_A08B7B60_BE09_484D_B75E_15D9DE206B17_.wvu.FilterData" localSheetId="0" hidden="1">'на 01.07.2018'!$A$7:$J$403</definedName>
    <definedName name="Z_A0963EEC_5578_46DF_B7B0_2B9F8CADC5B9_.wvu.FilterData" localSheetId="0" hidden="1">'на 01.07.2018'!$A$7:$J$403</definedName>
    <definedName name="Z_A0A3CD9B_2436_40D7_91DB_589A95FBBF00_.wvu.Cols" localSheetId="0" hidden="1">'на 01.07.2018'!#REF!</definedName>
    <definedName name="Z_A0A3CD9B_2436_40D7_91DB_589A95FBBF00_.wvu.FilterData" localSheetId="0" hidden="1">'на 01.07.2018'!$A$7:$J$403</definedName>
    <definedName name="Z_A0A3CD9B_2436_40D7_91DB_589A95FBBF00_.wvu.PrintArea" localSheetId="0" hidden="1">'на 01.07.2018'!$A$1:$J$205</definedName>
    <definedName name="Z_A0A3CD9B_2436_40D7_91DB_589A95FBBF00_.wvu.PrintTitles" localSheetId="0" hidden="1">'на 01.07.2018'!$5:$8</definedName>
    <definedName name="Z_A0EB0A04_1124_498B_8C4B_C1E25B53C1A8_.wvu.FilterData" localSheetId="0" hidden="1">'на 01.07.2018'!$A$7:$H$145</definedName>
    <definedName name="Z_A113B19A_DB2C_4585_AED7_B7EF9F05E57E_.wvu.FilterData" localSheetId="0" hidden="1">'на 01.07.2018'!$A$7:$J$403</definedName>
    <definedName name="Z_A1252AD3_62A9_4B5D_B0FA_98A0DCCDEFC0_.wvu.FilterData" localSheetId="0" hidden="1">'на 01.07.2018'!$A$7:$J$403</definedName>
    <definedName name="Z_A2611F3A_C06C_4662_B39E_6F08BA7C9B14_.wvu.FilterData" localSheetId="0" hidden="1">'на 01.07.2018'!$A$7:$H$145</definedName>
    <definedName name="Z_A28DA500_33FC_4913_B21A_3E2D7ED7A130_.wvu.FilterData" localSheetId="0" hidden="1">'на 01.07.2018'!$A$7:$H$145</definedName>
    <definedName name="Z_A38250FB_559C_49CE_918A_6673F9586B86_.wvu.FilterData" localSheetId="0" hidden="1">'на 01.07.2018'!$A$7:$J$403</definedName>
    <definedName name="Z_A5169FE8_9D26_44E6_A6EA_F78B40E1DE01_.wvu.FilterData" localSheetId="0" hidden="1">'на 01.07.2018'!$A$7:$J$403</definedName>
    <definedName name="Z_A62258B9_7768_4C4F_AFFC_537782E81CFF_.wvu.FilterData" localSheetId="0" hidden="1">'на 01.07.2018'!$A$7:$H$145</definedName>
    <definedName name="Z_A65D4FF6_26A1_47FE_AF98_41E05002FB1E_.wvu.FilterData" localSheetId="0" hidden="1">'на 01.07.2018'!$A$7:$H$145</definedName>
    <definedName name="Z_A6816A2A_A381_4629_A196_A2D2CBED046E_.wvu.FilterData" localSheetId="0" hidden="1">'на 01.07.2018'!$A$7:$J$403</definedName>
    <definedName name="Z_A6B98527_7CBF_4E4D_BDEA_9334A3EB779F_.wvu.Cols" localSheetId="0" hidden="1">'на 01.07.2018'!#REF!,'на 01.07.2018'!#REF!,'на 01.07.2018'!$K:$BN</definedName>
    <definedName name="Z_A6B98527_7CBF_4E4D_BDEA_9334A3EB779F_.wvu.FilterData" localSheetId="0" hidden="1">'на 01.07.2018'!$A$7:$J$403</definedName>
    <definedName name="Z_A6B98527_7CBF_4E4D_BDEA_9334A3EB779F_.wvu.PrintArea" localSheetId="0" hidden="1">'на 01.07.2018'!$A$1:$BN$195</definedName>
    <definedName name="Z_A6B98527_7CBF_4E4D_BDEA_9334A3EB779F_.wvu.PrintTitles" localSheetId="0" hidden="1">'на 01.07.2018'!$5:$7</definedName>
    <definedName name="Z_A8EFE8CB_4B40_4A53_8B7A_29439E2B50D7_.wvu.FilterData" localSheetId="0" hidden="1">'на 01.07.2018'!$A$7:$J$403</definedName>
    <definedName name="Z_A98C96B5_CE3A_4FF9_B3E5_0DBB66ADC5BB_.wvu.FilterData" localSheetId="0" hidden="1">'на 01.07.2018'!$A$7:$H$145</definedName>
    <definedName name="Z_A9BB2943_E4B1_4809_A926_69F8C50E1CF2_.wvu.FilterData" localSheetId="0" hidden="1">'на 01.07.2018'!$A$7:$J$403</definedName>
    <definedName name="Z_AA4C7BF5_07E0_4095_B165_D2AF600190FA_.wvu.FilterData" localSheetId="0" hidden="1">'на 01.07.2018'!$A$7:$H$145</definedName>
    <definedName name="Z_AAC4B5AB_1913_4D9C_A1FF_BD9345E009EB_.wvu.FilterData" localSheetId="0" hidden="1">'на 01.07.2018'!$A$7:$H$145</definedName>
    <definedName name="Z_AB20AEF7_931C_411F_91E6_F461408B5AE6_.wvu.FilterData" localSheetId="0" hidden="1">'на 01.07.2018'!$A$7:$J$403</definedName>
    <definedName name="Z_ABA75302_0F6D_4886_9D81_1818E8870CAA_.wvu.FilterData" localSheetId="0" hidden="1">'на 01.07.2018'!$A$3:$K$200</definedName>
    <definedName name="Z_ABAF42E6_6CD6_46B1_A0C6_0099C207BC1C_.wvu.FilterData" localSheetId="0" hidden="1">'на 01.07.2018'!$A$7:$J$403</definedName>
    <definedName name="Z_ABF07E15_3FB5_46FA_8B18_72FA32E3F1DA_.wvu.FilterData" localSheetId="0" hidden="1">'на 01.07.2018'!$A$7:$J$403</definedName>
    <definedName name="Z_ACFE2E5A_B4BC_4793_B103_05F97C227772_.wvu.FilterData" localSheetId="0" hidden="1">'на 01.07.2018'!$A$7:$J$403</definedName>
    <definedName name="Z_AD079EA2_4E18_46EE_8E20_0C7923C917D2_.wvu.FilterData" localSheetId="0" hidden="1">'на 01.07.2018'!$A$7:$J$403</definedName>
    <definedName name="Z_ADE318A0_9CB5_431A_AF2B_D561B19631D9_.wvu.FilterData" localSheetId="0" hidden="1">'на 01.07.2018'!$A$7:$J$403</definedName>
    <definedName name="Z_AF01D870_77CB_46A2_A95B_3A27FF42EAA8_.wvu.FilterData" localSheetId="0" hidden="1">'на 01.07.2018'!$A$7:$H$145</definedName>
    <definedName name="Z_AF1AEFF5_9892_4FCB_BD3E_6CF1CEE1B71B_.wvu.FilterData" localSheetId="0" hidden="1">'на 01.07.2018'!$A$7:$J$403</definedName>
    <definedName name="Z_AFABF6AA_2F6E_48B0_98F8_213EA30990B1_.wvu.FilterData" localSheetId="0" hidden="1">'на 01.07.2018'!$A$7:$J$403</definedName>
    <definedName name="Z_AFC26506_1EE1_430F_B247_3257CE41958A_.wvu.FilterData" localSheetId="0" hidden="1">'на 01.07.2018'!$A$7:$J$403</definedName>
    <definedName name="Z_B00B4D71_156E_4DD9_93CC_1F392CBA035F_.wvu.FilterData" localSheetId="0" hidden="1">'на 01.07.2018'!$A$7:$J$403</definedName>
    <definedName name="Z_B0B61858_D248_4F0B_95EB_A53482FBF19B_.wvu.FilterData" localSheetId="0" hidden="1">'на 01.07.2018'!$A$7:$J$403</definedName>
    <definedName name="Z_B0BB7BD4_E507_4D19_A9BF_6595068A89B5_.wvu.FilterData" localSheetId="0" hidden="1">'на 01.07.2018'!$A$7:$J$403</definedName>
    <definedName name="Z_B180D137_9F25_4AD4_9057_37928F1867A8_.wvu.FilterData" localSheetId="0" hidden="1">'на 01.07.2018'!$A$7:$H$145</definedName>
    <definedName name="Z_B1FA2CF0_321B_4787_93E8_EB6D5C78D6B5_.wvu.FilterData" localSheetId="0" hidden="1">'на 01.07.2018'!$A$7:$J$403</definedName>
    <definedName name="Z_B246A3A0_6AE0_4610_AE7A_F7490C26DBCA_.wvu.FilterData" localSheetId="0" hidden="1">'на 01.07.2018'!$A$7:$J$403</definedName>
    <definedName name="Z_B2D38EAC_E767_43A7_B7A2_621639FE347D_.wvu.FilterData" localSheetId="0" hidden="1">'на 01.07.2018'!$A$7:$H$145</definedName>
    <definedName name="Z_B3114865_FFF9_40B7_B9E6_C3642102DCF9_.wvu.FilterData" localSheetId="0" hidden="1">'на 01.07.2018'!$A$7:$J$403</definedName>
    <definedName name="Z_B3339176_D3D0_4D7A_8AAB_C0B71F942A93_.wvu.FilterData" localSheetId="0" hidden="1">'на 01.07.2018'!$A$7:$H$145</definedName>
    <definedName name="Z_B45FAC42_679D_43AB_B511_9E5492CAC2DB_.wvu.FilterData" localSheetId="0" hidden="1">'на 01.07.2018'!$A$7:$H$145</definedName>
    <definedName name="Z_B499C08D_A2E7_417F_A9B7_BFCE2B66534F_.wvu.FilterData" localSheetId="0" hidden="1">'на 01.07.2018'!$A$7:$J$403</definedName>
    <definedName name="Z_B543C7D0_E350_4DA4_A835_ADCB64A4D66D_.wvu.FilterData" localSheetId="0" hidden="1">'на 01.07.2018'!$A$7:$J$403</definedName>
    <definedName name="Z_B5533D56_E1AE_4DE7_8436_EF9CA55A4943_.wvu.FilterData" localSheetId="0" hidden="1">'на 01.07.2018'!$A$7:$J$403</definedName>
    <definedName name="Z_B56BEF44_39DC_4F5B_A5E5_157C237832AF_.wvu.FilterData" localSheetId="0" hidden="1">'на 01.07.2018'!$A$7:$H$145</definedName>
    <definedName name="Z_B5A6FE62_B66C_45B1_AF17_B7686B0B3A3F_.wvu.FilterData" localSheetId="0" hidden="1">'на 01.07.2018'!$A$7:$J$403</definedName>
    <definedName name="Z_B603D180_E09A_4B9C_810F_9423EBA4A0EA_.wvu.FilterData" localSheetId="0" hidden="1">'на 01.07.2018'!$A$7:$J$403</definedName>
    <definedName name="Z_B698776A_6A96_445D_9813_F5440DD90495_.wvu.FilterData" localSheetId="0" hidden="1">'на 01.07.2018'!$A$7:$J$403</definedName>
    <definedName name="Z_B6D72401_10F2_4D08_9A2D_EC1E2043D946_.wvu.FilterData" localSheetId="0" hidden="1">'на 01.07.2018'!$A$7:$J$403</definedName>
    <definedName name="Z_B6F11AB1_40C8_4880_BE42_1C35664CF325_.wvu.FilterData" localSheetId="0" hidden="1">'на 01.07.2018'!$A$7:$J$403</definedName>
    <definedName name="Z_B736B334_F8CF_4A1D_A747_B2B8CF3F3731_.wvu.FilterData" localSheetId="0" hidden="1">'на 01.07.2018'!$A$7:$J$403</definedName>
    <definedName name="Z_B7A22467_168B_475A_AC6B_F744F4990F6A_.wvu.FilterData" localSheetId="0" hidden="1">'на 01.07.2018'!$A$7:$J$403</definedName>
    <definedName name="Z_B7A4DC29_6CA3_48BD_BD2B_5EA61D250392_.wvu.FilterData" localSheetId="0" hidden="1">'на 01.07.2018'!$A$7:$H$145</definedName>
    <definedName name="Z_B7F67755_3086_43A6_86E7_370F80E61BD0_.wvu.FilterData" localSheetId="0" hidden="1">'на 01.07.2018'!$A$7:$H$145</definedName>
    <definedName name="Z_B8283716_285A_45D5_8283_DCA7A3C9CFC7_.wvu.FilterData" localSheetId="0" hidden="1">'на 01.07.2018'!$A$7:$J$403</definedName>
    <definedName name="Z_B858041A_E0C9_4C5A_A736_A0DA4684B712_.wvu.FilterData" localSheetId="0" hidden="1">'на 01.07.2018'!$A$7:$J$403</definedName>
    <definedName name="Z_B8EDA240_D337_4165_927F_4408D011F4B1_.wvu.FilterData" localSheetId="0" hidden="1">'на 01.07.2018'!$A$7:$J$403</definedName>
    <definedName name="Z_B9FDB936_DEDC_405B_AC55_3262523808BE_.wvu.FilterData" localSheetId="0" hidden="1">'на 01.07.2018'!$A$7:$J$403</definedName>
    <definedName name="Z_BAB4825B_2E54_4A6C_A72D_1F8E7B4FEFFB_.wvu.FilterData" localSheetId="0" hidden="1">'на 01.07.2018'!$A$7:$J$403</definedName>
    <definedName name="Z_BAFB3A8F_5ACD_4C4A_A33C_831C754D88C0_.wvu.FilterData" localSheetId="0" hidden="1">'на 01.07.2018'!$A$7:$J$403</definedName>
    <definedName name="Z_BC09D690_D177_4FC8_AE1F_8F0F0D5C6ECD_.wvu.FilterData" localSheetId="0" hidden="1">'на 01.07.2018'!$A$7:$J$403</definedName>
    <definedName name="Z_BC6910FC_42F8_457B_8F8D_9BC0111CE283_.wvu.FilterData" localSheetId="0" hidden="1">'на 01.07.2018'!$A$7:$J$403</definedName>
    <definedName name="Z_BD707806_8F10_492F_81AE_A7900A187828_.wvu.FilterData" localSheetId="0" hidden="1">'на 01.07.2018'!$A$3:$K$200</definedName>
    <definedName name="Z_BDD573CF_BFE0_4002_B5F7_E438A5DAD635_.wvu.FilterData" localSheetId="0" hidden="1">'на 01.07.2018'!$A$7:$J$403</definedName>
    <definedName name="Z_BE3F7214_4B0C_40FA_B4F7_B0F38416BCEF_.wvu.FilterData" localSheetId="0" hidden="1">'на 01.07.2018'!$A$7:$J$403</definedName>
    <definedName name="Z_BE442298_736F_47F5_9592_76FFCCDA59DB_.wvu.FilterData" localSheetId="0" hidden="1">'на 01.07.2018'!$A$7:$H$145</definedName>
    <definedName name="Z_BE842559_6B14_41AC_A92A_4E50A6CE8B79_.wvu.FilterData" localSheetId="0" hidden="1">'на 01.07.2018'!$A$7:$J$403</definedName>
    <definedName name="Z_BE97AC31_BFEB_4520_BC44_68B0C987C70A_.wvu.FilterData" localSheetId="0" hidden="1">'на 01.07.2018'!$A$7:$J$403</definedName>
    <definedName name="Z_BEA0FDBA_BB07_4C19_8BBD_5E57EE395C09_.wvu.FilterData" localSheetId="0" hidden="1">'на 01.07.2018'!$A$7:$J$403</definedName>
    <definedName name="Z_BEA0FDBA_BB07_4C19_8BBD_5E57EE395C09_.wvu.PrintArea" localSheetId="0" hidden="1">'на 01.07.2018'!$A$1:$J$201</definedName>
    <definedName name="Z_BEA0FDBA_BB07_4C19_8BBD_5E57EE395C09_.wvu.PrintTitles" localSheetId="0" hidden="1">'на 01.07.2018'!$5:$8</definedName>
    <definedName name="Z_BF22223F_B516_45E8_9C4B_DD4CB4CE2C48_.wvu.FilterData" localSheetId="0" hidden="1">'на 01.07.2018'!$A$7:$J$403</definedName>
    <definedName name="Z_BF65F093_304D_44F0_BF26_E5F8F9093CF5_.wvu.FilterData" localSheetId="0" hidden="1">'на 01.07.2018'!$A$7:$J$60</definedName>
    <definedName name="Z_C02D2AC3_00AB_4B4C_8299_349FC338B994_.wvu.FilterData" localSheetId="0" hidden="1">'на 01.07.2018'!$A$7:$J$403</definedName>
    <definedName name="Z_C0ED18A2_48B4_4C82_979B_4B80DB79BC08_.wvu.FilterData" localSheetId="0" hidden="1">'на 01.07.2018'!$A$7:$J$403</definedName>
    <definedName name="Z_C106F923_AD55_472E_86A3_2C4C13F084E8_.wvu.FilterData" localSheetId="0" hidden="1">'на 01.07.2018'!$A$7:$J$403</definedName>
    <definedName name="Z_C140C6EF_B272_4886_8555_3A3DB8A6C4A0_.wvu.FilterData" localSheetId="0" hidden="1">'на 01.07.2018'!$A$7:$J$403</definedName>
    <definedName name="Z_C14C28B9_3A8B_4F55_AC1E_B6D3DA6398D5_.wvu.FilterData" localSheetId="0" hidden="1">'на 01.07.2018'!$A$7:$J$403</definedName>
    <definedName name="Z_C276A679_E43E_444B_B0E9_B307A301A03A_.wvu.FilterData" localSheetId="0" hidden="1">'на 01.07.2018'!$A$7:$J$403</definedName>
    <definedName name="Z_C2E7FF11_4F7B_4EA9_AD45_A8385AC4BC24_.wvu.FilterData" localSheetId="0" hidden="1">'на 01.07.2018'!$A$7:$H$145</definedName>
    <definedName name="Z_C3E7B974_7E68_49C9_8A66_DEBBC3D71CB8_.wvu.FilterData" localSheetId="0" hidden="1">'на 01.07.2018'!$A$7:$H$145</definedName>
    <definedName name="Z_C3E97E4D_03A9_422E_8E65_116E90E7DE0A_.wvu.FilterData" localSheetId="0" hidden="1">'на 01.07.2018'!$A$7:$J$403</definedName>
    <definedName name="Z_C47D5376_4107_461D_B353_0F0CCA5A27B8_.wvu.FilterData" localSheetId="0" hidden="1">'на 01.07.2018'!$A$7:$H$145</definedName>
    <definedName name="Z_C4A81194_E272_4927_9E06_D47C43E50753_.wvu.FilterData" localSheetId="0" hidden="1">'на 01.07.2018'!$A$7:$J$403</definedName>
    <definedName name="Z_C4E388F3_F33E_45AF_8E75_3BD450853C20_.wvu.FilterData" localSheetId="0" hidden="1">'на 01.07.2018'!$A$7:$J$403</definedName>
    <definedName name="Z_C55D9313_9108_41CA_AD0E_FE2F7292C638_.wvu.FilterData" localSheetId="0" hidden="1">'на 01.07.2018'!$A$7:$H$145</definedName>
    <definedName name="Z_C5D84F85_3611_4C2A_903D_ECFF3A3DA3D9_.wvu.FilterData" localSheetId="0" hidden="1">'на 01.07.2018'!$A$7:$H$145</definedName>
    <definedName name="Z_C636DE0B_BC5D_45AA_89BD_B628CA1FE119_.wvu.FilterData" localSheetId="0" hidden="1">'на 01.07.2018'!$A$7:$J$403</definedName>
    <definedName name="Z_C70C85CF_5ADB_4631_87C7_BA23E9BE3196_.wvu.FilterData" localSheetId="0" hidden="1">'на 01.07.2018'!$A$7:$J$403</definedName>
    <definedName name="Z_C74598AC_1D4B_466D_8455_294C1A2E69BB_.wvu.FilterData" localSheetId="0" hidden="1">'на 01.07.2018'!$A$7:$H$145</definedName>
    <definedName name="Z_C7DB809B_EB90_4CA8_929B_8A5AA3E83B84_.wvu.FilterData" localSheetId="0" hidden="1">'на 01.07.2018'!$A$7:$J$403</definedName>
    <definedName name="Z_C8579552_11B1_4140_9659_E1DA02EF9DD1_.wvu.FilterData" localSheetId="0" hidden="1">'на 01.07.2018'!$A$7:$J$403</definedName>
    <definedName name="Z_C8C7D91A_0101_429D_A7C4_25C2A366909A_.wvu.Cols" localSheetId="0" hidden="1">'на 01.07.2018'!#REF!,'на 01.07.2018'!#REF!</definedName>
    <definedName name="Z_C8C7D91A_0101_429D_A7C4_25C2A366909A_.wvu.FilterData" localSheetId="0" hidden="1">'на 01.07.2018'!$A$7:$J$60</definedName>
    <definedName name="Z_C8C7D91A_0101_429D_A7C4_25C2A366909A_.wvu.Rows" localSheetId="0" hidden="1">'на 01.07.2018'!#REF!,'на 01.07.2018'!#REF!,'на 01.07.2018'!#REF!,'на 01.07.2018'!#REF!,'на 01.07.2018'!#REF!,'на 01.07.2018'!#REF!,'на 01.07.2018'!#REF!,'на 01.07.2018'!#REF!,'на 01.07.2018'!#REF!,'на 01.07.2018'!#REF!</definedName>
    <definedName name="Z_C9081176_529C_43E8_8E20_8AC24E7C2D35_.wvu.FilterData" localSheetId="0" hidden="1">'на 01.07.2018'!$A$7:$J$403</definedName>
    <definedName name="Z_C94FB5D5_E515_4327_B4DC_AC3D7C1A6363_.wvu.FilterData" localSheetId="0" hidden="1">'на 01.07.2018'!$A$7:$J$403</definedName>
    <definedName name="Z_C97ACF3E_ACD3_4C9D_94FA_EA6F3D46505E_.wvu.FilterData" localSheetId="0" hidden="1">'на 01.07.2018'!$A$7:$J$403</definedName>
    <definedName name="Z_C98B4A4E_FC1F_45B3_ABB0_7DC9BD4B8057_.wvu.FilterData" localSheetId="0" hidden="1">'на 01.07.2018'!$A$7:$H$145</definedName>
    <definedName name="Z_C9A5AE8B_0A38_4D54_B36F_AFD2A577F3EF_.wvu.FilterData" localSheetId="0" hidden="1">'на 01.07.2018'!$A$7:$J$403</definedName>
    <definedName name="Z_CA384592_0CFD_4322_A4EB_34EC04693944_.wvu.FilterData" localSheetId="0" hidden="1">'на 01.07.2018'!$A$7:$J$403</definedName>
    <definedName name="Z_CA384592_0CFD_4322_A4EB_34EC04693944_.wvu.PrintArea" localSheetId="0" hidden="1">'на 01.07.2018'!$A$1:$J$201</definedName>
    <definedName name="Z_CA384592_0CFD_4322_A4EB_34EC04693944_.wvu.PrintTitles" localSheetId="0" hidden="1">'на 01.07.2018'!$5:$8</definedName>
    <definedName name="Z_CAAD7F8A_A328_4C0A_9ECF_2AD83A08D699_.wvu.FilterData" localSheetId="0" hidden="1">'на 01.07.2018'!$A$7:$H$145</definedName>
    <definedName name="Z_CB1A56DC_A135_41E6_8A02_AE4E518C879F_.wvu.FilterData" localSheetId="0" hidden="1">'на 01.07.2018'!$A$7:$J$403</definedName>
    <definedName name="Z_CB4880DD_CE83_4DFC_BBA7_70687256D5A4_.wvu.FilterData" localSheetId="0" hidden="1">'на 01.07.2018'!$A$7:$H$145</definedName>
    <definedName name="Z_CBDBA949_FA00_4560_8001_BD00E63FCCA4_.wvu.FilterData" localSheetId="0" hidden="1">'на 01.07.2018'!$A$7:$J$403</definedName>
    <definedName name="Z_CBF12BD1_A071_4448_8003_32E74F40E3E3_.wvu.FilterData" localSheetId="0" hidden="1">'на 01.07.2018'!$A$7:$H$145</definedName>
    <definedName name="Z_CBF9D894_3FD2_4B68_BAC8_643DB23851C0_.wvu.FilterData" localSheetId="0" hidden="1">'на 01.07.2018'!$A$7:$H$145</definedName>
    <definedName name="Z_CBF9D894_3FD2_4B68_BAC8_643DB23851C0_.wvu.Rows" localSheetId="0" hidden="1">'на 01.07.2018'!#REF!,'на 01.07.2018'!#REF!,'на 01.07.2018'!#REF!,'на 01.07.2018'!#REF!</definedName>
    <definedName name="Z_CCC17219_B1A3_4C6B_B903_0E4550432FD0_.wvu.FilterData" localSheetId="0" hidden="1">'на 01.07.2018'!$A$7:$H$145</definedName>
    <definedName name="Z_CCF533A2_322B_40E2_88B2_065E6D1D35B4_.wvu.FilterData" localSheetId="0" hidden="1">'на 01.07.2018'!$A$7:$J$403</definedName>
    <definedName name="Z_CCF533A2_322B_40E2_88B2_065E6D1D35B4_.wvu.PrintArea" localSheetId="0" hidden="1">'на 01.07.2018'!$A$1:$J$199</definedName>
    <definedName name="Z_CCF533A2_322B_40E2_88B2_065E6D1D35B4_.wvu.PrintTitles" localSheetId="0" hidden="1">'на 01.07.2018'!$5:$8</definedName>
    <definedName name="Z_CD10AFE5_EACD_43E3_B0AD_1FCFF7EEADC3_.wvu.FilterData" localSheetId="0" hidden="1">'на 01.07.2018'!$A$7:$J$403</definedName>
    <definedName name="Z_CDABDA6A_CEAA_4779_9390_A07E787E5F1B_.wvu.FilterData" localSheetId="0" hidden="1">'на 01.07.2018'!$A$7:$J$403</definedName>
    <definedName name="Z_CDBBEB40_4DC8_4F8A_B0B0_EE0E987A2098_.wvu.FilterData" localSheetId="0" hidden="1">'на 01.07.2018'!$A$7:$J$403</definedName>
    <definedName name="Z_CEF22FD3_C3E9_4C31_B864_568CAC74A486_.wvu.FilterData" localSheetId="0" hidden="1">'на 01.07.2018'!$A$7:$J$403</definedName>
    <definedName name="Z_CFEB7053_3C1D_451D_9A86_5940DFCF964A_.wvu.FilterData" localSheetId="0" hidden="1">'на 01.07.2018'!$A$7:$J$403</definedName>
    <definedName name="Z_D165341F_496A_48CE_829A_555B16787041_.wvu.FilterData" localSheetId="0" hidden="1">'на 01.07.2018'!$A$7:$J$403</definedName>
    <definedName name="Z_D20DFCFE_63F9_4265_B37B_4F36C46DF159_.wvu.Cols" localSheetId="0" hidden="1">'на 01.07.2018'!#REF!,'на 01.07.2018'!#REF!</definedName>
    <definedName name="Z_D20DFCFE_63F9_4265_B37B_4F36C46DF159_.wvu.FilterData" localSheetId="0" hidden="1">'на 01.07.2018'!$A$7:$J$403</definedName>
    <definedName name="Z_D20DFCFE_63F9_4265_B37B_4F36C46DF159_.wvu.PrintArea" localSheetId="0" hidden="1">'на 01.07.2018'!$A$1:$J$195</definedName>
    <definedName name="Z_D20DFCFE_63F9_4265_B37B_4F36C46DF159_.wvu.PrintTitles" localSheetId="0" hidden="1">'на 01.07.2018'!$5:$8</definedName>
    <definedName name="Z_D20DFCFE_63F9_4265_B37B_4F36C46DF159_.wvu.Rows" localSheetId="0" hidden="1">'на 01.07.2018'!#REF!,'на 01.07.2018'!#REF!,'на 01.07.2018'!#REF!,'на 01.07.2018'!#REF!,'на 01.07.2018'!#REF!</definedName>
    <definedName name="Z_D2422493_0DF6_4923_AFF9_1CE532FC9E0E_.wvu.FilterData" localSheetId="0" hidden="1">'на 01.07.2018'!$A$7:$J$403</definedName>
    <definedName name="Z_D26EAC32_42CC_46AF_8D27_8094727B2B8E_.wvu.FilterData" localSheetId="0" hidden="1">'на 01.07.2018'!$A$7:$J$403</definedName>
    <definedName name="Z_D298563F_7459_410D_A6E1_6B1CDFA6DAA7_.wvu.FilterData" localSheetId="0" hidden="1">'на 01.07.2018'!$A$7:$J$403</definedName>
    <definedName name="Z_D2D627FD_8F1D_4B0C_A4A1_1A515A2831A8_.wvu.FilterData" localSheetId="0" hidden="1">'на 01.07.2018'!$A$7:$J$403</definedName>
    <definedName name="Z_D343F548_3DE6_4716_9B8B_0FF1DF1B1DE3_.wvu.FilterData" localSheetId="0" hidden="1">'на 01.07.2018'!$A$7:$H$145</definedName>
    <definedName name="Z_D3607008_88A4_4735_BF9B_0D60A732D98C_.wvu.FilterData" localSheetId="0" hidden="1">'на 01.07.2018'!$A$7:$J$403</definedName>
    <definedName name="Z_D3C3EFC2_493C_4B9B_BC16_8147B08F8F65_.wvu.FilterData" localSheetId="0" hidden="1">'на 01.07.2018'!$A$7:$H$145</definedName>
    <definedName name="Z_D3D848E7_EB88_4E73_985E_C45B9AE68145_.wvu.FilterData" localSheetId="0" hidden="1">'на 01.07.2018'!$A$7:$J$403</definedName>
    <definedName name="Z_D3E86F4B_12A8_47CC_AEBE_74534991E315_.wvu.FilterData" localSheetId="0" hidden="1">'на 01.07.2018'!$A$7:$J$403</definedName>
    <definedName name="Z_D3F31BC4_4CDA_431B_BA5F_ADE76A923760_.wvu.FilterData" localSheetId="0" hidden="1">'на 01.07.2018'!$A$7:$H$145</definedName>
    <definedName name="Z_D41FF341_5913_4A9E_9CE5_B058CA00C0C7_.wvu.FilterData" localSheetId="0" hidden="1">'на 01.07.2018'!$A$7:$J$403</definedName>
    <definedName name="Z_D45ABB34_16CC_462D_8459_2034D47F465D_.wvu.FilterData" localSheetId="0" hidden="1">'на 01.07.2018'!$A$7:$H$145</definedName>
    <definedName name="Z_D479007E_A9E8_4307_A3E8_18A2BB5C55F2_.wvu.FilterData" localSheetId="0" hidden="1">'на 01.07.2018'!$A$7:$J$403</definedName>
    <definedName name="Z_D48CEF89_B01B_4E1D_92B4_235EA4A40F11_.wvu.FilterData" localSheetId="0" hidden="1">'на 01.07.2018'!$A$7:$J$403</definedName>
    <definedName name="Z_D4B24D18_8D1D_47A1_AE9B_21E3F9EF98EE_.wvu.FilterData" localSheetId="0" hidden="1">'на 01.07.2018'!$A$7:$J$403</definedName>
    <definedName name="Z_D4D3E883_F6A4_4364_94CA_00BA6BEEBB0B_.wvu.FilterData" localSheetId="0" hidden="1">'на 01.07.2018'!$A$7:$J$403</definedName>
    <definedName name="Z_D4E20E73_FD07_4BE4_B8FA_FE6B214643C4_.wvu.FilterData" localSheetId="0" hidden="1">'на 01.07.2018'!$A$7:$J$403</definedName>
    <definedName name="Z_D5317C3A_3EDA_404B_818D_EAF558810951_.wvu.FilterData" localSheetId="0" hidden="1">'на 01.07.2018'!$A$7:$H$145</definedName>
    <definedName name="Z_D537FB3B_712D_486A_BA32_4F73BEB2AA19_.wvu.FilterData" localSheetId="0" hidden="1">'на 01.07.2018'!$A$7:$H$145</definedName>
    <definedName name="Z_D6730C21_0555_4F4D_B589_9DE5CFF9C442_.wvu.FilterData" localSheetId="0" hidden="1">'на 01.07.2018'!$A$7:$H$145</definedName>
    <definedName name="Z_D6D7FE80_F340_4943_9CA8_381604446690_.wvu.FilterData" localSheetId="0" hidden="1">'на 01.07.2018'!$A$7:$J$403</definedName>
    <definedName name="Z_D7104B72_13BA_47A2_BD7D_6C7C814EB74F_.wvu.FilterData" localSheetId="0" hidden="1">'на 01.07.2018'!$A$7:$J$403</definedName>
    <definedName name="Z_D7BC8E82_4392_4806_9DAE_D94253790B9C_.wvu.Cols" localSheetId="0" hidden="1">'на 01.07.2018'!#REF!,'на 01.07.2018'!#REF!,'на 01.07.2018'!$K:$BN</definedName>
    <definedName name="Z_D7BC8E82_4392_4806_9DAE_D94253790B9C_.wvu.FilterData" localSheetId="0" hidden="1">'на 01.07.2018'!$A$7:$J$403</definedName>
    <definedName name="Z_D7BC8E82_4392_4806_9DAE_D94253790B9C_.wvu.PrintArea" localSheetId="0" hidden="1">'на 01.07.2018'!$A$1:$BN$195</definedName>
    <definedName name="Z_D7BC8E82_4392_4806_9DAE_D94253790B9C_.wvu.PrintTitles" localSheetId="0" hidden="1">'на 01.07.2018'!$5:$7</definedName>
    <definedName name="Z_D7DA24ED_ABB7_4D6E_ACD6_4B88F5184AF8_.wvu.FilterData" localSheetId="0" hidden="1">'на 01.07.2018'!$A$7:$J$403</definedName>
    <definedName name="Z_D8418465_ECB6_40A4_8538_9D6D02B4E5CE_.wvu.FilterData" localSheetId="0" hidden="1">'на 01.07.2018'!$A$7:$H$145</definedName>
    <definedName name="Z_D8836A46_4276_4875_86A1_BB0E2B53006C_.wvu.FilterData" localSheetId="0" hidden="1">'на 01.07.2018'!$A$7:$H$145</definedName>
    <definedName name="Z_D8EBE17E_7A1A_4392_901C_A4C8DD4BAF28_.wvu.FilterData" localSheetId="0" hidden="1">'на 01.07.2018'!$A$7:$H$145</definedName>
    <definedName name="Z_D917D9C8_DA24_43F6_B702_2D065DC4F3EA_.wvu.FilterData" localSheetId="0" hidden="1">'на 01.07.2018'!$A$7:$J$403</definedName>
    <definedName name="Z_D921BCFE_106A_48C3_8051_F877509D5A90_.wvu.FilterData" localSheetId="0" hidden="1">'на 01.07.2018'!$A$7:$J$403</definedName>
    <definedName name="Z_D930048B_C8C6_498D_B7FD_C4CFAF447C25_.wvu.FilterData" localSheetId="0" hidden="1">'на 01.07.2018'!$A$7:$J$403</definedName>
    <definedName name="Z_D93C7415_B321_4E66_84AD_0490D011FDE7_.wvu.FilterData" localSheetId="0" hidden="1">'на 01.07.2018'!$A$7:$J$403</definedName>
    <definedName name="Z_D952F92C_16FA_49C0_ACE1_EEFE2012130A_.wvu.FilterData" localSheetId="0" hidden="1">'на 01.07.2018'!$A$7:$J$403</definedName>
    <definedName name="Z_D954D534_B88D_4A21_85D6_C0757B597D1E_.wvu.FilterData" localSheetId="0" hidden="1">'на 01.07.2018'!$A$7:$J$403</definedName>
    <definedName name="Z_D95852A1_B0FC_4AC5_B62B_5CCBE05B0D15_.wvu.FilterData" localSheetId="0" hidden="1">'на 01.07.2018'!$A$7:$J$403</definedName>
    <definedName name="Z_D97BC9A1_860C_45CB_8FAD_B69CEE39193C_.wvu.FilterData" localSheetId="0" hidden="1">'на 01.07.2018'!$A$7:$H$145</definedName>
    <definedName name="Z_D981844C_3450_4227_997A_DB8016618FC0_.wvu.FilterData" localSheetId="0" hidden="1">'на 01.07.2018'!$A$7:$J$403</definedName>
    <definedName name="Z_D9E7CF58_1888_4559_99D1_C71D21E76828_.wvu.FilterData" localSheetId="0" hidden="1">'на 01.07.2018'!$A$7:$J$403</definedName>
    <definedName name="Z_DA3033F1_502F_4BCA_B468_CBA3E20E7254_.wvu.FilterData" localSheetId="0" hidden="1">'на 01.07.2018'!$A$7:$J$403</definedName>
    <definedName name="Z_DA5DFA2D_C1AA_42F5_8828_D1905F1C9BD0_.wvu.FilterData" localSheetId="0" hidden="1">'на 01.07.2018'!$A$7:$J$403</definedName>
    <definedName name="Z_DAB9487C_F291_4A20_8CE8_A04CF6419B39_.wvu.FilterData" localSheetId="0" hidden="1">'на 01.07.2018'!$A$7:$J$403</definedName>
    <definedName name="Z_DB55315D_56C8_4F2C_9317_AA25AA5EAC9E_.wvu.FilterData" localSheetId="0" hidden="1">'на 01.07.2018'!$A$7:$J$403</definedName>
    <definedName name="Z_DBB88EE7_5C30_443C_A427_07BA2C7C58DA_.wvu.FilterData" localSheetId="0" hidden="1">'на 01.07.2018'!$A$7:$J$403</definedName>
    <definedName name="Z_DBF40914_927D_466F_8B6B_F333D1AFC9B0_.wvu.FilterData" localSheetId="0" hidden="1">'на 01.07.2018'!$A$7:$J$403</definedName>
    <definedName name="Z_DC263B7F_7E05_4E66_AE9F_05D6DDE635B1_.wvu.FilterData" localSheetId="0" hidden="1">'на 01.07.2018'!$A$7:$H$145</definedName>
    <definedName name="Z_DC796824_ECED_4590_A3E8_8D5A3534C637_.wvu.FilterData" localSheetId="0" hidden="1">'на 01.07.2018'!$A$7:$H$145</definedName>
    <definedName name="Z_DCC1B134_1BA2_418E_B1D0_0938D8743370_.wvu.FilterData" localSheetId="0" hidden="1">'на 01.07.2018'!$A$7:$H$145</definedName>
    <definedName name="Z_DD479BCC_48E3_497E_81BC_9A58CD7AC8EF_.wvu.FilterData" localSheetId="0" hidden="1">'на 01.07.2018'!$A$7:$J$403</definedName>
    <definedName name="Z_DDA68DE5_EF86_4A52_97CD_589088C5FE7A_.wvu.FilterData" localSheetId="0" hidden="1">'на 01.07.2018'!$A$7:$H$145</definedName>
    <definedName name="Z_DE210091_3D77_4964_B6B2_443A728CBE9E_.wvu.FilterData" localSheetId="0" hidden="1">'на 01.07.2018'!$A$7:$J$403</definedName>
    <definedName name="Z_DE2C3999_6F3E_4D24_86CF_8803BF5FAA48_.wvu.FilterData" localSheetId="0" hidden="1">'на 01.07.2018'!$A$7:$J$60</definedName>
    <definedName name="Z_DEA6EDB2_F27D_4C8F_B061_FD80BEC5543F_.wvu.FilterData" localSheetId="0" hidden="1">'на 01.07.2018'!$A$7:$H$145</definedName>
    <definedName name="Z_DECE3245_1BE4_4A3F_B644_E8DE80612C1E_.wvu.FilterData" localSheetId="0" hidden="1">'на 01.07.2018'!$A$7:$J$403</definedName>
    <definedName name="Z_DF6B7D46_D8DB_447A_83A4_53EE18358CF2_.wvu.FilterData" localSheetId="0" hidden="1">'на 01.07.2018'!$A$7:$J$403</definedName>
    <definedName name="Z_DFB08918_D5A4_4224_AEA5_63620C0D53DD_.wvu.FilterData" localSheetId="0" hidden="1">'на 01.07.2018'!$A$7:$J$403</definedName>
    <definedName name="Z_E0178566_B0D6_4A04_941F_723DE4642B4A_.wvu.FilterData" localSheetId="0" hidden="1">'на 01.07.2018'!$A$7:$J$403</definedName>
    <definedName name="Z_E0415026_A3A4_4408_93D6_8180A1256A98_.wvu.FilterData" localSheetId="0" hidden="1">'на 01.07.2018'!$A$7:$J$403</definedName>
    <definedName name="Z_E0B34E03_0754_4713_9A98_5ACEE69C9E71_.wvu.FilterData" localSheetId="0" hidden="1">'на 01.07.2018'!$A$7:$H$145</definedName>
    <definedName name="Z_E1E7843B_3EC3_4FFF_9B1C_53E7DE6A4004_.wvu.FilterData" localSheetId="0" hidden="1">'на 01.07.2018'!$A$7:$H$145</definedName>
    <definedName name="Z_E25FE844_1AD8_4E16_B2DB_9033A702F13A_.wvu.FilterData" localSheetId="0" hidden="1">'на 01.07.2018'!$A$7:$H$145</definedName>
    <definedName name="Z_E2861A4E_263A_4BE6_9223_2DA352B0AD2D_.wvu.FilterData" localSheetId="0" hidden="1">'на 01.07.2018'!$A$7:$H$145</definedName>
    <definedName name="Z_E2FB76DF_1C94_4620_8087_FEE12FDAA3D2_.wvu.FilterData" localSheetId="0" hidden="1">'на 01.07.2018'!$A$7:$H$145</definedName>
    <definedName name="Z_E3C6ECC1_0F12_435D_9B36_B23F6133337F_.wvu.FilterData" localSheetId="0" hidden="1">'на 01.07.2018'!$A$7:$H$145</definedName>
    <definedName name="Z_E437F2F2_3B79_49F0_9901_D31498A163D7_.wvu.FilterData" localSheetId="0" hidden="1">'на 01.07.2018'!$A$7:$J$403</definedName>
    <definedName name="Z_E531BAEE_E556_4AEF_B35B_C675BD99939C_.wvu.FilterData" localSheetId="0" hidden="1">'на 01.07.2018'!$A$7:$J$403</definedName>
    <definedName name="Z_E5EC7523_F88D_4AD4_9A8D_84C16AB7BFC1_.wvu.FilterData" localSheetId="0" hidden="1">'на 01.07.2018'!$A$7:$J$403</definedName>
    <definedName name="Z_E6B0F607_AC37_4539_B427_EA5DBDA71490_.wvu.FilterData" localSheetId="0" hidden="1">'на 01.07.2018'!$A$7:$J$403</definedName>
    <definedName name="Z_E6F2229B_648C_45EB_AFDD_48E1933E9057_.wvu.FilterData" localSheetId="0" hidden="1">'на 01.07.2018'!$A$7:$J$403</definedName>
    <definedName name="Z_E79ABD49_719F_4887_A43D_3DE66BF8AD95_.wvu.FilterData" localSheetId="0" hidden="1">'на 01.07.2018'!$A$7:$J$403</definedName>
    <definedName name="Z_E818C85D_F563_4BCC_9747_0856B0207D9A_.wvu.FilterData" localSheetId="0" hidden="1">'на 01.07.2018'!$A$7:$J$403</definedName>
    <definedName name="Z_E85A9955_A3DD_46D7_A4A3_9B67A0E2B00C_.wvu.FilterData" localSheetId="0" hidden="1">'на 01.07.2018'!$A$7:$J$403</definedName>
    <definedName name="Z_E85CF805_B7EC_4B8E_BF6B_2D35F453C813_.wvu.FilterData" localSheetId="0" hidden="1">'на 01.07.2018'!$A$7:$J$403</definedName>
    <definedName name="Z_E8619C4F_9D0C_40CF_8636_CF30BDB53D78_.wvu.FilterData" localSheetId="0" hidden="1">'на 01.07.2018'!$A$7:$J$403</definedName>
    <definedName name="Z_E86B59AB_8419_4B63_BADC_4C4DB9795CAA_.wvu.FilterData" localSheetId="0" hidden="1">'на 01.07.2018'!$A$7:$J$403</definedName>
    <definedName name="Z_E88E1D11_18C0_4724_9D4F_2C85DDF57564_.wvu.FilterData" localSheetId="0" hidden="1">'на 01.07.2018'!$A$7:$H$145</definedName>
    <definedName name="Z_E8E447B7_386A_4449_A267_EA8A8ED2E9DF_.wvu.FilterData" localSheetId="0" hidden="1">'на 01.07.2018'!$A$7:$J$403</definedName>
    <definedName name="Z_E952215A_EF2B_4724_A091_1F77A330F7A6_.wvu.FilterData" localSheetId="0" hidden="1">'на 01.07.2018'!$A$7:$J$403</definedName>
    <definedName name="Z_E9A4F66F_BB40_4C19_8750_6E61AF1D74A1_.wvu.FilterData" localSheetId="0" hidden="1">'на 01.07.2018'!$A$7:$J$403</definedName>
    <definedName name="Z_EA234825_5817_4C50_AC45_83D70F061045_.wvu.FilterData" localSheetId="0" hidden="1">'на 01.07.2018'!$A$7:$J$403</definedName>
    <definedName name="Z_EA26BD39_D295_43F0_9554_645E38E73803_.wvu.FilterData" localSheetId="0" hidden="1">'на 01.07.2018'!$A$7:$J$403</definedName>
    <definedName name="Z_EA769D6D_3269_481D_9974_BC10C6C55FF6_.wvu.FilterData" localSheetId="0" hidden="1">'на 01.07.2018'!$A$7:$H$145</definedName>
    <definedName name="Z_EB2D8BE6_72BC_4D23_BEC7_DBF109493B0C_.wvu.FilterData" localSheetId="0" hidden="1">'на 01.07.2018'!$A$7:$J$403</definedName>
    <definedName name="Z_EBCDBD63_50FE_4D52_B280_2A723FA77236_.wvu.FilterData" localSheetId="0" hidden="1">'на 01.07.2018'!$A$7:$H$145</definedName>
    <definedName name="Z_EC6B58CC_C695_4EAF_B026_DA7CE6279D7A_.wvu.FilterData" localSheetId="0" hidden="1">'на 01.07.2018'!$A$7:$J$403</definedName>
    <definedName name="Z_EC741CE0_C720_481D_9CFE_596247B0CF36_.wvu.FilterData" localSheetId="0" hidden="1">'на 01.07.2018'!$A$7:$J$403</definedName>
    <definedName name="Z_EC7DFC56_670B_4634_9C36_1A0E9779A8AB_.wvu.FilterData" localSheetId="0" hidden="1">'на 01.07.2018'!$A$7:$J$403</definedName>
    <definedName name="Z_ED74FBD3_DF35_4798_8C2A_7ADA46D140AA_.wvu.FilterData" localSheetId="0" hidden="1">'на 01.07.2018'!$A$7:$H$145</definedName>
    <definedName name="Z_EF1610FE_843B_4864_9DAD_05F697DD47DC_.wvu.FilterData" localSheetId="0" hidden="1">'на 01.07.2018'!$A$7:$J$403</definedName>
    <definedName name="Z_EFFADE78_6F23_4B5D_AE74_3E82BA29B398_.wvu.FilterData" localSheetId="0" hidden="1">'на 01.07.2018'!$A$7:$H$145</definedName>
    <definedName name="Z_F0EB967D_F079_4FD4_AD5F_5BA84E405B49_.wvu.FilterData" localSheetId="0" hidden="1">'на 01.07.2018'!$A$7:$J$403</definedName>
    <definedName name="Z_F140A98E_30AA_4FD0_8B93_08F8951EDE5E_.wvu.FilterData" localSheetId="0" hidden="1">'на 01.07.2018'!$A$7:$H$145</definedName>
    <definedName name="Z_F2110B0B_AAE7_42F0_B553_C360E9249AD4_.wvu.Cols" localSheetId="0" hidden="1">'на 01.07.2018'!#REF!,'на 01.07.2018'!#REF!,'на 01.07.2018'!$K:$BN</definedName>
    <definedName name="Z_F2110B0B_AAE7_42F0_B553_C360E9249AD4_.wvu.FilterData" localSheetId="0" hidden="1">'на 01.07.2018'!$A$7:$J$403</definedName>
    <definedName name="Z_F2110B0B_AAE7_42F0_B553_C360E9249AD4_.wvu.PrintArea" localSheetId="0" hidden="1">'на 01.07.2018'!$A$1:$BN$195</definedName>
    <definedName name="Z_F2110B0B_AAE7_42F0_B553_C360E9249AD4_.wvu.PrintTitles" localSheetId="0" hidden="1">'на 01.07.2018'!$5:$7</definedName>
    <definedName name="Z_F2B210B3_A608_46A5_94E1_E525F8F6A2C4_.wvu.FilterData" localSheetId="0" hidden="1">'на 01.07.2018'!$A$7:$J$403</definedName>
    <definedName name="Z_F30FADD4_07E9_4B4F_B53A_86E542EF0570_.wvu.FilterData" localSheetId="0" hidden="1">'на 01.07.2018'!$A$7:$J$403</definedName>
    <definedName name="Z_F34EC6B1_390D_4B75_852C_F8775ACC3B29_.wvu.FilterData" localSheetId="0" hidden="1">'на 01.07.2018'!$A$7:$J$403</definedName>
    <definedName name="Z_F3E148B1_ED1B_4330_84E7_EFC4722C807A_.wvu.FilterData" localSheetId="0" hidden="1">'на 01.07.2018'!$A$7:$J$403</definedName>
    <definedName name="Z_F3F1BB49_52AF_48BB_95BC_060170851629_.wvu.FilterData" localSheetId="0" hidden="1">'на 01.07.2018'!$A$7:$J$403</definedName>
    <definedName name="Z_F413BB5D_EA53_42FB_84EF_A630DFA6E3CE_.wvu.FilterData" localSheetId="0" hidden="1">'на 01.07.2018'!$A$7:$J$403</definedName>
    <definedName name="Z_F424C8EB_1FD1_4B7C_BB16_C87F07FB1A66_.wvu.FilterData" localSheetId="0" hidden="1">'на 01.07.2018'!$A$7:$J$403</definedName>
    <definedName name="Z_F4D51502_0CCD_4E1C_8387_D94D30666E39_.wvu.FilterData" localSheetId="0" hidden="1">'на 01.07.2018'!$A$7:$J$403</definedName>
    <definedName name="Z_F52002B9_A233_461F_9C02_2195A969869E_.wvu.FilterData" localSheetId="0" hidden="1">'на 01.07.2018'!$A$7:$J$403</definedName>
    <definedName name="Z_F5904F57_BE1E_4C1A_B9F2_3334C6090028_.wvu.FilterData" localSheetId="0" hidden="1">'на 01.07.2018'!$A$7:$J$403</definedName>
    <definedName name="Z_F5F50589_1DF0_4A91_A5AE_A081904AF6B0_.wvu.FilterData" localSheetId="0" hidden="1">'на 01.07.2018'!$A$7:$J$403</definedName>
    <definedName name="Z_F675BEC0_5D51_42CD_8359_31DF2F226166_.wvu.FilterData" localSheetId="0" hidden="1">'на 01.07.2018'!$A$7:$J$403</definedName>
    <definedName name="Z_F6F4D1CA_4991_462D_A51D_FD0D91822706_.wvu.FilterData" localSheetId="0" hidden="1">'на 01.07.2018'!$A$7:$J$403</definedName>
    <definedName name="Z_F7FC106B_79FE_40D3_AA43_206A7284AC4B_.wvu.FilterData" localSheetId="0" hidden="1">'на 01.07.2018'!$A$7:$J$403</definedName>
    <definedName name="Z_F8CD48ED_A67F_492E_A417_09D352E93E12_.wvu.FilterData" localSheetId="0" hidden="1">'на 01.07.2018'!$A$7:$H$145</definedName>
    <definedName name="Z_F8E4304E_2CC4_4F73_A08A_BA6FE8EB77EF_.wvu.FilterData" localSheetId="0" hidden="1">'на 01.07.2018'!$A$7:$J$403</definedName>
    <definedName name="Z_F9AF50D2_05C8_4D13_9F15_43FAA7F1CB7A_.wvu.FilterData" localSheetId="0" hidden="1">'на 01.07.2018'!$A$7:$J$403</definedName>
    <definedName name="Z_F9F96D65_7E5D_4EDB_B47B_CD800EE8793F_.wvu.FilterData" localSheetId="0" hidden="1">'на 01.07.2018'!$A$7:$H$145</definedName>
    <definedName name="Z_FA263ADC_F7F9_4F21_8D0A_B162CFE58321_.wvu.FilterData" localSheetId="0" hidden="1">'на 01.07.2018'!$A$7:$J$403</definedName>
    <definedName name="Z_FA47CA05_CCF1_4EDC_AAF6_26967695B1D8_.wvu.FilterData" localSheetId="0" hidden="1">'на 01.07.2018'!$A$7:$J$403</definedName>
    <definedName name="Z_FA687933_7694_4C0F_8982_34C11239740C_.wvu.FilterData" localSheetId="0" hidden="1">'на 01.07.2018'!$A$7:$J$403</definedName>
    <definedName name="Z_FAEA1540_FB92_4A7F_8E18_381E2C6FAF74_.wvu.FilterData" localSheetId="0" hidden="1">'на 01.07.2018'!$A$7:$H$145</definedName>
    <definedName name="Z_FB2B2898_07E8_4F64_9660_A5CFE0C3B2A1_.wvu.FilterData" localSheetId="0" hidden="1">'на 01.07.2018'!$A$7:$J$403</definedName>
    <definedName name="Z_FBEEEF36_B47B_4551_8D8A_904E9E1222D4_.wvu.FilterData" localSheetId="0" hidden="1">'на 01.07.2018'!$A$7:$H$145</definedName>
    <definedName name="Z_FC5D3D29_E6B6_4724_B01C_EFC5C58D36F7_.wvu.FilterData" localSheetId="0" hidden="1">'на 01.07.2018'!$A$7:$J$403</definedName>
    <definedName name="Z_FC921717_EFFF_4C5F_AE15_5DB48A6B2DDC_.wvu.FilterData" localSheetId="0" hidden="1">'на 01.07.2018'!$A$7:$J$403</definedName>
    <definedName name="Z_FCFEE462_86B3_4D22_A291_C53135F468F2_.wvu.FilterData" localSheetId="0" hidden="1">'на 01.07.2018'!$A$7:$J$403</definedName>
    <definedName name="Z_FD01F790_1BBF_4238_916B_FA56833C331E_.wvu.FilterData" localSheetId="0" hidden="1">'на 01.07.2018'!$A$7:$J$403</definedName>
    <definedName name="Z_FD0E1B66_1ED2_4768_AEAA_4813773FCD1B_.wvu.FilterData" localSheetId="0" hidden="1">'на 01.07.2018'!$A$7:$H$145</definedName>
    <definedName name="Z_FD5CEF9A_4499_4018_A32D_B5C5AF11D935_.wvu.FilterData" localSheetId="0" hidden="1">'на 01.07.2018'!$A$7:$J$403</definedName>
    <definedName name="Z_FD66CF31_1A62_4649_ABF8_67009C9EEFA8_.wvu.FilterData" localSheetId="0" hidden="1">'на 01.07.2018'!$A$7:$J$403</definedName>
    <definedName name="Z_FDE37E7A_0D62_48F6_B80B_D6356ECC791B_.wvu.FilterData" localSheetId="0" hidden="1">'на 01.07.2018'!$A$7:$J$403</definedName>
    <definedName name="Z_FE9D531A_F987_4486_AC6F_37568587E0CC_.wvu.FilterData" localSheetId="0" hidden="1">'на 01.07.2018'!$A$7:$J$403</definedName>
    <definedName name="Z_FEE18FC2_E5D2_4C59_B7D0_FDF82F2008D4_.wvu.FilterData" localSheetId="0" hidden="1">'на 01.07.2018'!$A$7:$J$403</definedName>
    <definedName name="Z_FEF0FD9C_0AF1_4157_A391_071CD507BEBA_.wvu.FilterData" localSheetId="0" hidden="1">'на 01.07.2018'!$A$7:$J$403</definedName>
    <definedName name="Z_FEFFCD5F_F237_4316_B50A_6C71D0FF3363_.wvu.FilterData" localSheetId="0" hidden="1">'на 01.07.2018'!$A$7:$J$403</definedName>
    <definedName name="Z_FF7CC20D_CA9E_46D2_A113_9EB09E8A7DF6_.wvu.FilterData" localSheetId="0" hidden="1">'на 01.07.2018'!$A$7:$H$145</definedName>
    <definedName name="Z_FF7F531F_28CE_4C28_BA81_DE242DB82E03_.wvu.FilterData" localSheetId="0" hidden="1">'на 01.07.2018'!$A$7:$J$403</definedName>
    <definedName name="Z_FF9EFDBE_F5FD_432E_96BA_C22D4E9B91D4_.wvu.FilterData" localSheetId="0" hidden="1">'на 01.07.2018'!$A$7:$J$403</definedName>
    <definedName name="Z_FFBF84C0_8EC1_41E5_A130_1EB26E22D86E_.wvu.FilterData" localSheetId="0" hidden="1">'на 01.07.2018'!$A$7:$J$403</definedName>
    <definedName name="_xlnm.Print_Titles" localSheetId="0">'на 01.07.2018'!$5:$8</definedName>
    <definedName name="_xlnm.Print_Area" localSheetId="0">'на 01.07.2018'!$A$1:$J$205</definedName>
  </definedNames>
  <calcPr calcId="162913" fullPrecision="0"/>
  <customWorkbookViews>
    <customWorkbookView name="Шулепова Ольга Анатольевна - Личное представление" guid="{67ADFAE6-A9AF-44D7-8539-93CD0F6B7849}" mergeInterval="0" personalView="1" maximized="1" xWindow="-8" yWindow="-8" windowWidth="1936" windowHeight="1056" tabRatio="518" activeSheetId="1"/>
    <customWorkbookView name="Козлова Анастасия Сергеевна - Личное представление" guid="{0CCCFAED-79CE-4449-BC23-D60C794B65C2}" mergeInterval="0" personalView="1" maximized="1" windowWidth="1276" windowHeight="719" tabRatio="518" activeSheetId="1"/>
    <customWorkbookView name="Маслова Алина Рамазановна - Личное представление" guid="{99950613-28E7-4EC2-B918-559A2757B0A9}" mergeInterval="0" personalView="1" maximized="1" xWindow="-8" yWindow="-8" windowWidth="1936" windowHeight="1056" tabRatio="355" activeSheetId="1"/>
    <customWorkbookView name="Перевощикова Анна Васильевна - Личное представление" guid="{CCF533A2-322B-40E2-88B2-065E6D1D35B4}" mergeInterval="0" personalView="1" maximized="1" xWindow="-8" yWindow="-8" windowWidth="1936" windowHeight="1056" tabRatio="440" activeSheetId="1"/>
    <customWorkbookView name="Астахова Анна Владимировна - Личное представление" guid="{13BE7114-35DF-4699-8779-61985C68F6C3}" mergeInterval="0" personalView="1" maximized="1" xWindow="-8" yWindow="-8" windowWidth="1296" windowHeight="1000" tabRatio="518" activeSheetId="1" showComments="commIndAndComment"/>
    <customWorkbookView name="kaa - Личное представление" guid="{7B245AB0-C2AF-4822-BFC4-2399F85856C1}" mergeInterval="0" personalView="1" maximized="1" xWindow="1" yWindow="1" windowWidth="1280" windowHeight="803" tabRatio="518" activeSheetId="1"/>
    <customWorkbookView name="Коптеева Елена Анатольевна - Личное представление" guid="{2F7AC811-CA37-46E3-866E-6E10DF43054A}" mergeInterval="0" personalView="1" maximized="1" windowWidth="1276" windowHeight="799" tabRatio="698" activeSheetId="1"/>
    <customWorkbookView name="Соловьёва Ольга Валерьевна - Личное представление" guid="{CB1A56DC-A135-41E6-8A02-AE4E518C879F}" mergeInterval="0" personalView="1" maximized="1" windowWidth="1916" windowHeight="855" tabRatio="623" activeSheetId="1" showComments="commIndAndComment"/>
    <customWorkbookView name="Пользователь - Личное представление" guid="{C8C7D91A-0101-429D-A7C4-25C2A366909A}" mergeInterval="0" personalView="1" maximized="1" windowWidth="1264" windowHeight="759" tabRatio="518" activeSheetId="1"/>
    <customWorkbookView name="1 - Личное представление" guid="{CBF9D894-3FD2-4B68-BAC8-643DB23851C0}" mergeInterval="0" personalView="1" maximized="1" xWindow="1" yWindow="1" windowWidth="1733" windowHeight="798" tabRatio="772" activeSheetId="1"/>
    <customWorkbookView name="BLACKGIRL - Личное представление" guid="{37F8CE32-8CE8-4D95-9C0E-63112E6EFFE9}" mergeInterval="0" personalView="1" maximized="1" windowWidth="1020" windowHeight="576" tabRatio="441" activeSheetId="3"/>
    <customWorkbookView name="Елена - Личное представление" guid="{24E5C1BC-322C-4FEF-B964-F0DCC04482C1}" mergeInterval="0" personalView="1" maximized="1" xWindow="1" yWindow="1" windowWidth="1024" windowHeight="547" tabRatio="896" activeSheetId="1"/>
    <customWorkbookView name="Admin - Личное представление" guid="{2DF88C31-E5A0-4DFE-877D-5A31D3992603}" mergeInterval="0" personalView="1" maximized="1" windowWidth="1276" windowHeight="719" tabRatio="772" activeSheetId="1"/>
    <customWorkbookView name="Михайлова Ирина Ивановна - Личное представление" guid="{9E943B7D-D4C7-443F-BC4C-8AB90546D8A5}" mergeInterval="0" personalView="1" maximized="1" windowWidth="1276" windowHeight="799" tabRatio="477" activeSheetId="1"/>
    <customWorkbookView name="Анастасия Вячеславовна - Личное представление" guid="{F2110B0B-AAE7-42F0-B553-C360E9249AD4}" mergeInterval="0" personalView="1" maximized="1" windowWidth="1276" windowHeight="779" tabRatio="501" activeSheetId="1"/>
    <customWorkbookView name="Михальченко Светлана Николаевна - Личное представление" guid="{D7BC8E82-4392-4806-9DAE-D94253790B9C}" mergeInterval="0" personalView="1" maximized="1" windowWidth="1276" windowHeight="759" tabRatio="501" activeSheetId="1" showComments="commIndAndComment"/>
    <customWorkbookView name="Морычева Надежда Николаевна - Личное представление" guid="{A6B98527-7CBF-4E4D-BDEA-9334A3EB779F}" mergeInterval="0" personalView="1" maximized="1" xWindow="-8" yWindow="-8" windowWidth="1296" windowHeight="1000" tabRatio="501" activeSheetId="1"/>
    <customWorkbookView name="User - Личное представление" guid="{D20DFCFE-63F9-4265-B37B-4F36C46DF159}" mergeInterval="0" personalView="1" maximized="1" xWindow="-8" yWindow="-8" windowWidth="1296" windowHeight="1000" tabRatio="518" activeSheetId="1"/>
    <customWorkbookView name="pav - Личное представление" guid="{539CB3DF-9B66-4BE7-9074-8CE0405EB8A6}" mergeInterval="0" personalView="1" maximized="1" xWindow="1" yWindow="1" windowWidth="1276" windowHeight="794" tabRatio="518" activeSheetId="1"/>
    <customWorkbookView name="kou - Личное представление" guid="{998B8119-4FF3-4A16-838D-539C6AE34D55}" mergeInterval="0" personalView="1" maximized="1" windowWidth="1148" windowHeight="645" tabRatio="518" activeSheetId="1"/>
    <customWorkbookView name="Денисова Евгения Юрьевна - Личное представление" guid="{9FA29541-62F4-4CED-BF33-19F6BA57578F}" mergeInterval="0" personalView="1" maximized="1" windowWidth="1276" windowHeight="759" tabRatio="518" activeSheetId="1"/>
    <customWorkbookView name="Литвинчук Екатерина Николаевна - Личное представление" guid="{5FB953A5-71FF-4056-AF98-C9D06FF0EDF3}" mergeInterval="0" personalView="1" maximized="1" xWindow="-8" yWindow="-8" windowWidth="1296" windowHeight="1000" tabRatio="518" activeSheetId="1"/>
    <customWorkbookView name="Корунова Олеся Юрьевна - Личное представление" guid="{5EB1B5BB-79BE-4318-9140-3FA31802D519}" mergeInterval="0" personalView="1" maximized="1" xWindow="-8" yWindow="-8" windowWidth="1296" windowHeight="1000" tabRatio="518" activeSheetId="1"/>
    <customWorkbookView name="perevoschikova_av - Личное представление" guid="{649E5CE3-4976-49D9-83DA-4E57FFC714BF}" mergeInterval="0" personalView="1" maximized="1" xWindow="1" yWindow="1" windowWidth="1276" windowHeight="794" tabRatio="518" activeSheetId="1"/>
    <customWorkbookView name="Сырвачева Виктория Алексеевна - Личное представление" guid="{72C0943B-A5D5-4B80-AD54-166C5CDC74DE}" mergeInterval="0" personalView="1" maximized="1" xWindow="-8" yWindow="-8" windowWidth="1296" windowHeight="1000" tabRatio="518" activeSheetId="1"/>
    <customWorkbookView name="Вершинина Мария Игоревна - Личное представление" guid="{A0A3CD9B-2436-40D7-91DB-589A95FBBF00}" mergeInterval="0" personalView="1" maximized="1" windowWidth="1276" windowHeight="759" tabRatio="518" activeSheetId="1"/>
    <customWorkbookView name="Залецкая Ольга Геннадьевна - Личное представление" guid="{D95852A1-B0FC-4AC5-B62B-5CCBE05B0D15}" mergeInterval="0" personalView="1" maximized="1" windowWidth="1916" windowHeight="855" tabRatio="518" activeSheetId="1"/>
    <customWorkbookView name="Маганёва Екатерина Николаевна - Личное представление" guid="{CA384592-0CFD-4322-A4EB-34EC04693944}" mergeInterval="0" personalView="1" maximized="1" xWindow="-8" yWindow="-8" windowWidth="1296" windowHeight="1000" tabRatio="355" activeSheetId="1"/>
    <customWorkbookView name="Залецкая Ольга Генадьевна - Личное представление" guid="{6E4A7295-8CE0-4D28-ABEF-D38EBAE7C204}" mergeInterval="0" personalView="1" maximized="1" xWindow="-8" yWindow="-8" windowWidth="1936" windowHeight="1056" tabRatio="440" activeSheetId="1"/>
    <customWorkbookView name="Крыжановская Анна Александровна - Личное представление" guid="{3EEA7E1A-5F2B-4408-A34C-1F0223B5B245}" mergeInterval="0" personalView="1" maximized="1" xWindow="-8" yWindow="-8" windowWidth="1296" windowHeight="1000" tabRatio="518" activeSheetId="1"/>
    <customWorkbookView name="Рогожина Ольга Сергеевна - Личное представление" guid="{BEA0FDBA-BB07-4C19-8BBD-5E57EE395C09}" mergeInterval="0" personalView="1" maximized="1" windowWidth="1276" windowHeight="823" tabRatio="518" activeSheetId="1"/>
    <customWorkbookView name="Минакова Оксана Сергеевна - Личное представление" guid="{45DE1976-7F07-4EB4-8A9C-FB72D060BEFA}" mergeInterval="0" personalView="1" maximized="1" xWindow="-8" yWindow="-8" windowWidth="1296" windowHeight="1000" tabRatio="518" activeSheetId="1"/>
  </customWorkbookViews>
  <fileRecoveryPr autoRecover="0"/>
</workbook>
</file>

<file path=xl/calcChain.xml><?xml version="1.0" encoding="utf-8"?>
<calcChain xmlns="http://schemas.openxmlformats.org/spreadsheetml/2006/main">
  <c r="I76" i="1" l="1"/>
  <c r="G76" i="1"/>
  <c r="E76" i="1"/>
  <c r="D76" i="1"/>
  <c r="I77" i="1"/>
  <c r="G77" i="1"/>
  <c r="E77" i="1"/>
  <c r="D77" i="1"/>
  <c r="C77" i="1"/>
  <c r="D86" i="1"/>
  <c r="C76" i="1"/>
  <c r="H88" i="1"/>
  <c r="F88" i="1"/>
  <c r="I86" i="1"/>
  <c r="G86" i="1"/>
  <c r="E86" i="1"/>
  <c r="F86" i="1" s="1"/>
  <c r="H86" i="1" l="1"/>
  <c r="I157" i="1" l="1"/>
  <c r="E157" i="1" l="1"/>
  <c r="E158" i="1"/>
  <c r="I158" i="1"/>
  <c r="C175" i="1" l="1"/>
  <c r="E196" i="1"/>
  <c r="E175" i="1"/>
  <c r="H175" i="1"/>
  <c r="H155" i="1" l="1"/>
  <c r="F155" i="1"/>
  <c r="I116" i="1"/>
  <c r="I25" i="1"/>
  <c r="I32" i="1" l="1"/>
  <c r="I182" i="1" l="1"/>
  <c r="I181" i="1"/>
  <c r="E152" i="1" l="1"/>
  <c r="I26" i="1" l="1"/>
  <c r="E195" i="1" l="1"/>
  <c r="I135" i="1" l="1"/>
  <c r="I134" i="1" s="1"/>
  <c r="G29" i="1"/>
  <c r="I101" i="1"/>
  <c r="G101" i="1"/>
  <c r="D101" i="1"/>
  <c r="E101" i="1"/>
  <c r="I100" i="1"/>
  <c r="G100" i="1"/>
  <c r="D100" i="1"/>
  <c r="E100" i="1"/>
  <c r="I57" i="1" l="1"/>
  <c r="F198" i="1" l="1"/>
  <c r="H198" i="1"/>
  <c r="C195" i="1" l="1"/>
  <c r="D195" i="1" l="1"/>
  <c r="H94" i="1" l="1"/>
  <c r="F94" i="1"/>
  <c r="I92" i="1"/>
  <c r="G92" i="1"/>
  <c r="E92" i="1"/>
  <c r="D92" i="1"/>
  <c r="C92" i="1"/>
  <c r="F92" i="1" l="1"/>
  <c r="H92" i="1"/>
  <c r="D32" i="1"/>
  <c r="H32" i="1" s="1"/>
  <c r="I156" i="1" l="1"/>
  <c r="I51" i="1"/>
  <c r="I129" i="1"/>
  <c r="D129" i="1"/>
  <c r="C129" i="1" l="1"/>
  <c r="H83" i="1" l="1"/>
  <c r="H77" i="1" s="1"/>
  <c r="F83" i="1"/>
  <c r="F77" i="1" s="1"/>
  <c r="H82" i="1"/>
  <c r="H76" i="1" s="1"/>
  <c r="F82" i="1"/>
  <c r="F76" i="1" s="1"/>
  <c r="I80" i="1"/>
  <c r="G80" i="1"/>
  <c r="E80" i="1"/>
  <c r="D80" i="1"/>
  <c r="C80" i="1"/>
  <c r="F80" i="1" l="1"/>
  <c r="H80" i="1"/>
  <c r="F40" i="1"/>
  <c r="C146" i="1" l="1"/>
  <c r="C21" i="1" l="1"/>
  <c r="I69" i="1" l="1"/>
  <c r="H69" i="1"/>
  <c r="G69" i="1"/>
  <c r="F69" i="1"/>
  <c r="I73" i="1"/>
  <c r="H73" i="1"/>
  <c r="G73" i="1"/>
  <c r="F73" i="1"/>
  <c r="H40" i="1"/>
  <c r="G37" i="1" l="1"/>
  <c r="H38" i="1" l="1"/>
  <c r="F38" i="1"/>
  <c r="E37" i="1"/>
  <c r="I74" i="1" l="1"/>
  <c r="G74" i="1"/>
  <c r="E74" i="1"/>
  <c r="D74" i="1"/>
  <c r="C74" i="1"/>
  <c r="F74" i="1" l="1"/>
  <c r="H74" i="1"/>
  <c r="F148" i="1" l="1"/>
  <c r="E33" i="1" l="1"/>
  <c r="E26" i="1"/>
  <c r="F26" i="1" l="1"/>
  <c r="H168" i="1"/>
  <c r="G112" i="1" l="1"/>
  <c r="G113" i="1"/>
  <c r="E113" i="1"/>
  <c r="G122" i="1"/>
  <c r="F118" i="1"/>
  <c r="F117" i="1"/>
  <c r="H118" i="1"/>
  <c r="H117" i="1"/>
  <c r="F168" i="1" l="1"/>
  <c r="H148" i="1" l="1"/>
  <c r="H149" i="1"/>
  <c r="D146" i="1"/>
  <c r="C37" i="1" l="1"/>
  <c r="C112" i="1" l="1"/>
  <c r="E150" i="1" l="1"/>
  <c r="F150" i="1" s="1"/>
  <c r="I29" i="1" l="1"/>
  <c r="I38" i="1"/>
  <c r="D37" i="1"/>
  <c r="C43" i="1" l="1"/>
  <c r="H197" i="1" l="1"/>
  <c r="H196" i="1"/>
  <c r="F196" i="1"/>
  <c r="F45" i="1" l="1"/>
  <c r="I112" i="1" l="1"/>
  <c r="C111" i="1"/>
  <c r="D172" i="1" l="1"/>
  <c r="C29" i="1"/>
  <c r="I140" i="1" l="1"/>
  <c r="I195" i="1" l="1"/>
  <c r="G195" i="1"/>
  <c r="F197" i="1"/>
  <c r="H195" i="1" l="1"/>
  <c r="F195" i="1"/>
  <c r="H119" i="1" l="1"/>
  <c r="I37" i="1" l="1"/>
  <c r="H45" i="1"/>
  <c r="H46" i="1"/>
  <c r="E34" i="1" l="1"/>
  <c r="D166" i="1"/>
  <c r="E166" i="1"/>
  <c r="G166" i="1"/>
  <c r="I166" i="1"/>
  <c r="C166" i="1"/>
  <c r="E29" i="1" l="1"/>
  <c r="H166" i="1"/>
  <c r="F166" i="1"/>
  <c r="D43" i="1" l="1"/>
  <c r="G128" i="1"/>
  <c r="C128" i="1"/>
  <c r="G13" i="1" l="1"/>
  <c r="H107" i="1"/>
  <c r="F107" i="1"/>
  <c r="H106" i="1"/>
  <c r="F106" i="1"/>
  <c r="I104" i="1"/>
  <c r="G104" i="1"/>
  <c r="E104" i="1"/>
  <c r="D104" i="1"/>
  <c r="C104" i="1"/>
  <c r="E103" i="1"/>
  <c r="E73" i="1" s="1"/>
  <c r="D103" i="1"/>
  <c r="C103" i="1"/>
  <c r="C73" i="1" s="1"/>
  <c r="I102" i="1"/>
  <c r="G102" i="1"/>
  <c r="E102" i="1"/>
  <c r="D102" i="1"/>
  <c r="C102" i="1"/>
  <c r="I71" i="1"/>
  <c r="G71" i="1"/>
  <c r="E71" i="1"/>
  <c r="C101" i="1"/>
  <c r="C71" i="1" s="1"/>
  <c r="I70" i="1"/>
  <c r="E70" i="1"/>
  <c r="C100" i="1"/>
  <c r="C70" i="1" s="1"/>
  <c r="C64" i="1" s="1"/>
  <c r="E99" i="1"/>
  <c r="E69" i="1" s="1"/>
  <c r="D99" i="1"/>
  <c r="C99" i="1"/>
  <c r="I67" i="1"/>
  <c r="D70" i="1" l="1"/>
  <c r="D71" i="1"/>
  <c r="C69" i="1"/>
  <c r="C63" i="1" s="1"/>
  <c r="C10" i="1" s="1"/>
  <c r="D69" i="1"/>
  <c r="D73" i="1"/>
  <c r="H26" i="1"/>
  <c r="I98" i="1"/>
  <c r="D98" i="1"/>
  <c r="E98" i="1"/>
  <c r="C98" i="1"/>
  <c r="F100" i="1"/>
  <c r="F70" i="1" s="1"/>
  <c r="F101" i="1"/>
  <c r="F71" i="1" s="1"/>
  <c r="H101" i="1"/>
  <c r="H71" i="1" s="1"/>
  <c r="G70" i="1"/>
  <c r="F104" i="1"/>
  <c r="H104" i="1"/>
  <c r="C68" i="1" l="1"/>
  <c r="E65" i="1"/>
  <c r="I66" i="1"/>
  <c r="I68" i="1"/>
  <c r="D68" i="1"/>
  <c r="F98" i="1"/>
  <c r="E68" i="1"/>
  <c r="H100" i="1"/>
  <c r="H70" i="1" s="1"/>
  <c r="G98" i="1"/>
  <c r="H98" i="1" s="1"/>
  <c r="F68" i="1" l="1"/>
  <c r="G68" i="1"/>
  <c r="H68" i="1" s="1"/>
  <c r="F32" i="1" l="1"/>
  <c r="G111" i="1"/>
  <c r="G63" i="1" s="1"/>
  <c r="G10" i="1" s="1"/>
  <c r="G116" i="1" l="1"/>
  <c r="I43" i="1" l="1"/>
  <c r="I21" i="1"/>
  <c r="G21" i="1"/>
  <c r="D21" i="1" l="1"/>
  <c r="E176" i="1"/>
  <c r="H174" i="1"/>
  <c r="F174" i="1"/>
  <c r="H21" i="1" l="1"/>
  <c r="I176" i="1"/>
  <c r="I13" i="1" l="1"/>
  <c r="F175" i="1"/>
  <c r="I172" i="1"/>
  <c r="G14" i="1" l="1"/>
  <c r="C153" i="1" l="1"/>
  <c r="I179" i="1"/>
  <c r="E182" i="1"/>
  <c r="G43" i="1" l="1"/>
  <c r="F46" i="1"/>
  <c r="E43" i="1"/>
  <c r="E58" i="1" l="1"/>
  <c r="E12" i="1" s="1"/>
  <c r="E21" i="1" l="1"/>
  <c r="F21" i="1" s="1"/>
  <c r="I49" i="1" l="1"/>
  <c r="G172" i="1" l="1"/>
  <c r="I113" i="1" l="1"/>
  <c r="I65" i="1" s="1"/>
  <c r="I12" i="1" s="1"/>
  <c r="I64" i="1"/>
  <c r="I11" i="1" s="1"/>
  <c r="I111" i="1"/>
  <c r="I63" i="1" s="1"/>
  <c r="I10" i="1" s="1"/>
  <c r="I128" i="1"/>
  <c r="I62" i="1" l="1"/>
  <c r="I110" i="1"/>
  <c r="H158" i="1" l="1"/>
  <c r="F158" i="1"/>
  <c r="H182" i="1" l="1"/>
  <c r="G186" i="1" l="1"/>
  <c r="I186" i="1" l="1"/>
  <c r="D55" i="1"/>
  <c r="I14" i="1" l="1"/>
  <c r="I9" i="1" s="1"/>
  <c r="E186" i="1"/>
  <c r="D186" i="1"/>
  <c r="C186" i="1"/>
  <c r="H39" i="1" l="1"/>
  <c r="F39" i="1"/>
  <c r="I122" i="1"/>
  <c r="H51" i="1"/>
  <c r="G49" i="1"/>
  <c r="D49" i="1"/>
  <c r="C49" i="1"/>
  <c r="F182" i="1"/>
  <c r="F51" i="1"/>
  <c r="E49" i="1" l="1"/>
  <c r="F37" i="1"/>
  <c r="H37" i="1"/>
  <c r="H49" i="1"/>
  <c r="F49" i="1" l="1"/>
  <c r="F43" i="1"/>
  <c r="H43" i="1"/>
  <c r="H25" i="1"/>
  <c r="H152" i="1"/>
  <c r="F152" i="1"/>
  <c r="I146" i="1"/>
  <c r="I55" i="1"/>
  <c r="F157" i="1"/>
  <c r="F156" i="1"/>
  <c r="H157" i="1"/>
  <c r="H156" i="1"/>
  <c r="I153" i="1"/>
  <c r="G153" i="1"/>
  <c r="E153" i="1"/>
  <c r="D153" i="1"/>
  <c r="F25" i="1"/>
  <c r="G146" i="1" l="1"/>
  <c r="H153" i="1"/>
  <c r="H150" i="1"/>
  <c r="F153" i="1"/>
  <c r="D29" i="1"/>
  <c r="H29" i="1" l="1"/>
  <c r="F29" i="1"/>
  <c r="H146" i="1"/>
  <c r="E172" i="1" l="1"/>
  <c r="C172" i="1"/>
  <c r="G55" i="1"/>
  <c r="H172" i="1" l="1"/>
  <c r="F172" i="1"/>
  <c r="D179" i="1"/>
  <c r="E179" i="1"/>
  <c r="G179" i="1"/>
  <c r="C179" i="1"/>
  <c r="H181" i="1"/>
  <c r="F181" i="1"/>
  <c r="F149" i="1" l="1"/>
  <c r="E146" i="1"/>
  <c r="H179" i="1"/>
  <c r="F179" i="1"/>
  <c r="G140" i="1"/>
  <c r="E140" i="1"/>
  <c r="D140" i="1"/>
  <c r="C140" i="1"/>
  <c r="H136" i="1"/>
  <c r="H135" i="1"/>
  <c r="D134" i="1"/>
  <c r="C134" i="1"/>
  <c r="H129" i="1"/>
  <c r="F129" i="1"/>
  <c r="E128" i="1"/>
  <c r="D128" i="1"/>
  <c r="H124" i="1"/>
  <c r="F124" i="1"/>
  <c r="E122" i="1"/>
  <c r="D122" i="1"/>
  <c r="C122" i="1"/>
  <c r="F119" i="1"/>
  <c r="E116" i="1"/>
  <c r="D116" i="1"/>
  <c r="C116" i="1"/>
  <c r="E115" i="1"/>
  <c r="D115" i="1"/>
  <c r="C115" i="1"/>
  <c r="C67" i="1" s="1"/>
  <c r="E114" i="1"/>
  <c r="D114" i="1"/>
  <c r="C114" i="1"/>
  <c r="C66" i="1" s="1"/>
  <c r="C13" i="1" s="1"/>
  <c r="G65" i="1"/>
  <c r="G12" i="1" s="1"/>
  <c r="D113" i="1"/>
  <c r="C113" i="1"/>
  <c r="C65" i="1" s="1"/>
  <c r="C12" i="1" s="1"/>
  <c r="G64" i="1"/>
  <c r="G11" i="1" s="1"/>
  <c r="D112" i="1"/>
  <c r="D64" i="1" s="1"/>
  <c r="C11" i="1"/>
  <c r="D111" i="1"/>
  <c r="D65" i="1" l="1"/>
  <c r="D63" i="1"/>
  <c r="E67" i="1"/>
  <c r="E112" i="1"/>
  <c r="F146" i="1"/>
  <c r="E66" i="1"/>
  <c r="E13" i="1" s="1"/>
  <c r="E111" i="1"/>
  <c r="F111" i="1" s="1"/>
  <c r="D67" i="1"/>
  <c r="D66" i="1"/>
  <c r="C62" i="1"/>
  <c r="C110" i="1"/>
  <c r="F116" i="1"/>
  <c r="F128" i="1"/>
  <c r="H113" i="1"/>
  <c r="G110" i="1"/>
  <c r="C14" i="1"/>
  <c r="D110" i="1"/>
  <c r="H112" i="1"/>
  <c r="F113" i="1"/>
  <c r="H116" i="1"/>
  <c r="H111" i="1"/>
  <c r="F122" i="1"/>
  <c r="H122" i="1"/>
  <c r="H128" i="1"/>
  <c r="H134" i="1"/>
  <c r="D13" i="1" l="1"/>
  <c r="D12" i="1"/>
  <c r="D10" i="1"/>
  <c r="H10" i="1" s="1"/>
  <c r="D11" i="1"/>
  <c r="H11" i="1" s="1"/>
  <c r="D62" i="1"/>
  <c r="C9" i="1"/>
  <c r="E110" i="1"/>
  <c r="F110" i="1" s="1"/>
  <c r="E14" i="1"/>
  <c r="E64" i="1"/>
  <c r="E11" i="1" s="1"/>
  <c r="F134" i="1"/>
  <c r="E63" i="1"/>
  <c r="E10" i="1" s="1"/>
  <c r="D14" i="1"/>
  <c r="F112" i="1"/>
  <c r="H110" i="1"/>
  <c r="H13" i="1" l="1"/>
  <c r="H14" i="1"/>
  <c r="F11" i="1"/>
  <c r="F10" i="1"/>
  <c r="F14" i="1"/>
  <c r="H12" i="1"/>
  <c r="F12" i="1"/>
  <c r="F13" i="1"/>
  <c r="D9" i="1"/>
  <c r="E62" i="1"/>
  <c r="F62" i="1" s="1"/>
  <c r="F64" i="1"/>
  <c r="F63" i="1"/>
  <c r="H63" i="1"/>
  <c r="G62" i="1"/>
  <c r="H62" i="1" s="1"/>
  <c r="H64" i="1"/>
  <c r="G9" i="1"/>
  <c r="H65" i="1"/>
  <c r="F65" i="1"/>
  <c r="H9" i="1" l="1"/>
  <c r="E9" i="1"/>
  <c r="F9" i="1" s="1"/>
  <c r="H57" i="1" l="1"/>
  <c r="F57" i="1"/>
  <c r="E55" i="1"/>
  <c r="C55" i="1"/>
  <c r="H17" i="1"/>
  <c r="I15" i="1"/>
  <c r="G15" i="1"/>
  <c r="D15" i="1"/>
  <c r="E15" i="1"/>
  <c r="C15" i="1"/>
  <c r="F17" i="1"/>
  <c r="H15" i="1" l="1"/>
  <c r="F15" i="1"/>
  <c r="H55" i="1"/>
  <c r="F55" i="1"/>
</calcChain>
</file>

<file path=xl/sharedStrings.xml><?xml version="1.0" encoding="utf-8"?>
<sst xmlns="http://schemas.openxmlformats.org/spreadsheetml/2006/main" count="276" uniqueCount="127">
  <si>
    <t>Факт финансирования</t>
  </si>
  <si>
    <t>5.</t>
  </si>
  <si>
    <t>% исполнения к уточненному плану</t>
  </si>
  <si>
    <t>№ п/п</t>
  </si>
  <si>
    <t>федеральный бюджет</t>
  </si>
  <si>
    <t>привлечённые средства</t>
  </si>
  <si>
    <t>Исполнение</t>
  </si>
  <si>
    <t>Фактически
 профинансировано</t>
  </si>
  <si>
    <t>Наименование программы/подпрограммы</t>
  </si>
  <si>
    <t>Исполнено (кассовый расход)</t>
  </si>
  <si>
    <t>6.</t>
  </si>
  <si>
    <t xml:space="preserve">бюджет МО </t>
  </si>
  <si>
    <t>% к уточненному плану</t>
  </si>
  <si>
    <t>бюджет МО сверх соглашения</t>
  </si>
  <si>
    <t>2.</t>
  </si>
  <si>
    <t>3.</t>
  </si>
  <si>
    <t>бюджет ХМАО-Югры</t>
  </si>
  <si>
    <t>8.</t>
  </si>
  <si>
    <t>10.</t>
  </si>
  <si>
    <t>11.</t>
  </si>
  <si>
    <t>12.</t>
  </si>
  <si>
    <t>13.</t>
  </si>
  <si>
    <t>14.</t>
  </si>
  <si>
    <t>15.</t>
  </si>
  <si>
    <t>16.</t>
  </si>
  <si>
    <t>17.</t>
  </si>
  <si>
    <t>18.</t>
  </si>
  <si>
    <t>19.</t>
  </si>
  <si>
    <t>22.</t>
  </si>
  <si>
    <t>21.</t>
  </si>
  <si>
    <t>20.</t>
  </si>
  <si>
    <t>Всего по программам 
Ханты-Мансийского автономного округа - Югры</t>
  </si>
  <si>
    <t>(тыс. руб.)</t>
  </si>
  <si>
    <t>1.</t>
  </si>
  <si>
    <t>4.</t>
  </si>
  <si>
    <t xml:space="preserve">7. </t>
  </si>
  <si>
    <t>Реализация мероприятий не запланирована</t>
  </si>
  <si>
    <t>бюджет ХМАО - Югры</t>
  </si>
  <si>
    <t>бюджет МО</t>
  </si>
  <si>
    <t>Улучшение жилищных условий молодых семей в соответствии с федеральной целевой программой "Жилище" (УУиРЖ)</t>
  </si>
  <si>
    <t>Осуществление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определённых федеральным законодательством"(ХЭУ)</t>
  </si>
  <si>
    <t>Улучшение жилищных условий ветеранов Великой Отечественной войны (ДАиГ)</t>
  </si>
  <si>
    <t>11.1.</t>
  </si>
  <si>
    <t>11.1.1.</t>
  </si>
  <si>
    <t>11.2.</t>
  </si>
  <si>
    <t>11.2.1.</t>
  </si>
  <si>
    <t>11.2.2.</t>
  </si>
  <si>
    <t>11.2.3.</t>
  </si>
  <si>
    <t>11.2.4.</t>
  </si>
  <si>
    <t>11.2.5.</t>
  </si>
  <si>
    <t>Пояснения, ожидаемые результаты, планируемые сроки выполнения работ, оказания услуг, причины неисполнения и так далее</t>
  </si>
  <si>
    <t xml:space="preserve">                                                                                                                                                                             </t>
  </si>
  <si>
    <t xml:space="preserve">бюджет ХМАО - Югры </t>
  </si>
  <si>
    <t xml:space="preserve">бюджет ХМАО-Югры </t>
  </si>
  <si>
    <t xml:space="preserve">федеральный бюджет </t>
  </si>
  <si>
    <t>Обеспечение жильем граждан, уволенных с военной службы и приравненных к ним лиц (УУиРЖ)</t>
  </si>
  <si>
    <t>Улица Киртбая от  ул. 1 "З" до ул. 3 "З"(ДАиГ)</t>
  </si>
  <si>
    <t>26.</t>
  </si>
  <si>
    <t xml:space="preserve">Государственная программа «Доступная среда в Ханты-Мансийском автономном округе – Югре на 2016-2020 годы» </t>
  </si>
  <si>
    <t xml:space="preserve">Государственная программа «Оказание содействия добровольному переселению в Ханты-Мансийский автономный округ – Югру соотечественников, проживающих за рубежом, на 2016–2020 годы» </t>
  </si>
  <si>
    <t>11.1.2.</t>
  </si>
  <si>
    <r>
      <t xml:space="preserve">Финансовые затраты на реализацию программы в </t>
    </r>
    <r>
      <rPr>
        <u/>
        <sz val="18"/>
        <color theme="1"/>
        <rFont val="Times New Roman"/>
        <family val="2"/>
        <charset val="204"/>
      </rPr>
      <t>2018</t>
    </r>
    <r>
      <rPr>
        <sz val="18"/>
        <color theme="1"/>
        <rFont val="Times New Roman"/>
        <family val="2"/>
        <charset val="204"/>
      </rPr>
      <t xml:space="preserve"> году  </t>
    </r>
  </si>
  <si>
    <t xml:space="preserve">Утвержденный план 
на 2018 год </t>
  </si>
  <si>
    <t xml:space="preserve">Уточненный план 
на 2018 год </t>
  </si>
  <si>
    <t>Ожидаемое исполнение на 01.01.2019</t>
  </si>
  <si>
    <t>11.1.2.1.</t>
  </si>
  <si>
    <t>В 2018 году из средств окружного бюджета предусмотрены расходы на приобретение конвертов и бумаги.</t>
  </si>
  <si>
    <t xml:space="preserve">Государственная программа «Социально-экономическое развитие коренных малочисленных народов Севера Ханты-Мансийского автономного округа – Югры на 2018–2025 годы и на период до 2030 года» </t>
  </si>
  <si>
    <t xml:space="preserve">Государственная программа «Защита населения и территорий от чрезвычайных ситуаций, обеспечение пожарной безопасности в Ханты-Мансийском автономном округе – Югре на 2018–2025 годы и на период до 2030 года» </t>
  </si>
  <si>
    <t xml:space="preserve">Государственная программа «Информационное общество Ханты-Мансийского автономного округа – Югры на 2018–2025 годы и на период до 2030 года» </t>
  </si>
  <si>
    <t xml:space="preserve">Государственная программа «Управление государственными финансами в Ханты-Мансийском автономном округе – Югре на 2018–2025 годы и на период до 2030 года» </t>
  </si>
  <si>
    <t>Государственная программа «Развитие гражданского общества Ханты-Мансийского автономного округа – Югры на 2018–2025 годы и на период до 2030 года»</t>
  </si>
  <si>
    <t xml:space="preserve">Государственная программа «Управление государственным имуществом Ханты-Мансийского автономного округа – Югры на 2018–2025 годы и на период до 2030 года» </t>
  </si>
  <si>
    <t>25.</t>
  </si>
  <si>
    <t xml:space="preserve">Государственная программа "Воспроизводство и использование природных ресурсов Ханты-Мансийского автономного округа – Югры в 2018–2025 годах и на период до 2030 года"
</t>
  </si>
  <si>
    <t>27.</t>
  </si>
  <si>
    <t>Государственная программа "Развитие промышленности, инноваций и туризма в Ханты-Мансийском автономном округе – Югре в 2018–2025 годах и на период до 2030 года"</t>
  </si>
  <si>
    <t>28.</t>
  </si>
  <si>
    <t>Подпрограмма II "Содействие развитию жилищного строительства"</t>
  </si>
  <si>
    <t>Приобретение жилых помещений в целях обеспечения жильём граждан (ДАиГ)</t>
  </si>
  <si>
    <t xml:space="preserve">Строительство систем инженерной инфраструктуры в целях обеспечения инженерной подготовки земельных участков предназначенных для жилищного строительства
</t>
  </si>
  <si>
    <t xml:space="preserve">Подпрограмма  IV "Обеспечение мерами государственной поддержки по улучшению жилищных условий отдельных категорий граждан"
</t>
  </si>
  <si>
    <t>Улучшение жилищных условий ветеранов боевых действий, инвалидов и семей, имеющих детей-инвалидов, вставших на учёт в качестве нуждающихся в жилых помещениях до 1 января 2005 года"  (УУиРЖ)</t>
  </si>
  <si>
    <t>Предоставление субсидий органам местного самоуправления муниципальных образований для реализации полномочий в области строительства и жилищных отношений
 (ДАиГ)</t>
  </si>
  <si>
    <t>11.1.1.1</t>
  </si>
  <si>
    <t xml:space="preserve">На 01.01.2018 участниками мероприятия числится 437  человек. В 2018 году субсидию за счет средств федерального бюджета на приобретение (строительство) жилья планируется  предоставить 9 ветеранам боевых действий и 1 инвалиду. </t>
  </si>
  <si>
    <t>11.1.1.2</t>
  </si>
  <si>
    <t>ДАиГ (выполнение работ по подготовке изменений в проект межевания и проект планировки территории улично - дорожной сети города Сургута в части "красных" линий)</t>
  </si>
  <si>
    <t xml:space="preserve">В связи с отсутствием на 01.01.2018 участников подпрограммы, бюджетные ассигнования  до муниципального образования не доведены. </t>
  </si>
  <si>
    <r>
      <rPr>
        <u/>
        <sz val="16"/>
        <rFont val="Times New Roman"/>
        <family val="2"/>
        <charset val="204"/>
      </rPr>
      <t>АГ:</t>
    </r>
    <r>
      <rPr>
        <sz val="16"/>
        <rFont val="Times New Roman"/>
        <family val="2"/>
        <charset val="204"/>
      </rPr>
      <t xml:space="preserve"> В рамках реализации  переданного государственного полномочия осуществляется деятельность  в сфере обращения с твердыми коммунальными отходами. Произведены расходы на поставку бумаги и конвертов.
</t>
    </r>
  </si>
  <si>
    <r>
      <t>Государственная программа "Создание условий для эффективного и ответственного управления муниципальными финансами, повышение устойчивости местных бюджетов Ханты-Мансийского автономного округа – Югры на 2018–2025 годы и на период до 2030 года"</t>
    </r>
    <r>
      <rPr>
        <sz val="16"/>
        <rFont val="Times New Roman"/>
        <family val="2"/>
        <charset val="204"/>
      </rPr>
      <t xml:space="preserve"> 
</t>
    </r>
  </si>
  <si>
    <t>на 01.07.2018</t>
  </si>
  <si>
    <t xml:space="preserve">      Заключено соглашение от 13.04.2018 № 71876000-1-2018-002 между Департаментом строительства ХМАО - Югры и Администрацией города  о предоставлении в 2018 году субсидии из бюджета ХМАО - Югры  на софинансирование расходных обязательств на предоставление социальных выплат молодым семьям на приобретение (строительство) жилья в рамках основного мероприятия "Обеспечение жильем молодых семей".
       На 01.07.2018 участниками мероприятия числится 57 молодых семей. В 2018 году социальную выплату на приобретение (строительство) жилья планируется предоставить 4 молодым семьям. Свидетельства о праве на получение социальной выплаты выданы 3 молодым семьям на общую сумму 3 606 876 руб.                                                                                    
    </t>
  </si>
  <si>
    <r>
      <t xml:space="preserve">Государственная программа "Развитие здравоохранения  на 2018-2025 годы и на период до 2030 года" 
</t>
    </r>
    <r>
      <rPr>
        <sz val="16"/>
        <rFont val="Times New Roman"/>
        <family val="2"/>
        <charset val="204"/>
      </rPr>
      <t>(1. Субвенции на организацию осуществления мероприятий по проведению дезинсекции и дератизации.)</t>
    </r>
  </si>
  <si>
    <r>
      <t>Государственная программа «Развитие агропромышленного комплекса и рынков сельскохозяйственной продукции, сырья и продовольствия в Ханты-Мансийском автономном округе - Югре на 2018-2025 годы и на период до 2030 года»</t>
    </r>
    <r>
      <rPr>
        <sz val="16"/>
        <rFont val="Times New Roman"/>
        <family val="2"/>
        <charset val="204"/>
      </rPr>
      <t xml:space="preserve"> 
(1. Субвенции на повышение эффективности использования и развитие ресурсного потенциала рыбохозяйственного комплекса;
 2. субвенции по поддержку животноводства, переработку и реализацию продукции животноводства;
3. субвенции на проведение мероприятий по предупреждению и ликвидации болезней животных, их лечению, защите населения от болезней, общих для человека и животных) </t>
    </r>
  </si>
  <si>
    <r>
      <t xml:space="preserve">Государственная программа «Обеспечение экологической безопасности Ханты-Мансийского автономного округа -Югры на 2018-2025 годы и на период до 2030 года"
</t>
    </r>
    <r>
      <rPr>
        <sz val="16"/>
        <color theme="1"/>
        <rFont val="Times New Roman"/>
        <family val="2"/>
        <charset val="204"/>
      </rPr>
      <t>(Субвенции на осуществление отдельных государственных полномочий Ханты-Мансийского автономного округа - Югры в сфере обращения с твердыми коммунальными отходами)</t>
    </r>
  </si>
  <si>
    <r>
      <t xml:space="preserve">Государственная программа "Развитие транспортной системы Ханты-Мансийского автономного округа - Югры на 2018-2025 годы и на период до 2030 года" 
</t>
    </r>
    <r>
      <rPr>
        <sz val="16"/>
        <color theme="1"/>
        <rFont val="Times New Roman"/>
        <family val="2"/>
        <charset val="204"/>
      </rPr>
      <t>(1. Субсидии на строительство (реконструкцию), капитальный ремонт и ремонт автомобильных дорог общего пользования местного значения)</t>
    </r>
  </si>
  <si>
    <r>
      <rPr>
        <u/>
        <sz val="16"/>
        <color theme="1"/>
        <rFont val="Times New Roman"/>
        <family val="2"/>
        <charset val="204"/>
      </rPr>
      <t>УППЭК:</t>
    </r>
    <r>
      <rPr>
        <sz val="16"/>
        <color theme="1"/>
        <rFont val="Times New Roman"/>
        <family val="2"/>
        <charset val="204"/>
      </rPr>
      <t xml:space="preserve"> в рамках реализации государственной программы заключены муниципальные контракты на оказание услуг по санитарно-противоэпидемическим мероприятиям (акарицидная, ларвицидная обработки, барьерная дератизация) в городе Сургут. 
Кроме того, денежные средства будут направлены на выплату заработной платы и начисления на выплаты по оплате труда специалисту, ответственному за подготовку документов (отчетов об использовании субвенции на осуществление отдельных полномочий автономного округа по организации по санитарно-противоэпидемическим мероприятиям (акарицидная, ларвицидная обработки, барьерная дератизация) города Сургута), а также на техническое обеспечение. 
Освоение денежных средств планируется в сентябре - октябре 2018 года.      </t>
    </r>
  </si>
  <si>
    <r>
      <rPr>
        <u/>
        <sz val="16"/>
        <color theme="1"/>
        <rFont val="Times New Roman"/>
        <family val="1"/>
        <charset val="204"/>
      </rPr>
      <t>ДГХ</t>
    </r>
    <r>
      <rPr>
        <sz val="16"/>
        <color theme="1"/>
        <rFont val="Times New Roman"/>
        <family val="1"/>
        <charset val="204"/>
      </rPr>
      <t>: 
Заключено соглашение  от 15.03.2018 № 03 о предоставлении субсидии местному бюджету из бюджета Ханты-Мансийского автономного округа – Югры.
Заключен муниципальный контракт от 08.09.2017 № 48-ГХ  с АО "АВТОДОРСТРОЙ" на ремонт автомобильных дорог на сумму 385 814,2 тыс.руб. общей площадью 157,93  тыс.кв.м., из них средства окружного бюджета 366 523,5 тыс.руб., средства городского бюджета 19 290,7 тыс.руб. Оплачены расходы на сумму 188 539,7 тыс.руб.за работы, выполненные в 2017 году. Всего планируется отремонтировать 157,93 тыс.кв.м. автомобильных дорог. Оставшиеся расходы запланированы на 3, 4 кварталы 2018 года. 
Планируется заключить муниципальный контракт на ремонт автомобильной дороги по ул. Грибоедова на сумму  1 942,8 тыс.руб., из них средства окружного бюджета - 1 844,0 тыс.руб. Согласно плану-графику аукцион запланирован в июле 2018 года.</t>
    </r>
    <r>
      <rPr>
        <sz val="16"/>
        <color rgb="FFFF0000"/>
        <rFont val="Times New Roman"/>
        <family val="2"/>
        <charset val="204"/>
      </rPr>
      <t xml:space="preserve">
</t>
    </r>
    <r>
      <rPr>
        <u/>
        <sz val="16"/>
        <rFont val="Times New Roman"/>
        <family val="1"/>
        <charset val="204"/>
      </rPr>
      <t>ДАиГ:</t>
    </r>
    <r>
      <rPr>
        <sz val="16"/>
        <rFont val="Times New Roman"/>
        <family val="1"/>
        <charset val="204"/>
      </rPr>
      <t xml:space="preserve">  В рамках реализации данной программы ведется строительство объекта "Улица Киртбая от  ул. 1 "З" до ул. 3 "З" Заключен  муниципальный контракт № 08/2017 от 25.10.2017  на выполнение работ по строительству объекта с ООО СК "ЮВиС". Предусмотрено на 2018 год 33 698,0 рублей, в том числе 32 013,1 рублей за счет средств окружного бюджета, 1 684,9 рублей за счет средств местного бюджета. Срок выполнения работ по 30 июня 2019 года. Ориентировочный срок ввода объекта в эксплуатацию - июль 2019 года.  
Общая готовность  по объекту  - 38,9%, по дороге - 9,9 %</t>
    </r>
  </si>
  <si>
    <t>ДАиГ: По состоянию на 01.01.2018 на учете состоит 2 человека из числа ветеранов Великой Отечественной войны и лиц приравненных категорий, нуждающихся в улучшении жилищных условий. 
Размещение заявки на проведение аукциона по приобретению жилого помещения для участника программы состоялось 27.02.2018. Аукцион признан несостоявшимся, т.к. по окончании срока подачи заявок на участие в аукционе не подано ни одной заявки. 
27.03.2018 повторно размещена заявка на проведение аукциона. По итогам аукциона заключен муниципальный контракт на сумму 1 834,65 тыс.руб. (1 565,1 тыс.руб. - фед.ср-ва; 269,55 тыс.руб. - ср-ва окруж.бюджета).                          
Уведомлением ДФ ХМАО от 30.03.2018 доведены дополнительные средства: 490,6 тыс.руб. - средства окружного бюджета, 1 605,8 тыс.руб. - средства федерального бюджета. 
24.04.2018 повторно размещена заявка на проведение аукциона. По итогам аукциона заключен муниципальный контракт на сумму 1 585,4 тыс.руб. - фед.ср-ва. Оплата по заключенным контрактам будет произведена в июле 2018 года.
Остаток средств - экономия, сложившаяся в результате проведения торгов.</t>
  </si>
  <si>
    <t>Заключен  МК № 08/2017 от 25.10.2017 с ООО СК "ЮВиС"  на выполнение работ по строительству объекта "Улица Киртбая от  ул. 1 "З" до ул. 3 "З" . Цена контракта - 678 069,2 тыс.руб. В 2017 году выполнены работы на сумму  83 768,8 тыс.руб. Срок выполнения работ по 30 июня 2019 года. Ориентировочный срок ввода объекта в эксплуатацию - июль 2019 года.  
В связи с корректировкой принятых работ за май 2018 года средства окружного бюджета в размере 42137,7 тыс. руб. будут оплачены в следующем отчетном периоде. Общая готовность  по объекту - 38,9%, по сетям  - 70,5 %, с учетом произведенной корректировки.</t>
  </si>
  <si>
    <t xml:space="preserve">Размещение закупки на выполнение работ по разработке проекта планировки в границах улиц 30 лет Победы, Маяковского, Музейной и проекта межевания территории в границах улиц Маяковского, 30 лет Победы, проспекта Мира в городе Сургуте  запланировано на III квартал 2018года. </t>
  </si>
  <si>
    <t>В апреле, мае, июне 2018 года аукционы на приобретение жилых помещений признаны не состоявшимися по причине отсутствия заявок на участие. Подведение итогов аукционов по заявкам на приобретение 5 квартир 1-комнатных, 6 квартир 2-комнатных состоится 9-16 июля. Размещение остальных закупок состоится в июле 2018 года.</t>
  </si>
  <si>
    <r>
      <t xml:space="preserve">Государственная программа  "Обеспечение доступным и комфортным жильем жителей Ханты-Мансийского автономного округа - Югры в 2018 - 2025 годах и на период до 2030 года"
</t>
    </r>
    <r>
      <rPr>
        <sz val="16"/>
        <rFont val="Times New Roman"/>
        <family val="2"/>
        <charset val="204"/>
      </rPr>
      <t xml:space="preserve">
</t>
    </r>
  </si>
  <si>
    <r>
      <t>Государственная программа "Развитие культуры в Ханты-Мансийском автономном округе - Югре на 2018-2025 годы и на период до 2030 года"</t>
    </r>
    <r>
      <rPr>
        <sz val="16"/>
        <rFont val="Times New Roman"/>
        <family val="2"/>
        <charset val="204"/>
      </rPr>
      <t xml:space="preserve"> 
(1. Субвенции на 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 
2. Субсидии на развитие сферы культуры в муниципальных образованиях автономного округа;
3. Субсидии на поддержку отрасли культуры;
4. Судсидии на поддержку творческой деятельности и техническое оснащение детских и кукольных театров; 
5.Субсидии на частичное обеспечение повышения оплаты труда работников муниципальных учреждений культуры в целях реализации Указа Президента Российской Федерации от 7 мая 2012 года №597 №О мероприятиях по реализации государственной социальной политики")
</t>
    </r>
  </si>
  <si>
    <r>
      <t>Государственная программа "Развитие физической культуры и спорта в Ханты-Мансийском автономном округе — Югре на 2018 — 2025 годы и на период до 2030 года"
(</t>
    </r>
    <r>
      <rPr>
        <sz val="16"/>
        <rFont val="Times New Roman"/>
        <family val="2"/>
        <charset val="204"/>
      </rPr>
      <t>1</t>
    </r>
    <r>
      <rPr>
        <b/>
        <sz val="16"/>
        <rFont val="Times New Roman"/>
        <family val="2"/>
        <charset val="204"/>
      </rPr>
      <t xml:space="preserve">. </t>
    </r>
    <r>
      <rPr>
        <sz val="16"/>
        <rFont val="Times New Roman"/>
        <family val="2"/>
        <charset val="204"/>
      </rPr>
      <t xml:space="preserve">Субсидии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проведения тренировочных сборов и участия в соревнованиях.
</t>
    </r>
  </si>
  <si>
    <r>
      <t>Государственная программа «Социальная поддержка жителей Ханты-Мансийского автономного округа - Югры на 2018 - 2025 годы и на период до 2030 года» 
(</t>
    </r>
    <r>
      <rPr>
        <sz val="16"/>
        <rFont val="Times New Roman"/>
        <family val="2"/>
        <charset val="204"/>
      </rPr>
      <t xml:space="preserve">1. Субвенции на 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 
2. Субвенции на осуществление полномочий по образованию и организации деятельности комиссий по делам несовершеннолетних и защите их прав; 
3. Субвенции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4. Субвенции на осуществление деятельности по опеке и попечительству;
5. Субвенции на обеспечение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 
</t>
    </r>
  </si>
  <si>
    <r>
      <t>Государственная программа «Содействие занятости населения в Ханты-Мансийском автономном округе – Югре на 2018-2025 годы и на период до 2030 года» 
(</t>
    </r>
    <r>
      <rPr>
        <sz val="16"/>
        <rFont val="Times New Roman"/>
        <family val="2"/>
        <charset val="204"/>
      </rPr>
      <t>1.</t>
    </r>
    <r>
      <rPr>
        <b/>
        <sz val="16"/>
        <rFont val="Times New Roman"/>
        <family val="2"/>
        <charset val="204"/>
      </rPr>
      <t xml:space="preserve"> </t>
    </r>
    <r>
      <rPr>
        <sz val="16"/>
        <rFont val="Times New Roman"/>
        <family val="2"/>
        <charset val="204"/>
      </rPr>
      <t>Субвенции на осуществление отдельных государственных полномочий в сфере трудовых отношений и государственного управления охраной труда; 
2. Иные межбюджетные трансферты на реализацию  мероприятий по содействию трудоустройству граждан.)</t>
    </r>
  </si>
  <si>
    <r>
      <t xml:space="preserve">Государственная программа «Развитие образования в Ханты-Мансийском автономном округе – Югре на 2018-2025 годы и на период до 2030 года»
</t>
    </r>
    <r>
      <rPr>
        <sz val="16"/>
        <rFont val="Times New Roman"/>
        <family val="2"/>
        <charset val="204"/>
      </rPr>
      <t>1.</t>
    </r>
    <r>
      <rPr>
        <b/>
        <sz val="16"/>
        <rFont val="Times New Roman"/>
        <family val="2"/>
        <charset val="204"/>
      </rPr>
      <t xml:space="preserve"> </t>
    </r>
    <r>
      <rPr>
        <sz val="16"/>
        <rFont val="Times New Roman"/>
        <family val="2"/>
        <charset val="204"/>
      </rPr>
      <t>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4. Субвенции на организацию и обеспечение отдыха и оздоровления детей, в том числе в этнической среде;
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6. Субсидии на дополнительное финансовое обеспечение мероприятий по организации питания обучающихся;
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
8. Субсидии на частичное обеспечение повышения оплаты труда работников муниципальных учреждений дополнительного образования детей в целях реализации указа Президента Российской Федерации от 1 июня 2012 года № 761 "О Национальной стратегии действий в интересах детей на 2012–2017 годы"
9. Субсидии на строительство и реконструкцию дошкольных образовательных и общеобразовательных организаций;
10. Иные межбюджетные трансферы от Департамента образования и молодежной политики ХМАО-Югры на организацию и проведение единого государственного экзамена;
11.Иные межбюджетные трансферты от Департамента образования и молодежной политики ХМАО-Югры на реализацию проекта, признанного победителем конкурсного отбора образовательных организаций, имеющих статус региональных инновационных площадок;
12. Субсидии на приобретение, создание в соответствии с концессионными соглашениями объектов недвижимого имущества для размещения дошкольных образовательных организаций и (или) общеобразовательных организаций.</t>
    </r>
  </si>
  <si>
    <r>
      <rPr>
        <u/>
        <sz val="16"/>
        <rFont val="Times New Roman"/>
        <family val="1"/>
        <charset val="204"/>
      </rPr>
      <t xml:space="preserve">АГ: </t>
    </r>
    <r>
      <rPr>
        <sz val="16"/>
        <rFont val="Times New Roman"/>
        <family val="1"/>
        <charset val="204"/>
      </rPr>
      <t>В рамках реализации государственной программы осуществляется деятельность  в рамках переданных полномочий в сфере трудовых отношений государственного управления охраной труда.</t>
    </r>
    <r>
      <rPr>
        <sz val="16"/>
        <color rgb="FFFF0000"/>
        <rFont val="Times New Roman"/>
        <family val="2"/>
        <charset val="204"/>
      </rPr>
      <t xml:space="preserve">
</t>
    </r>
    <r>
      <rPr>
        <u/>
        <sz val="16"/>
        <rFont val="Times New Roman"/>
        <family val="1"/>
        <charset val="204"/>
      </rPr>
      <t>ДО</t>
    </r>
    <r>
      <rPr>
        <sz val="16"/>
        <rFont val="Times New Roman"/>
        <family val="1"/>
        <charset val="204"/>
      </rPr>
      <t xml:space="preserve">: В соответствии с письмом КУ ХМАО-Югры "Сургутский центр занятости населения" в реализации государственной программы принимают участие 8 образовательных учреждений в части основных мероприятий:
- содействие трудоустройству граждан с инвалидностью и их адаптация на рынке труда;
- содействие улучшению положения на рынке труда не занятых трудовой деятельностью и безработных граждан. 
Для обеспечения реализации мероприятий государственной программы КУ ХМАО-Югры "Сургутский центр занятости населения" проводит работу по поиску кандидатов для их трудоустройства.
</t>
    </r>
    <r>
      <rPr>
        <u/>
        <sz val="16"/>
        <color rgb="FFFF0000"/>
        <rFont val="Times New Roman"/>
        <family val="2"/>
        <charset val="204"/>
      </rPr>
      <t/>
    </r>
  </si>
  <si>
    <r>
      <t xml:space="preserve">Государственная программа «О государственной политике в сфере обеспечения межнационального согласия, гражданского единства, отдельных прав и законных интересов граждан, а также в вопросах обеспечения общественного порядка и профилактики экстремизма, незаконного оборота и потребления наркотических средств и психотропных веществ в Ханты-Мансийском автономном округе - Югре в 2018 - 2025 годах и на период до 2030 года»
</t>
    </r>
    <r>
      <rPr>
        <sz val="16"/>
        <rFont val="Times New Roman"/>
        <family val="2"/>
        <charset val="204"/>
      </rPr>
      <t>(1. Субвенции на 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
2.Субсидии на создание условий для деятельности народных дружин;
3. Субсидии на размещение систем видеообзора, модернизацию, обеспечение функционирования систем видеонаблюдения с целью повышения безопасности дорожного движения и информирование населения о необходимости соблюдения правил дорожного движения;
4. Субсидии на обеспечение функционирования и развития систем видеонаблюдения в сфере общественного порядка;
5.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6. Субсидии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и интеграции мигрантов, профилактики экстремизма.)</t>
    </r>
  </si>
  <si>
    <r>
      <t>Государственная программа «Социально-экономическое развитие и повышение инвестиционной привлекательности Ханты-Мансийского автономного округа - Югры в 2018 - 2025 годах и на период до 2030 года» 
(</t>
    </r>
    <r>
      <rPr>
        <sz val="16"/>
        <rFont val="Times New Roman"/>
        <family val="2"/>
        <charset val="204"/>
      </rPr>
      <t>1. Субсидии на организацию предоставления государственных услуг в многофункциональных центрах предоставления государственных и муниципальных услуг;
2. Субсидии на поддержку малого и среднего предпринимательства).</t>
    </r>
  </si>
  <si>
    <r>
      <t xml:space="preserve">Государственная программа «Развитие государственной гражданской службы, муниципальной службы и резерва управленческих кадров в Ханты-Мансийском автономном округе - Югре в 2018 - 2025 годах и на период до 2030 года» 
</t>
    </r>
    <r>
      <rPr>
        <sz val="16"/>
        <rFont val="Times New Roman"/>
        <family val="2"/>
        <charset val="204"/>
      </rPr>
      <t>(1. 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 143-ФЗ "Об актах гражданского состояния" полномочий Российской Федерации на государственную регистрацию актов гражданского состояния.)</t>
    </r>
  </si>
  <si>
    <r>
      <rPr>
        <u/>
        <sz val="16"/>
        <rFont val="Times New Roman"/>
        <family val="1"/>
        <charset val="204"/>
      </rPr>
      <t>АГ:</t>
    </r>
    <r>
      <rPr>
        <sz val="16"/>
        <rFont val="Times New Roman"/>
        <family val="1"/>
        <charset val="204"/>
      </rPr>
      <t xml:space="preserve"> 1. В рамках переданных государственных полномочий осуществляется деятельность административных комиссий.  
      За счет субвенции из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запланированы расходы на услуги почтовой связи, поставку конвертов и услуги СМИ по печати. Закупки, запланированные на 2018 год для осуществления данного полномочия проводятся в соответствии с планом-графиком.</t>
    </r>
    <r>
      <rPr>
        <sz val="16"/>
        <color rgb="FFFF0000"/>
        <rFont val="Times New Roman"/>
        <family val="2"/>
        <charset val="204"/>
      </rPr>
      <t xml:space="preserve">
       </t>
    </r>
    <r>
      <rPr>
        <sz val="16"/>
        <rFont val="Times New Roman"/>
        <family val="1"/>
        <charset val="204"/>
      </rPr>
      <t>2. В рамках реализации государственной программы заключены соглашения</t>
    </r>
    <r>
      <rPr>
        <sz val="16"/>
        <color rgb="FFFF0000"/>
        <rFont val="Times New Roman"/>
        <family val="2"/>
        <charset val="204"/>
      </rPr>
      <t xml:space="preserve"> </t>
    </r>
    <r>
      <rPr>
        <sz val="16"/>
        <rFont val="Times New Roman"/>
        <family val="1"/>
        <charset val="204"/>
      </rPr>
      <t xml:space="preserve">от 22.03.2018  № 15, от 26.03.2018 № 40, от 28.03.2018 № 02  о предоставлении субсидии в 2018 году на мероприятия по профилактике правонарушений между Департаментом внутренней политики ХМАО-Югры  и Администрацией города. Финансовые средства будут направлены на заключение контрактов на техническое обслуживание и  ремонт АПК "Безопасный город", техническое обслуживание и текущий ремонт копировально-множительной техники и конвертовального оборудования АПК «Безопасный город» для организации выполнения мероприятия по информированию населения, материальное стимулирование народных дружинников, страхование народных дружинников, заключение договора на приобретение форменной одежды, удостоверений народного дружинника и вкладышей к удостоверению народного дружинника. </t>
    </r>
    <r>
      <rPr>
        <sz val="16"/>
        <color rgb="FFFF0000"/>
        <rFont val="Times New Roman"/>
        <family val="2"/>
        <charset val="204"/>
      </rPr>
      <t xml:space="preserve">
   </t>
    </r>
    <r>
      <rPr>
        <sz val="16"/>
        <rFont val="Times New Roman"/>
        <family val="1"/>
        <charset val="204"/>
      </rPr>
      <t xml:space="preserve">  Заключены контракты, договоры на техническое обслуживание и модернизацию АПК "Безопасный город", приобретение расходных материалов и запасных частей для копировально-множительной техники и конвертального оборудования АПК "Безопасный город", услуги электроэнергии, рассылку постановлений. Планируется заключить контракт на приобретение бумаги, приобретение ПО "Ангел".
</t>
    </r>
    <r>
      <rPr>
        <sz val="16"/>
        <color rgb="FFFF0000"/>
        <rFont val="Times New Roman"/>
        <family val="2"/>
        <charset val="204"/>
      </rPr>
      <t xml:space="preserve">
</t>
    </r>
    <r>
      <rPr>
        <sz val="16"/>
        <rFont val="Times New Roman"/>
        <family val="1"/>
        <charset val="204"/>
      </rPr>
      <t>АГ(ДК): В рамках государственной программы заключено соглашение от 23.03.2018  № 27 о предоставлении субсидии в 2018 году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и интеграции мигрантов, профилактики экстремизма.</t>
    </r>
    <r>
      <rPr>
        <sz val="16"/>
        <color rgb="FFFF0000"/>
        <rFont val="Times New Roman"/>
        <family val="2"/>
        <charset val="204"/>
      </rPr>
      <t xml:space="preserve"> </t>
    </r>
    <r>
      <rPr>
        <sz val="16"/>
        <rFont val="Times New Roman"/>
        <family val="1"/>
        <charset val="204"/>
      </rPr>
      <t>Запланировано  проведение  городского молодежного проекта "Среда Обитания" (Проведение игры КВН на Кубок Главы города запланировано на ноябрь 2018 года),</t>
    </r>
    <r>
      <rPr>
        <sz val="16"/>
        <color rgb="FFFF0000"/>
        <rFont val="Times New Roman"/>
        <family val="2"/>
        <charset val="204"/>
      </rPr>
      <t xml:space="preserve"> </t>
    </r>
    <r>
      <rPr>
        <sz val="16"/>
        <rFont val="Times New Roman"/>
        <family val="1"/>
        <charset val="204"/>
      </rPr>
      <t>городского молодежного проекта "PROфилактика" (Молодежный форум "Революция тела" запланировано на сентябрь 2018 года),</t>
    </r>
    <r>
      <rPr>
        <sz val="16"/>
        <color rgb="FFFF0000"/>
        <rFont val="Times New Roman"/>
        <family val="2"/>
        <charset val="204"/>
      </rPr>
      <t xml:space="preserve"> </t>
    </r>
    <r>
      <rPr>
        <sz val="16"/>
        <rFont val="Times New Roman"/>
        <family val="1"/>
        <charset val="204"/>
      </rPr>
      <t xml:space="preserve">Проведение VI слета активистов в сфере первичной профилактики запланировано на декабрь 2018 года. Проведены городские мероприятия в рамках молодежного проекта "Среда обитания" фестиваль КВН и городского молодежного проекта "Вожатые Сургута" молодежный фестиваль "Легкий город".  Освоение средств планируется в течение 2018 года.   </t>
    </r>
    <r>
      <rPr>
        <sz val="16"/>
        <color rgb="FFFF0000"/>
        <rFont val="Times New Roman"/>
        <family val="2"/>
        <charset val="204"/>
      </rPr>
      <t xml:space="preserve">                                                                                                
</t>
    </r>
  </si>
  <si>
    <t>Информация о реализации государственных программ Ханты-Мансийского автономного округа - Югры
на территории городского округа город Сургут на 01.07.2017 года</t>
  </si>
  <si>
    <r>
      <rPr>
        <u/>
        <sz val="16"/>
        <rFont val="Times New Roman"/>
        <family val="1"/>
        <charset val="204"/>
      </rPr>
      <t xml:space="preserve">АГ: </t>
    </r>
    <r>
      <rPr>
        <sz val="16"/>
        <rFont val="Times New Roman"/>
        <family val="1"/>
        <charset val="204"/>
      </rPr>
      <t xml:space="preserve">Реализация мероприятия «Материально-техническое обеспечение деятельности по осуществлению отдельных государственных полномочий в области архивного дела» осуществляется в плановом режиме. Бюджетные ассигнования будут использованы в полном объеме до конца 2018 года. </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В рамках реализации государственной программы заключено соглашение от 21.03.2018 №25 о предоставлении субсидии в 2018 году на развитие сферы культуры. В рамках подпрограммы "Сохранение исторического и культурного наследия, снижение инфраструктурных ограничений с целью обеспечения функционирования всех видов культурной деятельности" бюджетные ассигнования запланированы для формирования информационных ресурсов общедоступных библиотек Югры и модернизацию программно-аппаратных комплексов общедоступных библиотек.   
Заключены договоры по услугам на: реставрацию музейных предметов, сопровождение автоматизированной музейной информационной системы КАМИС, поставку витрин, стеклянных колпаков, графического планшета, LED-телевизоров, ноутбука.</t>
    </r>
    <r>
      <rPr>
        <sz val="16"/>
        <color rgb="FFFF0000"/>
        <rFont val="Times New Roman"/>
        <family val="2"/>
        <charset val="204"/>
      </rPr>
      <t xml:space="preserve"> </t>
    </r>
    <r>
      <rPr>
        <sz val="16"/>
        <rFont val="Times New Roman"/>
        <family val="1"/>
        <charset val="204"/>
      </rPr>
      <t>Планируется приобретение оборудования для инвалидов, оборудования для модернизации сайтов, автоматизации музеев.</t>
    </r>
    <r>
      <rPr>
        <sz val="16"/>
        <color rgb="FFFF0000"/>
        <rFont val="Times New Roman"/>
        <family val="2"/>
        <charset val="204"/>
      </rPr>
      <t xml:space="preserve"> </t>
    </r>
    <r>
      <rPr>
        <sz val="16"/>
        <rFont val="Times New Roman"/>
        <family val="1"/>
        <charset val="204"/>
      </rPr>
      <t xml:space="preserve">Бюджетные ассигнования будут использованы в 3-4 квартале 2018 года.  </t>
    </r>
    <r>
      <rPr>
        <sz val="16"/>
        <color rgb="FFFF0000"/>
        <rFont val="Times New Roman"/>
        <family val="2"/>
        <charset val="204"/>
      </rPr>
      <t xml:space="preserve">
</t>
    </r>
    <r>
      <rPr>
        <sz val="16"/>
        <rFont val="Times New Roman"/>
        <family val="1"/>
        <charset val="204"/>
      </rPr>
      <t xml:space="preserve">Использование бюджетных ассигнований на организацию и показ театральной постановки (МАУ "ТАиК "Петрушка") планируется осуществить в 3 квартале 2018 года.  </t>
    </r>
    <r>
      <rPr>
        <sz val="16"/>
        <color rgb="FFFF0000"/>
        <rFont val="Times New Roman"/>
        <family val="2"/>
        <charset val="204"/>
      </rPr>
      <t xml:space="preserve">
</t>
    </r>
    <r>
      <rPr>
        <sz val="16"/>
        <rFont val="Times New Roman"/>
        <family val="1"/>
        <charset val="204"/>
      </rPr>
      <t xml:space="preserve">Достижение уровня средней заработной платы на 01.07.2018 года по работникам муниципальных учреждений культуры составило 74 649,40 рублей.                                             
  </t>
    </r>
    <r>
      <rPr>
        <sz val="16"/>
        <color rgb="FFFF0000"/>
        <rFont val="Times New Roman"/>
        <family val="2"/>
        <charset val="204"/>
      </rPr>
      <t xml:space="preserve">
</t>
    </r>
    <r>
      <rPr>
        <u/>
        <sz val="20"/>
        <rFont val="Times New Roman"/>
        <family val="1"/>
        <charset val="204"/>
      </rPr>
      <t/>
    </r>
  </si>
  <si>
    <r>
      <rPr>
        <u/>
        <sz val="16"/>
        <rFont val="Times New Roman"/>
        <family val="2"/>
        <charset val="204"/>
      </rPr>
      <t>АГ:</t>
    </r>
    <r>
      <rPr>
        <sz val="16"/>
        <rFont val="Times New Roman"/>
        <family val="2"/>
        <charset val="204"/>
      </rPr>
      <t xml:space="preserve"> В рамках переданных государственных полномочий осуществляется деятельность  по государственной регистрации актов гражданского состояния.
       По состоянию на 01.07.2018 произведена выплата заработной платы за январь - май и первую половину июня месяца 2018 года, оплата услуг по содержанию имущества и поставке материальных запасов  по факту оказания услуг, поставки товара в соответствии с условиями заключаемых договоров, муниципальных контрактов.              
</t>
    </r>
  </si>
  <si>
    <r>
      <rPr>
        <u/>
        <sz val="16"/>
        <rFont val="Times New Roman"/>
        <family val="1"/>
        <charset val="204"/>
      </rPr>
      <t>ДО</t>
    </r>
    <r>
      <rPr>
        <sz val="16"/>
        <rFont val="Times New Roman"/>
        <family val="1"/>
        <charset val="204"/>
      </rPr>
      <t>: Реализация программы осуществляется в плановом режиме, освоение средств планируется до конца 2018 года.</t>
    </r>
    <r>
      <rPr>
        <sz val="16"/>
        <color rgb="FFFF0000"/>
        <rFont val="Times New Roman"/>
        <family val="2"/>
        <charset val="204"/>
      </rPr>
      <t xml:space="preserve">
</t>
    </r>
    <r>
      <rPr>
        <sz val="16"/>
        <rFont val="Times New Roman"/>
        <family val="1"/>
        <charset val="204"/>
      </rPr>
      <t>Численность воспитанников, получающих муниципальную услугу «Реализация основных общеобразовательных программ дошкольного образования», на конец года - 30 717 чел.
Численность воспитанников частных организаций, осуществляющих образовательную деятельность по реализации образовательных программ дошкольного образования, на конец года - 1 189 чел.
Численность учащихся, получающих муниципальные услуги «Реализация основных общеобразовательных программ начального общего образования», «Реализация основных общеобразовательных программ основного общего образования», «Реализация основных общеобразовательных программ среднего общего образования» на конец года - 48 757 чел.
Численность учащихся частных общеобразовательных организаций на конец года - 438 чел.
Численность учащихся, получающих муниципальную услугу «Реализация дополнительных общеразвивающих программ», на конец года - 8 482 чел.
Численность детей, получающих муниципальную услугу «Организация отдыха детей и молодежи» в оздоровительных лагерях с дневным пребыванием детей - 11 000 чел.</t>
    </r>
    <r>
      <rPr>
        <sz val="16"/>
        <color rgb="FFFF0000"/>
        <rFont val="Times New Roman"/>
        <family val="2"/>
        <charset val="204"/>
      </rPr>
      <t xml:space="preserve">
</t>
    </r>
    <r>
      <rPr>
        <sz val="16"/>
        <rFont val="Times New Roman"/>
        <family val="1"/>
        <charset val="204"/>
      </rPr>
      <t>Численность детей, посещающих лагерь с дневным пребыванием детей на базе некоммерческих организаций, юридических лиц, не являющихся муниципальными учреждениями - 745 чел.
Планируемое для приобретения количество путевок для детей в возрасте от 6 до 17 лет  в организации, обеспечивающие отдых и оздоровление детей - 2 972 шт.
Достижение уровня средней заработной платы по педагогическим работникам муниципальных организаций дополнительного образования детей подведомственных департаменту образования на 01.07.2018 составило</t>
    </r>
    <r>
      <rPr>
        <sz val="16"/>
        <color rgb="FFFF0000"/>
        <rFont val="Times New Roman"/>
        <family val="2"/>
        <charset val="204"/>
      </rPr>
      <t xml:space="preserve"> </t>
    </r>
    <r>
      <rPr>
        <sz val="16"/>
        <rFont val="Times New Roman"/>
        <family val="1"/>
        <charset val="204"/>
      </rPr>
      <t>79 952, 90 рублей.</t>
    </r>
    <r>
      <rPr>
        <sz val="16"/>
        <color rgb="FFFF0000"/>
        <rFont val="Times New Roman"/>
        <family val="2"/>
        <charset val="204"/>
      </rPr>
      <t xml:space="preserve">
</t>
    </r>
    <r>
      <rPr>
        <u/>
        <sz val="16"/>
        <rFont val="Times New Roman"/>
        <family val="1"/>
        <charset val="204"/>
      </rPr>
      <t xml:space="preserve">ДАиГ: </t>
    </r>
    <r>
      <rPr>
        <sz val="16"/>
        <rFont val="Times New Roman"/>
        <family val="1"/>
        <charset val="204"/>
      </rPr>
      <t xml:space="preserve">В рамках реализации государственной программы предусмотрены средства:
 1. На выполнение проектно-изыскательских работ по объектам "Средняя общеобразовательная школа в микрорайоне 32 г.Сургута", "Средняя общеобразовательная школа в микрорайоне 33 г.Сургута".  Заключен муниципальный контракт №15П/2017 от 04.10.2017 с ЗАО "Проектно-инвестиционная компания", сумма по контракту 16 888,2 тыс. руб. Срок выполнения работ - 9 месяцев с даты заключения контракта.  В 2017 году выполнено работ на сумму 7 277,6 тыс. руб. (6549,9 тыс.руб. - средства окружного бюджета, 727,7 тыс.руб. - средства местного бюджета). 
По "СОШ №32" получено положительное заключение гос.экспертизы проектной документации и инженерных изысканий  № 86 -1 -1-3 -0169 -18 от 31.05.2018. По "СОШ №33" направлен пакет документов на прохождение гос. экспертизы и проверки сметной стоимости. Учитывая сроки прохождения экспертизы, работы будут приняты и оплачены в следующем отчетном периоде. 
Заключен договор № 433/2017/ТП от 29.12.2017 г. с СГЭС по "Средней общеобразовательной школе в мкр.33 г. Сургута" на подключение объекта к электрическим сетям в сумме 82,20 тыс. руб. В текущем году размер платы составляет 60 % от договора - 49,32 тыс. руб., из них оплачено за счет средств местного бюджета в размере 4,93 тыс. руб.; 44,39 тыс. руб. будет оплачена в следующем отчетном периоде по факту поступления средств из округа. Остаток суммы в размере 32,88 тыс. руб. будет оплачен по факту подключения объекта к электросетям.
 2. На выкуп объектов дошкольного образования - "Детский сад в мкр.20А" и "Развитие застроенной территории части квартала 23А г.Сургута". Выкуп будет произведен по мере готовности объектов ориентировочно в IV квартале.
                        </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Реализация программы осуществляется в плановом режиме, освоение средств планируется до конца 2018 года. Планируемый показатель "Численность детей, посетивших лагерь дневного пребывания" - 700 чел.    </t>
    </r>
    <r>
      <rPr>
        <sz val="16"/>
        <color rgb="FFFF0000"/>
        <rFont val="Times New Roman"/>
        <family val="2"/>
        <charset val="204"/>
      </rPr>
      <t xml:space="preserve">            
</t>
    </r>
    <r>
      <rPr>
        <sz val="16"/>
        <rFont val="Times New Roman"/>
        <family val="1"/>
        <charset val="204"/>
      </rPr>
      <t xml:space="preserve">Достижение уровня средней заработной платы  на 01.07.2018 года по педагогическим работникам муниципальных организаций дополнительного образования детей составило 85 480,00 рублей. </t>
    </r>
  </si>
  <si>
    <r>
      <rPr>
        <u/>
        <sz val="16"/>
        <rFont val="Times New Roman"/>
        <family val="1"/>
        <charset val="204"/>
      </rPr>
      <t xml:space="preserve">АГ: </t>
    </r>
    <r>
      <rPr>
        <sz val="16"/>
        <rFont val="Times New Roman"/>
        <family val="1"/>
        <charset val="204"/>
      </rPr>
      <t xml:space="preserve"> 1. В рамках реализации мероприятий программы осуществляется деятельность по обеспечению предоставления государственных услуг в многофункциональных центрах предоставления государственных и муниципальных услуг. Заключено соглашение о предоставлении субсидии из бюджета ХМАО-Югры на софинансирование расходных обязательств по предоставлению государственных услуг в многофункциональных центрах предоставления государственных и муниципальных услуг от 20.12.2017 № 78.  
      За счет средств субсидии на организацию предоставления государственных услуг в многофункциональных центрах предоставления государственных и муниципальных услуг  производятся расходы на выплату заработной платы и начислений на оплату труда работникам МКУ "МФЦ г. Сургута";
       За счет средств софинансирования из местного бюджета произведена оплата услуг и материальных запасов в соответствии с условиями заключенных договоров и муниципальных контрактов. 
       Реализация программы  осуществляется в плановом режиме.  Бюджетные ассигнования будут использованы в полном объеме до конца 2018 года.</t>
    </r>
    <r>
      <rPr>
        <sz val="16"/>
        <color rgb="FFFF0000"/>
        <rFont val="Times New Roman"/>
        <family val="2"/>
        <charset val="204"/>
      </rPr>
      <t xml:space="preserve">
     </t>
    </r>
    <r>
      <rPr>
        <sz val="16"/>
        <rFont val="Times New Roman"/>
        <family val="1"/>
        <charset val="204"/>
      </rPr>
      <t xml:space="preserve">2.  В рамках реализации мероприятий программы  заключены соглашения о предоставлении субсидии из бюджета ХМАО-Югры на поддержку малого и среднего предпринимательства №11 от 06.04.2018 и №11/1 от 05.04.2018.  
          Планируется проведение основных мероприятий:
- создание условий для развития субъектов малого и среднего предпринимательства;
- финансовая поддержка субъектов малого и среднего предпринимательства, осуществляющих социально значимые виды деятельности;
- финансовая поддержка субьектов малого и среднего предпринимательства осуществляющих деятельность в социальной сфере;
- развитие инновационного и молодежного предпринимательства.
</t>
    </r>
    <r>
      <rPr>
        <sz val="16"/>
        <color theme="1"/>
        <rFont val="Times New Roman"/>
        <family val="1"/>
        <charset val="204"/>
      </rPr>
      <t xml:space="preserve">     В мае проведен ежегодный городской конкурс "Предприниматель года".
    В июне проведена работа по приему заявлений на возмещение затрат, произведенных субьектами малого и среднего предпринимательства, в частности социальному предпринимательству и субъектам, осуществляющим социально значимые виды деятельности. </t>
    </r>
    <r>
      <rPr>
        <sz val="16"/>
        <color rgb="FFFF0000"/>
        <rFont val="Times New Roman"/>
        <family val="1"/>
        <charset val="204"/>
      </rPr>
      <t xml:space="preserve"> 
</t>
    </r>
    <r>
      <rPr>
        <sz val="16"/>
        <color theme="3"/>
        <rFont val="Times New Roman"/>
        <family val="1"/>
        <charset val="204"/>
      </rPr>
      <t xml:space="preserve">
</t>
    </r>
  </si>
  <si>
    <t>11.1.1.3</t>
  </si>
  <si>
    <t>ДАиГ (на выполнение работ по определению границ зон затопления, подтопления на территории муниципального образования городской округ город Сургут. )</t>
  </si>
  <si>
    <t xml:space="preserve">Размещение закупки на выполнение работ по определению границ зон затопления, подтопления на территории муниципального образования городской округ город Сургут запланировано на август 2018года. </t>
  </si>
  <si>
    <r>
      <rPr>
        <u/>
        <sz val="16"/>
        <rFont val="Times New Roman"/>
        <family val="1"/>
        <charset val="204"/>
      </rPr>
      <t>АГ:</t>
    </r>
    <r>
      <rPr>
        <sz val="16"/>
        <rFont val="Times New Roman"/>
        <family val="1"/>
        <charset val="204"/>
      </rPr>
      <t xml:space="preserve"> Функции по обеспечению организации  деятельности  комиссий по делам несовершеннолетних и защите их прав, по опеке и попечительству, предоставление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u/>
        <sz val="16"/>
        <rFont val="Times New Roman"/>
        <family val="1"/>
        <charset val="204"/>
      </rPr>
      <t>ДГХ:</t>
    </r>
    <r>
      <rPr>
        <sz val="16"/>
        <rFont val="Times New Roman"/>
        <family val="1"/>
        <charset val="204"/>
      </rPr>
      <t xml:space="preserve"> В  2018 году запланирован ремонт 4 жилых помещений детям-сиротам по следующим адресам:
- ул. Мелик-Карамова, 41, кв. 19 (60,4 м2);
- ул. 50 лет ВЛКСМ, 11, кв. 54 (40,1 м2);
- ул. Майская, 10, кв. 147 (27,5 м2);
- ул. Мира, 9, кв. 97 (52м2).
По состоянию на 01.07.2018:
1) Оказаны услуги по проверке смет по первым трем адресам на сумму 21,0 тыс.руб.;
2) Заключен муниципальный контракт от 29.05.2018 № 15-ГХ с ООО "Виктум" по ремонту квартир по ул. Мелик-Карамова, 41, кв. 19 и ул. Майская, 10, кв. 147 на сумму 417,32 тыс.руб. Срок выполнения работ - 60 дней с даты заключения контракта.  
3) В процессе заключения муниципальный контракт с ООО "Виктум" на ремонт квартиры по ул. Мира, 9,кв.97 на сумму 200,083 тыс.руб. Срок выполнения работ - 60 дней с даты заключения контракта. 
Расходы запланированы на 3 квартал 2018 года.
</t>
    </r>
    <r>
      <rPr>
        <u/>
        <sz val="16"/>
        <rFont val="Times New Roman"/>
        <family val="1"/>
        <charset val="204"/>
      </rPr>
      <t xml:space="preserve">ДАиГ: </t>
    </r>
    <r>
      <rPr>
        <sz val="16"/>
        <rFont val="Times New Roman"/>
        <family val="1"/>
        <charset val="204"/>
      </rPr>
      <t xml:space="preserve">В рамках реализации мероприятий программы планируется приобретение жилых помещений для детей-сирот и детей оставшихся без попечения родителей. 
Заявки на проведение аукционов по приобретению жилых помещений для участников программы (детей-сирот) размещены в апреле 2018 года (33 - 1 комн.кв., 78 759,9 тыс.руб.). Состоялся аукцион на приобретение 1 квартиры (33 кв.м). В результате уклонения участника от подписания, контракт не заключен. Ведется работа по включению участника в РНП.  Аукционы на приобретение 32 жилых помещений признаны несостоявшимся, по причине отсутствия претендентов на участие. Повторное размещение заявок на приобретение 32 квартир состоялось 25-26 июня 2018 года. Подведение итогов аукциона - 09.07.2018.
30.03.2018 выделены дополнительные средства из окружного бюджета в размере 26 118,7 тыс.руб. Размещение закупки на приобретение 14 жилых помещений для участников программы состоится в июле 2018 года. 
</t>
    </r>
    <r>
      <rPr>
        <u/>
        <sz val="16"/>
        <rFont val="Times New Roman"/>
        <family val="1"/>
        <charset val="204"/>
      </rPr>
      <t>ДО:</t>
    </r>
    <r>
      <rPr>
        <sz val="16"/>
        <rFont val="Times New Roman"/>
        <family val="1"/>
        <charset val="204"/>
      </rPr>
      <t xml:space="preserve"> реализация  мероприятий программы осуществляется в плановом режиме, освоение средств планируется до конца 2018 года. Планируемая  доля  детей-сирот и детей, оставшихся без попечения родителей  в возрасте от 6 до 17 лет (включительно), прошедших  оздоровление в организациях отдыха детей и их оздоровления, от общей численности детей, нуждающихся  в оздоровлении, - 37,4 % , планируемое количество для приобретения путевок - 200 шт.</t>
    </r>
  </si>
  <si>
    <r>
      <t xml:space="preserve">АГ(ДК): </t>
    </r>
    <r>
      <rPr>
        <sz val="16"/>
        <rFont val="Times New Roman"/>
        <family val="1"/>
        <charset val="204"/>
      </rPr>
      <t xml:space="preserve"> В рамках реализации государственной программы заключено соглашение от 16.03.2018                    №5-СШ/2018 о предоставлении субсидии в 2018 году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проведения тренировочных сборов и участия в соревнованиях. 
</t>
    </r>
    <r>
      <rPr>
        <sz val="16"/>
        <color theme="1"/>
        <rFont val="Times New Roman"/>
        <family val="1"/>
        <charset val="204"/>
      </rPr>
      <t>По состоянию на 01.07.18:
 -  спортсмены участвовали в тренировочных мероприятиях по подготовке к финалу Кубка России по плаванию (г. Обнинск) и в тренировочных мероприятиях по тхэквондо (г. Албена);</t>
    </r>
    <r>
      <rPr>
        <sz val="16"/>
        <rFont val="Times New Roman"/>
        <family val="1"/>
        <charset val="204"/>
      </rPr>
      <t xml:space="preserve">  
 - заключены договоры на приобретение инвентаря.
Освоение средств планируется в течение 2018 года.                                                        </t>
    </r>
  </si>
  <si>
    <r>
      <rPr>
        <u/>
        <sz val="16"/>
        <color theme="1"/>
        <rFont val="Times New Roman"/>
        <family val="1"/>
        <charset val="204"/>
      </rPr>
      <t xml:space="preserve">КУИ: </t>
    </r>
    <r>
      <rPr>
        <sz val="16"/>
        <color theme="1"/>
        <rFont val="Times New Roman"/>
        <family val="1"/>
        <charset val="204"/>
      </rPr>
      <t xml:space="preserve">В рамках реализации программы предоставлена субсидия на повышение эффективности использования и развитие ресурсного потенциала рыбохозяйственного комплекса. Планируется предоставление субсидии на поддержку животноводства, переработки и реализации продукции животноводства, в целях возмещения недополученных доходов и (или) финансового обеспечения (возмещения) затрат. Субсидии носят заявительный характер. 
Кроме того запланированы расходы для осуществления переданного государственного полномочия по проведению мероприятий по поддержке животноводства, переработке и реализации продукции животноводства. Расходы запланированы на 4 квартал 2018 года.
</t>
    </r>
    <r>
      <rPr>
        <u/>
        <sz val="16"/>
        <color theme="1"/>
        <rFont val="Times New Roman"/>
        <family val="1"/>
        <charset val="204"/>
      </rPr>
      <t>ДГХ:</t>
    </r>
    <r>
      <rPr>
        <sz val="16"/>
        <color theme="1"/>
        <rFont val="Times New Roman"/>
        <family val="1"/>
        <charset val="204"/>
      </rPr>
      <t xml:space="preserve"> В рамках реализации мероприятий программы предоставлена субсидия на финансовое обеспечение (возмещение) затрат по отлову и содержанию безнадзорных животных.За счет средств окружного бюджета - 1 003,9 тыс.руб. возмещены расходы по отлову и утилизации 208 безнадзорных животных.</t>
    </r>
    <r>
      <rPr>
        <sz val="16"/>
        <color rgb="FFFF0000"/>
        <rFont val="Times New Roman"/>
        <family val="2"/>
        <charset val="204"/>
      </rPr>
      <t xml:space="preserve">
</t>
    </r>
    <r>
      <rPr>
        <u/>
        <sz val="16"/>
        <color theme="1"/>
        <rFont val="Times New Roman"/>
        <family val="1"/>
        <charset val="204"/>
      </rPr>
      <t>АГ</t>
    </r>
    <r>
      <rPr>
        <sz val="16"/>
        <color theme="1"/>
        <rFont val="Times New Roman"/>
        <family val="1"/>
        <charset val="204"/>
      </rPr>
      <t xml:space="preserve">: Запланированы расходы на оплату труда и начисления на выплаты по оплате труда для осуществления администрирования переданного отдельного государственного полномочия Ханты-Мансийского автономного округа-Югры по проведению мероприятий по предупреждению и ликвидации болезней от животных, их лечению, защите населения от болезней, общих для человека и животных. Расходы запланированы на 4 квартал 2018 года.
</t>
    </r>
    <r>
      <rPr>
        <sz val="16"/>
        <color rgb="FFFF0000"/>
        <rFont val="Times New Roman"/>
        <family val="2"/>
        <charset val="204"/>
      </rPr>
      <t xml:space="preserve">
</t>
    </r>
    <r>
      <rPr>
        <u/>
        <sz val="18"/>
        <rFont val="Times New Roman"/>
        <family val="2"/>
        <charset val="204"/>
      </rPr>
      <t/>
    </r>
  </si>
  <si>
    <r>
      <rPr>
        <u/>
        <sz val="16"/>
        <color theme="1"/>
        <rFont val="Times New Roman"/>
        <family val="1"/>
        <charset val="204"/>
      </rPr>
      <t xml:space="preserve">ДГХ: 
</t>
    </r>
    <r>
      <rPr>
        <sz val="16"/>
        <color theme="1"/>
        <rFont val="Times New Roman"/>
        <family val="1"/>
        <charset val="204"/>
      </rPr>
      <t>В рамках подпрограммы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предусмотрено:
1) выполнение капитального ремонта объектов коммунального комплекса на основании соглашения между Администрацией города Сургута и ДЖККиЭ ХМАО-Югры от 28.03.2018 № 3-Согл 2018  в рамках субсидии на реализацию полномочий в сфере жилищно-коммунального комлпекса планируется выполнить  капитальный ремонт объектов:
- "Магистральные сети водопровода по ул. Дзержинского участок от ж/д 7/3 до ул. Республики";
- "Тепломагистраль № 4 от УТ-1-3ТК16 до ЦТП № 6 в микрорайоне А. Участок 3 ТК15а от точки врезки в существующую сеть до 3 ТК 16". 
Расходы запланированы на 4 квартал 2018. 
В рамках подпрограммы  "Обеспечение равных прав потребителей на получение энергетических ресурсов" запланированы:
1)  возмещение недополученных доходов организациям, осуществляющим реализацию населению сжиженного газа по социально ориентированным розничным ценам. Субсидия носит заявительный характер. На 01.04.2018 поступила заявка от АО "Сжиженный газ Север, заключено соглашение от 26.04.2018 № 19 на предоставление из бюджета города за период с 01.01.2018 по 31.12.2018 года субсидии на сумму 6 646,55496 тыс.руб. (ДГХ)
2) расходы на оплату труда для осуществления переданного государственного полномочия. (УБУиО)
В рамках подпрограммы "Повышение энергоэффективности в отраслях экономики" предусмотрено:
1) установка (замена) АУРТЭ в 5 зданиях учреждений, установка (замена)  индивидуальных приборов учета  в муниципальных жилых и нежилых помещениях в количестве 106 шт.</t>
    </r>
    <r>
      <rPr>
        <sz val="16"/>
        <color rgb="FFFF0000"/>
        <rFont val="Times New Roman"/>
        <family val="2"/>
        <charset val="204"/>
      </rPr>
      <t xml:space="preserve"> </t>
    </r>
    <r>
      <rPr>
        <sz val="16"/>
        <color theme="1"/>
        <rFont val="Times New Roman"/>
        <family val="1"/>
        <charset val="204"/>
      </rPr>
      <t xml:space="preserve">По результатам электронного аукциона определен победитель ООО "Все инструменты север", заключен с победителем муниципальный контракт от 14.05.2018 № 48 на сумму 246,06 тыс.руб., срок выполнения работ до 21.07.2018, оплата работ – 3 квартал 2018 года; Также запланированы работы по замене комплектующих АУРТЭ в 17 объектах социальной сферы. (ДГХ)
2) ведется работа по подготовке технического задания и разработке конкурсной документации на выполнение работ по установке (замене) индивидуальных приборов учета  в нежилых помещениях муниципальной собственности в количестве 16 шт. Hазмещение конкурса на площадке ЕИС  планируется на июль 2018, заключение МК – август, оплата работ – 4 квартал 2018 года. (КУИ)
3) запланировано выполнение работ по замене оконных блоков, ПИР  по замене ИПУ теплоэнергии.   (ХЭУ)
4) Предприятиями города за счет собственных средств выполнены ПИР, планируются работы по реконструкции водоводов по объектам "Водовод до ЦТП-61 мкр.25",  "Магистральные сети водоснабжения ул. Крылова, ул. Привокзальная", котельной № 9, ремонту сетей.
5) В рамках подпрограммы "Формирование комфортной городской среды" предусмотрено благоустройство дворовых территорий многоквартирных домов в г. Сургуте. До 01.02.2018 приняты заявки управляющих организаций на выполнение благоустройства дворовых территорий, 10.02.2018 сформирован адресный перечень дворовых территорий для выполнения работ по благоустройству по 14 МКД, проведена работа по размещению заявок для выбора подрядной организации. Соглашения с управляющими организациями заключены на благоустройство 14 дворовых территорий, выплачен аванс в сумме  1 752,27 тыс.руб.  Расходы запланированы на 3, 4 кварталы 2018 года. 
Также планируется выполнить работы по благоустройству еще двух дворовых территорий за счет средств, выделенных из резервного фонда Правительства ХМАО-Югры на финансирование наказов избирателей депутатам Думы ХМАО-Югры (ДГХ). </t>
    </r>
    <r>
      <rPr>
        <sz val="16"/>
        <color rgb="FFFF0000"/>
        <rFont val="Times New Roman"/>
        <family val="1"/>
        <charset val="204"/>
      </rPr>
      <t xml:space="preserve">
</t>
    </r>
    <r>
      <rPr>
        <u/>
        <sz val="16"/>
        <color theme="1"/>
        <rFont val="Times New Roman"/>
        <family val="1"/>
        <charset val="204"/>
      </rPr>
      <t xml:space="preserve">ДАиГ: 
</t>
    </r>
    <r>
      <rPr>
        <sz val="16"/>
        <color theme="1"/>
        <rFont val="Times New Roman"/>
        <family val="1"/>
        <charset val="204"/>
      </rPr>
      <t>Электронные аукционы на выполнение  работ  по строительству объекта «Пешеходный мост в сквере "Старожилов" в г.Сургуте» 21.03.2018, 11.05.2018 и 15.06.2018 признаны несосоявшимися  в соответствии ч.16 ст 66 ФЗ №44 - ФЗ в связи с отсутствием заявок от претендентов. Учитывая сроки повтроного размещения заявки, сроки заключения МК, сезонность работ,  выполнение работ в текущем году не представляется возможным. Средства  перераспределены на выполнение работ по благоустройству дворовых территорий решением ДГ заседание которой состоялось в июне 2018 года.</t>
    </r>
    <r>
      <rPr>
        <sz val="16"/>
        <color rgb="FFFF0000"/>
        <rFont val="Times New Roman"/>
        <family val="1"/>
        <charset val="204"/>
      </rPr>
      <t xml:space="preserve">
</t>
    </r>
    <r>
      <rPr>
        <u/>
        <sz val="16"/>
        <color theme="1"/>
        <rFont val="Times New Roman"/>
        <family val="1"/>
        <charset val="204"/>
      </rPr>
      <t xml:space="preserve">
 УППЭК</t>
    </r>
    <r>
      <rPr>
        <sz val="16"/>
        <color theme="1"/>
        <rFont val="Times New Roman"/>
        <family val="1"/>
        <charset val="204"/>
      </rPr>
      <t>: в 2018 году планируется благоустройство объекта  "Сквер в мкр-не 31". Средства  будут освоены в течение  года.</t>
    </r>
    <r>
      <rPr>
        <sz val="16"/>
        <color rgb="FFFF0000"/>
        <rFont val="Times New Roman"/>
        <family val="1"/>
        <charset val="204"/>
      </rPr>
      <t xml:space="preserve">
</t>
    </r>
    <r>
      <rPr>
        <sz val="36"/>
        <color rgb="FFFF0000"/>
        <rFont val="Times New Roman"/>
        <family val="1"/>
        <charset val="204"/>
      </rPr>
      <t xml:space="preserve">
                                                        </t>
    </r>
    <r>
      <rPr>
        <sz val="16"/>
        <color rgb="FFFF0000"/>
        <rFont val="Times New Roman"/>
        <family val="2"/>
        <charset val="204"/>
      </rPr>
      <t xml:space="preserve">                                                    </t>
    </r>
  </si>
  <si>
    <r>
      <t xml:space="preserve">Государственная программа «Развитие жилищно-коммунального комплекса и повышение энергетической эффективности в Ханты-Мансийском автономном округе - Югре на 2018 - 2025 годы и на период до 2030 года» 
</t>
    </r>
    <r>
      <rPr>
        <sz val="16"/>
        <rFont val="Times New Roman"/>
        <family val="2"/>
        <charset val="204"/>
      </rPr>
      <t xml:space="preserve">(1.Субвенции на возмещение недополученных доходов организациям, осуществляющим реализацию электрической энергии населению и приравненным к нему категориям потребителей в зоне децентрализованного электроснабжения Ханты-Мансийского автономного округа – Югры по социально ориентированным тарифам и сжиженного газа по социально ориентированным розничным ценам; 
2. Субсидии на поддержку государственных программ субъектов Российской Федерации и муниципальных программ формирования современной городской среды;
3.Субсидии на реализацию полномочий в сфере жилищно-коммунального комплекса;
</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</si>
</sst>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р_._-;\-* #,##0.00_р_._-;_-* &quot;-&quot;??_р_._-;_-@_-"/>
    <numFmt numFmtId="165" formatCode="#,##0.0"/>
    <numFmt numFmtId="166" formatCode="&quot;$&quot;#,##0_);\(&quot;$&quot;#,##0\)"/>
    <numFmt numFmtId="167" formatCode="&quot;р.&quot;#,##0_);\(&quot;р.&quot;#,##0\)"/>
  </numFmts>
  <fonts count="49" x14ac:knownFonts="1">
    <font>
      <sz val="12"/>
      <color theme="1"/>
      <name val="Times New Roman"/>
      <family val="2"/>
      <charset val="204"/>
    </font>
    <font>
      <sz val="11"/>
      <color theme="1"/>
      <name val="Calibri"/>
      <family val="2"/>
      <charset val="204"/>
      <scheme val="minor"/>
    </font>
    <font>
      <sz val="11"/>
      <color theme="1"/>
      <name val="Calibri"/>
      <family val="2"/>
      <charset val="204"/>
      <scheme val="minor"/>
    </font>
    <font>
      <sz val="12"/>
      <color indexed="8"/>
      <name val="Times New Roman"/>
      <family val="2"/>
      <charset val="204"/>
    </font>
    <font>
      <sz val="8"/>
      <name val="Times New Roman"/>
      <family val="2"/>
      <charset val="204"/>
    </font>
    <font>
      <sz val="10"/>
      <name val="Arial"/>
      <family val="2"/>
      <charset val="204"/>
    </font>
    <font>
      <sz val="10"/>
      <name val="Arial Cyr"/>
      <charset val="204"/>
    </font>
    <font>
      <sz val="10"/>
      <name val="Helv"/>
      <family val="2"/>
      <charset val="204"/>
    </font>
    <font>
      <sz val="11"/>
      <color indexed="8"/>
      <name val="Calibri"/>
      <family val="2"/>
      <charset val="204"/>
    </font>
    <font>
      <sz val="12"/>
      <color indexed="8"/>
      <name val="Times New Roman"/>
      <family val="2"/>
      <charset val="204"/>
    </font>
    <font>
      <sz val="12"/>
      <color theme="1"/>
      <name val="Times New Roman"/>
      <family val="2"/>
      <charset val="204"/>
    </font>
    <font>
      <sz val="11"/>
      <color theme="1"/>
      <name val="Calibri"/>
      <family val="2"/>
      <charset val="204"/>
      <scheme val="minor"/>
    </font>
    <font>
      <sz val="18"/>
      <color theme="1"/>
      <name val="Times New Roman"/>
      <family val="2"/>
      <charset val="204"/>
    </font>
    <font>
      <sz val="20"/>
      <color theme="1"/>
      <name val="Times New Roman"/>
      <family val="2"/>
      <charset val="204"/>
    </font>
    <font>
      <b/>
      <sz val="20"/>
      <color theme="1"/>
      <name val="Times New Roman"/>
      <family val="2"/>
      <charset val="204"/>
    </font>
    <font>
      <b/>
      <sz val="20"/>
      <name val="Times New Roman"/>
      <family val="2"/>
      <charset val="204"/>
    </font>
    <font>
      <sz val="20"/>
      <name val="Times New Roman"/>
      <family val="2"/>
      <charset val="204"/>
    </font>
    <font>
      <sz val="18"/>
      <name val="Times New Roman"/>
      <family val="2"/>
      <charset val="204"/>
    </font>
    <font>
      <u/>
      <sz val="20"/>
      <name val="Times New Roman"/>
      <family val="1"/>
      <charset val="204"/>
    </font>
    <font>
      <u/>
      <sz val="18"/>
      <color theme="1"/>
      <name val="Times New Roman"/>
      <family val="2"/>
      <charset val="204"/>
    </font>
    <font>
      <i/>
      <sz val="20"/>
      <name val="Times New Roman"/>
      <family val="2"/>
      <charset val="204"/>
    </font>
    <font>
      <b/>
      <sz val="20"/>
      <color rgb="FFFF0000"/>
      <name val="Times New Roman"/>
      <family val="2"/>
      <charset val="204"/>
    </font>
    <font>
      <sz val="20"/>
      <color rgb="FFFF0000"/>
      <name val="Times New Roman"/>
      <family val="2"/>
      <charset val="204"/>
    </font>
    <font>
      <u/>
      <sz val="18"/>
      <name val="Times New Roman"/>
      <family val="2"/>
      <charset val="204"/>
    </font>
    <font>
      <i/>
      <sz val="16"/>
      <name val="Times New Roman"/>
      <family val="2"/>
      <charset val="204"/>
    </font>
    <font>
      <sz val="24"/>
      <color rgb="FFFF0000"/>
      <name val="Times New Roman"/>
      <family val="2"/>
      <charset val="204"/>
    </font>
    <font>
      <b/>
      <i/>
      <sz val="20"/>
      <color rgb="FFFF0000"/>
      <name val="Times New Roman"/>
      <family val="2"/>
      <charset val="204"/>
    </font>
    <font>
      <b/>
      <sz val="16"/>
      <name val="Times New Roman"/>
      <family val="2"/>
      <charset val="204"/>
    </font>
    <font>
      <sz val="16"/>
      <name val="Times New Roman"/>
      <family val="2"/>
      <charset val="204"/>
    </font>
    <font>
      <sz val="16"/>
      <color rgb="FFFF0000"/>
      <name val="Times New Roman"/>
      <family val="2"/>
      <charset val="204"/>
    </font>
    <font>
      <u/>
      <sz val="16"/>
      <color rgb="FFFF0000"/>
      <name val="Times New Roman"/>
      <family val="2"/>
      <charset val="204"/>
    </font>
    <font>
      <i/>
      <sz val="20"/>
      <color rgb="FFFF0000"/>
      <name val="Times New Roman"/>
      <family val="2"/>
      <charset val="204"/>
    </font>
    <font>
      <b/>
      <i/>
      <sz val="18"/>
      <name val="Times New Roman"/>
      <family val="2"/>
      <charset val="204"/>
    </font>
    <font>
      <i/>
      <sz val="18"/>
      <name val="Times New Roman"/>
      <family val="2"/>
      <charset val="204"/>
    </font>
    <font>
      <sz val="24"/>
      <name val="Times New Roman"/>
      <family val="2"/>
      <charset val="204"/>
    </font>
    <font>
      <b/>
      <i/>
      <sz val="20"/>
      <name val="Times New Roman"/>
      <family val="2"/>
      <charset val="204"/>
    </font>
    <font>
      <u/>
      <sz val="16"/>
      <name val="Times New Roman"/>
      <family val="1"/>
      <charset val="204"/>
    </font>
    <font>
      <sz val="16"/>
      <name val="Times New Roman"/>
      <family val="1"/>
      <charset val="204"/>
    </font>
    <font>
      <sz val="16"/>
      <color rgb="FFFF0000"/>
      <name val="Times New Roman"/>
      <family val="1"/>
      <charset val="204"/>
    </font>
    <font>
      <u/>
      <sz val="16"/>
      <name val="Times New Roman"/>
      <family val="2"/>
      <charset val="204"/>
    </font>
    <font>
      <sz val="16"/>
      <color theme="3"/>
      <name val="Times New Roman"/>
      <family val="1"/>
      <charset val="204"/>
    </font>
    <font>
      <sz val="16"/>
      <color theme="1"/>
      <name val="Times New Roman"/>
      <family val="2"/>
      <charset val="204"/>
    </font>
    <font>
      <b/>
      <sz val="16"/>
      <color theme="1"/>
      <name val="Times New Roman"/>
      <family val="2"/>
      <charset val="204"/>
    </font>
    <font>
      <u/>
      <sz val="16"/>
      <color theme="1"/>
      <name val="Times New Roman"/>
      <family val="1"/>
      <charset val="204"/>
    </font>
    <font>
      <sz val="16"/>
      <color theme="1"/>
      <name val="Times New Roman"/>
      <family val="1"/>
      <charset val="204"/>
    </font>
    <font>
      <u/>
      <sz val="16"/>
      <color theme="1"/>
      <name val="Times New Roman"/>
      <family val="2"/>
      <charset val="204"/>
    </font>
    <font>
      <sz val="36"/>
      <color rgb="FFFF0000"/>
      <name val="Times New Roman"/>
      <family val="1"/>
      <charset val="204"/>
    </font>
    <font>
      <b/>
      <i/>
      <sz val="16"/>
      <name val="Times New Roman"/>
      <family val="2"/>
      <charset val="204"/>
    </font>
    <font>
      <b/>
      <sz val="18"/>
      <name val="Times New Roman"/>
      <family val="2"/>
      <charset val="204"/>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51">
    <xf numFmtId="0" fontId="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1" fillId="0" borderId="0"/>
    <xf numFmtId="0" fontId="5" fillId="0" borderId="0"/>
    <xf numFmtId="0" fontId="6" fillId="0" borderId="0"/>
    <xf numFmtId="0" fontId="11" fillId="0" borderId="0"/>
    <xf numFmtId="0" fontId="6" fillId="0" borderId="0"/>
    <xf numFmtId="0" fontId="11" fillId="0" borderId="0"/>
    <xf numFmtId="0" fontId="3" fillId="0" borderId="0"/>
    <xf numFmtId="0" fontId="5" fillId="0" borderId="0"/>
    <xf numFmtId="0" fontId="3" fillId="0" borderId="0"/>
    <xf numFmtId="0" fontId="10" fillId="0" borderId="0"/>
    <xf numFmtId="0" fontId="5" fillId="0" borderId="0"/>
    <xf numFmtId="0" fontId="5" fillId="0" borderId="0"/>
    <xf numFmtId="0" fontId="5" fillId="0" borderId="0"/>
    <xf numFmtId="0" fontId="6" fillId="0" borderId="0"/>
    <xf numFmtId="0" fontId="11" fillId="0" borderId="0"/>
    <xf numFmtId="0" fontId="5" fillId="0" borderId="0"/>
    <xf numFmtId="9" fontId="6" fillId="0" borderId="0" applyFont="0" applyFill="0" applyBorder="0" applyAlignment="0" applyProtection="0"/>
    <xf numFmtId="0" fontId="7" fillId="0" borderId="0"/>
    <xf numFmtId="0" fontId="5" fillId="0" borderId="0" applyFont="0" applyFill="0" applyBorder="0" applyAlignment="0" applyProtection="0"/>
    <xf numFmtId="164" fontId="8" fillId="0" borderId="0" applyFont="0" applyFill="0" applyBorder="0" applyAlignment="0" applyProtection="0"/>
    <xf numFmtId="164" fontId="3" fillId="0" borderId="0" applyFont="0" applyFill="0" applyBorder="0" applyAlignment="0" applyProtection="0"/>
    <xf numFmtId="164" fontId="9" fillId="0" borderId="0" applyFont="0" applyFill="0" applyBorder="0" applyAlignment="0" applyProtection="0"/>
    <xf numFmtId="164" fontId="3" fillId="0" borderId="0" applyFont="0" applyFill="0" applyBorder="0" applyAlignment="0" applyProtection="0"/>
    <xf numFmtId="166" fontId="5" fillId="0" borderId="0" applyFont="0" applyFill="0" applyBorder="0" applyAlignment="0" applyProtection="0"/>
    <xf numFmtId="167"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25">
    <xf numFmtId="0" fontId="0" fillId="0" borderId="0" xfId="0"/>
    <xf numFmtId="0" fontId="13" fillId="0" borderId="0" xfId="0" applyFont="1" applyFill="1" applyBorder="1" applyAlignment="1">
      <alignment horizontal="center" wrapText="1"/>
    </xf>
    <xf numFmtId="0" fontId="13" fillId="0" borderId="0" xfId="0" applyFont="1" applyFill="1" applyBorder="1" applyAlignment="1">
      <alignment wrapText="1"/>
    </xf>
    <xf numFmtId="4" fontId="13" fillId="0" borderId="0" xfId="0" applyNumberFormat="1" applyFont="1" applyFill="1" applyBorder="1" applyAlignment="1">
      <alignment wrapText="1"/>
    </xf>
    <xf numFmtId="2" fontId="13" fillId="0" borderId="0" xfId="0" applyNumberFormat="1" applyFont="1" applyFill="1" applyBorder="1" applyAlignment="1">
      <alignment wrapText="1"/>
    </xf>
    <xf numFmtId="9" fontId="13" fillId="0" borderId="0" xfId="0" applyNumberFormat="1" applyFont="1" applyFill="1" applyBorder="1" applyAlignment="1">
      <alignment wrapText="1"/>
    </xf>
    <xf numFmtId="0" fontId="13" fillId="0" borderId="0" xfId="0" applyFont="1" applyFill="1" applyAlignment="1">
      <alignment wrapText="1"/>
    </xf>
    <xf numFmtId="0" fontId="13" fillId="0" borderId="0" xfId="0" applyFont="1" applyFill="1" applyAlignment="1">
      <alignment horizontal="center" wrapText="1"/>
    </xf>
    <xf numFmtId="4" fontId="13" fillId="0" borderId="0" xfId="0" applyNumberFormat="1" applyFont="1" applyFill="1" applyAlignment="1">
      <alignment wrapText="1"/>
    </xf>
    <xf numFmtId="2" fontId="13" fillId="0" borderId="0" xfId="0" applyNumberFormat="1" applyFont="1" applyFill="1" applyAlignment="1">
      <alignment wrapText="1"/>
    </xf>
    <xf numFmtId="9" fontId="13" fillId="0" borderId="0" xfId="0" applyNumberFormat="1" applyFont="1" applyFill="1" applyAlignment="1">
      <alignment wrapText="1"/>
    </xf>
    <xf numFmtId="0" fontId="13" fillId="0" borderId="0" xfId="0" applyFont="1" applyFill="1" applyAlignment="1">
      <alignment horizontal="left" vertical="top" wrapText="1"/>
    </xf>
    <xf numFmtId="0" fontId="13" fillId="0" borderId="0" xfId="0" applyFont="1" applyFill="1" applyAlignment="1">
      <alignment horizontal="justify" wrapText="1"/>
    </xf>
    <xf numFmtId="2" fontId="12" fillId="0" borderId="1" xfId="0" applyNumberFormat="1" applyFont="1" applyFill="1" applyBorder="1" applyAlignment="1" applyProtection="1">
      <alignment horizontal="center" vertical="top" wrapText="1"/>
      <protection locked="0"/>
    </xf>
    <xf numFmtId="9" fontId="12" fillId="0" borderId="1" xfId="0" applyNumberFormat="1" applyFont="1" applyFill="1" applyBorder="1" applyAlignment="1" applyProtection="1">
      <alignment horizontal="center" vertical="top" wrapText="1"/>
      <protection locked="0"/>
    </xf>
    <xf numFmtId="0" fontId="13" fillId="0" borderId="0" xfId="0" applyFont="1" applyFill="1" applyBorder="1" applyAlignment="1">
      <alignment horizontal="justify" wrapText="1"/>
    </xf>
    <xf numFmtId="0" fontId="13" fillId="0" borderId="0" xfId="0" applyFont="1" applyFill="1" applyAlignment="1">
      <alignment horizontal="left" vertical="center" wrapText="1"/>
    </xf>
    <xf numFmtId="0" fontId="13" fillId="0" borderId="0" xfId="0" applyFont="1" applyFill="1" applyBorder="1" applyAlignment="1">
      <alignment horizontal="left" vertical="center" wrapText="1"/>
    </xf>
    <xf numFmtId="4" fontId="14" fillId="0" borderId="0" xfId="0" applyNumberFormat="1" applyFont="1" applyFill="1" applyAlignment="1">
      <alignment horizontal="left" vertical="center" wrapText="1"/>
    </xf>
    <xf numFmtId="4" fontId="14" fillId="0" borderId="0" xfId="0" applyNumberFormat="1" applyFont="1" applyFill="1" applyAlignment="1">
      <alignment horizontal="left" vertical="top" wrapText="1"/>
    </xf>
    <xf numFmtId="4" fontId="22" fillId="0" borderId="1" xfId="0" applyNumberFormat="1" applyFont="1" applyFill="1" applyBorder="1" applyAlignment="1" applyProtection="1">
      <alignment horizontal="center" vertical="center" wrapText="1"/>
      <protection locked="0"/>
    </xf>
    <xf numFmtId="4" fontId="22" fillId="2" borderId="1" xfId="0" applyNumberFormat="1" applyFont="1" applyFill="1" applyBorder="1" applyAlignment="1" applyProtection="1">
      <alignment horizontal="center" vertical="center" wrapText="1"/>
      <protection locked="0"/>
    </xf>
    <xf numFmtId="4" fontId="13" fillId="2" borderId="0" xfId="0" applyNumberFormat="1" applyFont="1" applyFill="1" applyBorder="1" applyAlignment="1">
      <alignment wrapText="1"/>
    </xf>
    <xf numFmtId="4" fontId="12" fillId="2" borderId="1" xfId="0" applyNumberFormat="1" applyFont="1" applyFill="1" applyBorder="1" applyAlignment="1" applyProtection="1">
      <alignment horizontal="center" vertical="top" wrapText="1"/>
      <protection locked="0"/>
    </xf>
    <xf numFmtId="4" fontId="13" fillId="2" borderId="0" xfId="0" applyNumberFormat="1" applyFont="1" applyFill="1" applyAlignment="1">
      <alignment wrapText="1"/>
    </xf>
    <xf numFmtId="0" fontId="25" fillId="0" borderId="0" xfId="0" applyFont="1" applyFill="1" applyAlignment="1">
      <alignment horizontal="justify" wrapText="1"/>
    </xf>
    <xf numFmtId="0" fontId="22" fillId="0" borderId="0" xfId="0" applyFont="1" applyFill="1" applyAlignment="1">
      <alignment horizontal="justify" wrapText="1"/>
    </xf>
    <xf numFmtId="4" fontId="16" fillId="0" borderId="0" xfId="0" applyNumberFormat="1" applyFont="1" applyFill="1" applyBorder="1" applyAlignment="1" applyProtection="1">
      <alignment horizontal="right" wrapText="1"/>
      <protection locked="0"/>
    </xf>
    <xf numFmtId="0" fontId="20" fillId="0" borderId="1" xfId="0" applyFont="1" applyFill="1" applyBorder="1" applyAlignment="1" applyProtection="1">
      <alignment horizontal="center" vertical="center" wrapText="1"/>
      <protection locked="0"/>
    </xf>
    <xf numFmtId="0" fontId="24" fillId="0" borderId="1" xfId="0" applyFont="1" applyFill="1" applyBorder="1" applyAlignment="1" applyProtection="1">
      <alignment horizontal="center" vertical="center" wrapText="1"/>
      <protection locked="0"/>
    </xf>
    <xf numFmtId="3" fontId="20" fillId="0" borderId="1" xfId="0" applyNumberFormat="1" applyFont="1" applyFill="1" applyBorder="1" applyAlignment="1" applyProtection="1">
      <alignment horizontal="center" vertical="center" wrapText="1"/>
      <protection locked="0"/>
    </xf>
    <xf numFmtId="1" fontId="20" fillId="0" borderId="1" xfId="0" applyNumberFormat="1" applyFont="1" applyFill="1" applyBorder="1" applyAlignment="1" applyProtection="1">
      <alignment horizontal="center" vertical="center" wrapText="1"/>
      <protection locked="0"/>
    </xf>
    <xf numFmtId="3" fontId="20" fillId="2" borderId="1" xfId="0" applyNumberFormat="1" applyFont="1" applyFill="1" applyBorder="1" applyAlignment="1" applyProtection="1">
      <alignment horizontal="center" vertical="center" wrapText="1"/>
      <protection locked="0"/>
    </xf>
    <xf numFmtId="0" fontId="20" fillId="0" borderId="0" xfId="0" applyFont="1" applyFill="1" applyAlignment="1">
      <alignment horizontal="left" vertical="center" wrapText="1"/>
    </xf>
    <xf numFmtId="0" fontId="20" fillId="0" borderId="0" xfId="0" applyFont="1" applyFill="1" applyAlignment="1">
      <alignment horizontal="left" vertical="top" wrapText="1"/>
    </xf>
    <xf numFmtId="4" fontId="21" fillId="0" borderId="0" xfId="0" applyNumberFormat="1" applyFont="1" applyFill="1" applyAlignment="1">
      <alignment horizontal="left" vertical="center" wrapText="1"/>
    </xf>
    <xf numFmtId="4" fontId="21" fillId="0" borderId="0" xfId="0" applyNumberFormat="1" applyFont="1" applyFill="1" applyAlignment="1">
      <alignment horizontal="left" vertical="top" wrapText="1"/>
    </xf>
    <xf numFmtId="0" fontId="21" fillId="0" borderId="0" xfId="0" applyFont="1" applyFill="1" applyAlignment="1">
      <alignment horizontal="left" vertical="top" wrapText="1"/>
    </xf>
    <xf numFmtId="0" fontId="22" fillId="0" borderId="0" xfId="0" applyFont="1" applyFill="1" applyAlignment="1">
      <alignment horizontal="left" vertical="top" wrapText="1"/>
    </xf>
    <xf numFmtId="0" fontId="22" fillId="0" borderId="0" xfId="0" applyFont="1" applyFill="1" applyAlignment="1">
      <alignment wrapText="1"/>
    </xf>
    <xf numFmtId="4" fontId="21" fillId="2" borderId="0" xfId="0" applyNumberFormat="1" applyFont="1" applyFill="1" applyAlignment="1">
      <alignment horizontal="left" vertical="center" wrapText="1"/>
    </xf>
    <xf numFmtId="0" fontId="22" fillId="2" borderId="0" xfId="0" applyFont="1" applyFill="1" applyAlignment="1">
      <alignment wrapText="1"/>
    </xf>
    <xf numFmtId="0" fontId="21" fillId="0" borderId="0" xfId="0" applyFont="1" applyFill="1" applyAlignment="1">
      <alignment horizontal="left" vertical="center" wrapText="1"/>
    </xf>
    <xf numFmtId="4" fontId="22" fillId="0" borderId="0" xfId="0" applyNumberFormat="1" applyFont="1" applyFill="1" applyAlignment="1">
      <alignment horizontal="left" vertical="center" wrapText="1"/>
    </xf>
    <xf numFmtId="4" fontId="22" fillId="0" borderId="0" xfId="0" applyNumberFormat="1" applyFont="1" applyFill="1" applyAlignment="1">
      <alignment horizontal="left" vertical="top" wrapText="1"/>
    </xf>
    <xf numFmtId="4" fontId="31" fillId="2" borderId="1" xfId="0" applyNumberFormat="1" applyFont="1" applyFill="1" applyBorder="1" applyAlignment="1" applyProtection="1">
      <alignment horizontal="center" vertical="center" wrapText="1"/>
      <protection locked="0"/>
    </xf>
    <xf numFmtId="0" fontId="31" fillId="0" borderId="0" xfId="0" applyFont="1" applyFill="1" applyAlignment="1">
      <alignment horizontal="left" vertical="center" wrapText="1"/>
    </xf>
    <xf numFmtId="0" fontId="26" fillId="0" borderId="0" xfId="0" applyFont="1" applyFill="1" applyAlignment="1">
      <alignment horizontal="left" vertical="center" wrapText="1"/>
    </xf>
    <xf numFmtId="0" fontId="22" fillId="2" borderId="0" xfId="0" applyFont="1" applyFill="1" applyAlignment="1">
      <alignment horizontal="left" vertical="top" wrapText="1"/>
    </xf>
    <xf numFmtId="0" fontId="31" fillId="3" borderId="0" xfId="0" applyFont="1" applyFill="1" applyAlignment="1">
      <alignment horizontal="left" vertical="center" wrapText="1"/>
    </xf>
    <xf numFmtId="4" fontId="21" fillId="0" borderId="0" xfId="0" applyNumberFormat="1" applyFont="1" applyFill="1" applyAlignment="1">
      <alignment horizontal="left" wrapText="1"/>
    </xf>
    <xf numFmtId="0" fontId="22" fillId="0" borderId="0" xfId="0" applyFont="1" applyFill="1" applyAlignment="1">
      <alignment horizontal="left" wrapText="1"/>
    </xf>
    <xf numFmtId="4" fontId="15" fillId="2" borderId="0" xfId="0" applyNumberFormat="1" applyFont="1" applyFill="1" applyAlignment="1">
      <alignment horizontal="left" vertical="center" wrapText="1"/>
    </xf>
    <xf numFmtId="4" fontId="15" fillId="2" borderId="0" xfId="0" applyNumberFormat="1" applyFont="1" applyFill="1" applyAlignment="1">
      <alignment horizontal="left" vertical="top" wrapText="1"/>
    </xf>
    <xf numFmtId="0" fontId="32" fillId="2" borderId="0" xfId="0" applyFont="1" applyFill="1" applyAlignment="1">
      <alignment horizontal="left" vertical="center" wrapText="1"/>
    </xf>
    <xf numFmtId="0" fontId="17" fillId="2" borderId="0" xfId="0" applyFont="1" applyFill="1" applyAlignment="1">
      <alignment horizontal="left" vertical="top" wrapText="1"/>
    </xf>
    <xf numFmtId="4" fontId="32" fillId="2" borderId="0" xfId="0" applyNumberFormat="1" applyFont="1" applyFill="1" applyAlignment="1">
      <alignment horizontal="left" vertical="center" wrapText="1"/>
    </xf>
    <xf numFmtId="0" fontId="33" fillId="2" borderId="0" xfId="0" applyFont="1" applyFill="1" applyAlignment="1">
      <alignment horizontal="left" vertical="center" wrapText="1"/>
    </xf>
    <xf numFmtId="4" fontId="15" fillId="0" borderId="0" xfId="0" applyNumberFormat="1" applyFont="1" applyFill="1" applyAlignment="1">
      <alignment horizontal="left" vertical="center" wrapText="1"/>
    </xf>
    <xf numFmtId="4" fontId="15" fillId="0" borderId="0" xfId="0" applyNumberFormat="1" applyFont="1" applyFill="1" applyAlignment="1">
      <alignment horizontal="left" vertical="top" wrapText="1"/>
    </xf>
    <xf numFmtId="0" fontId="32" fillId="0" borderId="0" xfId="0" applyFont="1" applyFill="1" applyAlignment="1">
      <alignment horizontal="left" vertical="center" wrapText="1"/>
    </xf>
    <xf numFmtId="0" fontId="17" fillId="0" borderId="0" xfId="0" applyFont="1" applyFill="1" applyAlignment="1">
      <alignment horizontal="left" vertical="top" wrapText="1"/>
    </xf>
    <xf numFmtId="0" fontId="33" fillId="3" borderId="0" xfId="0" applyFont="1" applyFill="1" applyAlignment="1">
      <alignment horizontal="left" vertical="center" wrapText="1"/>
    </xf>
    <xf numFmtId="0" fontId="33" fillId="0" borderId="0" xfId="0" applyFont="1" applyFill="1" applyAlignment="1">
      <alignment horizontal="left" vertical="center" wrapText="1"/>
    </xf>
    <xf numFmtId="0" fontId="16" fillId="0" borderId="0" xfId="0" applyFont="1" applyFill="1" applyBorder="1" applyAlignment="1" applyProtection="1">
      <alignment horizontal="center" vertical="center" wrapText="1"/>
      <protection locked="0"/>
    </xf>
    <xf numFmtId="4" fontId="16" fillId="0" borderId="0" xfId="0" applyNumberFormat="1" applyFont="1" applyFill="1" applyBorder="1" applyAlignment="1" applyProtection="1">
      <alignment horizontal="justify" vertical="center" wrapText="1"/>
      <protection locked="0"/>
    </xf>
    <xf numFmtId="9" fontId="16" fillId="0" borderId="0" xfId="0" applyNumberFormat="1" applyFont="1" applyFill="1" applyBorder="1" applyAlignment="1" applyProtection="1">
      <alignment horizontal="right" vertical="center" wrapText="1"/>
      <protection locked="0"/>
    </xf>
    <xf numFmtId="1" fontId="16" fillId="0" borderId="0" xfId="0" applyNumberFormat="1" applyFont="1" applyFill="1" applyBorder="1" applyAlignment="1" applyProtection="1">
      <alignment horizontal="right" vertical="center" wrapText="1"/>
      <protection locked="0"/>
    </xf>
    <xf numFmtId="10" fontId="21" fillId="0" borderId="1" xfId="0" applyNumberFormat="1" applyFont="1" applyFill="1" applyBorder="1" applyAlignment="1" applyProtection="1">
      <alignment horizontal="center" vertical="center" wrapText="1"/>
      <protection locked="0"/>
    </xf>
    <xf numFmtId="10" fontId="22" fillId="0" borderId="1" xfId="0" applyNumberFormat="1" applyFont="1" applyFill="1" applyBorder="1" applyAlignment="1" applyProtection="1">
      <alignment horizontal="center" vertical="center" wrapText="1"/>
      <protection locked="0"/>
    </xf>
    <xf numFmtId="10" fontId="22" fillId="2" borderId="1" xfId="0" applyNumberFormat="1" applyFont="1" applyFill="1" applyBorder="1" applyAlignment="1" applyProtection="1">
      <alignment horizontal="center" vertical="center" wrapText="1"/>
      <protection locked="0"/>
    </xf>
    <xf numFmtId="4" fontId="16" fillId="0" borderId="0" xfId="0" applyNumberFormat="1" applyFont="1" applyFill="1" applyBorder="1" applyAlignment="1" applyProtection="1">
      <alignment horizontal="center" vertical="center" wrapText="1"/>
      <protection locked="0"/>
    </xf>
    <xf numFmtId="4" fontId="16" fillId="2" borderId="0" xfId="0" applyNumberFormat="1" applyFont="1" applyFill="1" applyBorder="1" applyAlignment="1" applyProtection="1">
      <alignment horizontal="center" vertical="center" wrapText="1"/>
      <protection locked="0"/>
    </xf>
    <xf numFmtId="0" fontId="27" fillId="0" borderId="1" xfId="0" applyFont="1" applyFill="1" applyBorder="1" applyAlignment="1" applyProtection="1">
      <alignment horizontal="justify" vertical="top" wrapText="1"/>
      <protection locked="0"/>
    </xf>
    <xf numFmtId="4" fontId="15" fillId="2" borderId="1" xfId="0" applyNumberFormat="1" applyFont="1" applyFill="1" applyBorder="1" applyAlignment="1" applyProtection="1">
      <alignment horizontal="center" vertical="center" wrapText="1"/>
      <protection locked="0"/>
    </xf>
    <xf numFmtId="0" fontId="15" fillId="0" borderId="1" xfId="0" applyFont="1" applyFill="1" applyBorder="1" applyAlignment="1" applyProtection="1">
      <alignment horizontal="justify" vertical="top" wrapText="1"/>
      <protection locked="0"/>
    </xf>
    <xf numFmtId="10" fontId="15" fillId="2" borderId="1" xfId="0" applyNumberFormat="1" applyFont="1" applyFill="1" applyBorder="1" applyAlignment="1" applyProtection="1">
      <alignment horizontal="center" vertical="center" wrapText="1"/>
      <protection locked="0"/>
    </xf>
    <xf numFmtId="2" fontId="15" fillId="2" borderId="1" xfId="0" applyNumberFormat="1" applyFont="1" applyFill="1" applyBorder="1" applyAlignment="1" applyProtection="1">
      <alignment horizontal="center" vertical="center" wrapText="1"/>
      <protection locked="0"/>
    </xf>
    <xf numFmtId="9" fontId="15" fillId="2" borderId="1" xfId="0" applyNumberFormat="1" applyFont="1" applyFill="1" applyBorder="1" applyAlignment="1" applyProtection="1">
      <alignment horizontal="center" vertical="center" wrapText="1"/>
      <protection locked="0"/>
    </xf>
    <xf numFmtId="0" fontId="28" fillId="0" borderId="1" xfId="0" applyFont="1" applyFill="1" applyBorder="1" applyAlignment="1" applyProtection="1">
      <alignment horizontal="justify" vertical="center" wrapText="1"/>
      <protection locked="0"/>
    </xf>
    <xf numFmtId="0" fontId="20" fillId="2" borderId="0" xfId="0" applyFont="1" applyFill="1" applyAlignment="1">
      <alignment horizontal="left" vertical="top" wrapText="1"/>
    </xf>
    <xf numFmtId="0" fontId="16" fillId="2" borderId="0" xfId="0" applyFont="1" applyFill="1" applyAlignment="1">
      <alignment horizontal="left" vertical="top" wrapText="1"/>
    </xf>
    <xf numFmtId="0" fontId="15" fillId="0" borderId="0" xfId="0" applyFont="1" applyFill="1" applyAlignment="1">
      <alignment horizontal="left" vertical="center" wrapText="1"/>
    </xf>
    <xf numFmtId="4" fontId="21" fillId="2" borderId="1" xfId="0" applyNumberFormat="1" applyFont="1" applyFill="1" applyBorder="1" applyAlignment="1" applyProtection="1">
      <alignment horizontal="center" vertical="center" wrapText="1"/>
      <protection locked="0"/>
    </xf>
    <xf numFmtId="4" fontId="21" fillId="0" borderId="1" xfId="0" applyNumberFormat="1" applyFont="1" applyFill="1" applyBorder="1" applyAlignment="1" applyProtection="1">
      <alignment horizontal="center" vertical="center" wrapText="1"/>
      <protection locked="0"/>
    </xf>
    <xf numFmtId="0" fontId="35" fillId="0" borderId="0" xfId="0" applyFont="1" applyFill="1" applyAlignment="1">
      <alignment horizontal="left" vertical="top" wrapText="1"/>
    </xf>
    <xf numFmtId="0" fontId="16" fillId="0" borderId="0" xfId="0" applyFont="1" applyFill="1" applyAlignment="1">
      <alignment wrapText="1"/>
    </xf>
    <xf numFmtId="10" fontId="21" fillId="2" borderId="1" xfId="0" applyNumberFormat="1" applyFont="1" applyFill="1" applyBorder="1" applyAlignment="1" applyProtection="1">
      <alignment horizontal="center" vertical="center" wrapText="1"/>
      <protection locked="0"/>
    </xf>
    <xf numFmtId="0" fontId="35" fillId="0" borderId="0" xfId="0" applyFont="1" applyFill="1" applyAlignment="1">
      <alignment horizontal="left" vertical="center" wrapText="1"/>
    </xf>
    <xf numFmtId="0" fontId="21" fillId="0" borderId="1" xfId="0" applyFont="1" applyFill="1" applyBorder="1" applyAlignment="1" applyProtection="1">
      <alignment horizontal="justify" vertical="top" wrapText="1"/>
      <protection locked="0"/>
    </xf>
    <xf numFmtId="0" fontId="22" fillId="0" borderId="4" xfId="0" applyFont="1" applyFill="1" applyBorder="1" applyAlignment="1" applyProtection="1">
      <alignment horizontal="justify" vertical="top" wrapText="1"/>
      <protection locked="0"/>
    </xf>
    <xf numFmtId="0" fontId="28" fillId="0" borderId="1" xfId="0" applyFont="1" applyFill="1" applyBorder="1" applyAlignment="1" applyProtection="1">
      <alignment horizontal="justify" vertical="top" wrapText="1"/>
      <protection locked="0"/>
    </xf>
    <xf numFmtId="0" fontId="15" fillId="2" borderId="1" xfId="0" applyFont="1" applyFill="1" applyBorder="1" applyAlignment="1" applyProtection="1">
      <alignment horizontal="justify" vertical="top" wrapText="1"/>
      <protection locked="0"/>
    </xf>
    <xf numFmtId="0" fontId="27" fillId="2" borderId="1" xfId="0" applyFont="1" applyFill="1" applyBorder="1" applyAlignment="1" applyProtection="1">
      <alignment horizontal="justify" vertical="top" wrapText="1"/>
      <protection locked="0"/>
    </xf>
    <xf numFmtId="0" fontId="28" fillId="0" borderId="1" xfId="0" applyFont="1" applyFill="1" applyBorder="1" applyAlignment="1" applyProtection="1">
      <alignment horizontal="justify" vertical="top" wrapText="1"/>
      <protection locked="0"/>
    </xf>
    <xf numFmtId="0" fontId="15" fillId="2" borderId="1" xfId="0" quotePrefix="1" applyFont="1" applyFill="1" applyBorder="1" applyAlignment="1" applyProtection="1">
      <alignment horizontal="justify" vertical="top" wrapText="1"/>
      <protection locked="0"/>
    </xf>
    <xf numFmtId="0" fontId="28" fillId="2" borderId="1" xfId="0" applyFont="1" applyFill="1" applyBorder="1" applyAlignment="1" applyProtection="1">
      <alignment horizontal="justify" vertical="top" wrapText="1"/>
      <protection locked="0"/>
    </xf>
    <xf numFmtId="4" fontId="16" fillId="2" borderId="1" xfId="0" applyNumberFormat="1" applyFont="1" applyFill="1" applyBorder="1" applyAlignment="1" applyProtection="1">
      <alignment horizontal="center" vertical="center" wrapText="1"/>
      <protection locked="0"/>
    </xf>
    <xf numFmtId="10" fontId="16" fillId="2" borderId="1" xfId="0" applyNumberFormat="1" applyFont="1" applyFill="1" applyBorder="1" applyAlignment="1" applyProtection="1">
      <alignment horizontal="center" vertical="center" wrapText="1"/>
      <protection locked="0"/>
    </xf>
    <xf numFmtId="4" fontId="15" fillId="0" borderId="1" xfId="0" applyNumberFormat="1" applyFont="1" applyFill="1" applyBorder="1" applyAlignment="1" applyProtection="1">
      <alignment horizontal="center" vertical="center" wrapText="1"/>
      <protection locked="0"/>
    </xf>
    <xf numFmtId="2" fontId="15" fillId="0" borderId="1" xfId="0" applyNumberFormat="1" applyFont="1" applyFill="1" applyBorder="1" applyAlignment="1" applyProtection="1">
      <alignment horizontal="center" vertical="center" wrapText="1"/>
      <protection locked="0"/>
    </xf>
    <xf numFmtId="10" fontId="15" fillId="0" borderId="1" xfId="0" applyNumberFormat="1" applyFont="1" applyFill="1" applyBorder="1" applyAlignment="1" applyProtection="1">
      <alignment horizontal="center" vertical="center" wrapText="1"/>
      <protection locked="0"/>
    </xf>
    <xf numFmtId="9" fontId="15" fillId="0" borderId="1" xfId="0" applyNumberFormat="1" applyFont="1" applyFill="1" applyBorder="1" applyAlignment="1" applyProtection="1">
      <alignment horizontal="center" vertical="center" wrapText="1"/>
      <protection locked="0"/>
    </xf>
    <xf numFmtId="10" fontId="16" fillId="0" borderId="1" xfId="0" applyNumberFormat="1" applyFont="1" applyFill="1" applyBorder="1" applyAlignment="1" applyProtection="1">
      <alignment horizontal="center" vertical="center" wrapText="1"/>
      <protection locked="0"/>
    </xf>
    <xf numFmtId="4" fontId="15" fillId="2" borderId="1" xfId="0" applyNumberFormat="1" applyFont="1" applyFill="1" applyBorder="1" applyAlignment="1" applyProtection="1">
      <alignment horizontal="center" vertical="center" wrapText="1"/>
      <protection locked="0"/>
    </xf>
    <xf numFmtId="4" fontId="16" fillId="0" borderId="1" xfId="0" applyNumberFormat="1" applyFont="1" applyFill="1" applyBorder="1" applyAlignment="1" applyProtection="1">
      <alignment horizontal="center" vertical="center" wrapText="1"/>
      <protection locked="0"/>
    </xf>
    <xf numFmtId="0" fontId="16" fillId="2" borderId="1" xfId="0" applyFont="1" applyFill="1" applyBorder="1" applyAlignment="1">
      <alignment horizontal="left" vertical="top" wrapText="1"/>
    </xf>
    <xf numFmtId="0" fontId="41" fillId="0" borderId="1" xfId="0" applyFont="1" applyFill="1" applyBorder="1" applyAlignment="1" applyProtection="1">
      <alignment horizontal="justify" vertical="top" wrapText="1"/>
      <protection locked="0"/>
    </xf>
    <xf numFmtId="4" fontId="13" fillId="2" borderId="1" xfId="0" applyNumberFormat="1" applyFont="1" applyFill="1" applyBorder="1" applyAlignment="1" applyProtection="1">
      <alignment horizontal="center" vertical="center" wrapText="1"/>
      <protection locked="0"/>
    </xf>
    <xf numFmtId="10" fontId="13" fillId="2"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justify" vertical="top" wrapText="1"/>
      <protection locked="0"/>
    </xf>
    <xf numFmtId="0" fontId="42" fillId="2" borderId="1" xfId="0" applyFont="1" applyFill="1" applyBorder="1" applyAlignment="1" applyProtection="1">
      <alignment horizontal="justify" vertical="top" wrapText="1"/>
      <protection locked="0"/>
    </xf>
    <xf numFmtId="4" fontId="14" fillId="2" borderId="1" xfId="0" applyNumberFormat="1" applyFont="1" applyFill="1" applyBorder="1" applyAlignment="1" applyProtection="1">
      <alignment horizontal="center" vertical="center" wrapText="1"/>
      <protection locked="0"/>
    </xf>
    <xf numFmtId="10" fontId="13" fillId="0" borderId="1" xfId="0" applyNumberFormat="1" applyFont="1" applyFill="1" applyBorder="1" applyAlignment="1" applyProtection="1">
      <alignment horizontal="center" vertical="center" wrapText="1"/>
      <protection locked="0"/>
    </xf>
    <xf numFmtId="10" fontId="14" fillId="2" borderId="1" xfId="0" applyNumberFormat="1" applyFont="1" applyFill="1" applyBorder="1" applyAlignment="1" applyProtection="1">
      <alignment horizontal="center" vertical="center" wrapText="1"/>
      <protection locked="0"/>
    </xf>
    <xf numFmtId="0" fontId="41" fillId="2" borderId="1" xfId="0" applyFont="1" applyFill="1" applyBorder="1" applyAlignment="1" applyProtection="1">
      <alignment horizontal="justify" vertical="top" wrapText="1"/>
      <protection locked="0"/>
    </xf>
    <xf numFmtId="0" fontId="42" fillId="0" borderId="1" xfId="0" applyFont="1" applyFill="1" applyBorder="1" applyAlignment="1" applyProtection="1">
      <alignment horizontal="justify" vertical="top" wrapText="1"/>
      <protection locked="0"/>
    </xf>
    <xf numFmtId="0" fontId="14" fillId="2" borderId="1" xfId="0" applyFont="1" applyFill="1" applyBorder="1" applyAlignment="1" applyProtection="1">
      <alignment horizontal="justify" vertical="top" wrapText="1"/>
      <protection locked="0"/>
    </xf>
    <xf numFmtId="4" fontId="13" fillId="0" borderId="1" xfId="0" applyNumberFormat="1" applyFont="1" applyFill="1" applyBorder="1" applyAlignment="1" applyProtection="1">
      <alignment horizontal="center" vertical="center" wrapText="1"/>
      <protection locked="0"/>
    </xf>
    <xf numFmtId="0" fontId="27" fillId="0" borderId="1" xfId="0" applyFont="1" applyFill="1" applyBorder="1" applyAlignment="1" applyProtection="1">
      <alignment horizontal="justify" vertical="top" wrapText="1"/>
      <protection locked="0"/>
    </xf>
    <xf numFmtId="4" fontId="15" fillId="2" borderId="1" xfId="0" applyNumberFormat="1" applyFont="1" applyFill="1" applyBorder="1" applyAlignment="1" applyProtection="1">
      <alignment horizontal="center" vertical="center" wrapText="1"/>
      <protection locked="0"/>
    </xf>
    <xf numFmtId="0" fontId="28" fillId="0" borderId="1" xfId="0" applyFont="1" applyFill="1" applyBorder="1" applyAlignment="1" applyProtection="1">
      <alignment horizontal="justify" vertical="top" wrapText="1"/>
      <protection locked="0"/>
    </xf>
    <xf numFmtId="0" fontId="15" fillId="0" borderId="1" xfId="0" applyFont="1" applyFill="1" applyBorder="1" applyAlignment="1" applyProtection="1">
      <alignment horizontal="justify" vertical="top" wrapText="1"/>
      <protection locked="0"/>
    </xf>
    <xf numFmtId="10" fontId="15" fillId="2" borderId="1" xfId="0" applyNumberFormat="1" applyFont="1" applyFill="1" applyBorder="1" applyAlignment="1" applyProtection="1">
      <alignment horizontal="center" vertical="center" wrapText="1"/>
      <protection locked="0"/>
    </xf>
    <xf numFmtId="0" fontId="15" fillId="0" borderId="4" xfId="0" applyFont="1" applyFill="1" applyBorder="1" applyAlignment="1" applyProtection="1">
      <alignment horizontal="justify" vertical="top" wrapText="1"/>
      <protection locked="0"/>
    </xf>
    <xf numFmtId="49" fontId="20" fillId="2" borderId="1" xfId="0" applyNumberFormat="1" applyFont="1" applyFill="1" applyBorder="1" applyAlignment="1" applyProtection="1">
      <alignment horizontal="justify" vertical="top" wrapText="1"/>
      <protection locked="0"/>
    </xf>
    <xf numFmtId="0" fontId="24" fillId="2" borderId="1" xfId="0" applyFont="1" applyFill="1" applyBorder="1" applyAlignment="1" applyProtection="1">
      <alignment horizontal="justify" vertical="top" wrapText="1"/>
      <protection locked="0"/>
    </xf>
    <xf numFmtId="4" fontId="20" fillId="2" borderId="1" xfId="0" applyNumberFormat="1" applyFont="1" applyFill="1" applyBorder="1" applyAlignment="1" applyProtection="1">
      <alignment horizontal="center" vertical="center" wrapText="1"/>
      <protection locked="0"/>
    </xf>
    <xf numFmtId="10" fontId="20" fillId="2" borderId="1" xfId="0" applyNumberFormat="1" applyFont="1" applyFill="1" applyBorder="1" applyAlignment="1" applyProtection="1">
      <alignment horizontal="center" vertical="center" wrapText="1"/>
      <protection locked="0"/>
    </xf>
    <xf numFmtId="9" fontId="16" fillId="2" borderId="1" xfId="0" applyNumberFormat="1" applyFont="1" applyFill="1" applyBorder="1" applyAlignment="1" applyProtection="1">
      <alignment horizontal="center" vertical="center" wrapText="1"/>
      <protection locked="0"/>
    </xf>
    <xf numFmtId="49" fontId="24" fillId="2" borderId="1" xfId="0" applyNumberFormat="1" applyFont="1" applyFill="1" applyBorder="1" applyAlignment="1" applyProtection="1">
      <alignment horizontal="justify" vertical="top" wrapText="1"/>
      <protection locked="0"/>
    </xf>
    <xf numFmtId="49" fontId="47" fillId="2" borderId="1" xfId="0" applyNumberFormat="1" applyFont="1" applyFill="1" applyBorder="1" applyAlignment="1" applyProtection="1">
      <alignment horizontal="justify" vertical="top" wrapText="1"/>
      <protection locked="0"/>
    </xf>
    <xf numFmtId="0" fontId="47" fillId="2" borderId="1" xfId="0" applyFont="1" applyFill="1" applyBorder="1" applyAlignment="1" applyProtection="1">
      <alignment horizontal="justify" vertical="top" wrapText="1"/>
      <protection locked="0"/>
    </xf>
    <xf numFmtId="4" fontId="35" fillId="2" borderId="1" xfId="0" applyNumberFormat="1" applyFont="1" applyFill="1" applyBorder="1" applyAlignment="1" applyProtection="1">
      <alignment horizontal="center" vertical="center" wrapText="1"/>
      <protection locked="0"/>
    </xf>
    <xf numFmtId="10" fontId="35" fillId="2" borderId="1" xfId="0" applyNumberFormat="1" applyFont="1" applyFill="1" applyBorder="1" applyAlignment="1" applyProtection="1">
      <alignment horizontal="center" vertical="center" wrapText="1"/>
      <protection locked="0"/>
    </xf>
    <xf numFmtId="49" fontId="24" fillId="2" borderId="1" xfId="0" applyNumberFormat="1" applyFont="1" applyFill="1" applyBorder="1" applyAlignment="1" applyProtection="1">
      <alignment horizontal="justify" vertical="center" wrapText="1"/>
      <protection locked="0"/>
    </xf>
    <xf numFmtId="0" fontId="24" fillId="2" borderId="1" xfId="0" applyFont="1" applyFill="1" applyBorder="1" applyAlignment="1" applyProtection="1">
      <alignment horizontal="justify" vertical="center" wrapText="1"/>
      <protection locked="0"/>
    </xf>
    <xf numFmtId="9" fontId="28" fillId="2" borderId="1" xfId="0" applyNumberFormat="1" applyFont="1" applyFill="1" applyBorder="1" applyAlignment="1" applyProtection="1">
      <alignment horizontal="justify" vertical="center" wrapText="1"/>
      <protection locked="0"/>
    </xf>
    <xf numFmtId="9" fontId="47" fillId="2" borderId="1" xfId="0" applyNumberFormat="1" applyFont="1" applyFill="1" applyBorder="1" applyAlignment="1" applyProtection="1">
      <alignment horizontal="center" vertical="center" wrapText="1"/>
      <protection locked="0"/>
    </xf>
    <xf numFmtId="49" fontId="47" fillId="2" borderId="1" xfId="0" applyNumberFormat="1" applyFont="1" applyFill="1" applyBorder="1" applyAlignment="1" applyProtection="1">
      <alignment horizontal="justify" vertical="center" wrapText="1"/>
      <protection locked="0"/>
    </xf>
    <xf numFmtId="0" fontId="47" fillId="2" borderId="1" xfId="0" applyFont="1" applyFill="1" applyBorder="1" applyAlignment="1" applyProtection="1">
      <alignment horizontal="justify" vertical="center" wrapText="1"/>
      <protection locked="0"/>
    </xf>
    <xf numFmtId="0" fontId="33" fillId="2" borderId="1" xfId="0" applyFont="1" applyFill="1" applyBorder="1" applyAlignment="1">
      <alignment horizontal="left" vertical="center" wrapText="1"/>
    </xf>
    <xf numFmtId="49" fontId="15" fillId="2" borderId="1" xfId="0" applyNumberFormat="1" applyFont="1" applyFill="1" applyBorder="1" applyAlignment="1" applyProtection="1">
      <alignment horizontal="justify" vertical="top" wrapText="1"/>
      <protection locked="0"/>
    </xf>
    <xf numFmtId="0" fontId="15" fillId="0" borderId="4" xfId="0" applyFont="1" applyFill="1" applyBorder="1" applyAlignment="1" applyProtection="1">
      <alignment horizontal="justify" vertical="top" wrapText="1"/>
      <protection locked="0"/>
    </xf>
    <xf numFmtId="4" fontId="15" fillId="2" borderId="1" xfId="0" applyNumberFormat="1" applyFont="1" applyFill="1" applyBorder="1" applyAlignment="1" applyProtection="1">
      <alignment horizontal="center" vertical="center" wrapText="1"/>
      <protection locked="0"/>
    </xf>
    <xf numFmtId="0" fontId="15" fillId="0" borderId="1" xfId="0" applyFont="1" applyFill="1" applyBorder="1" applyAlignment="1" applyProtection="1">
      <alignment horizontal="justify" vertical="top" wrapText="1"/>
      <protection locked="0"/>
    </xf>
    <xf numFmtId="0" fontId="27" fillId="0" borderId="1" xfId="0" applyFont="1" applyFill="1" applyBorder="1" applyAlignment="1" applyProtection="1">
      <alignment horizontal="justify" vertical="top" wrapText="1"/>
      <protection locked="0"/>
    </xf>
    <xf numFmtId="0" fontId="28" fillId="0" borderId="1" xfId="0" applyFont="1" applyFill="1" applyBorder="1" applyAlignment="1" applyProtection="1">
      <alignment horizontal="justify" vertical="top" wrapText="1"/>
      <protection locked="0"/>
    </xf>
    <xf numFmtId="49" fontId="20" fillId="0" borderId="1" xfId="0" applyNumberFormat="1" applyFont="1" applyFill="1" applyBorder="1" applyAlignment="1" applyProtection="1">
      <alignment horizontal="justify" vertical="top" wrapText="1"/>
      <protection locked="0"/>
    </xf>
    <xf numFmtId="0" fontId="24" fillId="0" borderId="1" xfId="0" applyFont="1" applyFill="1" applyBorder="1" applyAlignment="1" applyProtection="1">
      <alignment horizontal="justify" vertical="top" wrapText="1"/>
      <protection locked="0"/>
    </xf>
    <xf numFmtId="4" fontId="20" fillId="0" borderId="1" xfId="0" applyNumberFormat="1" applyFont="1" applyFill="1" applyBorder="1" applyAlignment="1" applyProtection="1">
      <alignment horizontal="center" vertical="center" wrapText="1"/>
      <protection locked="0"/>
    </xf>
    <xf numFmtId="10" fontId="20" fillId="0" borderId="1" xfId="0" applyNumberFormat="1" applyFont="1" applyFill="1" applyBorder="1" applyAlignment="1" applyProtection="1">
      <alignment horizontal="center" vertical="center" wrapText="1"/>
      <protection locked="0"/>
    </xf>
    <xf numFmtId="2" fontId="16" fillId="0" borderId="1" xfId="0" applyNumberFormat="1" applyFont="1" applyFill="1" applyBorder="1" applyAlignment="1" applyProtection="1">
      <alignment horizontal="center" vertical="center" wrapText="1"/>
      <protection locked="0"/>
    </xf>
    <xf numFmtId="9" fontId="16" fillId="0" borderId="1" xfId="0" applyNumberFormat="1" applyFont="1" applyFill="1" applyBorder="1" applyAlignment="1" applyProtection="1">
      <alignment horizontal="center" vertical="center" wrapText="1"/>
      <protection locked="0"/>
    </xf>
    <xf numFmtId="0" fontId="48" fillId="3" borderId="0" xfId="0" applyFont="1" applyFill="1" applyAlignment="1">
      <alignment horizontal="left" vertical="center" wrapText="1"/>
    </xf>
    <xf numFmtId="49" fontId="35" fillId="0" borderId="1" xfId="0" applyNumberFormat="1" applyFont="1" applyFill="1" applyBorder="1" applyAlignment="1" applyProtection="1">
      <alignment horizontal="justify" vertical="top" wrapText="1"/>
      <protection locked="0"/>
    </xf>
    <xf numFmtId="0" fontId="47" fillId="0" borderId="1" xfId="0" applyFont="1" applyFill="1" applyBorder="1" applyAlignment="1" applyProtection="1">
      <alignment horizontal="justify" vertical="top" wrapText="1"/>
      <protection locked="0"/>
    </xf>
    <xf numFmtId="4" fontId="35" fillId="0" borderId="1" xfId="0" applyNumberFormat="1" applyFont="1" applyFill="1" applyBorder="1" applyAlignment="1" applyProtection="1">
      <alignment horizontal="center" vertical="center" wrapText="1"/>
      <protection locked="0"/>
    </xf>
    <xf numFmtId="10" fontId="35" fillId="0" borderId="1" xfId="0" applyNumberFormat="1" applyFont="1" applyFill="1" applyBorder="1" applyAlignment="1" applyProtection="1">
      <alignment horizontal="center" vertical="center" wrapText="1"/>
      <protection locked="0"/>
    </xf>
    <xf numFmtId="49" fontId="15" fillId="0" borderId="1" xfId="0" applyNumberFormat="1" applyFont="1" applyFill="1" applyBorder="1" applyAlignment="1" applyProtection="1">
      <alignment horizontal="justify" vertical="top" wrapText="1"/>
      <protection locked="0"/>
    </xf>
    <xf numFmtId="0" fontId="27" fillId="0" borderId="1" xfId="0" applyFont="1" applyFill="1" applyBorder="1" applyAlignment="1" applyProtection="1">
      <alignment horizontal="justify" vertical="top" wrapText="1"/>
      <protection locked="0"/>
    </xf>
    <xf numFmtId="4" fontId="15" fillId="2" borderId="1" xfId="0" applyNumberFormat="1" applyFont="1" applyFill="1" applyBorder="1" applyAlignment="1" applyProtection="1">
      <alignment horizontal="center" vertical="center" wrapText="1"/>
      <protection locked="0"/>
    </xf>
    <xf numFmtId="0" fontId="28" fillId="0" borderId="1" xfId="0" applyFont="1" applyFill="1" applyBorder="1" applyAlignment="1" applyProtection="1">
      <alignment horizontal="justify" vertical="top" wrapText="1"/>
      <protection locked="0"/>
    </xf>
    <xf numFmtId="0" fontId="15" fillId="0" borderId="1" xfId="0" applyFont="1" applyFill="1" applyBorder="1" applyAlignment="1" applyProtection="1">
      <alignment horizontal="justify" vertical="top" wrapText="1"/>
      <protection locked="0"/>
    </xf>
    <xf numFmtId="10" fontId="15" fillId="2" borderId="1" xfId="0" applyNumberFormat="1" applyFont="1" applyFill="1" applyBorder="1" applyAlignment="1" applyProtection="1">
      <alignment horizontal="center" vertical="center" wrapText="1"/>
      <protection locked="0"/>
    </xf>
    <xf numFmtId="0" fontId="15" fillId="0" borderId="3" xfId="0" applyFont="1" applyFill="1" applyBorder="1" applyAlignment="1" applyProtection="1">
      <alignment horizontal="justify" vertical="top" wrapText="1"/>
      <protection locked="0"/>
    </xf>
    <xf numFmtId="0" fontId="15" fillId="0" borderId="1" xfId="0" quotePrefix="1" applyFont="1" applyFill="1" applyBorder="1" applyAlignment="1" applyProtection="1">
      <alignment horizontal="justify" vertical="top" wrapText="1"/>
      <protection locked="0"/>
    </xf>
    <xf numFmtId="0" fontId="27" fillId="0" borderId="1" xfId="0" applyFont="1" applyFill="1" applyBorder="1" applyAlignment="1" applyProtection="1">
      <alignment horizontal="justify" vertical="top" wrapText="1"/>
      <protection locked="0"/>
    </xf>
    <xf numFmtId="4" fontId="15" fillId="0" borderId="1" xfId="0" applyNumberFormat="1" applyFont="1" applyFill="1" applyBorder="1" applyAlignment="1" applyProtection="1">
      <alignment horizontal="center" vertical="center" wrapText="1"/>
      <protection locked="0"/>
    </xf>
    <xf numFmtId="10" fontId="15" fillId="0" borderId="1" xfId="0" applyNumberFormat="1" applyFont="1" applyFill="1" applyBorder="1" applyAlignment="1" applyProtection="1">
      <alignment horizontal="center" vertical="center" wrapText="1"/>
      <protection locked="0"/>
    </xf>
    <xf numFmtId="0" fontId="16" fillId="0" borderId="1" xfId="0" applyFont="1" applyFill="1" applyBorder="1" applyAlignment="1" applyProtection="1">
      <alignment horizontal="justify" vertical="top" wrapText="1"/>
      <protection locked="0"/>
    </xf>
    <xf numFmtId="0" fontId="16" fillId="2" borderId="0" xfId="0" applyFont="1" applyFill="1" applyAlignment="1">
      <alignment wrapText="1"/>
    </xf>
    <xf numFmtId="4" fontId="15" fillId="0" borderId="1" xfId="0" applyNumberFormat="1" applyFont="1" applyFill="1" applyBorder="1" applyAlignment="1" applyProtection="1">
      <alignment horizontal="center" vertical="center" wrapText="1"/>
      <protection locked="0"/>
    </xf>
    <xf numFmtId="0" fontId="27" fillId="0" borderId="1" xfId="0" applyFont="1" applyFill="1" applyBorder="1" applyAlignment="1" applyProtection="1">
      <alignment horizontal="justify" vertical="top" wrapText="1"/>
      <protection locked="0"/>
    </xf>
    <xf numFmtId="4" fontId="15" fillId="2" borderId="1" xfId="0" applyNumberFormat="1" applyFont="1" applyFill="1" applyBorder="1" applyAlignment="1" applyProtection="1">
      <alignment horizontal="center" vertical="center" wrapText="1"/>
      <protection locked="0"/>
    </xf>
    <xf numFmtId="0" fontId="28" fillId="0" borderId="1" xfId="0" applyFont="1" applyFill="1" applyBorder="1" applyAlignment="1" applyProtection="1">
      <alignment horizontal="justify" vertical="top" wrapText="1"/>
      <protection locked="0"/>
    </xf>
    <xf numFmtId="10" fontId="15" fillId="0" borderId="1" xfId="0" applyNumberFormat="1" applyFont="1" applyFill="1" applyBorder="1" applyAlignment="1" applyProtection="1">
      <alignment horizontal="center" vertical="center" wrapText="1"/>
      <protection locked="0"/>
    </xf>
    <xf numFmtId="0" fontId="15" fillId="0" borderId="0" xfId="0" applyFont="1" applyFill="1" applyAlignment="1">
      <alignment horizontal="left" vertical="top" wrapText="1"/>
    </xf>
    <xf numFmtId="0" fontId="16" fillId="0" borderId="0" xfId="0" applyFont="1" applyFill="1" applyAlignment="1">
      <alignment horizontal="left" vertical="top" wrapText="1"/>
    </xf>
    <xf numFmtId="4" fontId="15" fillId="2" borderId="1" xfId="0" applyNumberFormat="1" applyFont="1" applyFill="1" applyBorder="1" applyAlignment="1" applyProtection="1">
      <alignment horizontal="center" vertical="center" wrapText="1"/>
      <protection locked="0"/>
    </xf>
    <xf numFmtId="0" fontId="28" fillId="2" borderId="1" xfId="0" applyFont="1" applyFill="1" applyBorder="1" applyAlignment="1" applyProtection="1">
      <alignment horizontal="justify" vertical="top" wrapText="1"/>
      <protection locked="0"/>
    </xf>
    <xf numFmtId="9" fontId="47" fillId="2" borderId="1" xfId="0" applyNumberFormat="1" applyFont="1" applyFill="1" applyBorder="1" applyAlignment="1" applyProtection="1">
      <alignment horizontal="center" vertical="center" wrapText="1"/>
      <protection locked="0"/>
    </xf>
    <xf numFmtId="49" fontId="33" fillId="2" borderId="1" xfId="0" applyNumberFormat="1" applyFont="1" applyFill="1" applyBorder="1" applyAlignment="1" applyProtection="1">
      <alignment horizontal="justify" vertical="center" wrapText="1"/>
      <protection locked="0"/>
    </xf>
    <xf numFmtId="0" fontId="33" fillId="2" borderId="1" xfId="0" applyFont="1" applyFill="1" applyBorder="1" applyAlignment="1" applyProtection="1">
      <alignment horizontal="justify" vertical="center" wrapText="1"/>
      <protection locked="0"/>
    </xf>
    <xf numFmtId="4" fontId="33" fillId="2" borderId="1" xfId="0" applyNumberFormat="1" applyFont="1" applyFill="1" applyBorder="1" applyAlignment="1" applyProtection="1">
      <alignment horizontal="center" vertical="center" wrapText="1"/>
      <protection locked="0"/>
    </xf>
    <xf numFmtId="10" fontId="33" fillId="2" borderId="1" xfId="0" applyNumberFormat="1" applyFont="1" applyFill="1" applyBorder="1" applyAlignment="1" applyProtection="1">
      <alignment horizontal="center" vertical="center" wrapText="1"/>
      <protection locked="0"/>
    </xf>
    <xf numFmtId="4" fontId="32" fillId="0" borderId="0" xfId="0" applyNumberFormat="1" applyFont="1" applyFill="1" applyAlignment="1">
      <alignment horizontal="left" vertical="center" wrapText="1"/>
    </xf>
    <xf numFmtId="0" fontId="38" fillId="0" borderId="1" xfId="0" applyFont="1" applyFill="1" applyBorder="1" applyAlignment="1" applyProtection="1">
      <alignment horizontal="justify" vertical="top" wrapText="1"/>
      <protection locked="0"/>
    </xf>
    <xf numFmtId="0" fontId="29" fillId="0" borderId="1" xfId="0" applyFont="1" applyFill="1" applyBorder="1" applyAlignment="1" applyProtection="1">
      <alignment horizontal="justify" vertical="top" wrapText="1"/>
      <protection locked="0"/>
    </xf>
    <xf numFmtId="0" fontId="36" fillId="0" borderId="1" xfId="0" applyFont="1" applyFill="1" applyBorder="1" applyAlignment="1" applyProtection="1">
      <alignment horizontal="justify" vertical="top" wrapText="1"/>
      <protection locked="0"/>
    </xf>
    <xf numFmtId="4" fontId="27" fillId="0" borderId="1" xfId="0" applyNumberFormat="1" applyFont="1" applyFill="1" applyBorder="1" applyAlignment="1" applyProtection="1">
      <alignment horizontal="center" vertical="center" wrapText="1"/>
      <protection locked="0"/>
    </xf>
    <xf numFmtId="0" fontId="28" fillId="0" borderId="1" xfId="0" applyFont="1" applyFill="1" applyBorder="1" applyAlignment="1" applyProtection="1">
      <alignment horizontal="justify" vertical="top" wrapText="1"/>
      <protection locked="0"/>
    </xf>
    <xf numFmtId="9" fontId="28" fillId="2" borderId="1" xfId="0" applyNumberFormat="1" applyFont="1" applyFill="1" applyBorder="1" applyAlignment="1" applyProtection="1">
      <alignment horizontal="center" vertical="center" wrapText="1"/>
      <protection locked="0"/>
    </xf>
    <xf numFmtId="9" fontId="47" fillId="2" borderId="1" xfId="0" applyNumberFormat="1" applyFont="1" applyFill="1" applyBorder="1" applyAlignment="1" applyProtection="1">
      <alignment horizontal="center" vertical="center" wrapText="1"/>
      <protection locked="0"/>
    </xf>
    <xf numFmtId="9" fontId="28" fillId="0" borderId="1" xfId="0" applyNumberFormat="1" applyFont="1" applyFill="1" applyBorder="1" applyAlignment="1" applyProtection="1">
      <alignment horizontal="left" vertical="top" wrapText="1"/>
      <protection locked="0"/>
    </xf>
    <xf numFmtId="9" fontId="47" fillId="0" borderId="1" xfId="0" applyNumberFormat="1" applyFont="1" applyFill="1" applyBorder="1" applyAlignment="1" applyProtection="1">
      <alignment horizontal="center" vertical="center" wrapText="1"/>
      <protection locked="0"/>
    </xf>
    <xf numFmtId="0" fontId="28" fillId="2" borderId="1" xfId="0" applyFont="1" applyFill="1" applyBorder="1" applyAlignment="1" applyProtection="1">
      <alignment horizontal="justify" vertical="top" wrapText="1"/>
      <protection locked="0"/>
    </xf>
    <xf numFmtId="9" fontId="28" fillId="0" borderId="1" xfId="0" applyNumberFormat="1" applyFont="1" applyFill="1" applyBorder="1" applyAlignment="1" applyProtection="1">
      <alignment horizontal="justify" vertical="center" wrapText="1"/>
      <protection locked="0"/>
    </xf>
    <xf numFmtId="165" fontId="12" fillId="0" borderId="1" xfId="0" quotePrefix="1" applyNumberFormat="1" applyFont="1" applyFill="1" applyBorder="1" applyAlignment="1" applyProtection="1">
      <alignment horizontal="center" vertical="center" wrapText="1"/>
      <protection locked="0"/>
    </xf>
    <xf numFmtId="4" fontId="27" fillId="0" borderId="1" xfId="0" applyNumberFormat="1" applyFont="1" applyFill="1" applyBorder="1" applyAlignment="1" applyProtection="1">
      <alignment horizontal="center" vertical="top" wrapText="1"/>
      <protection locked="0"/>
    </xf>
    <xf numFmtId="0" fontId="41" fillId="0" borderId="1" xfId="0" applyFont="1" applyFill="1" applyBorder="1" applyAlignment="1" applyProtection="1">
      <alignment horizontal="left" vertical="top" wrapText="1"/>
      <protection locked="0"/>
    </xf>
    <xf numFmtId="0" fontId="38" fillId="0" borderId="1" xfId="0" applyFont="1" applyFill="1" applyBorder="1" applyAlignment="1" applyProtection="1">
      <alignment horizontal="left" vertical="top" wrapText="1"/>
      <protection locked="0"/>
    </xf>
    <xf numFmtId="0" fontId="29" fillId="0" borderId="1" xfId="0" applyFont="1" applyFill="1" applyBorder="1" applyAlignment="1" applyProtection="1">
      <alignment horizontal="left" vertical="top" wrapText="1"/>
      <protection locked="0"/>
    </xf>
    <xf numFmtId="0" fontId="37" fillId="0" borderId="1" xfId="0" applyFont="1" applyFill="1" applyBorder="1" applyAlignment="1" applyProtection="1">
      <alignment horizontal="left" vertical="top" wrapText="1"/>
      <protection locked="0"/>
    </xf>
    <xf numFmtId="10" fontId="15" fillId="2" borderId="1" xfId="0" applyNumberFormat="1" applyFont="1" applyFill="1" applyBorder="1" applyAlignment="1" applyProtection="1">
      <alignment horizontal="center" vertical="center" wrapText="1"/>
      <protection locked="0"/>
    </xf>
    <xf numFmtId="4" fontId="15" fillId="2" borderId="1" xfId="0" applyNumberFormat="1" applyFont="1" applyFill="1" applyBorder="1" applyAlignment="1" applyProtection="1">
      <alignment horizontal="center" vertical="center" wrapText="1"/>
      <protection locked="0"/>
    </xf>
    <xf numFmtId="10" fontId="15" fillId="0" borderId="1" xfId="0" applyNumberFormat="1" applyFont="1" applyFill="1" applyBorder="1" applyAlignment="1" applyProtection="1">
      <alignment horizontal="center" vertical="center" wrapText="1"/>
      <protection locked="0"/>
    </xf>
    <xf numFmtId="4" fontId="15" fillId="0" borderId="1" xfId="0" applyNumberFormat="1" applyFont="1" applyFill="1" applyBorder="1" applyAlignment="1" applyProtection="1">
      <alignment horizontal="center" vertical="center" wrapText="1"/>
      <protection locked="0"/>
    </xf>
    <xf numFmtId="0" fontId="27" fillId="0" borderId="1" xfId="0" applyFont="1" applyFill="1" applyBorder="1" applyAlignment="1" applyProtection="1">
      <alignment horizontal="justify" vertical="top" wrapText="1"/>
      <protection locked="0"/>
    </xf>
    <xf numFmtId="0" fontId="15" fillId="0" borderId="4" xfId="0" applyFont="1" applyFill="1" applyBorder="1" applyAlignment="1" applyProtection="1">
      <alignment horizontal="justify" vertical="top" wrapText="1"/>
      <protection locked="0"/>
    </xf>
    <xf numFmtId="0" fontId="15" fillId="0" borderId="3" xfId="0" applyFont="1" applyFill="1" applyBorder="1" applyAlignment="1" applyProtection="1">
      <alignment horizontal="justify" vertical="top" wrapText="1"/>
      <protection locked="0"/>
    </xf>
    <xf numFmtId="0" fontId="34" fillId="0" borderId="0" xfId="0" quotePrefix="1" applyFont="1" applyFill="1" applyBorder="1" applyAlignment="1" applyProtection="1">
      <alignment horizontal="center" vertical="center" wrapText="1"/>
      <protection locked="0"/>
    </xf>
    <xf numFmtId="165" fontId="12" fillId="0" borderId="1" xfId="0" applyNumberFormat="1" applyFont="1" applyFill="1" applyBorder="1" applyAlignment="1" applyProtection="1">
      <alignment horizontal="center" vertical="center" wrapText="1"/>
      <protection locked="0"/>
    </xf>
    <xf numFmtId="0" fontId="16" fillId="0" borderId="1" xfId="0" applyFont="1" applyFill="1" applyBorder="1" applyAlignment="1" applyProtection="1">
      <alignment horizontal="justify" vertical="top" wrapText="1"/>
      <protection locked="0"/>
    </xf>
    <xf numFmtId="0" fontId="13" fillId="0" borderId="1" xfId="0" applyFont="1" applyFill="1" applyBorder="1" applyAlignment="1" applyProtection="1">
      <alignment horizontal="center" vertical="center" wrapText="1"/>
      <protection locked="0"/>
    </xf>
    <xf numFmtId="4" fontId="12" fillId="0" borderId="1" xfId="0" applyNumberFormat="1" applyFont="1" applyFill="1" applyBorder="1" applyAlignment="1" applyProtection="1">
      <alignment horizontal="center" vertical="center" wrapText="1"/>
      <protection locked="0"/>
    </xf>
    <xf numFmtId="4" fontId="12" fillId="0" borderId="1" xfId="0" quotePrefix="1" applyNumberFormat="1" applyFont="1" applyFill="1" applyBorder="1" applyAlignment="1" applyProtection="1">
      <alignment horizontal="center" vertical="center" wrapText="1"/>
      <protection locked="0"/>
    </xf>
    <xf numFmtId="0" fontId="12" fillId="0" borderId="1" xfId="0" applyFont="1" applyFill="1" applyBorder="1" applyAlignment="1" applyProtection="1">
      <alignment horizontal="center" vertical="center" wrapText="1"/>
      <protection locked="0"/>
    </xf>
    <xf numFmtId="2" fontId="12" fillId="0" borderId="1" xfId="0" applyNumberFormat="1" applyFont="1" applyFill="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protection locked="0"/>
    </xf>
    <xf numFmtId="0" fontId="15" fillId="0" borderId="2" xfId="0" applyFont="1" applyFill="1" applyBorder="1" applyAlignment="1" applyProtection="1">
      <alignment horizontal="justify" vertical="top" wrapText="1"/>
      <protection locked="0"/>
    </xf>
    <xf numFmtId="0" fontId="15" fillId="0" borderId="1" xfId="0" applyFont="1" applyFill="1" applyBorder="1" applyAlignment="1" applyProtection="1">
      <alignment horizontal="justify" vertical="top" wrapText="1"/>
      <protection locked="0"/>
    </xf>
    <xf numFmtId="10" fontId="14" fillId="2" borderId="1" xfId="0" applyNumberFormat="1" applyFont="1" applyFill="1" applyBorder="1" applyAlignment="1" applyProtection="1">
      <alignment horizontal="center" vertical="center" wrapText="1"/>
      <protection locked="0"/>
    </xf>
    <xf numFmtId="0" fontId="28" fillId="0" borderId="1" xfId="0" applyFont="1" applyFill="1" applyBorder="1" applyAlignment="1" applyProtection="1">
      <alignment horizontal="left" vertical="top" wrapText="1"/>
      <protection locked="0"/>
    </xf>
    <xf numFmtId="4" fontId="14" fillId="2" borderId="1" xfId="0" applyNumberFormat="1" applyFont="1" applyFill="1" applyBorder="1" applyAlignment="1" applyProtection="1">
      <alignment horizontal="center" vertical="center" wrapText="1"/>
      <protection locked="0"/>
    </xf>
  </cellXfs>
  <cellStyles count="51">
    <cellStyle name="Обычный" xfId="0" builtinId="0"/>
    <cellStyle name="Обычный 10" xfId="1"/>
    <cellStyle name="Обычный 11" xfId="2"/>
    <cellStyle name="Обычный 12" xfId="3"/>
    <cellStyle name="Обычный 13" xfId="4"/>
    <cellStyle name="Обычный 14" xfId="5"/>
    <cellStyle name="Обычный 15" xfId="6"/>
    <cellStyle name="Обычный 16" xfId="7"/>
    <cellStyle name="Обычный 17" xfId="8"/>
    <cellStyle name="Обычный 17 2" xfId="39"/>
    <cellStyle name="Обычный 17 2 2" xfId="47"/>
    <cellStyle name="Обычный 17 3" xfId="43"/>
    <cellStyle name="Обычный 2" xfId="9"/>
    <cellStyle name="Обычный 2 2" xfId="10"/>
    <cellStyle name="Обычный 2 2 2" xfId="11"/>
    <cellStyle name="Обычный 2 2 2 2" xfId="40"/>
    <cellStyle name="Обычный 2 2 2 2 2" xfId="48"/>
    <cellStyle name="Обычный 2 2 2 3" xfId="44"/>
    <cellStyle name="Обычный 2 2 3" xfId="12"/>
    <cellStyle name="Обычный 2 3" xfId="13"/>
    <cellStyle name="Обычный 2 3 2" xfId="41"/>
    <cellStyle name="Обычный 2 3 2 2" xfId="49"/>
    <cellStyle name="Обычный 2 3 3" xfId="45"/>
    <cellStyle name="Обычный 3" xfId="14"/>
    <cellStyle name="Обычный 3 2" xfId="15"/>
    <cellStyle name="Обычный 3 3" xfId="16"/>
    <cellStyle name="Обычный 3 4" xfId="17"/>
    <cellStyle name="Обычный 4" xfId="18"/>
    <cellStyle name="Обычный 5" xfId="19"/>
    <cellStyle name="Обычный 6" xfId="20"/>
    <cellStyle name="Обычный 7" xfId="21"/>
    <cellStyle name="Обычный 8" xfId="22"/>
    <cellStyle name="Обычный 8 2" xfId="42"/>
    <cellStyle name="Обычный 8 2 2" xfId="50"/>
    <cellStyle name="Обычный 8 3" xfId="46"/>
    <cellStyle name="Обычный 9" xfId="23"/>
    <cellStyle name="Процентный 2" xfId="24"/>
    <cellStyle name="Стиль 1" xfId="25"/>
    <cellStyle name="Финансовый 10" xfId="26"/>
    <cellStyle name="Финансовый 11" xfId="27"/>
    <cellStyle name="Финансовый 12" xfId="28"/>
    <cellStyle name="Финансовый 2" xfId="29"/>
    <cellStyle name="Финансовый 2 2" xfId="30"/>
    <cellStyle name="Финансовый 3" xfId="31"/>
    <cellStyle name="Финансовый 3 2" xfId="32"/>
    <cellStyle name="Финансовый 4" xfId="33"/>
    <cellStyle name="Финансовый 5" xfId="34"/>
    <cellStyle name="Финансовый 6" xfId="35"/>
    <cellStyle name="Финансовый 7" xfId="36"/>
    <cellStyle name="Финансовый 8" xfId="37"/>
    <cellStyle name="Финансовый 9" xfId="38"/>
  </cellStyles>
  <dxfs count="0"/>
  <tableStyles count="0" defaultTableStyle="TableStyleMedium9" defaultPivotStyle="PivotStyleLight16"/>
  <colors>
    <mruColors>
      <color rgb="FF99FF9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usernames" Target="revisions/userNam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revisionHeaders" Target="revisions/revisionHeaders.xml"/><Relationship Id="rId5" Type="http://schemas.openxmlformats.org/officeDocument/2006/relationships/calcChain" Target="calcChain.xml"/><Relationship Id="rId4" Type="http://schemas.openxmlformats.org/officeDocument/2006/relationships/sharedStrings" Target="sharedStrings.xml"/></Relationships>
</file>

<file path=xl/revisions/_rels/revisionHeaders.xml.rels><?xml version="1.0" encoding="UTF-8" standalone="yes"?>
<Relationships xmlns="http://schemas.openxmlformats.org/package/2006/relationships"><Relationship Id="rId536" Type="http://schemas.openxmlformats.org/officeDocument/2006/relationships/revisionLog" Target="revisionLog132.xml"/><Relationship Id="rId629" Type="http://schemas.openxmlformats.org/officeDocument/2006/relationships/revisionLog" Target="revisionLog69.xml"/><Relationship Id="rId531" Type="http://schemas.openxmlformats.org/officeDocument/2006/relationships/revisionLog" Target="revisionLog127.xml"/><Relationship Id="rId552" Type="http://schemas.openxmlformats.org/officeDocument/2006/relationships/revisionLog" Target="revisionLog6.xml"/><Relationship Id="rId573" Type="http://schemas.openxmlformats.org/officeDocument/2006/relationships/revisionLog" Target="revisionLog43.xml"/><Relationship Id="rId594" Type="http://schemas.openxmlformats.org/officeDocument/2006/relationships/revisionLog" Target="revisionLog143.xml"/><Relationship Id="rId608" Type="http://schemas.openxmlformats.org/officeDocument/2006/relationships/revisionLog" Target="revisionLog157.xml"/><Relationship Id="rId557" Type="http://schemas.openxmlformats.org/officeDocument/2006/relationships/revisionLog" Target="revisionLog27.xml"/><Relationship Id="rId578" Type="http://schemas.openxmlformats.org/officeDocument/2006/relationships/revisionLog" Target="revisionLog48.xml"/><Relationship Id="rId599" Type="http://schemas.openxmlformats.org/officeDocument/2006/relationships/revisionLog" Target="revisionLog148.xml"/><Relationship Id="rId603" Type="http://schemas.openxmlformats.org/officeDocument/2006/relationships/revisionLog" Target="revisionLog152.xml"/><Relationship Id="rId624" Type="http://schemas.openxmlformats.org/officeDocument/2006/relationships/revisionLog" Target="revisionLog64.xml"/><Relationship Id="rId645" Type="http://schemas.openxmlformats.org/officeDocument/2006/relationships/revisionLog" Target="revisionLog85.xml"/><Relationship Id="rId640" Type="http://schemas.openxmlformats.org/officeDocument/2006/relationships/revisionLog" Target="revisionLog80.xml"/><Relationship Id="rId526" Type="http://schemas.openxmlformats.org/officeDocument/2006/relationships/revisionLog" Target="revisionLog24.xml"/><Relationship Id="rId619" Type="http://schemas.openxmlformats.org/officeDocument/2006/relationships/revisionLog" Target="revisionLog168.xml"/><Relationship Id="rId521" Type="http://schemas.openxmlformats.org/officeDocument/2006/relationships/revisionLog" Target="revisionLog19.xml"/><Relationship Id="rId542" Type="http://schemas.openxmlformats.org/officeDocument/2006/relationships/revisionLog" Target="revisionLog138.xml"/><Relationship Id="rId563" Type="http://schemas.openxmlformats.org/officeDocument/2006/relationships/revisionLog" Target="revisionLog33.xml"/><Relationship Id="rId584" Type="http://schemas.openxmlformats.org/officeDocument/2006/relationships/revisionLog" Target="revisionLog54.xml"/><Relationship Id="rId547" Type="http://schemas.openxmlformats.org/officeDocument/2006/relationships/revisionLog" Target="revisionLog1.xml"/><Relationship Id="rId568" Type="http://schemas.openxmlformats.org/officeDocument/2006/relationships/revisionLog" Target="revisionLog38.xml"/><Relationship Id="rId589" Type="http://schemas.openxmlformats.org/officeDocument/2006/relationships/revisionLog" Target="revisionLog59.xml"/><Relationship Id="rId614" Type="http://schemas.openxmlformats.org/officeDocument/2006/relationships/revisionLog" Target="revisionLog163.xml"/><Relationship Id="rId635" Type="http://schemas.openxmlformats.org/officeDocument/2006/relationships/revisionLog" Target="revisionLog75.xml"/><Relationship Id="rId630" Type="http://schemas.openxmlformats.org/officeDocument/2006/relationships/revisionLog" Target="revisionLog70.xml"/><Relationship Id="rId651" Type="http://schemas.openxmlformats.org/officeDocument/2006/relationships/revisionLog" Target="revisionLog15.xml"/><Relationship Id="rId579" Type="http://schemas.openxmlformats.org/officeDocument/2006/relationships/revisionLog" Target="revisionLog49.xml"/><Relationship Id="rId532" Type="http://schemas.openxmlformats.org/officeDocument/2006/relationships/revisionLog" Target="revisionLog128.xml"/><Relationship Id="rId553" Type="http://schemas.openxmlformats.org/officeDocument/2006/relationships/revisionLog" Target="revisionLog7.xml"/><Relationship Id="rId574" Type="http://schemas.openxmlformats.org/officeDocument/2006/relationships/revisionLog" Target="revisionLog44.xml"/><Relationship Id="rId609" Type="http://schemas.openxmlformats.org/officeDocument/2006/relationships/revisionLog" Target="revisionLog158.xml"/><Relationship Id="rId537" Type="http://schemas.openxmlformats.org/officeDocument/2006/relationships/revisionLog" Target="revisionLog133.xml"/><Relationship Id="rId558" Type="http://schemas.openxmlformats.org/officeDocument/2006/relationships/revisionLog" Target="revisionLog28.xml"/><Relationship Id="rId587" Type="http://schemas.openxmlformats.org/officeDocument/2006/relationships/revisionLog" Target="revisionLog57.xml"/><Relationship Id="rId524" Type="http://schemas.openxmlformats.org/officeDocument/2006/relationships/revisionLog" Target="revisionLog22.xml"/><Relationship Id="rId540" Type="http://schemas.openxmlformats.org/officeDocument/2006/relationships/revisionLog" Target="revisionLog136.xml"/><Relationship Id="rId545" Type="http://schemas.openxmlformats.org/officeDocument/2006/relationships/revisionLog" Target="revisionLog141.xml"/><Relationship Id="rId566" Type="http://schemas.openxmlformats.org/officeDocument/2006/relationships/revisionLog" Target="revisionLog36.xml"/><Relationship Id="rId595" Type="http://schemas.openxmlformats.org/officeDocument/2006/relationships/revisionLog" Target="revisionLog144.xml"/><Relationship Id="rId590" Type="http://schemas.openxmlformats.org/officeDocument/2006/relationships/revisionLog" Target="revisionLog60.xml"/><Relationship Id="rId604" Type="http://schemas.openxmlformats.org/officeDocument/2006/relationships/revisionLog" Target="revisionLog153.xml"/><Relationship Id="rId625" Type="http://schemas.openxmlformats.org/officeDocument/2006/relationships/revisionLog" Target="revisionLog65.xml"/><Relationship Id="rId646" Type="http://schemas.openxmlformats.org/officeDocument/2006/relationships/revisionLog" Target="revisionLog10.xml"/><Relationship Id="rId561" Type="http://schemas.openxmlformats.org/officeDocument/2006/relationships/revisionLog" Target="revisionLog31.xml"/><Relationship Id="rId582" Type="http://schemas.openxmlformats.org/officeDocument/2006/relationships/revisionLog" Target="revisionLog52.xml"/><Relationship Id="rId612" Type="http://schemas.openxmlformats.org/officeDocument/2006/relationships/revisionLog" Target="revisionLog161.xml"/><Relationship Id="rId617" Type="http://schemas.openxmlformats.org/officeDocument/2006/relationships/revisionLog" Target="revisionLog166.xml"/><Relationship Id="rId633" Type="http://schemas.openxmlformats.org/officeDocument/2006/relationships/revisionLog" Target="revisionLog73.xml"/><Relationship Id="rId638" Type="http://schemas.openxmlformats.org/officeDocument/2006/relationships/revisionLog" Target="revisionLog78.xml"/><Relationship Id="rId620" Type="http://schemas.openxmlformats.org/officeDocument/2006/relationships/revisionLog" Target="revisionLog169.xml"/><Relationship Id="rId641" Type="http://schemas.openxmlformats.org/officeDocument/2006/relationships/revisionLog" Target="revisionLog81.xml"/><Relationship Id="rId519" Type="http://schemas.openxmlformats.org/officeDocument/2006/relationships/revisionLog" Target="revisionLog17.xml"/><Relationship Id="rId654" Type="http://schemas.openxmlformats.org/officeDocument/2006/relationships/revisionLog" Target="revisionLog87.xml"/><Relationship Id="rId548" Type="http://schemas.openxmlformats.org/officeDocument/2006/relationships/revisionLog" Target="revisionLog2.xml"/><Relationship Id="rId522" Type="http://schemas.openxmlformats.org/officeDocument/2006/relationships/revisionLog" Target="revisionLog20.xml"/><Relationship Id="rId543" Type="http://schemas.openxmlformats.org/officeDocument/2006/relationships/revisionLog" Target="revisionLog139.xml"/><Relationship Id="rId569" Type="http://schemas.openxmlformats.org/officeDocument/2006/relationships/revisionLog" Target="revisionLog39.xml"/><Relationship Id="rId527" Type="http://schemas.openxmlformats.org/officeDocument/2006/relationships/revisionLog" Target="revisionLog25.xml"/><Relationship Id="rId577" Type="http://schemas.openxmlformats.org/officeDocument/2006/relationships/revisionLog" Target="revisionLog47.xml"/><Relationship Id="rId530" Type="http://schemas.openxmlformats.org/officeDocument/2006/relationships/revisionLog" Target="revisionLog126.xml"/><Relationship Id="rId535" Type="http://schemas.openxmlformats.org/officeDocument/2006/relationships/revisionLog" Target="revisionLog131.xml"/><Relationship Id="rId556" Type="http://schemas.openxmlformats.org/officeDocument/2006/relationships/revisionLog" Target="revisionLog26.xml"/><Relationship Id="rId564" Type="http://schemas.openxmlformats.org/officeDocument/2006/relationships/revisionLog" Target="revisionLog34.xml"/><Relationship Id="rId580" Type="http://schemas.openxmlformats.org/officeDocument/2006/relationships/revisionLog" Target="revisionLog50.xml"/><Relationship Id="rId585" Type="http://schemas.openxmlformats.org/officeDocument/2006/relationships/revisionLog" Target="revisionLog55.xml"/><Relationship Id="rId615" Type="http://schemas.openxmlformats.org/officeDocument/2006/relationships/revisionLog" Target="revisionLog164.xml"/><Relationship Id="rId636" Type="http://schemas.openxmlformats.org/officeDocument/2006/relationships/revisionLog" Target="revisionLog76.xml"/><Relationship Id="rId551" Type="http://schemas.openxmlformats.org/officeDocument/2006/relationships/revisionLog" Target="revisionLog5.xml"/><Relationship Id="rId572" Type="http://schemas.openxmlformats.org/officeDocument/2006/relationships/revisionLog" Target="revisionLog42.xml"/><Relationship Id="rId593" Type="http://schemas.openxmlformats.org/officeDocument/2006/relationships/revisionLog" Target="revisionLog63.xml"/><Relationship Id="rId598" Type="http://schemas.openxmlformats.org/officeDocument/2006/relationships/revisionLog" Target="revisionLog147.xml"/><Relationship Id="rId602" Type="http://schemas.openxmlformats.org/officeDocument/2006/relationships/revisionLog" Target="revisionLog151.xml"/><Relationship Id="rId607" Type="http://schemas.openxmlformats.org/officeDocument/2006/relationships/revisionLog" Target="revisionLog156.xml"/><Relationship Id="rId628" Type="http://schemas.openxmlformats.org/officeDocument/2006/relationships/revisionLog" Target="revisionLog68.xml"/><Relationship Id="rId649" Type="http://schemas.openxmlformats.org/officeDocument/2006/relationships/revisionLog" Target="revisionLog13.xml"/><Relationship Id="rId610" Type="http://schemas.openxmlformats.org/officeDocument/2006/relationships/revisionLog" Target="revisionLog159.xml"/><Relationship Id="rId631" Type="http://schemas.openxmlformats.org/officeDocument/2006/relationships/revisionLog" Target="revisionLog71.xml"/><Relationship Id="rId652" Type="http://schemas.openxmlformats.org/officeDocument/2006/relationships/revisionLog" Target="revisionLog16.xml"/><Relationship Id="rId623" Type="http://schemas.openxmlformats.org/officeDocument/2006/relationships/revisionLog" Target="revisionLog172.xml"/><Relationship Id="rId644" Type="http://schemas.openxmlformats.org/officeDocument/2006/relationships/revisionLog" Target="revisionLog84.xml"/><Relationship Id="rId559" Type="http://schemas.openxmlformats.org/officeDocument/2006/relationships/revisionLog" Target="revisionLog29.xml"/><Relationship Id="rId538" Type="http://schemas.openxmlformats.org/officeDocument/2006/relationships/revisionLog" Target="revisionLog134.xml"/><Relationship Id="rId533" Type="http://schemas.openxmlformats.org/officeDocument/2006/relationships/revisionLog" Target="revisionLog129.xml"/><Relationship Id="rId567" Type="http://schemas.openxmlformats.org/officeDocument/2006/relationships/revisionLog" Target="revisionLog37.xml"/><Relationship Id="rId546" Type="http://schemas.openxmlformats.org/officeDocument/2006/relationships/revisionLog" Target="revisionLog142.xml"/><Relationship Id="rId525" Type="http://schemas.openxmlformats.org/officeDocument/2006/relationships/revisionLog" Target="revisionLog23.xml"/><Relationship Id="rId554" Type="http://schemas.openxmlformats.org/officeDocument/2006/relationships/revisionLog" Target="revisionLog8.xml"/><Relationship Id="rId570" Type="http://schemas.openxmlformats.org/officeDocument/2006/relationships/revisionLog" Target="revisionLog40.xml"/><Relationship Id="rId575" Type="http://schemas.openxmlformats.org/officeDocument/2006/relationships/revisionLog" Target="revisionLog45.xml"/><Relationship Id="rId591" Type="http://schemas.openxmlformats.org/officeDocument/2006/relationships/revisionLog" Target="revisionLog61.xml"/><Relationship Id="rId596" Type="http://schemas.openxmlformats.org/officeDocument/2006/relationships/revisionLog" Target="revisionLog145.xml"/><Relationship Id="rId605" Type="http://schemas.openxmlformats.org/officeDocument/2006/relationships/revisionLog" Target="revisionLog154.xml"/><Relationship Id="rId626" Type="http://schemas.openxmlformats.org/officeDocument/2006/relationships/revisionLog" Target="revisionLog66.xml"/><Relationship Id="rId520" Type="http://schemas.openxmlformats.org/officeDocument/2006/relationships/revisionLog" Target="revisionLog18.xml"/><Relationship Id="rId541" Type="http://schemas.openxmlformats.org/officeDocument/2006/relationships/revisionLog" Target="revisionLog137.xml"/><Relationship Id="rId562" Type="http://schemas.openxmlformats.org/officeDocument/2006/relationships/revisionLog" Target="revisionLog32.xml"/><Relationship Id="rId583" Type="http://schemas.openxmlformats.org/officeDocument/2006/relationships/revisionLog" Target="revisionLog53.xml"/><Relationship Id="rId588" Type="http://schemas.openxmlformats.org/officeDocument/2006/relationships/revisionLog" Target="revisionLog58.xml"/><Relationship Id="rId618" Type="http://schemas.openxmlformats.org/officeDocument/2006/relationships/revisionLog" Target="revisionLog167.xml"/><Relationship Id="rId639" Type="http://schemas.openxmlformats.org/officeDocument/2006/relationships/revisionLog" Target="revisionLog79.xml"/><Relationship Id="rId642" Type="http://schemas.openxmlformats.org/officeDocument/2006/relationships/revisionLog" Target="revisionLog82.xml"/><Relationship Id="rId621" Type="http://schemas.openxmlformats.org/officeDocument/2006/relationships/revisionLog" Target="revisionLog170.xml"/><Relationship Id="rId600" Type="http://schemas.openxmlformats.org/officeDocument/2006/relationships/revisionLog" Target="revisionLog149.xml"/><Relationship Id="rId647" Type="http://schemas.openxmlformats.org/officeDocument/2006/relationships/revisionLog" Target="revisionLog11.xml"/><Relationship Id="rId613" Type="http://schemas.openxmlformats.org/officeDocument/2006/relationships/revisionLog" Target="revisionLog162.xml"/><Relationship Id="rId634" Type="http://schemas.openxmlformats.org/officeDocument/2006/relationships/revisionLog" Target="revisionLog74.xml"/><Relationship Id="rId650" Type="http://schemas.openxmlformats.org/officeDocument/2006/relationships/revisionLog" Target="revisionLog14.xml"/><Relationship Id="rId549" Type="http://schemas.openxmlformats.org/officeDocument/2006/relationships/revisionLog" Target="revisionLog3.xml"/><Relationship Id="rId528" Type="http://schemas.openxmlformats.org/officeDocument/2006/relationships/revisionLog" Target="revisionLog124.xml"/><Relationship Id="rId523" Type="http://schemas.openxmlformats.org/officeDocument/2006/relationships/revisionLog" Target="revisionLog21.xml"/><Relationship Id="rId544" Type="http://schemas.openxmlformats.org/officeDocument/2006/relationships/revisionLog" Target="revisionLog140.xml"/><Relationship Id="rId560" Type="http://schemas.openxmlformats.org/officeDocument/2006/relationships/revisionLog" Target="revisionLog30.xml"/><Relationship Id="rId565" Type="http://schemas.openxmlformats.org/officeDocument/2006/relationships/revisionLog" Target="revisionLog35.xml"/><Relationship Id="rId581" Type="http://schemas.openxmlformats.org/officeDocument/2006/relationships/revisionLog" Target="revisionLog51.xml"/><Relationship Id="rId586" Type="http://schemas.openxmlformats.org/officeDocument/2006/relationships/revisionLog" Target="revisionLog56.xml"/><Relationship Id="rId616" Type="http://schemas.openxmlformats.org/officeDocument/2006/relationships/revisionLog" Target="revisionLog165.xml"/><Relationship Id="rId611" Type="http://schemas.openxmlformats.org/officeDocument/2006/relationships/revisionLog" Target="revisionLog160.xml"/><Relationship Id="rId632" Type="http://schemas.openxmlformats.org/officeDocument/2006/relationships/revisionLog" Target="revisionLog72.xml"/><Relationship Id="rId637" Type="http://schemas.openxmlformats.org/officeDocument/2006/relationships/revisionLog" Target="revisionLog77.xml"/><Relationship Id="rId653" Type="http://schemas.openxmlformats.org/officeDocument/2006/relationships/revisionLog" Target="revisionLog86.xml"/><Relationship Id="rId539" Type="http://schemas.openxmlformats.org/officeDocument/2006/relationships/revisionLog" Target="revisionLog135.xml"/><Relationship Id="rId597" Type="http://schemas.openxmlformats.org/officeDocument/2006/relationships/revisionLog" Target="revisionLog146.xml"/><Relationship Id="rId534" Type="http://schemas.openxmlformats.org/officeDocument/2006/relationships/revisionLog" Target="revisionLog130.xml"/><Relationship Id="rId550" Type="http://schemas.openxmlformats.org/officeDocument/2006/relationships/revisionLog" Target="revisionLog4.xml"/><Relationship Id="rId555" Type="http://schemas.openxmlformats.org/officeDocument/2006/relationships/revisionLog" Target="revisionLog9.xml"/><Relationship Id="rId576" Type="http://schemas.openxmlformats.org/officeDocument/2006/relationships/revisionLog" Target="revisionLog46.xml"/><Relationship Id="rId622" Type="http://schemas.openxmlformats.org/officeDocument/2006/relationships/revisionLog" Target="revisionLog171.xml"/><Relationship Id="rId571" Type="http://schemas.openxmlformats.org/officeDocument/2006/relationships/revisionLog" Target="revisionLog41.xml"/><Relationship Id="rId592" Type="http://schemas.openxmlformats.org/officeDocument/2006/relationships/revisionLog" Target="revisionLog62.xml"/><Relationship Id="rId601" Type="http://schemas.openxmlformats.org/officeDocument/2006/relationships/revisionLog" Target="revisionLog150.xml"/><Relationship Id="rId606" Type="http://schemas.openxmlformats.org/officeDocument/2006/relationships/revisionLog" Target="revisionLog155.xml"/><Relationship Id="rId627" Type="http://schemas.openxmlformats.org/officeDocument/2006/relationships/revisionLog" Target="revisionLog67.xml"/><Relationship Id="rId643" Type="http://schemas.openxmlformats.org/officeDocument/2006/relationships/revisionLog" Target="revisionLog83.xml"/><Relationship Id="rId648" Type="http://schemas.openxmlformats.org/officeDocument/2006/relationships/revisionLog" Target="revisionLog12.xml"/><Relationship Id="rId529" Type="http://schemas.openxmlformats.org/officeDocument/2006/relationships/revisionLog" Target="revisionLog125.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7D3BCE34-D568-41D6-98F8-4FAA59F2C00C}" diskRevisions="1" revisionId="1890" version="654" protected="1">
  <header guid="{E553AB11-EDB9-449F-BC04-ACF394E397E0}" dateTime="2018-06-27T15:24:43" maxSheetId="2" userName="Перевощикова Анна Васильевна" r:id="rId519">
    <sheetIdMap count="1">
      <sheetId val="1"/>
    </sheetIdMap>
  </header>
  <header guid="{EC91E035-E6A9-4FAC-B5AD-BA59401511C4}" dateTime="2018-06-29T13:56:06" maxSheetId="2" userName="Залецкая Ольга Генадьевна" r:id="rId520" minRId="1224" maxRId="1226">
    <sheetIdMap count="1">
      <sheetId val="1"/>
    </sheetIdMap>
  </header>
  <header guid="{C6924A22-20C1-42DC-AFC3-FFCCCC24DD3C}" dateTime="2018-06-29T13:57:44" maxSheetId="2" userName="Залецкая Ольга Генадьевна" r:id="rId521" minRId="1227">
    <sheetIdMap count="1">
      <sheetId val="1"/>
    </sheetIdMap>
  </header>
  <header guid="{8F921E97-6433-4E8E-8FEF-887DBD655C91}" dateTime="2018-06-29T14:01:57" maxSheetId="2" userName="Залецкая Ольга Генадьевна" r:id="rId522" minRId="1228" maxRId="1229">
    <sheetIdMap count="1">
      <sheetId val="1"/>
    </sheetIdMap>
  </header>
  <header guid="{A9A1AB6F-6F3C-4B75-ABB2-297FDE223A62}" dateTime="2018-06-29T14:02:11" maxSheetId="2" userName="Залецкая Ольга Генадьевна" r:id="rId523" minRId="1230">
    <sheetIdMap count="1">
      <sheetId val="1"/>
    </sheetIdMap>
  </header>
  <header guid="{FC29B3A8-CE08-4E37-A219-3554FA6D5127}" dateTime="2018-06-29T14:12:31" maxSheetId="2" userName="Залецкая Ольга Генадьевна" r:id="rId524" minRId="1231">
    <sheetIdMap count="1">
      <sheetId val="1"/>
    </sheetIdMap>
  </header>
  <header guid="{EEED4B26-05C0-48BB-BFA9-36A63D7F73DC}" dateTime="2018-06-29T14:13:14" maxSheetId="2" userName="Залецкая Ольга Генадьевна" r:id="rId525">
    <sheetIdMap count="1">
      <sheetId val="1"/>
    </sheetIdMap>
  </header>
  <header guid="{44739ABA-DCFE-4CF5-9B56-5D8B754E128F}" dateTime="2018-06-29T16:44:23" maxSheetId="2" userName="Залецкая Ольга Генадьевна" r:id="rId526" minRId="1235">
    <sheetIdMap count="1">
      <sheetId val="1"/>
    </sheetIdMap>
  </header>
  <header guid="{74FC3EEE-7934-4C67-A49D-6C6F3979DB33}" dateTime="2018-06-29T16:49:13" maxSheetId="2" userName="Залецкая Ольга Генадьевна" r:id="rId527" minRId="1236">
    <sheetIdMap count="1">
      <sheetId val="1"/>
    </sheetIdMap>
  </header>
  <header guid="{B803F5CF-AA98-498D-BEA4-7907955E58EC}" dateTime="2018-06-29T16:50:40" maxSheetId="2" userName="Залецкая Ольга Генадьевна" r:id="rId528">
    <sheetIdMap count="1">
      <sheetId val="1"/>
    </sheetIdMap>
  </header>
  <header guid="{FA039148-3A02-4B14-A2FD-467A8458EA17}" dateTime="2018-07-03T11:16:04" maxSheetId="2" userName="Перевощикова Анна Васильевна" r:id="rId529">
    <sheetIdMap count="1">
      <sheetId val="1"/>
    </sheetIdMap>
  </header>
  <header guid="{03203CEF-D853-427C-BFC0-149AF3D99F70}" dateTime="2018-07-03T11:16:38" maxSheetId="2" userName="Перевощикова Анна Васильевна" r:id="rId530">
    <sheetIdMap count="1">
      <sheetId val="1"/>
    </sheetIdMap>
  </header>
  <header guid="{82CEB189-2FE2-4D59-AF6F-05CC7735E6B1}" dateTime="2018-07-03T11:18:31" maxSheetId="2" userName="Перевощикова Анна Васильевна" r:id="rId531" minRId="1237" maxRId="1238">
    <sheetIdMap count="1">
      <sheetId val="1"/>
    </sheetIdMap>
  </header>
  <header guid="{F867EA79-0E0B-4526-810D-4431AA3A07E4}" dateTime="2018-07-03T11:19:12" maxSheetId="2" userName="Перевощикова Анна Васильевна" r:id="rId532" minRId="1239" maxRId="1240">
    <sheetIdMap count="1">
      <sheetId val="1"/>
    </sheetIdMap>
  </header>
  <header guid="{71DCA607-7D57-436B-AD82-D3785D7D84D9}" dateTime="2018-07-03T11:20:30" maxSheetId="2" userName="Перевощикова Анна Васильевна" r:id="rId533" minRId="1241" maxRId="1243">
    <sheetIdMap count="1">
      <sheetId val="1"/>
    </sheetIdMap>
  </header>
  <header guid="{AA0A5D4A-0653-485F-8037-693603CC0E12}" dateTime="2018-07-03T11:23:09" maxSheetId="2" userName="Перевощикова Анна Васильевна" r:id="rId534" minRId="1244">
    <sheetIdMap count="1">
      <sheetId val="1"/>
    </sheetIdMap>
  </header>
  <header guid="{D115B8E5-5DC5-4595-A8A5-335416D30BFE}" dateTime="2018-07-03T11:24:55" maxSheetId="2" userName="Перевощикова Анна Васильевна" r:id="rId535">
    <sheetIdMap count="1">
      <sheetId val="1"/>
    </sheetIdMap>
  </header>
  <header guid="{844F65F6-75A5-4608-A730-16B7BE8E96B5}" dateTime="2018-07-03T11:27:14" maxSheetId="2" userName="Перевощикова Анна Васильевна" r:id="rId536" minRId="1245" maxRId="1250">
    <sheetIdMap count="1">
      <sheetId val="1"/>
    </sheetIdMap>
  </header>
  <header guid="{F05CBA1B-0FC3-4840-B813-EFA4053D0E41}" dateTime="2018-07-03T11:32:53" maxSheetId="2" userName="Перевощикова Анна Васильевна" r:id="rId537" minRId="1251">
    <sheetIdMap count="1">
      <sheetId val="1"/>
    </sheetIdMap>
  </header>
  <header guid="{F943D22E-FDC3-401E-BE6A-8128548CE898}" dateTime="2018-07-03T11:34:29" maxSheetId="2" userName="Перевощикова Анна Васильевна" r:id="rId538" minRId="1252">
    <sheetIdMap count="1">
      <sheetId val="1"/>
    </sheetIdMap>
  </header>
  <header guid="{C012E78F-79A2-4331-9B12-CF0B74261DCF}" dateTime="2018-07-03T11:38:45" maxSheetId="2" userName="Перевощикова Анна Васильевна" r:id="rId539" minRId="1253">
    <sheetIdMap count="1">
      <sheetId val="1"/>
    </sheetIdMap>
  </header>
  <header guid="{D4404DA0-E5E4-4123-A0F0-3DC0E48DF5AC}" dateTime="2018-07-03T13:18:45" maxSheetId="2" userName="Перевощикова Анна Васильевна" r:id="rId540" minRId="1254">
    <sheetIdMap count="1">
      <sheetId val="1"/>
    </sheetIdMap>
  </header>
  <header guid="{D184DFAA-9886-476C-962F-60F1078139B3}" dateTime="2018-07-03T13:25:16" maxSheetId="2" userName="Перевощикова Анна Васильевна" r:id="rId541" minRId="1255">
    <sheetIdMap count="1">
      <sheetId val="1"/>
    </sheetIdMap>
  </header>
  <header guid="{3232BA4A-0E7C-4114-9BAB-A5C699BA4868}" dateTime="2018-07-03T15:09:58" maxSheetId="2" userName="Маслова Алина Рамазановна" r:id="rId542" minRId="1259" maxRId="1260">
    <sheetIdMap count="1">
      <sheetId val="1"/>
    </sheetIdMap>
  </header>
  <header guid="{4B5DB357-49AC-4206-BB92-F92C55464651}" dateTime="2018-07-03T15:11:35" maxSheetId="2" userName="Маслова Алина Рамазановна" r:id="rId543" minRId="1261" maxRId="1264">
    <sheetIdMap count="1">
      <sheetId val="1"/>
    </sheetIdMap>
  </header>
  <header guid="{70DC3461-446B-4851-8F42-198112F6EA9F}" dateTime="2018-07-03T15:19:13" maxSheetId="2" userName="Маслова Алина Рамазановна" r:id="rId544" minRId="1265">
    <sheetIdMap count="1">
      <sheetId val="1"/>
    </sheetIdMap>
  </header>
  <header guid="{4B656CFE-FA55-4E1C-8755-6C8C65A62066}" dateTime="2018-07-03T16:05:21" maxSheetId="2" userName="Маслова Алина Рамазановна" r:id="rId545" minRId="1269" maxRId="1275">
    <sheetIdMap count="1">
      <sheetId val="1"/>
    </sheetIdMap>
  </header>
  <header guid="{05904C45-7C6F-452A-987C-6A6ED4B728C0}" dateTime="2018-07-03T16:51:09" maxSheetId="2" userName="Маслова Алина Рамазановна" r:id="rId546" minRId="1276" maxRId="1281">
    <sheetIdMap count="1">
      <sheetId val="1"/>
    </sheetIdMap>
  </header>
  <header guid="{C76734F1-B5DF-4284-BEEA-A0FDE7624FB7}" dateTime="2018-07-04T09:46:55" maxSheetId="2" userName="Астахова Анна Владимировна" r:id="rId547" minRId="1285" maxRId="1288">
    <sheetIdMap count="1">
      <sheetId val="1"/>
    </sheetIdMap>
  </header>
  <header guid="{437105C1-580C-4B34-9F91-06C44CD0A3CA}" dateTime="2018-07-04T09:56:34" maxSheetId="2" userName="Астахова Анна Владимировна" r:id="rId548" minRId="1289">
    <sheetIdMap count="1">
      <sheetId val="1"/>
    </sheetIdMap>
  </header>
  <header guid="{443E9657-FFC0-4418-B33B-4C123BD1DBB3}" dateTime="2018-07-04T09:59:07" maxSheetId="2" userName="Астахова Анна Владимировна" r:id="rId549" minRId="1290">
    <sheetIdMap count="1">
      <sheetId val="1"/>
    </sheetIdMap>
  </header>
  <header guid="{768C55F7-3070-4441-9B29-5FAEE4284B5E}" dateTime="2018-07-04T10:02:57" maxSheetId="2" userName="Астахова Анна Владимировна" r:id="rId550">
    <sheetIdMap count="1">
      <sheetId val="1"/>
    </sheetIdMap>
  </header>
  <header guid="{0476C954-CE0D-40D1-BED7-8A1152977F1B}" dateTime="2018-07-04T10:04:00" maxSheetId="2" userName="Астахова Анна Владимировна" r:id="rId551" minRId="1291">
    <sheetIdMap count="1">
      <sheetId val="1"/>
    </sheetIdMap>
  </header>
  <header guid="{B7E25E9C-6BEB-4CC5-AD34-349E943C86A5}" dateTime="2018-07-04T10:07:45" maxSheetId="2" userName="Астахова Анна Владимировна" r:id="rId552" minRId="1292" maxRId="1293">
    <sheetIdMap count="1">
      <sheetId val="1"/>
    </sheetIdMap>
  </header>
  <header guid="{E6103856-0CD8-46F8-871F-1221E743E6B8}" dateTime="2018-07-04T10:10:54" maxSheetId="2" userName="Астахова Анна Владимировна" r:id="rId553" minRId="1294">
    <sheetIdMap count="1">
      <sheetId val="1"/>
    </sheetIdMap>
  </header>
  <header guid="{31F23108-967C-4466-8919-3430F7E66664}" dateTime="2018-07-04T10:11:47" maxSheetId="2" userName="Козлова Анастасия Сергеевна" r:id="rId554">
    <sheetIdMap count="1">
      <sheetId val="1"/>
    </sheetIdMap>
  </header>
  <header guid="{D4AF7FC3-B632-4C6F-87FA-2BADD6723019}" dateTime="2018-07-04T10:11:56" maxSheetId="2" userName="Козлова Анастасия Сергеевна" r:id="rId555">
    <sheetIdMap count="1">
      <sheetId val="1"/>
    </sheetIdMap>
  </header>
  <header guid="{A8F602FD-CBAA-45E8-AC22-AF867C3C62E6}" dateTime="2018-07-04T10:12:36" maxSheetId="2" userName="Козлова Анастасия Сергеевна" r:id="rId556" minRId="1295" maxRId="1297">
    <sheetIdMap count="1">
      <sheetId val="1"/>
    </sheetIdMap>
  </header>
  <header guid="{F86E7BE9-7F2E-4094-821F-D925B2E1EBD7}" dateTime="2018-07-04T10:16:51" maxSheetId="2" userName="Астахова Анна Владимировна" r:id="rId557" minRId="1298" maxRId="1299">
    <sheetIdMap count="1">
      <sheetId val="1"/>
    </sheetIdMap>
  </header>
  <header guid="{6EB47AB8-0DE2-4561-9536-D753AE985D1E}" dateTime="2018-07-04T10:25:39" maxSheetId="2" userName="Астахова Анна Владимировна" r:id="rId558" minRId="1300">
    <sheetIdMap count="1">
      <sheetId val="1"/>
    </sheetIdMap>
  </header>
  <header guid="{1A894CF5-32B1-46BA-899C-D16386E69876}" dateTime="2018-07-04T10:28:14" maxSheetId="2" userName="Астахова Анна Владимировна" r:id="rId559" minRId="1301">
    <sheetIdMap count="1">
      <sheetId val="1"/>
    </sheetIdMap>
  </header>
  <header guid="{B2655445-6EF1-438E-83F7-CDCEEA92C16D}" dateTime="2018-07-04T10:31:37" maxSheetId="2" userName="Астахова Анна Владимировна" r:id="rId560" minRId="1302">
    <sheetIdMap count="1">
      <sheetId val="1"/>
    </sheetIdMap>
  </header>
  <header guid="{4F0DB21F-05BF-4D89-ABCF-517EEA386BE9}" dateTime="2018-07-04T10:41:57" maxSheetId="2" userName="Астахова Анна Владимировна" r:id="rId561" minRId="1303" maxRId="1304">
    <sheetIdMap count="1">
      <sheetId val="1"/>
    </sheetIdMap>
  </header>
  <header guid="{B180DF65-CC38-46AC-A061-6DA4C0E30D44}" dateTime="2018-07-04T10:46:38" maxSheetId="2" userName="Крыжановская Анна Александровна" r:id="rId562">
    <sheetIdMap count="1">
      <sheetId val="1"/>
    </sheetIdMap>
  </header>
  <header guid="{B6ABC71F-932A-41B3-80AE-5EA6C805DED5}" dateTime="2018-07-04T10:47:01" maxSheetId="2" userName="Крыжановская Анна Александровна" r:id="rId563">
    <sheetIdMap count="1">
      <sheetId val="1"/>
    </sheetIdMap>
  </header>
  <header guid="{92D2217A-D76D-4C7C-A5CC-0359190F18A7}" dateTime="2018-07-04T10:47:09" maxSheetId="2" userName="Крыжановская Анна Александровна" r:id="rId564">
    <sheetIdMap count="1">
      <sheetId val="1"/>
    </sheetIdMap>
  </header>
  <header guid="{5019FF1C-DB50-4AE3-9E11-C76F44C12E56}" dateTime="2018-07-04T10:47:15" maxSheetId="2" userName="Крыжановская Анна Александровна" r:id="rId565">
    <sheetIdMap count="1">
      <sheetId val="1"/>
    </sheetIdMap>
  </header>
  <header guid="{CCC086B6-81BA-4672-8B9A-C78933F4F8E0}" dateTime="2018-07-04T10:47:20" maxSheetId="2" userName="Астахова Анна Владимировна" r:id="rId566" minRId="1308">
    <sheetIdMap count="1">
      <sheetId val="1"/>
    </sheetIdMap>
  </header>
  <header guid="{EA5841F5-5744-48E9-8C21-2434A359D25B}" dateTime="2018-07-04T10:47:50" maxSheetId="2" userName="Крыжановская Анна Александровна" r:id="rId567" minRId="1309">
    <sheetIdMap count="1">
      <sheetId val="1"/>
    </sheetIdMap>
  </header>
  <header guid="{A470AC54-BD4E-47DC-A7EE-66A71ACFFC12}" dateTime="2018-07-04T10:48:22" maxSheetId="2" userName="Крыжановская Анна Александровна" r:id="rId568" minRId="1310">
    <sheetIdMap count="1">
      <sheetId val="1"/>
    </sheetIdMap>
  </header>
  <header guid="{89930AAF-036F-40E7-898F-B417CCD5E794}" dateTime="2018-07-04T10:48:41" maxSheetId="2" userName="Крыжановская Анна Александровна" r:id="rId569" minRId="1311">
    <sheetIdMap count="1">
      <sheetId val="1"/>
    </sheetIdMap>
  </header>
  <header guid="{C13D99B6-49CE-4ECE-ACDE-F2AF81866AA6}" dateTime="2018-07-04T10:48:58" maxSheetId="2" userName="Крыжановская Анна Александровна" r:id="rId570" minRId="1312">
    <sheetIdMap count="1">
      <sheetId val="1"/>
    </sheetIdMap>
  </header>
  <header guid="{21A08883-5FBF-463F-8397-322A2686BC3F}" dateTime="2018-07-04T10:49:46" maxSheetId="2" userName="Крыжановская Анна Александровна" r:id="rId571">
    <sheetIdMap count="1">
      <sheetId val="1"/>
    </sheetIdMap>
  </header>
  <header guid="{DCC516B5-0AD9-49E5-BC30-5286DA5FAC16}" dateTime="2018-07-04T10:51:08" maxSheetId="2" userName="Крыжановская Анна Александровна" r:id="rId572">
    <sheetIdMap count="1">
      <sheetId val="1"/>
    </sheetIdMap>
  </header>
  <header guid="{FD96AAF1-C0E7-4D4E-9ED9-2167528AFA4E}" dateTime="2018-07-04T10:51:16" maxSheetId="2" userName="Крыжановская Анна Александровна" r:id="rId573">
    <sheetIdMap count="1">
      <sheetId val="1"/>
    </sheetIdMap>
  </header>
  <header guid="{F6E1B4A7-90EF-45B8-B382-5758FF9B7A17}" dateTime="2018-07-04T10:51:52" maxSheetId="2" userName="Крыжановская Анна Александровна" r:id="rId574">
    <sheetIdMap count="1">
      <sheetId val="1"/>
    </sheetIdMap>
  </header>
  <header guid="{F5AF735C-56AB-4E1E-9186-A8951E57CAE0}" dateTime="2018-07-04T10:52:00" maxSheetId="2" userName="Крыжановская Анна Александровна" r:id="rId575">
    <sheetIdMap count="1">
      <sheetId val="1"/>
    </sheetIdMap>
  </header>
  <header guid="{591A0B8C-702D-4C46-9BE5-1C6A860E0FD3}" dateTime="2018-07-04T10:54:00" maxSheetId="2" userName="Крыжановская Анна Александровна" r:id="rId576">
    <sheetIdMap count="1">
      <sheetId val="1"/>
    </sheetIdMap>
  </header>
  <header guid="{96A3E78F-082A-4ED5-9970-D107CAB6D247}" dateTime="2018-07-04T10:56:05" maxSheetId="2" userName="Крыжановская Анна Александровна" r:id="rId577">
    <sheetIdMap count="1">
      <sheetId val="1"/>
    </sheetIdMap>
  </header>
  <header guid="{F1A8193F-2CBF-44CE-A994-4ACC07B3B8F6}" dateTime="2018-07-04T11:00:58" maxSheetId="2" userName="Крыжановская Анна Александровна" r:id="rId578" minRId="1319">
    <sheetIdMap count="1">
      <sheetId val="1"/>
    </sheetIdMap>
  </header>
  <header guid="{6796F07A-32E5-443E-84E0-EC66877AC073}" dateTime="2018-07-04T11:02:10" maxSheetId="2" userName="Крыжановская Анна Александровна" r:id="rId579" minRId="1320">
    <sheetIdMap count="1">
      <sheetId val="1"/>
    </sheetIdMap>
  </header>
  <header guid="{ED0D4AE7-1F46-4980-9F63-B9B72220F125}" dateTime="2018-07-04T11:04:38" maxSheetId="2" userName="Крыжановская Анна Александровна" r:id="rId580" minRId="1321">
    <sheetIdMap count="1">
      <sheetId val="1"/>
    </sheetIdMap>
  </header>
  <header guid="{3CDA7CBE-DC97-4986-B3C0-552E4988C7A7}" dateTime="2018-07-04T11:05:30" maxSheetId="2" userName="Крыжановская Анна Александровна" r:id="rId581" minRId="1322">
    <sheetIdMap count="1">
      <sheetId val="1"/>
    </sheetIdMap>
  </header>
  <header guid="{7C311F92-2B22-44DB-BD01-F6C8759E9312}" dateTime="2018-07-04T11:05:38" maxSheetId="2" userName="Крыжановская Анна Александровна" r:id="rId582" minRId="1323">
    <sheetIdMap count="1">
      <sheetId val="1"/>
    </sheetIdMap>
  </header>
  <header guid="{C4E94974-85C3-4E13-B661-79CBA89C796D}" dateTime="2018-07-04T11:09:35" maxSheetId="2" userName="Козлова Анастасия Сергеевна" r:id="rId583">
    <sheetIdMap count="1">
      <sheetId val="1"/>
    </sheetIdMap>
  </header>
  <header guid="{2221516E-58E4-4C28-A634-AE8827C6214A}" dateTime="2018-07-04T11:11:25" maxSheetId="2" userName="Крыжановская Анна Александровна" r:id="rId584" minRId="1324">
    <sheetIdMap count="1">
      <sheetId val="1"/>
    </sheetIdMap>
  </header>
  <header guid="{D0D76353-0B4B-4895-883D-8AFD5D71A141}" dateTime="2018-07-04T11:16:26" maxSheetId="2" userName="Крыжановская Анна Александровна" r:id="rId585" minRId="1325">
    <sheetIdMap count="1">
      <sheetId val="1"/>
    </sheetIdMap>
  </header>
  <header guid="{969D168A-329E-4772-B974-F89BAA5605A1}" dateTime="2018-07-04T11:20:19" maxSheetId="2" userName="Крыжановская Анна Александровна" r:id="rId586" minRId="1326">
    <sheetIdMap count="1">
      <sheetId val="1"/>
    </sheetIdMap>
  </header>
  <header guid="{33AE7D09-ABAA-447A-BE54-36EDF871A56A}" dateTime="2018-07-04T11:20:48" maxSheetId="2" userName="Крыжановская Анна Александровна" r:id="rId587" minRId="1327">
    <sheetIdMap count="1">
      <sheetId val="1"/>
    </sheetIdMap>
  </header>
  <header guid="{3D048AC1-10BE-4C3E-8685-5ED5F114218B}" dateTime="2018-07-04T11:34:49" maxSheetId="2" userName="Крыжановская Анна Александровна" r:id="rId588" minRId="1328">
    <sheetIdMap count="1">
      <sheetId val="1"/>
    </sheetIdMap>
  </header>
  <header guid="{A7359162-5116-4F36-BA8D-B8A7B075D1F1}" dateTime="2018-07-04T11:35:03" maxSheetId="2" userName="Крыжановская Анна Александровна" r:id="rId589">
    <sheetIdMap count="1">
      <sheetId val="1"/>
    </sheetIdMap>
  </header>
  <header guid="{3C89D11E-F33D-4B9C-93A0-080789A23E9F}" dateTime="2018-07-04T11:46:14" maxSheetId="2" userName="Крыжановская Анна Александровна" r:id="rId590" minRId="1329">
    <sheetIdMap count="1">
      <sheetId val="1"/>
    </sheetIdMap>
  </header>
  <header guid="{72935C15-525A-4014-841B-2A0D274BB7B3}" dateTime="2018-07-04T11:48:37" maxSheetId="2" userName="Крыжановская Анна Александровна" r:id="rId591" minRId="1330">
    <sheetIdMap count="1">
      <sheetId val="1"/>
    </sheetIdMap>
  </header>
  <header guid="{6D68C742-B915-4D30-9D59-24B93330410C}" dateTime="2018-07-04T11:49:05" maxSheetId="2" userName="Крыжановская Анна Александровна" r:id="rId592" minRId="1334">
    <sheetIdMap count="1">
      <sheetId val="1"/>
    </sheetIdMap>
  </header>
  <header guid="{35D97D75-D284-49CF-8099-6D478B2B80D2}" dateTime="2018-07-04T11:52:31" maxSheetId="2" userName="Крыжановская Анна Александровна" r:id="rId593">
    <sheetIdMap count="1">
      <sheetId val="1"/>
    </sheetIdMap>
  </header>
  <header guid="{92F7A5C2-3C20-42E5-B96D-49F09D22ACBA}" dateTime="2018-07-04T11:53:32" maxSheetId="2" userName="Крыжановская Анна Александровна" r:id="rId594" minRId="1338">
    <sheetIdMap count="1">
      <sheetId val="1"/>
    </sheetIdMap>
  </header>
  <header guid="{6655FF57-CBDA-43B3-B446-36BB9984E7A4}" dateTime="2018-07-04T12:49:41" maxSheetId="2" userName="Козлова Анастасия Сергеевна" r:id="rId595" minRId="1339">
    <sheetIdMap count="1">
      <sheetId val="1"/>
    </sheetIdMap>
  </header>
  <header guid="{3AAE661F-113B-41A9-BD36-8B1480FE1D9E}" dateTime="2018-07-04T12:52:18" maxSheetId="2" userName="Козлова Анастасия Сергеевна" r:id="rId596" minRId="1340" maxRId="1343">
    <sheetIdMap count="1">
      <sheetId val="1"/>
    </sheetIdMap>
  </header>
  <header guid="{FB30D67D-656D-4C57-9CFB-9E3A11D18F7F}" dateTime="2018-07-04T13:44:34" maxSheetId="2" userName="Козлова Анастасия Сергеевна" r:id="rId597" minRId="1344" maxRId="1356">
    <sheetIdMap count="1">
      <sheetId val="1"/>
    </sheetIdMap>
  </header>
  <header guid="{3E58E4A0-E1BB-4E3E-9E9D-2E6306611D15}" dateTime="2018-07-04T13:53:41" maxSheetId="2" userName="Козлова Анастасия Сергеевна" r:id="rId598" minRId="1357" maxRId="1361">
    <sheetIdMap count="1">
      <sheetId val="1"/>
    </sheetIdMap>
  </header>
  <header guid="{B9CC550E-9343-4D4C-BC69-E2D164A52EA1}" dateTime="2018-07-04T14:01:33" maxSheetId="2" userName="Козлова Анастасия Сергеевна" r:id="rId599">
    <sheetIdMap count="1">
      <sheetId val="1"/>
    </sheetIdMap>
  </header>
  <header guid="{330150EC-DE49-468A-A02F-412FD890C75D}" dateTime="2018-07-04T14:04:30" maxSheetId="2" userName="Козлова Анастасия Сергеевна" r:id="rId600" minRId="1362">
    <sheetIdMap count="1">
      <sheetId val="1"/>
    </sheetIdMap>
  </header>
  <header guid="{5584069F-E236-4550-A5AA-3EA711FADC9C}" dateTime="2018-07-04T14:10:13" maxSheetId="2" userName="Козлова Анастасия Сергеевна" r:id="rId601">
    <sheetIdMap count="1">
      <sheetId val="1"/>
    </sheetIdMap>
  </header>
  <header guid="{E7CA5E5D-30A9-4740-91F2-F473D8626807}" dateTime="2018-07-04T15:04:48" maxSheetId="2" userName="Козлова Анастасия Сергеевна" r:id="rId602" minRId="1363">
    <sheetIdMap count="1">
      <sheetId val="1"/>
    </sheetIdMap>
  </header>
  <header guid="{87953B90-381C-4B80-B27E-0A4F32CB3CA6}" dateTime="2018-07-04T15:05:10" maxSheetId="2" userName="Козлова Анастасия Сергеевна" r:id="rId603" minRId="1364">
    <sheetIdMap count="1">
      <sheetId val="1"/>
    </sheetIdMap>
  </header>
  <header guid="{B91C7578-0E8B-42D7-8B55-F9A855229AE0}" dateTime="2018-07-04T15:34:33" maxSheetId="2" userName="Вершинина Мария Игоревна" r:id="rId604" minRId="1365">
    <sheetIdMap count="1">
      <sheetId val="1"/>
    </sheetIdMap>
  </header>
  <header guid="{842A44AF-A1BD-4FC4-9062-47103D43259E}" dateTime="2018-07-04T15:34:48" maxSheetId="2" userName="Вершинина Мария Игоревна" r:id="rId605" minRId="1366">
    <sheetIdMap count="1">
      <sheetId val="1"/>
    </sheetIdMap>
  </header>
  <header guid="{39C8FAE1-2560-401C-A07F-ABDC141D3C4C}" dateTime="2018-07-04T15:40:22" maxSheetId="2" userName="Вершинина Мария Игоревна" r:id="rId606" minRId="1367">
    <sheetIdMap count="1">
      <sheetId val="1"/>
    </sheetIdMap>
  </header>
  <header guid="{1900EC14-1456-47AD-8FE1-B36A8F986575}" dateTime="2018-07-04T15:48:41" maxSheetId="2" userName="Вершинина Мария Игоревна" r:id="rId607">
    <sheetIdMap count="1">
      <sheetId val="1"/>
    </sheetIdMap>
  </header>
  <header guid="{525B0D3E-66DA-487D-B0D0-737BF339EEB2}" dateTime="2018-07-04T15:57:54" maxSheetId="2" userName="Вершинина Мария Игоревна" r:id="rId608">
    <sheetIdMap count="1">
      <sheetId val="1"/>
    </sheetIdMap>
  </header>
  <header guid="{63B6F481-CECC-4C29-841C-12A542A534D1}" dateTime="2018-07-04T15:59:50" maxSheetId="2" userName="Козлова Анастасия Сергеевна" r:id="rId609" minRId="1368" maxRId="1372">
    <sheetIdMap count="1">
      <sheetId val="1"/>
    </sheetIdMap>
  </header>
  <header guid="{8B8D0286-D7EE-4180-AE26-CB772D119EEF}" dateTime="2018-07-04T16:02:39" maxSheetId="2" userName="Козлова Анастасия Сергеевна" r:id="rId610" minRId="1373">
    <sheetIdMap count="1">
      <sheetId val="1"/>
    </sheetIdMap>
  </header>
  <header guid="{301E2B51-D739-4F93-A676-A455024856FD}" dateTime="2018-07-04T16:03:41" maxSheetId="2" userName="Козлова Анастасия Сергеевна" r:id="rId611" minRId="1374">
    <sheetIdMap count="1">
      <sheetId val="1"/>
    </sheetIdMap>
  </header>
  <header guid="{E12AADC5-F6E9-49E6-B750-32458AFACC58}" dateTime="2018-07-04T16:40:16" maxSheetId="2" userName="Вершинина Мария Игоревна" r:id="rId612">
    <sheetIdMap count="1">
      <sheetId val="1"/>
    </sheetIdMap>
  </header>
  <header guid="{771367BF-7CFF-46BE-B198-C6BC44480672}" dateTime="2018-07-04T16:41:23" maxSheetId="2" userName="Вершинина Мария Игоревна" r:id="rId613" minRId="1375">
    <sheetIdMap count="1">
      <sheetId val="1"/>
    </sheetIdMap>
  </header>
  <header guid="{9FE1935B-ABA7-4DE4-9AEF-CAFB5473FCE4}" dateTime="2018-07-04T16:41:36" maxSheetId="2" userName="Вершинина Мария Игоревна" r:id="rId614" minRId="1376">
    <sheetIdMap count="1">
      <sheetId val="1"/>
    </sheetIdMap>
  </header>
  <header guid="{45AA2D62-FB46-4664-85C7-C4934FF7F889}" dateTime="2018-07-04T16:47:14" maxSheetId="2" userName="Вершинина Мария Игоревна" r:id="rId615">
    <sheetIdMap count="1">
      <sheetId val="1"/>
    </sheetIdMap>
  </header>
  <header guid="{7168A71C-86DE-48F6-9C46-6D8A9F254C7B}" dateTime="2018-07-04T16:51:08" maxSheetId="2" userName="Вершинина Мария Игоревна" r:id="rId616">
    <sheetIdMap count="1">
      <sheetId val="1"/>
    </sheetIdMap>
  </header>
  <header guid="{B3D6F356-5EB6-4A5D-9AB8-FCDE96282E17}" dateTime="2018-07-04T16:54:08" maxSheetId="2" userName="Вершинина Мария Игоревна" r:id="rId617">
    <sheetIdMap count="1">
      <sheetId val="1"/>
    </sheetIdMap>
  </header>
  <header guid="{F559BC8D-B161-4342-99EE-01366041C09D}" dateTime="2018-07-04T16:54:23" maxSheetId="2" userName="Козлова Анастасия Сергеевна" r:id="rId618" minRId="1377" maxRId="1383">
    <sheetIdMap count="1">
      <sheetId val="1"/>
    </sheetIdMap>
  </header>
  <header guid="{10128869-BA29-47E0-8C9B-37953E8BB0EE}" dateTime="2018-07-04T16:54:44" maxSheetId="2" userName="Вершинина Мария Игоревна" r:id="rId619">
    <sheetIdMap count="1">
      <sheetId val="1"/>
    </sheetIdMap>
  </header>
  <header guid="{C0BBF95F-320F-4A5D-A6AD-3FBE7FB027DB}" dateTime="2018-07-04T16:55:41" maxSheetId="2" userName="Вершинина Мария Игоревна" r:id="rId620">
    <sheetIdMap count="1">
      <sheetId val="1"/>
    </sheetIdMap>
  </header>
  <header guid="{A09D5BAA-17E2-4C85-98E5-CF8FC778B763}" dateTime="2018-07-04T17:02:29" maxSheetId="2" userName="Вершинина Мария Игоревна" r:id="rId621">
    <sheetIdMap count="1">
      <sheetId val="1"/>
    </sheetIdMap>
  </header>
  <header guid="{21850B5D-09C6-4E23-B421-139205E7281F}" dateTime="2018-07-05T09:57:37" maxSheetId="2" userName="Астахова Анна Владимировна" r:id="rId622" minRId="1384">
    <sheetIdMap count="1">
      <sheetId val="1"/>
    </sheetIdMap>
  </header>
  <header guid="{E981A863-C82F-4ABF-BDDA-516F7FD9AB8B}" dateTime="2018-07-05T09:58:27" maxSheetId="2" userName="Астахова Анна Владимировна" r:id="rId623" minRId="1385">
    <sheetIdMap count="1">
      <sheetId val="1"/>
    </sheetIdMap>
  </header>
  <header guid="{CB9FCBE6-559F-410A-A8B1-48DC355DC731}" dateTime="2018-07-05T10:59:06" maxSheetId="2" userName="Рогожина Ольга Сергеевна" r:id="rId624" minRId="1386">
    <sheetIdMap count="1">
      <sheetId val="1"/>
    </sheetIdMap>
  </header>
  <header guid="{0679E55C-0D4C-4F98-8E33-591DEDF75A24}" dateTime="2018-07-05T11:35:07" maxSheetId="2" userName="Рогожина Ольга Сергеевна" r:id="rId625" minRId="1387">
    <sheetIdMap count="1">
      <sheetId val="1"/>
    </sheetIdMap>
  </header>
  <header guid="{FB09B19E-4829-49E8-8E8E-0636F89B28AD}" dateTime="2018-07-05T11:46:08" maxSheetId="2" userName="Рогожина Ольга Сергеевна" r:id="rId626" minRId="1391">
    <sheetIdMap count="1">
      <sheetId val="1"/>
    </sheetIdMap>
  </header>
  <header guid="{4F214A46-07C4-43F4-9549-660FCB25B8E5}" dateTime="2018-07-05T11:49:46" maxSheetId="2" userName="Астахова Анна Владимировна" r:id="rId627" minRId="1395">
    <sheetIdMap count="1">
      <sheetId val="1"/>
    </sheetIdMap>
  </header>
  <header guid="{560CC2B5-F9FC-4EB1-BF6D-4DD26467FA00}" dateTime="2018-07-05T11:56:22" maxSheetId="2" userName="Крыжановская Анна Александровна" r:id="rId628" minRId="1396">
    <sheetIdMap count="1">
      <sheetId val="1"/>
    </sheetIdMap>
  </header>
  <header guid="{CBDFAC9E-84EA-4DE2-B51A-B1C556941607}" dateTime="2018-07-05T11:56:30" maxSheetId="2" userName="Крыжановская Анна Александровна" r:id="rId629" minRId="1400">
    <sheetIdMap count="1">
      <sheetId val="1"/>
    </sheetIdMap>
  </header>
  <header guid="{B9E1E514-EC5C-461D-AB59-975CF3D90505}" dateTime="2018-07-05T11:56:51" maxSheetId="2" userName="Крыжановская Анна Александровна" r:id="rId630" minRId="1401">
    <sheetIdMap count="1">
      <sheetId val="1"/>
    </sheetIdMap>
  </header>
  <header guid="{C91EF3A8-524F-478B-8B6C-35A8E773E232}" dateTime="2018-07-05T13:03:19" maxSheetId="2" userName="Астахова Анна Владимировна" r:id="rId631" minRId="1402">
    <sheetIdMap count="1">
      <sheetId val="1"/>
    </sheetIdMap>
  </header>
  <header guid="{9CDEDC54-2FA1-409C-BCA0-A4ABBC04D30D}" dateTime="2018-07-05T13:50:08" maxSheetId="2" userName="Рогожина Ольга Сергеевна" r:id="rId632" minRId="1403">
    <sheetIdMap count="1">
      <sheetId val="1"/>
    </sheetIdMap>
  </header>
  <header guid="{4FFD5EF2-625E-407C-875D-8E3E86A1AD7F}" dateTime="2018-07-05T13:50:36" maxSheetId="2" userName="Рогожина Ольга Сергеевна" r:id="rId633" minRId="1404">
    <sheetIdMap count="1">
      <sheetId val="1"/>
    </sheetIdMap>
  </header>
  <header guid="{388D9258-F546-4A11-8D79-A757BF2B3BAC}" dateTime="2018-07-05T14:06:19" maxSheetId="2" userName="Козлова Анастасия Сергеевна" r:id="rId634" minRId="1405">
    <sheetIdMap count="1">
      <sheetId val="1"/>
    </sheetIdMap>
  </header>
  <header guid="{E3F0187A-205B-4D20-9639-616EE9F07354}" dateTime="2018-07-05T14:18:37" maxSheetId="2" userName="Козлова Анастасия Сергеевна" r:id="rId635" minRId="1406" maxRId="1407">
    <sheetIdMap count="1">
      <sheetId val="1"/>
    </sheetIdMap>
  </header>
  <header guid="{E9B33F75-93BF-49C8-9EB2-236B9E6A4131}" dateTime="2018-07-05T14:18:49" maxSheetId="2" userName="Козлова Анастасия Сергеевна" r:id="rId636">
    <sheetIdMap count="1">
      <sheetId val="1"/>
    </sheetIdMap>
  </header>
  <header guid="{333F386F-FD7F-4F20-AB69-7D62EDAF403E}" dateTime="2018-07-05T14:19:59" maxSheetId="2" userName="Козлова Анастасия Сергеевна" r:id="rId637" minRId="1414">
    <sheetIdMap count="1">
      <sheetId val="1"/>
    </sheetIdMap>
  </header>
  <header guid="{23391B86-B88D-40B9-B721-6281675853DB}" dateTime="2018-07-05T15:17:34" maxSheetId="2" userName="Рогожина Ольга Сергеевна" r:id="rId638" minRId="1415">
    <sheetIdMap count="1">
      <sheetId val="1"/>
    </sheetIdMap>
  </header>
  <header guid="{DF45B7DF-77BD-4738-A69C-A76B591873A1}" dateTime="2018-07-05T15:19:50" maxSheetId="2" userName="Рогожина Ольга Сергеевна" r:id="rId639" minRId="1416">
    <sheetIdMap count="1">
      <sheetId val="1"/>
    </sheetIdMap>
  </header>
  <header guid="{0834F881-15D1-494E-B900-1129CBC3305E}" dateTime="2018-07-05T15:22:37" maxSheetId="2" userName="Рогожина Ольга Сергеевна" r:id="rId640" minRId="1417">
    <sheetIdMap count="1">
      <sheetId val="1"/>
    </sheetIdMap>
  </header>
  <header guid="{342910C1-98E7-4524-8F96-02CEB6775DD9}" dateTime="2018-07-05T15:23:57" maxSheetId="2" userName="Рогожина Ольга Сергеевна" r:id="rId641">
    <sheetIdMap count="1">
      <sheetId val="1"/>
    </sheetIdMap>
  </header>
  <header guid="{5E7ACA98-2D2F-484E-9BDB-A1374DCDCED4}" dateTime="2018-07-06T10:32:21" maxSheetId="2" userName="Шулепова Ольга Анатольевна" r:id="rId642">
    <sheetIdMap count="1">
      <sheetId val="1"/>
    </sheetIdMap>
  </header>
  <header guid="{A677C6F1-D0F3-47B7-B879-71BA6E8E482B}" dateTime="2018-07-06T10:42:29" maxSheetId="2" userName="Шулепова Ольга Анатольевна" r:id="rId643" minRId="1425">
    <sheetIdMap count="1">
      <sheetId val="1"/>
    </sheetIdMap>
  </header>
  <header guid="{8DFCF9C7-2316-426D-9DB6-97C84C0E2E78}" dateTime="2018-07-06T10:49:36" maxSheetId="2" userName="Шулепова Ольга Анатольевна" r:id="rId644">
    <sheetIdMap count="1">
      <sheetId val="1"/>
    </sheetIdMap>
  </header>
  <header guid="{C6F6EB20-3B6C-4853-BA78-D51C495FA0EE}" dateTime="2018-07-06T10:54:01" maxSheetId="2" userName="Перевощикова Анна Васильевна" r:id="rId645" minRId="1434">
    <sheetIdMap count="1">
      <sheetId val="1"/>
    </sheetIdMap>
  </header>
  <header guid="{AEB84CAD-8292-42F0-A17A-E7CEE254FA4C}" dateTime="2018-07-06T10:57:14" maxSheetId="2" userName="Маслова Алина Рамазановна" r:id="rId646" minRId="1435" maxRId="1492">
    <sheetIdMap count="1">
      <sheetId val="1"/>
    </sheetIdMap>
  </header>
  <header guid="{00DD571D-70FD-4CD1-9C16-E915B7E3096D}" dateTime="2018-07-06T11:30:25" maxSheetId="2" userName="Маслова Алина Рамазановна" r:id="rId647" minRId="1493">
    <sheetIdMap count="1">
      <sheetId val="1"/>
    </sheetIdMap>
  </header>
  <header guid="{C0B98552-6B10-43EE-9800-BC23ABC5E05B}" dateTime="2018-07-06T11:47:43" maxSheetId="2" userName="Маслова Алина Рамазановна" r:id="rId648" minRId="1494">
    <sheetIdMap count="1">
      <sheetId val="1"/>
    </sheetIdMap>
  </header>
  <header guid="{B7C5DD28-FAFA-44E8-BDAE-146919E57F05}" dateTime="2018-07-06T13:19:18" maxSheetId="2" userName="Шулепова Ольга Анатольевна" r:id="rId649">
    <sheetIdMap count="1">
      <sheetId val="1"/>
    </sheetIdMap>
  </header>
  <header guid="{540192C7-2967-492C-BCFB-7D0CF7A90562}" dateTime="2018-07-06T14:11:28" maxSheetId="2" userName="Шулепова Ольга Анатольевна" r:id="rId650" minRId="1499">
    <sheetIdMap count="1">
      <sheetId val="1"/>
    </sheetIdMap>
  </header>
  <header guid="{721F5E25-FE60-4B9D-925B-F1F0710EB5B8}" dateTime="2018-07-06T15:44:19" maxSheetId="2" userName="Шулепова Ольга Анатольевна" r:id="rId651" minRId="1500">
    <sheetIdMap count="1">
      <sheetId val="1"/>
    </sheetIdMap>
  </header>
  <header guid="{2E04F14D-3478-4A02-86A9-954F43FC4F46}" dateTime="2018-07-06T15:46:17" maxSheetId="2" userName="Шулепова Ольга Анатольевна" r:id="rId652" minRId="1505" maxRId="1506">
    <sheetIdMap count="1">
      <sheetId val="1"/>
    </sheetIdMap>
  </header>
  <header guid="{6FBE06F9-1F17-4F05-835A-6F6E10B58150}" dateTime="2018-07-09T09:30:51" maxSheetId="2" userName="Минакова Оксана Сергеевна" r:id="rId653" minRId="1507">
    <sheetIdMap count="1">
      <sheetId val="1"/>
    </sheetIdMap>
  </header>
  <header guid="{7D3BCE34-D568-41D6-98F8-4FAA59F2C00C}" dateTime="2018-07-10T15:51:04" maxSheetId="2" userName="Вершинина Мария Игоревна" r:id="rId654" minRId="1512" maxRId="1890">
    <sheetIdMap count="1">
      <sheetId val="1"/>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37:B37" start="0" length="2147483647">
    <dxf>
      <font>
        <color auto="1"/>
      </font>
    </dxf>
  </rfmt>
  <rfmt sheetId="1" sqref="B38:B42" start="0" length="2147483647">
    <dxf>
      <font>
        <color auto="1"/>
      </font>
    </dxf>
  </rfmt>
  <rfmt sheetId="1" sqref="C38" start="0" length="2147483647">
    <dxf>
      <font>
        <color auto="1"/>
      </font>
    </dxf>
  </rfmt>
  <rfmt sheetId="1" sqref="C39" start="0" length="2147483647">
    <dxf>
      <font>
        <color auto="1"/>
      </font>
    </dxf>
  </rfmt>
  <rfmt sheetId="1" sqref="C40" start="0" length="2147483647">
    <dxf>
      <font>
        <color auto="1"/>
      </font>
    </dxf>
  </rfmt>
  <rfmt sheetId="1" sqref="C37" start="0" length="2147483647">
    <dxf>
      <font>
        <color auto="1"/>
      </font>
    </dxf>
  </rfmt>
  <rfmt sheetId="1" sqref="D37" start="0" length="2147483647">
    <dxf>
      <font>
        <color auto="1"/>
      </font>
    </dxf>
  </rfmt>
  <rfmt sheetId="1" sqref="D38" start="0" length="2147483647">
    <dxf>
      <font>
        <color auto="1"/>
      </font>
    </dxf>
  </rfmt>
  <rfmt sheetId="1" sqref="D39" start="0" length="2147483647">
    <dxf>
      <font>
        <color auto="1"/>
      </font>
    </dxf>
  </rfmt>
  <rfmt sheetId="1" sqref="D40" start="0" length="2147483647">
    <dxf>
      <font>
        <color auto="1"/>
      </font>
    </dxf>
  </rfmt>
  <rcc rId="1285" sId="1" numFmtId="4">
    <oc r="E39">
      <v>65875.42</v>
    </oc>
    <nc r="E39">
      <v>86979.31</v>
    </nc>
  </rcc>
  <rcc rId="1286" sId="1" numFmtId="4">
    <oc r="E40">
      <f>G40</f>
    </oc>
    <nc r="E40">
      <v>86376.24</v>
    </nc>
  </rcc>
  <rfmt sheetId="1" sqref="E39" start="0" length="2147483647">
    <dxf>
      <font>
        <color auto="1"/>
      </font>
    </dxf>
  </rfmt>
  <rfmt sheetId="1" sqref="E40" start="0" length="2147483647">
    <dxf>
      <font>
        <color auto="1"/>
      </font>
    </dxf>
  </rfmt>
  <rfmt sheetId="1" sqref="E37" start="0" length="2147483647">
    <dxf>
      <font>
        <color auto="1"/>
      </font>
    </dxf>
  </rfmt>
  <rfmt sheetId="1" sqref="F37:F40" start="0" length="2147483647">
    <dxf>
      <font>
        <color auto="1"/>
      </font>
    </dxf>
  </rfmt>
  <rcc rId="1287" sId="1" numFmtId="4">
    <oc r="G39">
      <v>65798.13</v>
    </oc>
    <nc r="G39">
      <v>86906.86</v>
    </nc>
  </rcc>
  <rfmt sheetId="1" sqref="G39" start="0" length="2147483647">
    <dxf>
      <font>
        <color auto="1"/>
      </font>
    </dxf>
  </rfmt>
  <rcc rId="1288" sId="1" numFmtId="4">
    <oc r="G40">
      <v>70673.100000000006</v>
    </oc>
    <nc r="G40">
      <v>86376.24</v>
    </nc>
  </rcc>
  <rfmt sheetId="1" sqref="G40" start="0" length="2147483647">
    <dxf>
      <font>
        <color auto="1"/>
      </font>
    </dxf>
  </rfmt>
  <rfmt sheetId="1" sqref="G37" start="0" length="2147483647">
    <dxf>
      <font>
        <color auto="1"/>
      </font>
    </dxf>
  </rfmt>
  <rfmt sheetId="1" sqref="H37:H40" start="0" length="2147483647">
    <dxf>
      <font>
        <color auto="1"/>
      </font>
    </dxf>
  </rfmt>
  <rfmt sheetId="1" sqref="I38:I40" start="0" length="2147483647">
    <dxf>
      <font>
        <color auto="1"/>
      </font>
    </dxf>
  </rfmt>
  <rfmt sheetId="1" sqref="I37" start="0" length="2147483647">
    <dxf>
      <font>
        <color auto="1"/>
      </font>
    </dxf>
  </rfmt>
</revision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435" sId="1" ref="A86:XFD91" action="insertRow">
    <undo index="4" exp="area" ref3D="1" dr="$K$1:$BN$1048576" dn="Z_F2110B0B_AAE7_42F0_B553_C360E9249AD4_.wvu.Cols" sId="1"/>
    <undo index="4" exp="area" ref3D="1" dr="$K$1:$BN$1048576" dn="Z_D7BC8E82_4392_4806_9DAE_D94253790B9C_.wvu.Cols" sId="1"/>
    <undo index="4" exp="area" ref3D="1" dr="$K$1:$BN$1048576" dn="Z_A6B98527_7CBF_4E4D_BDEA_9334A3EB779F_.wvu.Cols" sId="1"/>
    <undo index="56" exp="area" ref3D="1" dr="$A$193:$XFD$193" dn="Z_67ADFAE6_A9AF_44D7_8539_93CD0F6B7849_.wvu.Rows" sId="1"/>
    <undo index="54" exp="area" ref3D="1" dr="$A$181:$XFD$185" dn="Z_67ADFAE6_A9AF_44D7_8539_93CD0F6B7849_.wvu.Rows" sId="1"/>
    <undo index="52" exp="area" ref3D="1" dr="$A$177:$XFD$178" dn="Z_67ADFAE6_A9AF_44D7_8539_93CD0F6B7849_.wvu.Rows" sId="1"/>
    <undo index="50" exp="area" ref3D="1" dr="$A$171:$XFD$171" dn="Z_67ADFAE6_A9AF_44D7_8539_93CD0F6B7849_.wvu.Rows" sId="1"/>
    <undo index="48" exp="area" ref3D="1" dr="$A$164:$XFD$165" dn="Z_67ADFAE6_A9AF_44D7_8539_93CD0F6B7849_.wvu.Rows" sId="1"/>
    <undo index="46" exp="area" ref3D="1" dr="$A$155:$XFD$159" dn="Z_67ADFAE6_A9AF_44D7_8539_93CD0F6B7849_.wvu.Rows" sId="1"/>
    <undo index="44" exp="area" ref3D="1" dr="$A$153:$XFD$153" dn="Z_67ADFAE6_A9AF_44D7_8539_93CD0F6B7849_.wvu.Rows" sId="1"/>
    <undo index="42" exp="area" ref3D="1" dr="$A$145:$XFD$146" dn="Z_67ADFAE6_A9AF_44D7_8539_93CD0F6B7849_.wvu.Rows" sId="1"/>
    <undo index="40" exp="area" ref3D="1" dr="$A$138:$XFD$139" dn="Z_67ADFAE6_A9AF_44D7_8539_93CD0F6B7849_.wvu.Rows" sId="1"/>
    <undo index="38" exp="area" ref3D="1" dr="$A$132:$XFD$133" dn="Z_67ADFAE6_A9AF_44D7_8539_93CD0F6B7849_.wvu.Rows" sId="1"/>
    <undo index="36" exp="area" ref3D="1" dr="$A$126:$XFD$127" dn="Z_67ADFAE6_A9AF_44D7_8539_93CD0F6B7849_.wvu.Rows" sId="1"/>
    <undo index="34" exp="area" ref3D="1" dr="$A$120:$XFD$121" dn="Z_67ADFAE6_A9AF_44D7_8539_93CD0F6B7849_.wvu.Rows" sId="1"/>
    <undo index="32" exp="area" ref3D="1" dr="$A$114:$XFD$114" dn="Z_67ADFAE6_A9AF_44D7_8539_93CD0F6B7849_.wvu.Rows" sId="1"/>
    <undo index="30" exp="area" ref3D="1" dr="$A$108:$XFD$109" dn="Z_67ADFAE6_A9AF_44D7_8539_93CD0F6B7849_.wvu.Rows" sId="1"/>
    <undo index="28" exp="area" ref3D="1" dr="$A$102:$XFD$103" dn="Z_67ADFAE6_A9AF_44D7_8539_93CD0F6B7849_.wvu.Rows" sId="1"/>
    <undo index="26" exp="area" ref3D="1" dr="$A$96:$XFD$97" dn="Z_67ADFAE6_A9AF_44D7_8539_93CD0F6B7849_.wvu.Rows" sId="1"/>
    <undo index="24" exp="area" ref3D="1" dr="$A$90:$XFD$91" dn="Z_67ADFAE6_A9AF_44D7_8539_93CD0F6B7849_.wvu.Rows" sId="1"/>
  </rrc>
  <rcc rId="1436" sId="1" odxf="1" dxf="1">
    <nc r="A86" t="inlineStr">
      <is>
        <t>11.1.1.2</t>
      </is>
    </nc>
    <odxf>
      <alignment vertical="top" readingOrder="0"/>
    </odxf>
    <ndxf>
      <alignment vertical="center" readingOrder="0"/>
    </ndxf>
  </rcc>
  <rfmt sheetId="1" sqref="B86" start="0" length="0">
    <dxf>
      <font>
        <i/>
        <sz val="16"/>
        <color auto="1"/>
      </font>
      <alignment vertical="center" readingOrder="0"/>
    </dxf>
  </rfmt>
  <rfmt sheetId="1" sqref="C86" start="0" length="0">
    <dxf>
      <font>
        <i/>
        <sz val="20"/>
        <color auto="1"/>
      </font>
    </dxf>
  </rfmt>
  <rfmt sheetId="1" sqref="D86" start="0" length="0">
    <dxf>
      <font>
        <b val="0"/>
        <i/>
        <sz val="20"/>
        <color auto="1"/>
      </font>
    </dxf>
  </rfmt>
  <rcc rId="1437" sId="1" odxf="1" dxf="1">
    <nc r="E86">
      <f>SUM(E87:E91)</f>
    </nc>
    <odxf>
      <font>
        <i val="0"/>
        <sz val="20"/>
        <color auto="1"/>
      </font>
    </odxf>
    <ndxf>
      <font>
        <i/>
        <sz val="20"/>
        <color auto="1"/>
      </font>
    </ndxf>
  </rcc>
  <rcc rId="1438" sId="1" odxf="1" dxf="1">
    <nc r="F86">
      <f>E86/D86</f>
    </nc>
    <odxf>
      <font>
        <i val="0"/>
        <sz val="20"/>
        <color auto="1"/>
      </font>
    </odxf>
    <ndxf>
      <font>
        <i/>
        <sz val="20"/>
        <color auto="1"/>
      </font>
    </ndxf>
  </rcc>
  <rcc rId="1439" sId="1" odxf="1" dxf="1">
    <nc r="G86">
      <f>SUM(G87:G91)</f>
    </nc>
    <odxf>
      <font>
        <i val="0"/>
        <sz val="20"/>
        <color auto="1"/>
      </font>
    </odxf>
    <ndxf>
      <font>
        <i/>
        <sz val="20"/>
        <color auto="1"/>
      </font>
    </ndxf>
  </rcc>
  <rcc rId="1440" sId="1" odxf="1" dxf="1">
    <nc r="H86">
      <f>G86/D86</f>
    </nc>
    <odxf>
      <font>
        <i val="0"/>
        <sz val="20"/>
        <color auto="1"/>
      </font>
    </odxf>
    <ndxf>
      <font>
        <i/>
        <sz val="20"/>
        <color auto="1"/>
      </font>
    </ndxf>
  </rcc>
  <rcc rId="1441" sId="1" odxf="1" dxf="1">
    <nc r="I86">
      <f>SUM(I87:I91)</f>
    </nc>
    <odxf>
      <font>
        <i val="0"/>
        <sz val="20"/>
        <color auto="1"/>
      </font>
    </odxf>
    <ndxf>
      <font>
        <i/>
        <sz val="20"/>
        <color auto="1"/>
      </font>
    </ndxf>
  </rcc>
  <rfmt sheetId="1" sqref="J86" start="0" length="0">
    <dxf>
      <font>
        <b val="0"/>
        <i val="0"/>
        <sz val="16"/>
        <color auto="1"/>
      </font>
      <alignment horizontal="justify" readingOrder="0"/>
    </dxf>
  </rfmt>
  <rcc rId="1442" sId="1">
    <nc r="K86">
      <f>D86-I86</f>
    </nc>
  </rcc>
  <rfmt sheetId="1" sqref="L86" start="0" length="0">
    <dxf>
      <font>
        <i/>
        <sz val="18"/>
        <color auto="1"/>
      </font>
    </dxf>
  </rfmt>
  <rcc rId="1443" sId="1" odxf="1" dxf="1">
    <nc r="M86">
      <f>D86-I86</f>
    </nc>
    <odxf>
      <font>
        <i val="0"/>
        <sz val="20"/>
        <color auto="1"/>
      </font>
      <alignment vertical="top" readingOrder="0"/>
    </odxf>
    <ndxf>
      <font>
        <i/>
        <sz val="18"/>
        <color auto="1"/>
      </font>
      <alignment vertical="center" readingOrder="0"/>
    </ndxf>
  </rcc>
  <rfmt sheetId="1" sqref="N86" start="0" length="0">
    <dxf>
      <font>
        <i/>
        <sz val="18"/>
        <color auto="1"/>
      </font>
      <alignment vertical="center" readingOrder="0"/>
    </dxf>
  </rfmt>
  <rfmt sheetId="1" sqref="O86" start="0" length="0">
    <dxf>
      <font>
        <i/>
        <sz val="18"/>
        <color auto="1"/>
      </font>
      <alignment vertical="center" readingOrder="0"/>
    </dxf>
  </rfmt>
  <rfmt sheetId="1" sqref="P86" start="0" length="0">
    <dxf>
      <font>
        <i/>
        <sz val="18"/>
        <color auto="1"/>
      </font>
      <alignment vertical="center" readingOrder="0"/>
    </dxf>
  </rfmt>
  <rfmt sheetId="1" sqref="Q86" start="0" length="0">
    <dxf>
      <font>
        <i/>
        <sz val="18"/>
        <color auto="1"/>
      </font>
      <alignment vertical="center" readingOrder="0"/>
    </dxf>
  </rfmt>
  <rfmt sheetId="1" sqref="R86" start="0" length="0">
    <dxf>
      <font>
        <i/>
        <sz val="18"/>
        <color auto="1"/>
      </font>
      <alignment vertical="center" readingOrder="0"/>
    </dxf>
  </rfmt>
  <rfmt sheetId="1" sqref="S86" start="0" length="0">
    <dxf>
      <font>
        <i/>
        <sz val="18"/>
        <color auto="1"/>
      </font>
      <alignment vertical="center" readingOrder="0"/>
    </dxf>
  </rfmt>
  <rfmt sheetId="1" sqref="T86" start="0" length="0">
    <dxf>
      <font>
        <i/>
        <sz val="18"/>
        <color auto="1"/>
      </font>
      <alignment vertical="center" readingOrder="0"/>
    </dxf>
  </rfmt>
  <rfmt sheetId="1" sqref="U86" start="0" length="0">
    <dxf>
      <font>
        <i/>
        <sz val="18"/>
        <color auto="1"/>
      </font>
      <alignment vertical="center" readingOrder="0"/>
    </dxf>
  </rfmt>
  <rfmt sheetId="1" sqref="V86" start="0" length="0">
    <dxf>
      <font>
        <i/>
        <sz val="18"/>
        <color auto="1"/>
      </font>
      <alignment vertical="center" readingOrder="0"/>
    </dxf>
  </rfmt>
  <rfmt sheetId="1" sqref="W86" start="0" length="0">
    <dxf>
      <font>
        <i/>
        <sz val="18"/>
        <color auto="1"/>
      </font>
      <alignment vertical="center" readingOrder="0"/>
    </dxf>
  </rfmt>
  <rfmt sheetId="1" sqref="X86" start="0" length="0">
    <dxf>
      <font>
        <i/>
        <sz val="18"/>
        <color auto="1"/>
      </font>
      <alignment vertical="center" readingOrder="0"/>
    </dxf>
  </rfmt>
  <rfmt sheetId="1" sqref="Y86" start="0" length="0">
    <dxf>
      <font>
        <i/>
        <sz val="18"/>
        <color auto="1"/>
      </font>
      <alignment vertical="center" readingOrder="0"/>
    </dxf>
  </rfmt>
  <rfmt sheetId="1" sqref="Z86" start="0" length="0">
    <dxf>
      <font>
        <i/>
        <sz val="18"/>
        <color auto="1"/>
      </font>
      <alignment vertical="center" readingOrder="0"/>
    </dxf>
  </rfmt>
  <rfmt sheetId="1" sqref="AA86" start="0" length="0">
    <dxf>
      <font>
        <i/>
        <sz val="18"/>
        <color auto="1"/>
      </font>
      <alignment vertical="center" readingOrder="0"/>
    </dxf>
  </rfmt>
  <rfmt sheetId="1" sqref="AB86" start="0" length="0">
    <dxf>
      <font>
        <i/>
        <sz val="18"/>
        <color auto="1"/>
      </font>
      <alignment vertical="center" readingOrder="0"/>
    </dxf>
  </rfmt>
  <rfmt sheetId="1" sqref="AC86" start="0" length="0">
    <dxf>
      <font>
        <i/>
        <sz val="18"/>
        <color auto="1"/>
      </font>
      <alignment vertical="center" readingOrder="0"/>
    </dxf>
  </rfmt>
  <rfmt sheetId="1" sqref="AD86" start="0" length="0">
    <dxf>
      <font>
        <i/>
        <sz val="18"/>
        <color auto="1"/>
      </font>
      <alignment vertical="center" readingOrder="0"/>
    </dxf>
  </rfmt>
  <rfmt sheetId="1" sqref="AE86" start="0" length="0">
    <dxf>
      <font>
        <i/>
        <sz val="18"/>
        <color auto="1"/>
      </font>
      <alignment vertical="center" readingOrder="0"/>
    </dxf>
  </rfmt>
  <rfmt sheetId="1" sqref="AF86" start="0" length="0">
    <dxf>
      <font>
        <i/>
        <sz val="18"/>
        <color auto="1"/>
      </font>
      <alignment vertical="center" readingOrder="0"/>
    </dxf>
  </rfmt>
  <rfmt sheetId="1" sqref="AG86" start="0" length="0">
    <dxf>
      <font>
        <i/>
        <sz val="18"/>
        <color auto="1"/>
      </font>
      <alignment vertical="center" readingOrder="0"/>
    </dxf>
  </rfmt>
  <rfmt sheetId="1" sqref="AH86" start="0" length="0">
    <dxf>
      <font>
        <i/>
        <sz val="18"/>
        <color auto="1"/>
      </font>
      <alignment vertical="center" readingOrder="0"/>
    </dxf>
  </rfmt>
  <rfmt sheetId="1" sqref="AI86" start="0" length="0">
    <dxf>
      <font>
        <i/>
        <sz val="18"/>
        <color auto="1"/>
      </font>
      <alignment vertical="center" readingOrder="0"/>
    </dxf>
  </rfmt>
  <rfmt sheetId="1" sqref="AJ86" start="0" length="0">
    <dxf>
      <font>
        <i/>
        <sz val="18"/>
        <color auto="1"/>
      </font>
      <alignment vertical="center" readingOrder="0"/>
    </dxf>
  </rfmt>
  <rfmt sheetId="1" sqref="AK86" start="0" length="0">
    <dxf>
      <font>
        <i/>
        <sz val="18"/>
        <color auto="1"/>
      </font>
      <alignment vertical="center" readingOrder="0"/>
    </dxf>
  </rfmt>
  <rfmt sheetId="1" sqref="AL86" start="0" length="0">
    <dxf>
      <font>
        <i/>
        <sz val="18"/>
        <color auto="1"/>
      </font>
      <alignment vertical="center" readingOrder="0"/>
    </dxf>
  </rfmt>
  <rfmt sheetId="1" sqref="AM86" start="0" length="0">
    <dxf>
      <font>
        <i/>
        <sz val="18"/>
        <color auto="1"/>
      </font>
      <alignment vertical="center" readingOrder="0"/>
    </dxf>
  </rfmt>
  <rfmt sheetId="1" sqref="AN86" start="0" length="0">
    <dxf>
      <font>
        <i/>
        <sz val="18"/>
        <color auto="1"/>
      </font>
      <alignment vertical="center" readingOrder="0"/>
    </dxf>
  </rfmt>
  <rfmt sheetId="1" sqref="AO86" start="0" length="0">
    <dxf>
      <font>
        <i/>
        <sz val="18"/>
        <color auto="1"/>
      </font>
      <alignment vertical="center" readingOrder="0"/>
    </dxf>
  </rfmt>
  <rfmt sheetId="1" sqref="AP86" start="0" length="0">
    <dxf>
      <font>
        <i/>
        <sz val="18"/>
        <color auto="1"/>
      </font>
      <alignment vertical="center" readingOrder="0"/>
    </dxf>
  </rfmt>
  <rfmt sheetId="1" sqref="AQ86" start="0" length="0">
    <dxf>
      <font>
        <i/>
        <sz val="18"/>
        <color auto="1"/>
      </font>
      <alignment vertical="center" readingOrder="0"/>
    </dxf>
  </rfmt>
  <rfmt sheetId="1" sqref="AR86" start="0" length="0">
    <dxf>
      <font>
        <i/>
        <sz val="18"/>
        <color auto="1"/>
      </font>
      <alignment vertical="center" readingOrder="0"/>
    </dxf>
  </rfmt>
  <rfmt sheetId="1" sqref="AS86" start="0" length="0">
    <dxf>
      <font>
        <i/>
        <sz val="18"/>
        <color auto="1"/>
      </font>
      <alignment vertical="center" readingOrder="0"/>
    </dxf>
  </rfmt>
  <rfmt sheetId="1" sqref="AT86" start="0" length="0">
    <dxf>
      <font>
        <i/>
        <sz val="18"/>
        <color auto="1"/>
      </font>
      <alignment vertical="center" readingOrder="0"/>
    </dxf>
  </rfmt>
  <rfmt sheetId="1" sqref="AU86" start="0" length="0">
    <dxf>
      <font>
        <i/>
        <sz val="18"/>
        <color auto="1"/>
      </font>
      <alignment vertical="center" readingOrder="0"/>
    </dxf>
  </rfmt>
  <rfmt sheetId="1" sqref="AV86" start="0" length="0">
    <dxf>
      <font>
        <i/>
        <sz val="18"/>
        <color auto="1"/>
      </font>
      <alignment vertical="center" readingOrder="0"/>
    </dxf>
  </rfmt>
  <rfmt sheetId="1" sqref="AW86" start="0" length="0">
    <dxf>
      <font>
        <i/>
        <sz val="18"/>
        <color auto="1"/>
      </font>
      <alignment vertical="center" readingOrder="0"/>
    </dxf>
  </rfmt>
  <rfmt sheetId="1" sqref="AX86" start="0" length="0">
    <dxf>
      <font>
        <i/>
        <sz val="18"/>
        <color auto="1"/>
      </font>
      <alignment vertical="center" readingOrder="0"/>
    </dxf>
  </rfmt>
  <rfmt sheetId="1" sqref="AY86" start="0" length="0">
    <dxf>
      <font>
        <i/>
        <sz val="18"/>
        <color auto="1"/>
      </font>
      <alignment vertical="center" readingOrder="0"/>
    </dxf>
  </rfmt>
  <rfmt sheetId="1" sqref="AZ86" start="0" length="0">
    <dxf>
      <font>
        <i/>
        <sz val="18"/>
        <color auto="1"/>
      </font>
      <alignment vertical="center" readingOrder="0"/>
    </dxf>
  </rfmt>
  <rfmt sheetId="1" sqref="BA86" start="0" length="0">
    <dxf>
      <font>
        <i/>
        <sz val="18"/>
        <color auto="1"/>
      </font>
      <alignment vertical="center" readingOrder="0"/>
    </dxf>
  </rfmt>
  <rfmt sheetId="1" sqref="BB86" start="0" length="0">
    <dxf>
      <font>
        <i/>
        <sz val="18"/>
        <color auto="1"/>
      </font>
      <alignment vertical="center" readingOrder="0"/>
    </dxf>
  </rfmt>
  <rfmt sheetId="1" sqref="BC86" start="0" length="0">
    <dxf>
      <font>
        <i/>
        <sz val="18"/>
        <color auto="1"/>
      </font>
      <alignment vertical="center" readingOrder="0"/>
    </dxf>
  </rfmt>
  <rfmt sheetId="1" sqref="BD86" start="0" length="0">
    <dxf>
      <font>
        <i/>
        <sz val="18"/>
        <color auto="1"/>
      </font>
      <alignment vertical="center" readingOrder="0"/>
    </dxf>
  </rfmt>
  <rfmt sheetId="1" sqref="BE86" start="0" length="0">
    <dxf>
      <font>
        <i/>
        <sz val="18"/>
        <color auto="1"/>
      </font>
      <alignment vertical="center" readingOrder="0"/>
    </dxf>
  </rfmt>
  <rfmt sheetId="1" sqref="BF86" start="0" length="0">
    <dxf>
      <font>
        <i/>
        <sz val="18"/>
        <color auto="1"/>
      </font>
      <alignment vertical="center" readingOrder="0"/>
    </dxf>
  </rfmt>
  <rfmt sheetId="1" sqref="BG86" start="0" length="0">
    <dxf>
      <font>
        <i/>
        <sz val="18"/>
        <color auto="1"/>
      </font>
      <alignment vertical="center" readingOrder="0"/>
    </dxf>
  </rfmt>
  <rfmt sheetId="1" sqref="BH86" start="0" length="0">
    <dxf>
      <font>
        <i/>
        <sz val="18"/>
        <color auto="1"/>
      </font>
      <alignment vertical="center" readingOrder="0"/>
    </dxf>
  </rfmt>
  <rfmt sheetId="1" sqref="BI86" start="0" length="0">
    <dxf>
      <font>
        <i/>
        <sz val="18"/>
        <color auto="1"/>
      </font>
      <alignment vertical="center" readingOrder="0"/>
    </dxf>
  </rfmt>
  <rfmt sheetId="1" sqref="BJ86" start="0" length="0">
    <dxf>
      <font>
        <i/>
        <sz val="18"/>
        <color auto="1"/>
      </font>
      <alignment vertical="center" readingOrder="0"/>
    </dxf>
  </rfmt>
  <rfmt sheetId="1" sqref="BK86" start="0" length="0">
    <dxf>
      <font>
        <i/>
        <sz val="18"/>
        <color auto="1"/>
      </font>
      <alignment vertical="center" readingOrder="0"/>
    </dxf>
  </rfmt>
  <rfmt sheetId="1" sqref="BL86" start="0" length="0">
    <dxf>
      <font>
        <i/>
        <sz val="18"/>
        <color auto="1"/>
      </font>
      <alignment vertical="center" readingOrder="0"/>
    </dxf>
  </rfmt>
  <rfmt sheetId="1" sqref="BM86" start="0" length="0">
    <dxf>
      <font>
        <i/>
        <sz val="18"/>
        <color auto="1"/>
      </font>
      <alignment vertical="center" readingOrder="0"/>
    </dxf>
  </rfmt>
  <rfmt sheetId="1" sqref="BN86" start="0" length="0">
    <dxf>
      <font>
        <i/>
        <sz val="18"/>
        <color auto="1"/>
      </font>
      <alignment vertical="center" readingOrder="0"/>
    </dxf>
  </rfmt>
  <rfmt sheetId="1" sqref="A86:XFD86" start="0" length="0">
    <dxf>
      <font>
        <i/>
        <sz val="18"/>
        <color auto="1"/>
      </font>
      <alignment vertical="center" readingOrder="0"/>
    </dxf>
  </rfmt>
  <rcc rId="1444" sId="1">
    <nc r="B87" t="inlineStr">
      <is>
        <t>федеральный бюджет</t>
      </is>
    </nc>
  </rcc>
  <rcc rId="1445" sId="1">
    <nc r="K87">
      <f>D87-I87</f>
    </nc>
  </rcc>
  <rcc rId="1446" sId="1">
    <nc r="M87">
      <f>D87-I87</f>
    </nc>
  </rcc>
  <rcc rId="1447" sId="1">
    <nc r="B88" t="inlineStr">
      <is>
        <t xml:space="preserve">бюджет ХМАО - Югры </t>
      </is>
    </nc>
  </rcc>
  <rcc rId="1448" sId="1" numFmtId="4">
    <nc r="C88">
      <v>0</v>
    </nc>
  </rcc>
  <rfmt sheetId="1" sqref="D88" start="0" length="0">
    <dxf>
      <font>
        <b val="0"/>
        <sz val="20"/>
        <color auto="1"/>
      </font>
    </dxf>
  </rfmt>
  <rcc rId="1449" sId="1" numFmtId="4">
    <nc r="E88">
      <v>0</v>
    </nc>
  </rcc>
  <rcc rId="1450" sId="1">
    <nc r="F88">
      <f>E88/D88</f>
    </nc>
  </rcc>
  <rcc rId="1451" sId="1" numFmtId="4">
    <nc r="G88">
      <v>0</v>
    </nc>
  </rcc>
  <rcc rId="1452" sId="1">
    <nc r="H88">
      <f>G88/D88</f>
    </nc>
  </rcc>
  <rcc rId="1453" sId="1">
    <nc r="K88">
      <f>D88-I88</f>
    </nc>
  </rcc>
  <rcc rId="1454" sId="1">
    <nc r="M88">
      <f>D88-I88</f>
    </nc>
  </rcc>
  <rcc rId="1455" sId="1">
    <nc r="B89" t="inlineStr">
      <is>
        <t>бюджет МО</t>
      </is>
    </nc>
  </rcc>
  <rfmt sheetId="1" sqref="D89" start="0" length="0">
    <dxf>
      <font>
        <b val="0"/>
        <sz val="20"/>
        <color auto="1"/>
      </font>
    </dxf>
  </rfmt>
  <rcc rId="1456" sId="1" numFmtId="4">
    <nc r="E89">
      <v>0</v>
    </nc>
  </rcc>
  <rcc rId="1457" sId="1" numFmtId="14">
    <nc r="F89">
      <v>0</v>
    </nc>
  </rcc>
  <rcc rId="1458" sId="1" numFmtId="4">
    <nc r="G89">
      <v>0</v>
    </nc>
  </rcc>
  <rcc rId="1459" sId="1">
    <nc r="K89">
      <f>D89-I89</f>
    </nc>
  </rcc>
  <rcc rId="1460" sId="1">
    <nc r="M89">
      <f>D89-I89</f>
    </nc>
  </rcc>
  <rcc rId="1461" sId="1">
    <nc r="B90" t="inlineStr">
      <is>
        <t>бюджет МО сверх соглашения</t>
      </is>
    </nc>
  </rcc>
  <rfmt sheetId="1" sqref="D90" start="0" length="0">
    <dxf>
      <font>
        <b val="0"/>
        <sz val="20"/>
        <color auto="1"/>
      </font>
    </dxf>
  </rfmt>
  <rcc rId="1462" sId="1">
    <nc r="K90">
      <f>D90-I90</f>
    </nc>
  </rcc>
  <rcc rId="1463" sId="1">
    <nc r="M90">
      <f>D90-I90</f>
    </nc>
  </rcc>
  <rcc rId="1464" sId="1">
    <nc r="B91" t="inlineStr">
      <is>
        <t>привлечённые средства</t>
      </is>
    </nc>
  </rcc>
  <rcc rId="1465" sId="1">
    <nc r="K91">
      <f>D91-I91</f>
    </nc>
  </rcc>
  <rcc rId="1466" sId="1">
    <nc r="M91">
      <f>D91-I91</f>
    </nc>
  </rcc>
  <rcc rId="1467" sId="1">
    <oc r="A92" t="inlineStr">
      <is>
        <t>11.1.1.2</t>
      </is>
    </oc>
    <nc r="A92" t="inlineStr">
      <is>
        <t>11.1.1.3</t>
      </is>
    </nc>
  </rcc>
  <rcc rId="1468" sId="1" numFmtId="4">
    <nc r="C86">
      <v>0</v>
    </nc>
  </rcc>
  <rcc rId="1469" sId="1" numFmtId="4">
    <nc r="D89">
      <v>0</v>
    </nc>
  </rcc>
  <rcc rId="1470" sId="1" numFmtId="4">
    <nc r="I90">
      <v>0</v>
    </nc>
  </rcc>
  <rcc rId="1471" sId="1" numFmtId="4">
    <nc r="I89">
      <v>0</v>
    </nc>
  </rcc>
  <rcc rId="1472" sId="1" numFmtId="4">
    <oc r="D82">
      <v>575357.19999999995</v>
    </oc>
    <nc r="D82">
      <v>564553.4</v>
    </nc>
  </rcc>
  <rcc rId="1473" sId="1">
    <oc r="C76">
      <f>C82+C94</f>
    </oc>
    <nc r="C76">
      <f>C82+C88+C94</f>
    </nc>
  </rcc>
  <rfmt sheetId="1" sqref="F76" start="0" length="0">
    <dxf>
      <numFmt numFmtId="4" formatCode="#,##0.00"/>
    </dxf>
  </rfmt>
  <rfmt sheetId="1" sqref="H76" start="0" length="0">
    <dxf>
      <numFmt numFmtId="4" formatCode="#,##0.00"/>
    </dxf>
  </rfmt>
  <rcc rId="1474" sId="1">
    <nc r="D86">
      <f>SUM(D87:D91)</f>
    </nc>
  </rcc>
  <rcc rId="1475" sId="1" numFmtId="4">
    <nc r="D88">
      <v>10803.8</v>
    </nc>
  </rcc>
  <rcc rId="1476" sId="1" numFmtId="4">
    <nc r="I88">
      <v>10803.8</v>
    </nc>
  </rcc>
  <rcc rId="1477" sId="1">
    <oc r="C77">
      <f>C83+C95</f>
    </oc>
    <nc r="C77">
      <f>C83+C89+C95</f>
    </nc>
  </rcc>
  <rcc rId="1478" sId="1">
    <oc r="D77">
      <f>D83+D95</f>
    </oc>
    <nc r="D77">
      <f>D83+D89+D95</f>
    </nc>
  </rcc>
  <rcc rId="1479" sId="1" numFmtId="4">
    <oc r="E77">
      <v>0</v>
    </oc>
    <nc r="E77">
      <f>E83+E89+E95</f>
    </nc>
  </rcc>
  <rcc rId="1480" sId="1" odxf="1" dxf="1">
    <oc r="F77">
      <f>E77/D77</f>
    </oc>
    <nc r="F77">
      <f>F83+F89+F95</f>
    </nc>
    <odxf>
      <numFmt numFmtId="14" formatCode="0.00%"/>
    </odxf>
    <ndxf>
      <numFmt numFmtId="4" formatCode="#,##0.00"/>
    </ndxf>
  </rcc>
  <rcc rId="1481" sId="1" numFmtId="4">
    <oc r="G77">
      <v>0</v>
    </oc>
    <nc r="G77">
      <f>G83+G89+G95</f>
    </nc>
  </rcc>
  <rcc rId="1482" sId="1" odxf="1" dxf="1">
    <oc r="H77">
      <f>G77/D77</f>
    </oc>
    <nc r="H77">
      <f>H83+H89+H95</f>
    </nc>
    <odxf>
      <numFmt numFmtId="14" formatCode="0.00%"/>
    </odxf>
    <ndxf>
      <numFmt numFmtId="4" formatCode="#,##0.00"/>
    </ndxf>
  </rcc>
  <rcc rId="1483" sId="1">
    <oc r="I77">
      <f>I95+I83</f>
    </oc>
    <nc r="I77">
      <f>I83+I89+I95</f>
    </nc>
  </rcc>
  <rcc rId="1484" sId="1">
    <oc r="D76">
      <f>D82+D94</f>
    </oc>
    <nc r="D76">
      <f>D82+D88+D94</f>
    </nc>
  </rcc>
  <rcc rId="1485" sId="1">
    <oc r="E76">
      <v>0</v>
    </oc>
    <nc r="E76">
      <f>E82+E88+E94</f>
    </nc>
  </rcc>
  <rcc rId="1486" sId="1">
    <oc r="F76">
      <f>E76/D76</f>
    </oc>
    <nc r="F76">
      <f>F82+F88+F94</f>
    </nc>
  </rcc>
  <rcc rId="1487" sId="1">
    <oc r="G76">
      <v>0</v>
    </oc>
    <nc r="G76">
      <f>G82+G88+G94</f>
    </nc>
  </rcc>
  <rcc rId="1488" sId="1">
    <oc r="H76">
      <f>G76/D76</f>
    </oc>
    <nc r="H76">
      <f>H82+H88+H94</f>
    </nc>
  </rcc>
  <rcc rId="1489" sId="1">
    <oc r="I76">
      <f>I94+I82</f>
    </oc>
    <nc r="I76">
      <f>I82+I88+I94</f>
    </nc>
  </rcc>
  <rcc rId="1490" sId="1" numFmtId="4">
    <oc r="I82">
      <v>575357.19999999995</v>
    </oc>
    <nc r="I82">
      <v>564553.4</v>
    </nc>
  </rcc>
  <rfmt sheetId="1" sqref="A80:XFD83" start="0" length="2147483647">
    <dxf>
      <font>
        <color auto="1"/>
      </font>
    </dxf>
  </rfmt>
  <rcc rId="1491" sId="1">
    <nc r="B86" t="inlineStr">
      <is>
        <t>ДАиГ (на выполнение работ по определению границ зон затопления, подтопления на территории муниципального образования городской округ город Сургут. )</t>
      </is>
    </nc>
  </rcc>
  <rcc rId="1492" sId="1">
    <nc r="J86" t="inlineStr">
      <is>
        <t xml:space="preserve">Размещение закупки на выполнение работ по определению границ зон затопления, подтопления на территории муниципального образования городской округ город Сургут запланировано на III квартал 2018года. </t>
      </is>
    </nc>
  </rcc>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86" start="0" length="2147483647">
    <dxf>
      <font>
        <i val="0"/>
      </font>
    </dxf>
  </rfmt>
  <rfmt sheetId="1" sqref="J86" start="0" length="2147483647">
    <dxf>
      <font>
        <sz val="16"/>
      </font>
    </dxf>
  </rfmt>
  <rcc rId="1493" sId="1">
    <oc r="J86" t="inlineStr">
      <is>
        <t xml:space="preserve">Размещение закупки на выполнение работ по определению границ зон затопления, подтопления на территории муниципального образования городской округ город Сургут запланировано на III квартал 2018года. </t>
      </is>
    </oc>
    <nc r="J86" t="inlineStr">
      <is>
        <t xml:space="preserve">Размещение закупки на выполнение работ по определению границ зон затопления, подтопления на территории муниципального образования городской округ город Сургут запланировано на август 2018года. </t>
      </is>
    </nc>
  </rcc>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94" sId="1">
    <oc r="D64">
      <f>D70+D112</f>
    </oc>
    <nc r="D64">
      <f>D70+D112</f>
    </nc>
  </rcc>
</revisions>
</file>

<file path=xl/revisions/revisionLog1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122" start="0" length="0">
    <dxf>
      <font>
        <sz val="16"/>
        <color auto="1"/>
      </font>
    </dxf>
  </rfmt>
  <rfmt sheetId="1" sqref="J134:J139" start="0" length="2147483647">
    <dxf>
      <font>
        <color auto="1"/>
      </font>
    </dxf>
  </rfmt>
</revisions>
</file>

<file path=xl/revisions/revisionLog1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5:F20" start="0" length="2147483647">
    <dxf>
      <font>
        <color auto="1"/>
      </font>
    </dxf>
  </rfmt>
</revisions>
</file>

<file path=xl/revisions/revisionLog1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55:H60" start="0" length="2147483647">
    <dxf>
      <font>
        <color auto="1"/>
      </font>
    </dxf>
  </rfmt>
</revisions>
</file>

<file path=xl/revisions/revisionLog1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40:G146" start="0" length="2147483647">
    <dxf>
      <font>
        <color auto="1"/>
      </font>
    </dxf>
  </rfmt>
  <rfmt sheetId="1" sqref="B146:H146" start="0" length="2147483647">
    <dxf>
      <font>
        <color rgb="FFFF0000"/>
      </font>
    </dxf>
  </rfmt>
  <rcc rId="1237" sId="1" numFmtId="4">
    <oc r="D144">
      <v>15025.79</v>
    </oc>
    <nc r="D144">
      <v>16122.66</v>
    </nc>
  </rcc>
  <rcc rId="1238" sId="1" numFmtId="4">
    <oc r="G144">
      <v>1755.07</v>
    </oc>
    <nc r="G144">
      <v>2160.02</v>
    </nc>
  </rcc>
</revisions>
</file>

<file path=xl/revisions/revisionLog1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60:H165" start="0" length="2147483647">
    <dxf>
      <font>
        <color theme="1"/>
      </font>
    </dxf>
  </rfmt>
  <rcc rId="1239" sId="1" numFmtId="4">
    <oc r="G162">
      <v>0</v>
    </oc>
    <nc r="G162">
      <v>14.12</v>
    </nc>
  </rcc>
  <rcc rId="1240" sId="1" numFmtId="4">
    <oc r="E162">
      <v>0</v>
    </oc>
    <nc r="E162">
      <v>14.28</v>
    </nc>
  </rcc>
</revisions>
</file>

<file path=xl/revisions/revisionLog1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73:H178" start="0" length="2147483647">
    <dxf>
      <font>
        <color theme="1"/>
      </font>
    </dxf>
  </rfmt>
  <rcc rId="1241" sId="1" numFmtId="4">
    <oc r="G175">
      <v>192572.53</v>
    </oc>
    <nc r="G175">
      <v>207979.55</v>
    </nc>
  </rcc>
  <rcc rId="1242" sId="1" numFmtId="4">
    <oc r="G176">
      <v>10626.14</v>
    </oc>
    <nc r="G176">
      <v>10946.29</v>
    </nc>
  </rcc>
  <rcc rId="1243" sId="1" numFmtId="4">
    <oc r="E175">
      <v>192572.53</v>
    </oc>
    <nc r="E175">
      <v>207979.55</v>
    </nc>
  </rcc>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67ADFAE6-A9AF-44D7-8539-93CD0F6B7849}" action="delete"/>
  <rdn rId="0" localSheetId="1" customView="1" name="Z_67ADFAE6_A9AF_44D7_8539_93CD0F6B7849_.wvu.PrintArea" hidden="1" oldHidden="1">
    <formula>'на 01.07.2018'!$A$1:$J$201</formula>
    <oldFormula>'на 01.07.2018'!$A$1:$J$201</oldFormula>
  </rdn>
  <rdn rId="0" localSheetId="1" customView="1" name="Z_67ADFAE6_A9AF_44D7_8539_93CD0F6B7849_.wvu.PrintTitles" hidden="1" oldHidden="1">
    <formula>'на 01.07.2018'!$5:$8</formula>
    <oldFormula>'на 01.07.2018'!$5:$8</oldFormula>
  </rdn>
  <rdn rId="0" localSheetId="1" customView="1" name="Z_67ADFAE6_A9AF_44D7_8539_93CD0F6B7849_.wvu.Rows" hidden="1" oldHidden="1">
    <formula>'на 01.07.2018'!$19:$20,'на 01.07.2018'!$27:$28,'на 01.07.2018'!$34:$35,'на 01.07.2018'!$41:$42,'на 01.07.2018'!$47:$48,'на 01.07.2018'!$52:$54,'на 01.07.2018'!$56:$56,'на 01.07.2018'!$58:$60,'на 01.07.2018'!$66:$67,'на 01.07.2018'!$72:$73,'на 01.07.2018'!$78:$79,'на 01.07.2018'!$84:$85,'на 01.07.2018'!$96:$97,'на 01.07.2018'!$102:$103,'на 01.07.2018'!$108:$109,'на 01.07.2018'!$114:$115,'на 01.07.2018'!$120:$120,'на 01.07.2018'!$126:$127,'на 01.07.2018'!$132:$133,'на 01.07.2018'!$138:$139,'на 01.07.2018'!$144:$145,'на 01.07.2018'!$151:$152,'на 01.07.2018'!$159:$159,'на 01.07.2018'!$161:$165,'на 01.07.2018'!$170:$171,'на 01.07.2018'!$173:$173,'на 01.07.2018'!$177:$177,'на 01.07.2018'!$183:$184,'на 01.07.2018'!$187:$191,'на 01.07.2018'!$199:$199</formula>
    <oldFormula>'на 01.07.2018'!$19:$20,'на 01.07.2018'!$27:$28,'на 01.07.2018'!$34:$35,'на 01.07.2018'!$41:$42,'на 01.07.2018'!$47:$48,'на 01.07.2018'!$52:$54,'на 01.07.2018'!$56:$56,'на 01.07.2018'!$58:$60,'на 01.07.2018'!$66:$67,'на 01.07.2018'!$72:$73,'на 01.07.2018'!$78:$79,'на 01.07.2018'!$84:$85,'на 01.07.2018'!$96:$97,'на 01.07.2018'!$102:$103,'на 01.07.2018'!$108:$109,'на 01.07.2018'!$114:$115,'на 01.07.2018'!$120:$120,'на 01.07.2018'!$126:$127,'на 01.07.2018'!$132:$133,'на 01.07.2018'!$138:$139,'на 01.07.2018'!$144:$145,'на 01.07.2018'!$151:$152,'на 01.07.2018'!$159:$159,'на 01.07.2018'!$161:$165,'на 01.07.2018'!$170:$171,'на 01.07.2018'!$177:$177,'на 01.07.2018'!$183:$184,'на 01.07.2018'!$187:$191,'на 01.07.2018'!$199:$199</oldFormula>
  </rdn>
  <rdn rId="0" localSheetId="1" customView="1" name="Z_67ADFAE6_A9AF_44D7_8539_93CD0F6B7849_.wvu.FilterData" hidden="1" oldHidden="1">
    <formula>'на 01.07.2018'!$A$7:$J$403</formula>
    <oldFormula>'на 01.07.2018'!$A$7:$J$403</oldFormula>
  </rdn>
  <rcv guid="{67ADFAE6-A9AF-44D7-8539-93CD0F6B7849}" action="add"/>
</revisions>
</file>

<file path=xl/revisions/revisionLog1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44" sId="1" odxf="1" dxf="1">
    <oc r="J55" t="inlineStr">
      <is>
        <r>
          <rPr>
            <u/>
            <sz val="16"/>
            <color rgb="FFFF0000"/>
            <rFont val="Times New Roman"/>
            <family val="2"/>
            <charset val="204"/>
          </rPr>
          <t xml:space="preserve">КУИ: </t>
        </r>
        <r>
          <rPr>
            <sz val="16"/>
            <color rgb="FFFF0000"/>
            <rFont val="Times New Roman"/>
            <family val="2"/>
            <charset val="204"/>
          </rPr>
          <t xml:space="preserve">В рамках реализации программы предоставлена субсидия на повышение эффективности использования и развитие ресурсного потенциала рыбохозяйственного комплекса. Планируется предоставление субсидии на поддержку животноводства, переработки и реализации продукции животноводства, в целях возмещения недополученных доходов и (или) финансового обеспечения (возмещения) затрат. Субсидии носят заявительный характер. 
Кроме того запланированы расходы для осуществления переданного государственного полномочия по проведению мероприятий по поддержке животноводства, переработке и реализации продукции животноводства. Расходы запланированы на 4 квартал 2018 года.
</t>
        </r>
        <r>
          <rPr>
            <u/>
            <sz val="16"/>
            <color rgb="FFFF0000"/>
            <rFont val="Times New Roman"/>
            <family val="2"/>
            <charset val="204"/>
          </rPr>
          <t>ДГХ:</t>
        </r>
        <r>
          <rPr>
            <sz val="16"/>
            <color rgb="FFFF0000"/>
            <rFont val="Times New Roman"/>
            <family val="2"/>
            <charset val="204"/>
          </rPr>
          <t xml:space="preserve"> В рамках реализации мероприятий программы предоставлена субсидия на финансовое обеспечение (возмещение) затрат по отлову и содержанию безнадзорных животных. Бюджетные ассигнования использованы в полном объеме. За счет средств окружного бюджета - 1 003,9 тыс.руб. возмещены расходы по отлову и утилизации 208 безнадзорных животных.
</t>
        </r>
        <r>
          <rPr>
            <u/>
            <sz val="16"/>
            <color rgb="FFFF0000"/>
            <rFont val="Times New Roman"/>
            <family val="2"/>
            <charset val="204"/>
          </rPr>
          <t>АГ</t>
        </r>
        <r>
          <rPr>
            <sz val="16"/>
            <color rgb="FFFF0000"/>
            <rFont val="Times New Roman"/>
            <family val="2"/>
            <charset val="204"/>
          </rPr>
          <t xml:space="preserve">: Запланированы расходы на оплату труда и начисления на выплаты по оплате труда для осуществления администрирования переданного отдельного государственного полномочия Ханты-Мансийского автономного округа-Югры по проведению мероприятий по предупреждению и ликвидации болезней от животных, их лечению, защите населения от болезней, общих для человека и животных.
</t>
        </r>
        <r>
          <rPr>
            <u/>
            <sz val="18"/>
            <rFont val="Times New Roman"/>
            <family val="2"/>
            <charset val="204"/>
          </rPr>
          <t/>
        </r>
      </is>
    </oc>
    <nc r="J55" t="inlineStr">
      <is>
        <r>
          <rPr>
            <u/>
            <sz val="16"/>
            <color theme="1"/>
            <rFont val="Times New Roman"/>
            <family val="1"/>
            <charset val="204"/>
          </rPr>
          <t xml:space="preserve">КУИ: </t>
        </r>
        <r>
          <rPr>
            <sz val="16"/>
            <color theme="1"/>
            <rFont val="Times New Roman"/>
            <family val="1"/>
            <charset val="204"/>
          </rPr>
          <t>В рамках реализации программы предоставлена субсидия на повышение эффективности использования и развитие ресурсного потенциала рыбохозяйственного комплекса. Планируется предоставление субсидии на поддержку животноводства, переработки и реализации продукции животноводства, в целях возмещения недополученных доходов и (или) финансового обеспечения (возмещения) затрат. Субсидии носят заявительный характер. 
Кроме того запланированы расходы для осуществления переданного государственного полномочия по проведению мероприятий по поддержке животноводства, переработке и реализации продукции животноводства. Расходы запланированы на 4 квартал 2018 года.</t>
        </r>
        <r>
          <rPr>
            <sz val="16"/>
            <color rgb="FFFF0000"/>
            <rFont val="Times New Roman"/>
            <family val="2"/>
            <charset val="204"/>
          </rPr>
          <t xml:space="preserve">
</t>
        </r>
        <r>
          <rPr>
            <u/>
            <sz val="16"/>
            <color rgb="FFFF0000"/>
            <rFont val="Times New Roman"/>
            <family val="2"/>
            <charset val="204"/>
          </rPr>
          <t>ДГХ:</t>
        </r>
        <r>
          <rPr>
            <sz val="16"/>
            <color rgb="FFFF0000"/>
            <rFont val="Times New Roman"/>
            <family val="2"/>
            <charset val="204"/>
          </rPr>
          <t xml:space="preserve"> В рамках реализации мероприятий программы предоставлена субсидия на финансовое обеспечение (возмещение) затрат по отлову и содержанию безнадзорных животных. Бюджетные ассигнования использованы в полном объеме. За счет средств окружного бюджета - 1 003,9 тыс.руб. возмещены расходы по отлову и утилизации 208 безнадзорных животных.
</t>
        </r>
        <r>
          <rPr>
            <u/>
            <sz val="16"/>
            <color rgb="FFFF0000"/>
            <rFont val="Times New Roman"/>
            <family val="2"/>
            <charset val="204"/>
          </rPr>
          <t>АГ</t>
        </r>
        <r>
          <rPr>
            <sz val="16"/>
            <color rgb="FFFF0000"/>
            <rFont val="Times New Roman"/>
            <family val="2"/>
            <charset val="204"/>
          </rPr>
          <t xml:space="preserve">: Запланированы расходы на оплату труда и начисления на выплаты по оплате труда для осуществления администрирования переданного отдельного государственного полномочия Ханты-Мансийского автономного округа-Югры по проведению мероприятий по предупреждению и ликвидации болезней от животных, их лечению, защите населения от болезней, общих для человека и животных.
</t>
        </r>
        <r>
          <rPr>
            <u/>
            <sz val="18"/>
            <rFont val="Times New Roman"/>
            <family val="2"/>
            <charset val="204"/>
          </rPr>
          <t/>
        </r>
      </is>
    </nc>
    <odxf>
      <font>
        <sz val="16"/>
        <color rgb="FFFF0000"/>
      </font>
    </odxf>
    <ndxf>
      <font>
        <sz val="16"/>
        <color rgb="FFFF0000"/>
      </font>
    </ndxf>
  </rcc>
</revisions>
</file>

<file path=xl/revisions/revisionLog1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15:I18" start="0" length="2147483647">
    <dxf>
      <font>
        <color theme="1"/>
      </font>
    </dxf>
  </rfmt>
  <rfmt sheetId="1" sqref="J15:J20" start="0" length="2147483647">
    <dxf>
      <font>
        <color theme="1"/>
      </font>
    </dxf>
  </rfmt>
</revisions>
</file>

<file path=xl/revisions/revisionLog1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45" sId="1" numFmtId="4">
    <oc r="C146">
      <v>133921.96</v>
    </oc>
    <nc r="C146">
      <v>190446.02</v>
    </nc>
  </rcc>
  <rcc rId="1246" sId="1" numFmtId="4">
    <oc r="D146">
      <v>133921.96</v>
    </oc>
    <nc r="D146">
      <v>190446.02</v>
    </nc>
  </rcc>
  <rcc rId="1247" sId="1" numFmtId="4">
    <oc r="G146">
      <v>0</v>
    </oc>
    <nc r="G146">
      <v>15892.77</v>
    </nc>
  </rcc>
  <rcc rId="1248" sId="1" numFmtId="4">
    <oc r="E146">
      <v>0</v>
    </oc>
    <nc r="E146">
      <f>G146</f>
    </nc>
  </rcc>
  <rfmt sheetId="1" sqref="B146:I146" start="0" length="2147483647">
    <dxf>
      <font>
        <color theme="1"/>
      </font>
    </dxf>
  </rfmt>
  <rcc rId="1249" sId="1" numFmtId="4">
    <oc r="I146">
      <v>133921.96</v>
    </oc>
    <nc r="I146">
      <v>190446.02</v>
    </nc>
  </rcc>
  <rcc rId="1250" sId="1" numFmtId="4">
    <oc r="I144">
      <v>15025.79</v>
    </oc>
    <nc r="I144">
      <v>16122.66</v>
    </nc>
  </rcc>
  <rfmt sheetId="1" sqref="F142:I144" start="0" length="2147483647">
    <dxf>
      <font>
        <color theme="1"/>
      </font>
    </dxf>
  </rfmt>
</revisions>
</file>

<file path=xl/revisions/revisionLog1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175:I176" start="0" length="2147483647">
    <dxf>
      <font>
        <color theme="1"/>
      </font>
    </dxf>
  </rfmt>
  <rfmt sheetId="1" sqref="I173" start="0" length="2147483647">
    <dxf>
      <font>
        <color theme="1"/>
      </font>
    </dxf>
  </rfmt>
  <rfmt sheetId="1" sqref="J173" start="0" length="0">
    <dxf>
      <font>
        <sz val="16"/>
        <color rgb="FFFF0000"/>
      </font>
    </dxf>
  </rfmt>
  <rcc rId="1251" sId="1">
    <oc r="J173" t="inlineStr">
      <is>
        <r>
          <rPr>
            <u/>
            <sz val="16"/>
            <color rgb="FFFF0000"/>
            <rFont val="Times New Roman"/>
            <family val="2"/>
            <charset val="204"/>
          </rPr>
          <t>ДГХ</t>
        </r>
        <r>
          <rPr>
            <sz val="16"/>
            <color rgb="FFFF0000"/>
            <rFont val="Times New Roman"/>
            <family val="2"/>
            <charset val="204"/>
          </rPr>
          <t xml:space="preserve">: 
Заключено соглашение  от 15.03.2018 № 03 о предоставлении субсидии местному бюджету из бюджета Ханты-Мансийского автономного округа – Югры.
Заключен муниципальный контракт от 08.09.2017 № 48-ГХ  с АО "АВТОДОРСТРОЙ" на ремонт автомобильных дорог на сумму 385 814,2 тыс.руб. общей площадью 157,93  тыс.кв.м., из них средства окружного бюджета 366 523,5 тыс.руб., средства городского бюджета 19 290,7 тыс.руб. Оплачены расходы на сумму 172 321,8 тыс.руб.за работы, выполненные в 2017 году. Оставшиеся расходы запланированы на 3, 4 кварталы 2018 года.
Планируется заключить муниципальный контракт на ремонт автомобильной дороги по ул. Грибоедова на сумму  1 942,8 тыс.руб., из них средства окружного бюджета - 1 844,0 тыс.руб. Согласно плану-графику аукцион запланирован в июле 2018 года.
</t>
        </r>
        <r>
          <rPr>
            <u/>
            <sz val="16"/>
            <color rgb="FFFF0000"/>
            <rFont val="Times New Roman"/>
            <family val="2"/>
            <charset val="204"/>
          </rPr>
          <t>ДАиГ:</t>
        </r>
        <r>
          <rPr>
            <sz val="16"/>
            <color rgb="FFFF0000"/>
            <rFont val="Times New Roman"/>
            <family val="2"/>
            <charset val="204"/>
          </rPr>
          <t xml:space="preserve">  В рамках реализации данной программы ведется строительство объекта "Улица Киртбая от  ул. 1 "З" до ул. 3 "З" Заключен  муниципальный контракт № 08/2017 от 25.10.2017  на выполнение работ по строительству объекта с ООО СК "ЮВиС". Предусмотрено на 2018 год 33 698,0 рублей, в том числе 32 013,1 рублей за счет средств окружного бюджета, 1 684,9 рублей за счет средств местного бюджета. Срок выполнения работ по 30 июня 2019 года. Ориентировочный срок ввода объекта в эксплуатацию - июль 2019 года.  
Общая готовность  по объекту  - 39,9%, по дороге - 9,9 %</t>
        </r>
      </is>
    </oc>
    <nc r="J173" t="inlineStr">
      <is>
        <r>
          <rPr>
            <u/>
            <sz val="16"/>
            <color theme="1"/>
            <rFont val="Times New Roman"/>
            <family val="1"/>
            <charset val="204"/>
          </rPr>
          <t>ДГХ</t>
        </r>
        <r>
          <rPr>
            <sz val="16"/>
            <color theme="1"/>
            <rFont val="Times New Roman"/>
            <family val="1"/>
            <charset val="204"/>
          </rPr>
          <t>: 
Заключено соглашение  от 15.03.2018 № 03 о предоставлении субсидии местному бюджету из бюджета Ханты-Мансийского автономного округа – Югры.
Заключен муниципальный контракт от 08.09.2017 № 48-ГХ  с АО "АВТОДОРСТРОЙ" на ремонт автомобильных дорог на сумму 385 814,2 тыс.руб. общей площадью 157,93  тыс.кв.м., из них средства окружного бюджета 366 523,5 тыс.руб., средства городского бюджета 19 290,7 тыс.руб. Оплачены расходы на сумму 188 539,7 тыс.руб.за работы, выполненные в 2017 году. Всего планируется отремонтировать 157,93 тыс.кв.м. автомобильных дорог. Оставшиеся расходы запланированы на 3, 4 кварталы 2018 года. 
Планируется заключить муниципальный контракт на ремонт автомобильной дороги по ул. Грибоедова на сумму  1 942,8 тыс.руб., из них средства окружного бюджета - 1 844,0 тыс.руб. Согласно плану-графику аукцион запланирован в июле 2018 года.</t>
        </r>
        <r>
          <rPr>
            <sz val="16"/>
            <color rgb="FFFF0000"/>
            <rFont val="Times New Roman"/>
            <family val="2"/>
            <charset val="204"/>
          </rPr>
          <t xml:space="preserve">
</t>
        </r>
        <r>
          <rPr>
            <u/>
            <sz val="16"/>
            <color rgb="FFFF0000"/>
            <rFont val="Times New Roman"/>
            <family val="2"/>
            <charset val="204"/>
          </rPr>
          <t>ДАиГ:</t>
        </r>
        <r>
          <rPr>
            <sz val="16"/>
            <color rgb="FFFF0000"/>
            <rFont val="Times New Roman"/>
            <family val="2"/>
            <charset val="204"/>
          </rPr>
          <t xml:space="preserve">  В рамках реализации данной программы ведется строительство объекта "Улица Киртбая от  ул. 1 "З" до ул. 3 "З" Заключен  муниципальный контракт № 08/2017 от 25.10.2017  на выполнение работ по строительству объекта с ООО СК "ЮВиС". Предусмотрено на 2018 год 33 698,0 рублей, в том числе 32 013,1 рублей за счет средств окружного бюджета, 1 684,9 рублей за счет средств местного бюджета. Срок выполнения работ по 30 июня 2019 года. Ориентировочный срок ввода объекта в эксплуатацию - июль 2019 года.  
Общая готовность  по объекту  - 39,9%, по дороге - 9,9 %</t>
        </r>
      </is>
    </nc>
  </rcc>
</revisions>
</file>

<file path=xl/revisions/revisionLog1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55:I57" start="0" length="2147483647">
    <dxf>
      <font>
        <color theme="1"/>
      </font>
    </dxf>
  </rfmt>
  <rcc rId="1252" sId="1">
    <oc r="J55" t="inlineStr">
      <is>
        <r>
          <rPr>
            <u/>
            <sz val="16"/>
            <color theme="1"/>
            <rFont val="Times New Roman"/>
            <family val="1"/>
            <charset val="204"/>
          </rPr>
          <t xml:space="preserve">КУИ: </t>
        </r>
        <r>
          <rPr>
            <sz val="16"/>
            <color theme="1"/>
            <rFont val="Times New Roman"/>
            <family val="1"/>
            <charset val="204"/>
          </rPr>
          <t>В рамках реализации программы предоставлена субсидия на повышение эффективности использования и развитие ресурсного потенциала рыбохозяйственного комплекса. Планируется предоставление субсидии на поддержку животноводства, переработки и реализации продукции животноводства, в целях возмещения недополученных доходов и (или) финансового обеспечения (возмещения) затрат. Субсидии носят заявительный характер. 
Кроме того запланированы расходы для осуществления переданного государственного полномочия по проведению мероприятий по поддержке животноводства, переработке и реализации продукции животноводства. Расходы запланированы на 4 квартал 2018 года.</t>
        </r>
        <r>
          <rPr>
            <sz val="16"/>
            <color rgb="FFFF0000"/>
            <rFont val="Times New Roman"/>
            <family val="2"/>
            <charset val="204"/>
          </rPr>
          <t xml:space="preserve">
</t>
        </r>
        <r>
          <rPr>
            <u/>
            <sz val="16"/>
            <color rgb="FFFF0000"/>
            <rFont val="Times New Roman"/>
            <family val="2"/>
            <charset val="204"/>
          </rPr>
          <t>ДГХ:</t>
        </r>
        <r>
          <rPr>
            <sz val="16"/>
            <color rgb="FFFF0000"/>
            <rFont val="Times New Roman"/>
            <family val="2"/>
            <charset val="204"/>
          </rPr>
          <t xml:space="preserve"> В рамках реализации мероприятий программы предоставлена субсидия на финансовое обеспечение (возмещение) затрат по отлову и содержанию безнадзорных животных. Бюджетные ассигнования использованы в полном объеме. За счет средств окружного бюджета - 1 003,9 тыс.руб. возмещены расходы по отлову и утилизации 208 безнадзорных животных.
</t>
        </r>
        <r>
          <rPr>
            <u/>
            <sz val="16"/>
            <color rgb="FFFF0000"/>
            <rFont val="Times New Roman"/>
            <family val="2"/>
            <charset val="204"/>
          </rPr>
          <t>АГ</t>
        </r>
        <r>
          <rPr>
            <sz val="16"/>
            <color rgb="FFFF0000"/>
            <rFont val="Times New Roman"/>
            <family val="2"/>
            <charset val="204"/>
          </rPr>
          <t xml:space="preserve">: Запланированы расходы на оплату труда и начисления на выплаты по оплате труда для осуществления администрирования переданного отдельного государственного полномочия Ханты-Мансийского автономного округа-Югры по проведению мероприятий по предупреждению и ликвидации болезней от животных, их лечению, защите населения от болезней, общих для человека и животных.
</t>
        </r>
        <r>
          <rPr>
            <u/>
            <sz val="18"/>
            <rFont val="Times New Roman"/>
            <family val="2"/>
            <charset val="204"/>
          </rPr>
          <t/>
        </r>
      </is>
    </oc>
    <nc r="J55" t="inlineStr">
      <is>
        <r>
          <rPr>
            <u/>
            <sz val="16"/>
            <color theme="1"/>
            <rFont val="Times New Roman"/>
            <family val="1"/>
            <charset val="204"/>
          </rPr>
          <t xml:space="preserve">КУИ: </t>
        </r>
        <r>
          <rPr>
            <sz val="16"/>
            <color theme="1"/>
            <rFont val="Times New Roman"/>
            <family val="1"/>
            <charset val="204"/>
          </rPr>
          <t xml:space="preserve">В рамках реализации программы предоставлена субсидия на повышение эффективности использования и развитие ресурсного потенциала рыбохозяйственного комплекса. Планируется предоставление субсидии на поддержку животноводства, переработки и реализации продукции животноводства, в целях возмещения недополученных доходов и (или) финансового обеспечения (возмещения) затрат. Субсидии носят заявительный характер. 
Кроме того запланированы расходы для осуществления переданного государственного полномочия по проведению мероприятий по поддержке животноводства, переработке и реализации продукции животноводства. Расходы запланированы на 4 квартал 2018 года.
</t>
        </r>
        <r>
          <rPr>
            <u/>
            <sz val="16"/>
            <color theme="1"/>
            <rFont val="Times New Roman"/>
            <family val="1"/>
            <charset val="204"/>
          </rPr>
          <t>ДГХ:</t>
        </r>
        <r>
          <rPr>
            <sz val="16"/>
            <color theme="1"/>
            <rFont val="Times New Roman"/>
            <family val="1"/>
            <charset val="204"/>
          </rPr>
          <t xml:space="preserve"> В рамках реализации мероприятий программы предоставлена субсидия на финансовое обеспечение (возмещение) затрат по отлову и содержанию безнадзорных животных. Бюджетные ассигнования использованы в полном объеме. За счет средств окружного бюджета - 1 003,9 тыс.руб. возмещены расходы по отлову и утилизации 208 безнадзорных животных.</t>
        </r>
        <r>
          <rPr>
            <sz val="16"/>
            <color rgb="FFFF0000"/>
            <rFont val="Times New Roman"/>
            <family val="2"/>
            <charset val="204"/>
          </rPr>
          <t xml:space="preserve">
</t>
        </r>
        <r>
          <rPr>
            <u/>
            <sz val="16"/>
            <color theme="1"/>
            <rFont val="Times New Roman"/>
            <family val="1"/>
            <charset val="204"/>
          </rPr>
          <t>АГ</t>
        </r>
        <r>
          <rPr>
            <sz val="16"/>
            <color theme="1"/>
            <rFont val="Times New Roman"/>
            <family val="1"/>
            <charset val="204"/>
          </rPr>
          <t xml:space="preserve">: Запланированы расходы на оплату труда и начисления на выплаты по оплате труда для осуществления администрирования переданного отдельного государственного полномочия Ханты-Мансийского автономного округа-Югры по проведению мероприятий по предупреждению и ликвидации болезней от животных, их лечению, защите населения от болезней, общих для человека и животных. Расходы запланированы на 4 квартал 2018 года.
</t>
        </r>
        <r>
          <rPr>
            <sz val="16"/>
            <color rgb="FFFF0000"/>
            <rFont val="Times New Roman"/>
            <family val="2"/>
            <charset val="204"/>
          </rPr>
          <t xml:space="preserve">
</t>
        </r>
        <r>
          <rPr>
            <u/>
            <sz val="18"/>
            <rFont val="Times New Roman"/>
            <family val="2"/>
            <charset val="204"/>
          </rPr>
          <t/>
        </r>
      </is>
    </nc>
  </rcc>
</revisions>
</file>

<file path=xl/revisions/revisionLog1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53" sId="1">
    <oc r="J29" t="inlineStr">
      <is>
        <r>
          <rPr>
            <u/>
            <sz val="16"/>
            <rFont val="Times New Roman"/>
            <family val="1"/>
            <charset val="204"/>
          </rPr>
          <t>АГ:</t>
        </r>
        <r>
          <rPr>
            <sz val="16"/>
            <rFont val="Times New Roman"/>
            <family val="1"/>
            <charset val="204"/>
          </rPr>
          <t xml:space="preserve"> Функции по обеспечению организации  деятельности  комиссий по делам несовершеннолетних и защите их прав, по опеке и попечительству, предоставление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  в рамках переданных государственных полномочий осущестляются в плановом режиме.</t>
        </r>
        <r>
          <rPr>
            <sz val="16"/>
            <color rgb="FFFF0000"/>
            <rFont val="Times New Roman"/>
            <family val="2"/>
            <charset val="204"/>
          </rPr>
          <t xml:space="preserve">
   </t>
        </r>
        <r>
          <rPr>
            <sz val="16"/>
            <rFont val="Times New Roman"/>
            <family val="1"/>
            <charset val="204"/>
          </rPr>
          <t xml:space="preserve">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t>
        </r>
        <r>
          <rPr>
            <sz val="16"/>
            <color rgb="FFFF0000"/>
            <rFont val="Times New Roman"/>
            <family val="2"/>
            <charset val="204"/>
          </rPr>
          <t xml:space="preserve">
</t>
        </r>
        <r>
          <rPr>
            <u/>
            <sz val="16"/>
            <color rgb="FFFF0000"/>
            <rFont val="Times New Roman"/>
            <family val="2"/>
            <charset val="204"/>
          </rPr>
          <t>ДГХ:</t>
        </r>
        <r>
          <rPr>
            <sz val="16"/>
            <color rgb="FFFF0000"/>
            <rFont val="Times New Roman"/>
            <family val="2"/>
            <charset val="204"/>
          </rPr>
          <t xml:space="preserve"> В  2018 году запланирован ремонт 4 жилых помещений детям-сиротам по следующим адресам:
- ул. Мелик-Карамова, 41, кв. 19 (60,4 м2);
- ул. 50 лет ВЛКСМ, 11, кв. 54 (40,1 м2);
- ул. Майская, 10, кв. 147 (27,5 м2);
- ул. Мира, 9, кв. 97 (52м2).
По состоянию на 01.06.2018:
1) Оказаны услуги по проверке смет по первым трем адресам на сумму 21,0 тыс.руб.;
2) Ведется работа по заключению муниципального контракта с ООО "Виктум" по ремонту квартир по ул. Мелик-Карамова, 41, кв. 19 и ул. Майская, 10, кв. 147 на сумму 417,3 тыс.руб. экономия по итогам проведения торгов составила 118,68656 тыс.руб.;
3) Закупка на ремонт помещений на сумму 201,1 тыс.руб. по оставшимся адресам размещена, дата проведения аукциона 13.06.2018.
Резерв для уточнения адресного перечня квартир на проведение работ по ремонту в сумме 3 802,6 тыс.руб., по проверке смет - 4,8 тыс.руб.
Расходы запланированы на 3 квартал 2018 года.
</t>
        </r>
        <r>
          <rPr>
            <u/>
            <sz val="16"/>
            <color rgb="FFFF0000"/>
            <rFont val="Times New Roman"/>
            <family val="2"/>
            <charset val="204"/>
          </rPr>
          <t>ДАиГ</t>
        </r>
        <r>
          <rPr>
            <sz val="16"/>
            <color rgb="FFFF0000"/>
            <rFont val="Times New Roman"/>
            <family val="2"/>
            <charset val="204"/>
          </rPr>
          <t xml:space="preserve">: В рамках реализации мероприятий программы планируется приобретение жилых помещений для детей-сирот и детей оставшихся без попечения родителей. 
Согласно плану-графику аукцион на приобретение 1 квартиры состоялся в апреле 2018 года.
Аукцион на приобретение 32 квартир в апреле 2018 года признан не состоявшимся по причине отсутствия претендентов на участие. 
30.03.2018 года выделены дополнительные средства из окружного бюджета.
Заявка на приобретение квартир будет размещена повторно в июне 2018 года на всю сумму.
</t>
        </r>
        <r>
          <rPr>
            <u/>
            <sz val="16"/>
            <color rgb="FFFF0000"/>
            <rFont val="Times New Roman"/>
            <family val="2"/>
            <charset val="204"/>
          </rPr>
          <t>ДО:</t>
        </r>
        <r>
          <rPr>
            <sz val="16"/>
            <color rgb="FFFF0000"/>
            <rFont val="Times New Roman"/>
            <family val="2"/>
            <charset val="204"/>
          </rPr>
          <t xml:space="preserve"> реализация  мероприятий программы осуществляется в плановом режиме, освоение средств планируется до конца 2018 года. Планируемая  доля  детей-сирот и детей, оставшихся без попечения родителей  в возрасте от 6 до 17 лет (включительно), прошедших  оздоровление в организациях отдыха детей и их оздоровления, от общей численности детей, нуждающихся  в оздоровлении, - 37,4 % , планируемое количество для приобретения путевок - 200 шт.</t>
        </r>
      </is>
    </oc>
    <nc r="J29" t="inlineStr">
      <is>
        <r>
          <rPr>
            <u/>
            <sz val="16"/>
            <rFont val="Times New Roman"/>
            <family val="1"/>
            <charset val="204"/>
          </rPr>
          <t>АГ:</t>
        </r>
        <r>
          <rPr>
            <sz val="16"/>
            <rFont val="Times New Roman"/>
            <family val="1"/>
            <charset val="204"/>
          </rPr>
          <t xml:space="preserve"> Функции по обеспечению организации  деятельности  комиссий по делам несовершеннолетних и защите их прав, по опеке и попечительству, предоставление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  в рамках переданных государственных полномочий осущестляются в плановом режиме.</t>
        </r>
        <r>
          <rPr>
            <sz val="16"/>
            <color rgb="FFFF0000"/>
            <rFont val="Times New Roman"/>
            <family val="2"/>
            <charset val="204"/>
          </rPr>
          <t xml:space="preserve">
   </t>
        </r>
        <r>
          <rPr>
            <sz val="16"/>
            <rFont val="Times New Roman"/>
            <family val="1"/>
            <charset val="204"/>
          </rPr>
          <t xml:space="preserve">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t>
        </r>
        <r>
          <rPr>
            <sz val="16"/>
            <color rgb="FFFF0000"/>
            <rFont val="Times New Roman"/>
            <family val="2"/>
            <charset val="204"/>
          </rPr>
          <t xml:space="preserve">
</t>
        </r>
        <r>
          <rPr>
            <u/>
            <sz val="16"/>
            <color theme="1"/>
            <rFont val="Times New Roman"/>
            <family val="1"/>
            <charset val="204"/>
          </rPr>
          <t>ДГХ:</t>
        </r>
        <r>
          <rPr>
            <sz val="16"/>
            <color theme="1"/>
            <rFont val="Times New Roman"/>
            <family val="1"/>
            <charset val="204"/>
          </rPr>
          <t xml:space="preserve"> В  2018 году запланирован ремонт 4 жилых помещений детям-сиротам по следующим адресам:
- ул. Мелик-Карамова, 41, кв. 19 (60,4 м2);
- ул. 50 лет ВЛКСМ, 11, кв. 54 (40,1 м2);
- ул. Майская, 10, кв. 147 (27,5 м2);
- ул. Мира, 9, кв. 97 (52м2).
По состоянию на 01.07.2018:
1) Оказаны услуги по проверке смет по первым трем адресам на сумму 21,0 тыс.руб.;
2) Заключен муниципальный контракт от 29.05.2018 № 15-ГХ с ООО "Виктум" по ремонту квартир по ул. Мелик-Карамова, 41, кв. 19 и ул. Майская, 10, кв. 147 на сумму 417,32 тыс.руб. Срок выполнения работ - 60 дней с даты заключения контракта.  
3) В процессе заключения муниципальный контракт с ООО "Виктум" на ремонт квартиры по ул. Мира, 9,кв.97 на сумму 200,083 тыс.руб. Срок выполнения работ - 60 дней с даты заключения контракта. 
Резерв для уточнения адресного перечня квартир на проведение работ по ремонту в сумме 3 802,6 тыс.руб., по проверке смет - 4,8 тыс.руб.
Расходы запланированы на 3 квартал 2018 года.
</t>
        </r>
        <r>
          <rPr>
            <sz val="16"/>
            <color rgb="FFFF0000"/>
            <rFont val="Times New Roman"/>
            <family val="2"/>
            <charset val="204"/>
          </rPr>
          <t xml:space="preserve">
</t>
        </r>
        <r>
          <rPr>
            <u/>
            <sz val="16"/>
            <color rgb="FFFF0000"/>
            <rFont val="Times New Roman"/>
            <family val="2"/>
            <charset val="204"/>
          </rPr>
          <t>ДАиГ</t>
        </r>
        <r>
          <rPr>
            <sz val="16"/>
            <color rgb="FFFF0000"/>
            <rFont val="Times New Roman"/>
            <family val="2"/>
            <charset val="204"/>
          </rPr>
          <t xml:space="preserve">: В рамках реализации мероприятий программы планируется приобретение жилых помещений для детей-сирот и детей оставшихся без попечения родителей. 
Согласно плану-графику аукцион на приобретение 1 квартиры состоялся в апреле 2018 года.
Аукцион на приобретение 32 квартир в апреле 2018 года признан не состоявшимся по причине отсутствия претендентов на участие. 
30.03.2018 года выделены дополнительные средства из окружного бюджета.
Заявка на приобретение квартир будет размещена повторно в июне 2018 года на всю сумму.
</t>
        </r>
        <r>
          <rPr>
            <u/>
            <sz val="16"/>
            <color rgb="FFFF0000"/>
            <rFont val="Times New Roman"/>
            <family val="2"/>
            <charset val="204"/>
          </rPr>
          <t>ДО:</t>
        </r>
        <r>
          <rPr>
            <sz val="16"/>
            <color rgb="FFFF0000"/>
            <rFont val="Times New Roman"/>
            <family val="2"/>
            <charset val="204"/>
          </rPr>
          <t xml:space="preserve"> реализация  мероприятий программы осуществляется в плановом режиме, освоение средств планируется до конца 2018 года. Планируемая  доля  детей-сирот и детей, оставшихся без попечения родителей  в возрасте от 6 до 17 лет (включительно), прошедших  оздоровление в организациях отдыха детей и их оздоровления, от общей численности детей, нуждающихся  в оздоровлении, - 37,4 % , планируемое количество для приобретения путевок - 200 шт.</t>
        </r>
      </is>
    </nc>
  </rcc>
</revisions>
</file>

<file path=xl/revisions/revisionLog1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140" start="0" length="0">
    <dxf>
      <font>
        <sz val="16"/>
        <color rgb="FFFF0000"/>
      </font>
    </dxf>
  </rfmt>
  <rcc rId="1254" sId="1">
    <oc r="J140" t="inlineStr">
      <is>
        <r>
          <rPr>
            <u/>
            <sz val="16"/>
            <color rgb="FFFF0000"/>
            <rFont val="Times New Roman"/>
            <family val="2"/>
            <charset val="204"/>
          </rPr>
          <t xml:space="preserve">ДГХ: 
</t>
        </r>
        <r>
          <rPr>
            <sz val="16"/>
            <color rgb="FFFF0000"/>
            <rFont val="Times New Roman"/>
            <family val="2"/>
            <charset val="204"/>
          </rPr>
          <t xml:space="preserve">В рамках подпрограммы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предусмотрено:
1) выполнение капитального ремонта объектов коммунального комплекса на основании соглашения между Администрацией города Сургута и ДЖККиЭ ХМАО-Югры от 28.03.2018 № 3-Согл 2018 в рамках субсидии на финансовое обеспечение (возмещение) затрат по капитальному ремонту систем теплоснабжения, водоснабжения и водоотведения для подготовки к осенне-зимнему периоду планируется выполнить  капитальный ремонт объектов:
- "Магистральные сети водопровода по ул. Дзержинского участок от ж/д 7/3 до ул. Республики";
- "Тепломагистраль № 4 от УТ-1-3ТК16 до ЦТП № 6 в микрорайоне А. Участок 3 ТК15а от точки врезки в существующую сеть до 3 ТК 16". 
Расходы запланированы на 4 квартал 2018. 
В рамках подпрограммы  "Обеспечение равных прав потребителей на получение энергетических ресурсов" запланированы:
1)  возмещение недополученных доходов организациям, осуществляющим реализацию населению сжиженного газа по социально ориентированным розничным ценам. Субсидия носит заявительный характер. На 01.04.2018 поступила заявка от АО "Сжиженный газ Север, заключено соглашение от 26.04.2018 № 19 на предоставление из бюджета города за период с 01.01.2018 по 31.12.2018 года субсидии на сумму 6 646,55496 тыс.руб. (ДГХ)
2) расходы на оплату труда для осуществления переданного государственного полномочия. (УБУиО)
В рамках подпрограммы "Повышение энергоэффективности в отраслях экономики" предусмотрено:
1) установка (замена) АУРТЭ в 5 зданиях учреждений, установка (замена)  индивидуальных приборов учета  в муниципальных жилых и нежилых помещениях в количестве 106 шт. По результатам электронного аукциона определен победитель ООО "Все инструменты север", заключен с победителем муниципальный контракт от 14.05.2018 № 48 на сумму 246,06 тыс.руб., срок выполнения работ до 21.07.2018, оплата работ – 3 квартал 2018 года;  - 98,02 тыс.руб. - экономия средств по результатам конкурса. По заявлению нанимателя планируется заключить договор на установку ИПУ ХГВС (2 шт.) в муниципальной комнате, заключен договор с ООО "Все инструменты север" от 11.05.2018 № 39 на сумму  2,8 тыс.руб. Работы выполнены и оплачены - 2,8 тыс.руб. (ДГХ)
2) ведется работа по подготовке технического задания и разработке конкурсной документации на выполнение работ по установке (замене) индивидуальных приборов учета  в нежилых помещениях муниципальной собственности в количестве 16 шт. В связи с изменениями в план-графике закупок размещение конкурса на площадке ЕИС  планируется на июль 2018, заключение МК – август, оплата работ – 4 квартал 2018 года. (КУИ)
3) запланировано выполнение работ по замене оконных блоков, ПИР  по замене ИПУ теплоэнергии.   (ХЭУ)
4) Предприятиями города за счет собственных средств запланирована реконструкция уличных водопроводных сетей с применением современных материалов протяженностью 0,9  км, установка 2 частотных преобразователя на котельном оборудовании, ремонт магистральные тепловых сети в двухтрубном исчислении протяжённостью 855 пог.м., произвести замену светильников на светильники с энергосберегающими лампами на 19 объектах.
5) В рамках подпрограммы "Формирование комфортной городской среды" предусмотрено благоустройство дворовых территорий многоквартирных домов в г. Сургуте. До 01.02.2018 приняты заявки управляющих организаций на выполнение благоустройства дворовых территорий, 10.02.2018 сформирован адресный перечень дворовых территорий для выполнения работ по благоустройству по 14 МКД, проведена работа по размещению заявок для выбора подрядной организации. Соглашения с управляющими организациями заключены на благоустройство 14 дворовых территорий, выплачен аванс в сумме  1 752,27299 тыс.руб.  Расходы запланированы на 3, 4 кварталы 2018 года. 
Также планируется выполнить работы по благоустройству еще двух дворовых территорий за счет средств, выделенных из резервного фонда Правительства ХМАО-Югры на финансирование наказов избирателей депутатам Думы ХМАО-Югры (ДГХ). 
</t>
        </r>
        <r>
          <rPr>
            <u/>
            <sz val="16"/>
            <color rgb="FFFF0000"/>
            <rFont val="Times New Roman"/>
            <family val="2"/>
            <charset val="204"/>
          </rPr>
          <t xml:space="preserve">ДАиГ: </t>
        </r>
        <r>
          <rPr>
            <sz val="16"/>
            <color rgb="FFFF0000"/>
            <rFont val="Times New Roman"/>
            <family val="2"/>
            <charset val="204"/>
          </rPr>
          <t>В рамках данной программы предусмотрены средства на строительство объекта  «Пешеходный мост в сквере "Старожилов" в г.Сургуте». Электронные аукционы на выполнение работ по строительству объекта 21.03.2018 и 10.05.2018 признаны несостоявшимися в соотвествии с ч.16. ст.66 ФЗ № 44-ФЗ в связи с отсутствием заявок от претендентов. Очередное размещение заявки состоялось 25.05.2018. Подведение итогов аукциона 20.06.2018. Планируемое окончание работ - декабрь 2018.</t>
        </r>
        <r>
          <rPr>
            <u/>
            <sz val="16"/>
            <color rgb="FFFF0000"/>
            <rFont val="Times New Roman"/>
            <family val="2"/>
            <charset val="204"/>
          </rPr>
          <t xml:space="preserve">
 УППЭК</t>
        </r>
        <r>
          <rPr>
            <sz val="16"/>
            <color rgb="FFFF0000"/>
            <rFont val="Times New Roman"/>
            <family val="2"/>
            <charset val="204"/>
          </rPr>
          <t xml:space="preserve">: в 2018 году планируется благоустройство объекта  "Сквер в мкр-не 31". Средства  будут освоены в течение  года.
</t>
        </r>
        <r>
          <rPr>
            <sz val="24"/>
            <color rgb="FFFF0000"/>
            <rFont val="Times New Roman"/>
            <family val="2"/>
            <charset val="204"/>
          </rPr>
          <t xml:space="preserve">
                   </t>
        </r>
        <r>
          <rPr>
            <sz val="16"/>
            <color rgb="FFFF0000"/>
            <rFont val="Times New Roman"/>
            <family val="2"/>
            <charset val="204"/>
          </rPr>
          <t xml:space="preserve">                                                                                         </t>
        </r>
      </is>
    </oc>
    <nc r="J140" t="inlineStr">
      <is>
        <r>
          <rPr>
            <u/>
            <sz val="16"/>
            <color theme="1"/>
            <rFont val="Times New Roman"/>
            <family val="1"/>
            <charset val="204"/>
          </rPr>
          <t xml:space="preserve">ДГХ: 
</t>
        </r>
        <r>
          <rPr>
            <sz val="16"/>
            <color theme="1"/>
            <rFont val="Times New Roman"/>
            <family val="1"/>
            <charset val="204"/>
          </rPr>
          <t>В рамках подпрограммы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предусмотрено:
1) выполнение капитального ремонта объектов коммунального комплекса на основании соглашения между Администрацией города Сургута и ДЖККиЭ ХМАО-Югры от 28.03.2018 № 3-Согл 2018 в рамках субсидии на финансовое обеспечение (возмещение) затрат по капитальному ремонту систем теплоснабжения, водоснабжения и водоотведения для подготовки к осенне-зимнему периоду планируется выполнить  капитальный ремонт объектов:
- "Магистральные сети водопровода по ул. Дзержинского участок от ж/д 7/3 до ул. Республики";
- "Тепломагистраль № 4 от УТ-1-3ТК16 до ЦТП № 6 в микрорайоне А. Участок 3 ТК15а от точки врезки в существующую сеть до 3 ТК 16". 
Расходы запланированы на 4 квартал 2018. 
В рамках подпрограммы  "Обеспечение равных прав потребителей на получение энергетических ресурсов" запланированы:
1)  возмещение недополученных доходов организациям, осуществляющим реализацию населению сжиженного газа по социально ориентированным розничным ценам. Субсидия носит заявительный характер. На 01.04.2018 поступила заявка от АО "Сжиженный газ Север, заключено соглашение от 26.04.2018 № 19 на предоставление из бюджета города за период с 01.01.2018 по 31.12.2018 года субсидии на сумму 6 646,55496 тыс.руб. (ДГХ)
2) расходы на оплату труда для осуществления переданного государственного полномочия. (УБУиО)
В рамках подпрограммы "Повышение энергоэффективности в отраслях экономики" предусмотрено:
1) установка (замена) АУРТЭ в 5 зданиях учреждений, установка (замена)  индивидуальных приборов учета  в муниципальных жилых и нежилых помещениях в количестве 106 шт.</t>
        </r>
        <r>
          <rPr>
            <sz val="16"/>
            <color rgb="FFFF0000"/>
            <rFont val="Times New Roman"/>
            <family val="2"/>
            <charset val="204"/>
          </rPr>
          <t xml:space="preserve"> </t>
        </r>
        <r>
          <rPr>
            <sz val="16"/>
            <color theme="1"/>
            <rFont val="Times New Roman"/>
            <family val="1"/>
            <charset val="204"/>
          </rPr>
          <t>По результатам электронного аукциона определен победитель ООО "Все инструменты север", заключен с победителем муниципальный контракт от 14.05.2018 № 48 на сумму 246,06 тыс.руб., срок выполнения работ до 21.07.2018, оплата работ – 3 квартал 2018 года;  - 98,02 тыс.руб. - экономия средств по результатам конкурса. По заявлению нанимателя планируется заключить договор на установку ИПУ ХГВС (2 шт.) в муниципальной комнате, заключен договор с ООО "Все инструменты север" от 11.05.2018 № 39 на сумму  2,8 тыс.руб. Работы выполнены и оплачены - 2,8 тыс.руб. Также запланированы работы по замене комплектующих АУРТЭ в 17 объектах социальной сферы. (ДГХ)</t>
        </r>
        <r>
          <rPr>
            <sz val="16"/>
            <color rgb="FFFF0000"/>
            <rFont val="Times New Roman"/>
            <family val="2"/>
            <charset val="204"/>
          </rPr>
          <t xml:space="preserve">
2) ведется работа по подготовке технического задания и разработке конкурсной документации на выполнение работ по установке (замене) индивидуальных приборов учета  в нежилых помещениях муниципальной собственности в количестве 16 шт. В связи с изменениями в план-графике закупок размещение конкурса на площадке ЕИС  планируется на июль 2018, заключение МК – август, оплата работ – 4 квартал 2018 года. (КУИ)
3) запланировано выполнение работ по замене оконных блоков, ПИР  по замене ИПУ теплоэнергии.   (ХЭУ)
4) Предприятиями города за счет собственных средств запланирована реконструкция уличных водопроводных сетей с применением современных материалов протяженностью 0,9  км, установка 2 частотных преобразователя на котельном оборудовании, ремонт магистральные тепловых сети в двухтрубном исчислении протяжённостью 855 пог.м., произвести замену светильников на светильники с энергосберегающими лампами на 19 объектах.
5) В рамках подпрограммы "Формирование комфортной городской среды" предусмотрено благоустройство дворовых территорий многоквартирных домов в г. Сургуте. До 01.02.2018 приняты заявки управляющих организаций на выполнение благоустройства дворовых территорий, 10.02.2018 сформирован адресный перечень дворовых территорий для выполнения работ по благоустройству по 14 МКД, проведена работа по размещению заявок для выбора подрядной организации. Соглашения с управляющими организациями заключены на благоустройство 14 дворовых территорий, выплачен аванс в сумме  1 752,27299 тыс.руб.  Расходы запланированы на 3, 4 кварталы 2018 года. 
Также планируется выполнить работы по благоустройству еще двух дворовых территорий за счет средств, выделенных из резервного фонда Правительства ХМАО-Югры на финансирование наказов избирателей депутатам Думы ХМАО-Югры (ДГХ). 
</t>
        </r>
        <r>
          <rPr>
            <u/>
            <sz val="16"/>
            <color rgb="FFFF0000"/>
            <rFont val="Times New Roman"/>
            <family val="2"/>
            <charset val="204"/>
          </rPr>
          <t xml:space="preserve">ДАиГ: </t>
        </r>
        <r>
          <rPr>
            <sz val="16"/>
            <color rgb="FFFF0000"/>
            <rFont val="Times New Roman"/>
            <family val="2"/>
            <charset val="204"/>
          </rPr>
          <t>В рамках данной программы предусмотрены средства на строительство объекта  «Пешеходный мост в сквере "Старожилов" в г.Сургуте». Электронные аукционы на выполнение работ по строительству объекта 21.03.2018 и 10.05.2018 признаны несостоявшимися в соотвествии с ч.16. ст.66 ФЗ № 44-ФЗ в связи с отсутствием заявок от претендентов. Очередное размещение заявки состоялось 25.05.2018. Подведение итогов аукциона 20.06.2018. Планируемое окончание работ - декабрь 2018.</t>
        </r>
        <r>
          <rPr>
            <u/>
            <sz val="16"/>
            <color rgb="FFFF0000"/>
            <rFont val="Times New Roman"/>
            <family val="2"/>
            <charset val="204"/>
          </rPr>
          <t xml:space="preserve">
 УППЭК</t>
        </r>
        <r>
          <rPr>
            <sz val="16"/>
            <color rgb="FFFF0000"/>
            <rFont val="Times New Roman"/>
            <family val="2"/>
            <charset val="204"/>
          </rPr>
          <t xml:space="preserve">: в 2018 году планируется благоустройство объекта  "Сквер в мкр-не 31". Средства  будут освоены в течение  года.
</t>
        </r>
        <r>
          <rPr>
            <sz val="24"/>
            <color rgb="FFFF0000"/>
            <rFont val="Times New Roman"/>
            <family val="2"/>
            <charset val="204"/>
          </rPr>
          <t xml:space="preserve">
                   </t>
        </r>
        <r>
          <rPr>
            <sz val="16"/>
            <color rgb="FFFF0000"/>
            <rFont val="Times New Roman"/>
            <family val="2"/>
            <charset val="204"/>
          </rPr>
          <t xml:space="preserve">                                                                                         </t>
        </r>
      </is>
    </nc>
  </rcc>
  <rfmt sheetId="1" sqref="H140:I141" start="0" length="2147483647">
    <dxf>
      <font>
        <color theme="1"/>
      </font>
    </dxf>
  </rfmt>
</revisions>
</file>

<file path=xl/revisions/revisionLog1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55" sId="1">
    <oc r="J140" t="inlineStr">
      <is>
        <r>
          <rPr>
            <u/>
            <sz val="16"/>
            <color theme="1"/>
            <rFont val="Times New Roman"/>
            <family val="1"/>
            <charset val="204"/>
          </rPr>
          <t xml:space="preserve">ДГХ: 
</t>
        </r>
        <r>
          <rPr>
            <sz val="16"/>
            <color theme="1"/>
            <rFont val="Times New Roman"/>
            <family val="1"/>
            <charset val="204"/>
          </rPr>
          <t>В рамках подпрограммы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предусмотрено:
1) выполнение капитального ремонта объектов коммунального комплекса на основании соглашения между Администрацией города Сургута и ДЖККиЭ ХМАО-Югры от 28.03.2018 № 3-Согл 2018 в рамках субсидии на финансовое обеспечение (возмещение) затрат по капитальному ремонту систем теплоснабжения, водоснабжения и водоотведения для подготовки к осенне-зимнему периоду планируется выполнить  капитальный ремонт объектов:
- "Магистральные сети водопровода по ул. Дзержинского участок от ж/д 7/3 до ул. Республики";
- "Тепломагистраль № 4 от УТ-1-3ТК16 до ЦТП № 6 в микрорайоне А. Участок 3 ТК15а от точки врезки в существующую сеть до 3 ТК 16". 
Расходы запланированы на 4 квартал 2018. 
В рамках подпрограммы  "Обеспечение равных прав потребителей на получение энергетических ресурсов" запланированы:
1)  возмещение недополученных доходов организациям, осуществляющим реализацию населению сжиженного газа по социально ориентированным розничным ценам. Субсидия носит заявительный характер. На 01.04.2018 поступила заявка от АО "Сжиженный газ Север, заключено соглашение от 26.04.2018 № 19 на предоставление из бюджета города за период с 01.01.2018 по 31.12.2018 года субсидии на сумму 6 646,55496 тыс.руб. (ДГХ)
2) расходы на оплату труда для осуществления переданного государственного полномочия. (УБУиО)
В рамках подпрограммы "Повышение энергоэффективности в отраслях экономики" предусмотрено:
1) установка (замена) АУРТЭ в 5 зданиях учреждений, установка (замена)  индивидуальных приборов учета  в муниципальных жилых и нежилых помещениях в количестве 106 шт.</t>
        </r>
        <r>
          <rPr>
            <sz val="16"/>
            <color rgb="FFFF0000"/>
            <rFont val="Times New Roman"/>
            <family val="2"/>
            <charset val="204"/>
          </rPr>
          <t xml:space="preserve"> </t>
        </r>
        <r>
          <rPr>
            <sz val="16"/>
            <color theme="1"/>
            <rFont val="Times New Roman"/>
            <family val="1"/>
            <charset val="204"/>
          </rPr>
          <t>По результатам электронного аукциона определен победитель ООО "Все инструменты север", заключен с победителем муниципальный контракт от 14.05.2018 № 48 на сумму 246,06 тыс.руб., срок выполнения работ до 21.07.2018, оплата работ – 3 квартал 2018 года;  - 98,02 тыс.руб. - экономия средств по результатам конкурса. По заявлению нанимателя планируется заключить договор на установку ИПУ ХГВС (2 шт.) в муниципальной комнате, заключен договор с ООО "Все инструменты север" от 11.05.2018 № 39 на сумму  2,8 тыс.руб. Работы выполнены и оплачены - 2,8 тыс.руб. Также запланированы работы по замене комплектующих АУРТЭ в 17 объектах социальной сферы. (ДГХ)</t>
        </r>
        <r>
          <rPr>
            <sz val="16"/>
            <color rgb="FFFF0000"/>
            <rFont val="Times New Roman"/>
            <family val="2"/>
            <charset val="204"/>
          </rPr>
          <t xml:space="preserve">
2) ведется работа по подготовке технического задания и разработке конкурсной документации на выполнение работ по установке (замене) индивидуальных приборов учета  в нежилых помещениях муниципальной собственности в количестве 16 шт. В связи с изменениями в план-графике закупок размещение конкурса на площадке ЕИС  планируется на июль 2018, заключение МК – август, оплата работ – 4 квартал 2018 года. (КУИ)
3) запланировано выполнение работ по замене оконных блоков, ПИР  по замене ИПУ теплоэнергии.   (ХЭУ)
4) Предприятиями города за счет собственных средств запланирована реконструкция уличных водопроводных сетей с применением современных материалов протяженностью 0,9  км, установка 2 частотных преобразователя на котельном оборудовании, ремонт магистральные тепловых сети в двухтрубном исчислении протяжённостью 855 пог.м., произвести замену светильников на светильники с энергосберегающими лампами на 19 объектах.
5) В рамках подпрограммы "Формирование комфортной городской среды" предусмотрено благоустройство дворовых территорий многоквартирных домов в г. Сургуте. До 01.02.2018 приняты заявки управляющих организаций на выполнение благоустройства дворовых территорий, 10.02.2018 сформирован адресный перечень дворовых территорий для выполнения работ по благоустройству по 14 МКД, проведена работа по размещению заявок для выбора подрядной организации. Соглашения с управляющими организациями заключены на благоустройство 14 дворовых территорий, выплачен аванс в сумме  1 752,27299 тыс.руб.  Расходы запланированы на 3, 4 кварталы 2018 года. 
Также планируется выполнить работы по благоустройству еще двух дворовых территорий за счет средств, выделенных из резервного фонда Правительства ХМАО-Югры на финансирование наказов избирателей депутатам Думы ХМАО-Югры (ДГХ). 
</t>
        </r>
        <r>
          <rPr>
            <u/>
            <sz val="16"/>
            <color rgb="FFFF0000"/>
            <rFont val="Times New Roman"/>
            <family val="2"/>
            <charset val="204"/>
          </rPr>
          <t xml:space="preserve">ДАиГ: </t>
        </r>
        <r>
          <rPr>
            <sz val="16"/>
            <color rgb="FFFF0000"/>
            <rFont val="Times New Roman"/>
            <family val="2"/>
            <charset val="204"/>
          </rPr>
          <t>В рамках данной программы предусмотрены средства на строительство объекта  «Пешеходный мост в сквере "Старожилов" в г.Сургуте». Электронные аукционы на выполнение работ по строительству объекта 21.03.2018 и 10.05.2018 признаны несостоявшимися в соотвествии с ч.16. ст.66 ФЗ № 44-ФЗ в связи с отсутствием заявок от претендентов. Очередное размещение заявки состоялось 25.05.2018. Подведение итогов аукциона 20.06.2018. Планируемое окончание работ - декабрь 2018.</t>
        </r>
        <r>
          <rPr>
            <u/>
            <sz val="16"/>
            <color rgb="FFFF0000"/>
            <rFont val="Times New Roman"/>
            <family val="2"/>
            <charset val="204"/>
          </rPr>
          <t xml:space="preserve">
 УППЭК</t>
        </r>
        <r>
          <rPr>
            <sz val="16"/>
            <color rgb="FFFF0000"/>
            <rFont val="Times New Roman"/>
            <family val="2"/>
            <charset val="204"/>
          </rPr>
          <t xml:space="preserve">: в 2018 году планируется благоустройство объекта  "Сквер в мкр-не 31". Средства  будут освоены в течение  года.
</t>
        </r>
        <r>
          <rPr>
            <sz val="24"/>
            <color rgb="FFFF0000"/>
            <rFont val="Times New Roman"/>
            <family val="2"/>
            <charset val="204"/>
          </rPr>
          <t xml:space="preserve">
                   </t>
        </r>
        <r>
          <rPr>
            <sz val="16"/>
            <color rgb="FFFF0000"/>
            <rFont val="Times New Roman"/>
            <family val="2"/>
            <charset val="204"/>
          </rPr>
          <t xml:space="preserve">                                                                                         </t>
        </r>
      </is>
    </oc>
    <nc r="J140" t="inlineStr">
      <is>
        <r>
          <rPr>
            <u/>
            <sz val="16"/>
            <color theme="1"/>
            <rFont val="Times New Roman"/>
            <family val="1"/>
            <charset val="204"/>
          </rPr>
          <t xml:space="preserve">ДГХ: 
</t>
        </r>
        <r>
          <rPr>
            <sz val="16"/>
            <color theme="1"/>
            <rFont val="Times New Roman"/>
            <family val="1"/>
            <charset val="204"/>
          </rPr>
          <t>В рамках подпрограммы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предусмотрено:
1) выполнение капитального ремонта объектов коммунального комплекса на основании соглашения между Администрацией города Сургута и ДЖККиЭ ХМАО-Югры от 28.03.2018 № 3-Согл 2018 в рамках субсидии на финансовое обеспечение (возмещение) затрат по капитальному ремонту систем теплоснабжения, водоснабжения и водоотведения для подготовки к осенне-зимнему периоду планируется выполнить  капитальный ремонт объектов:
- "Магистральные сети водопровода по ул. Дзержинского участок от ж/д 7/3 до ул. Республики";
- "Тепломагистраль № 4 от УТ-1-3ТК16 до ЦТП № 6 в микрорайоне А. Участок 3 ТК15а от точки врезки в существующую сеть до 3 ТК 16". 
Расходы запланированы на 4 квартал 2018. 
В рамках подпрограммы  "Обеспечение равных прав потребителей на получение энергетических ресурсов" запланированы:
1)  возмещение недополученных доходов организациям, осуществляющим реализацию населению сжиженного газа по социально ориентированным розничным ценам. Субсидия носит заявительный характер. На 01.04.2018 поступила заявка от АО "Сжиженный газ Север, заключено соглашение от 26.04.2018 № 19 на предоставление из бюджета города за период с 01.01.2018 по 31.12.2018 года субсидии на сумму 6 646,55496 тыс.руб. (ДГХ)
2) расходы на оплату труда для осуществления переданного государственного полномочия. (УБУиО)
В рамках подпрограммы "Повышение энергоэффективности в отраслях экономики" предусмотрено:
1) установка (замена) АУРТЭ в 5 зданиях учреждений, установка (замена)  индивидуальных приборов учета  в муниципальных жилых и нежилых помещениях в количестве 106 шт.</t>
        </r>
        <r>
          <rPr>
            <sz val="16"/>
            <color rgb="FFFF0000"/>
            <rFont val="Times New Roman"/>
            <family val="2"/>
            <charset val="204"/>
          </rPr>
          <t xml:space="preserve"> </t>
        </r>
        <r>
          <rPr>
            <sz val="16"/>
            <color theme="1"/>
            <rFont val="Times New Roman"/>
            <family val="1"/>
            <charset val="204"/>
          </rPr>
          <t xml:space="preserve">По результатам электронного аукциона определен победитель ООО "Все инструменты север", заключен с победителем муниципальный контракт от 14.05.2018 № 48 на сумму 246,06 тыс.руб., срок выполнения работ до 21.07.2018, оплата работ – 3 квартал 2018 года;  - 98,02 тыс.руб. - экономия средств по результатам конкурса. По заявлению нанимателя планируется заключить договор на установку ИПУ ХГВС (2 шт.) в муниципальной комнате, заключен договор с ООО "Все инструменты север" от 11.05.2018 № 39 на сумму  2,8 тыс.руб. Работы выполнены и оплачены - 2,8 тыс.руб. Также запланированы работы по замене комплектующих АУРТЭ в 17 объектах социальной сферы. (ДГХ)
2) ведется работа по подготовке технического задания и разработке конкурсной документации на выполнение работ по установке (замене) индивидуальных приборов учета  в нежилых помещениях муниципальной собственности в количестве 16 шт. В связи с изменениями в план-графике закупок размещение конкурса на площадке ЕИС  планируется на июль 2018, заключение МК – август, оплата работ – 4 квартал 2018 года. (КУИ)
3) запланировано выполнение работ по замене оконных блоков, ПИР  по замене ИПУ теплоэнергии.   (ХЭУ)
4) Предприятиями города за счет собственных средств выполнены ПИР, планируются работы по реконструкции водоводов по объектам "Водовод до ЦТП-61 мкр.25",  "Магистральные сети водоснабжения ул. Крылова, ул. Привокзальная", котельной № 9, ремонту сетей.
5) В рамках подпрограммы "Формирование комфортной городской среды" предусмотрено благоустройство дворовых территорий многоквартирных домов в г. Сургуте. До 01.02.2018 приняты заявки управляющих организаций на выполнение благоустройства дворовых территорий, 10.02.2018 сформирован адресный перечень дворовых территорий для выполнения работ по благоустройству по 14 МКД, проведена работа по размещению заявок для выбора подрядной организации. Соглашения с управляющими организациями заключены на благоустройство 14 дворовых территорий, выплачен аванс в сумме  1 752,27 тыс.руб.  Расходы запланированы на 3, 4 кварталы 2018 года. 
Также планируется выполнить работы по благоустройству еще двух дворовых территорий за счет средств, выделенных из резервного фонда Правительства ХМАО-Югры на финансирование наказов избирателей депутатам Думы ХМАО-Югры (ДГХ). </t>
        </r>
        <r>
          <rPr>
            <sz val="16"/>
            <color rgb="FFFF0000"/>
            <rFont val="Times New Roman"/>
            <family val="1"/>
            <charset val="204"/>
          </rPr>
          <t xml:space="preserve">
</t>
        </r>
        <r>
          <rPr>
            <u/>
            <sz val="16"/>
            <color theme="1"/>
            <rFont val="Times New Roman"/>
            <family val="1"/>
            <charset val="204"/>
          </rPr>
          <t xml:space="preserve">ДАиГ: 
</t>
        </r>
        <r>
          <rPr>
            <sz val="16"/>
            <color theme="1"/>
            <rFont val="Times New Roman"/>
            <family val="1"/>
            <charset val="204"/>
          </rPr>
          <t>Электронные аукционы на выполнение  работ  по строительству объекта «Пешеходный мост в сквере "Старожилов" в г.Сургуте» 21.03.2018 г , 11.05.2018 г. и 15.06.2018 г  признаны несосоявшимися  в соответствии ч.16 ст 66 ФЗ №44 - ФЗ в связи с отсутствием заявок от претендентов. Учитывая сроки повтроного размещения заявки, сроки заключения МК, сезонность работ,  выполнение работ в текущем году не представляется возможным. Средства  перераспределены на выполнение работ по благоустройству дворовых территорий решением ДГ заседание которой состоялось в июне 2018 года.</t>
        </r>
        <r>
          <rPr>
            <sz val="16"/>
            <color rgb="FFFF0000"/>
            <rFont val="Times New Roman"/>
            <family val="1"/>
            <charset val="204"/>
          </rPr>
          <t xml:space="preserve">
</t>
        </r>
        <r>
          <rPr>
            <u/>
            <sz val="16"/>
            <color theme="1"/>
            <rFont val="Times New Roman"/>
            <family val="1"/>
            <charset val="204"/>
          </rPr>
          <t xml:space="preserve">
 УППЭК</t>
        </r>
        <r>
          <rPr>
            <sz val="16"/>
            <color theme="1"/>
            <rFont val="Times New Roman"/>
            <family val="1"/>
            <charset val="204"/>
          </rPr>
          <t>: в 2018 году планируется благоустройство объекта  "Сквер в мкр-не 31". Средства  будут освоены в течение  года.</t>
        </r>
        <r>
          <rPr>
            <sz val="16"/>
            <color rgb="FFFF0000"/>
            <rFont val="Times New Roman"/>
            <family val="1"/>
            <charset val="204"/>
          </rPr>
          <t xml:space="preserve">
</t>
        </r>
        <r>
          <rPr>
            <sz val="36"/>
            <color rgb="FFFF0000"/>
            <rFont val="Times New Roman"/>
            <family val="1"/>
            <charset val="204"/>
          </rPr>
          <t xml:space="preserve">
                                                        </t>
        </r>
        <r>
          <rPr>
            <sz val="16"/>
            <color rgb="FFFF0000"/>
            <rFont val="Times New Roman"/>
            <family val="2"/>
            <charset val="204"/>
          </rPr>
          <t xml:space="preserve">                                                    </t>
        </r>
      </is>
    </nc>
  </rcc>
  <rcv guid="{CCF533A2-322B-40E2-88B2-065E6D1D35B4}" action="delete"/>
  <rdn rId="0" localSheetId="1" customView="1" name="Z_CCF533A2_322B_40E2_88B2_065E6D1D35B4_.wvu.PrintArea" hidden="1" oldHidden="1">
    <formula>'на 01.05.2018'!$A$1:$J$193</formula>
    <oldFormula>'на 01.05.2018'!$A$1:$J$193</oldFormula>
  </rdn>
  <rdn rId="0" localSheetId="1" customView="1" name="Z_CCF533A2_322B_40E2_88B2_065E6D1D35B4_.wvu.PrintTitles" hidden="1" oldHidden="1">
    <formula>'на 01.05.2018'!$5:$8</formula>
    <oldFormula>'на 01.05.2018'!$5:$8</oldFormula>
  </rdn>
  <rdn rId="0" localSheetId="1" customView="1" name="Z_CCF533A2_322B_40E2_88B2_065E6D1D35B4_.wvu.FilterData" hidden="1" oldHidden="1">
    <formula>'на 01.05.2018'!$A$7:$J$397</formula>
    <oldFormula>'на 01.05.2018'!$A$7:$J$397</oldFormula>
  </rdn>
  <rcv guid="{CCF533A2-322B-40E2-88B2-065E6D1D35B4}" action="add"/>
</revisions>
</file>

<file path=xl/revisions/revisionLog1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59" sId="1">
    <oc r="J21" t="inlineStr">
      <is>
        <r>
          <rPr>
            <u/>
            <sz val="16"/>
            <color rgb="FFFF0000"/>
            <rFont val="Times New Roman"/>
            <family val="2"/>
            <charset val="204"/>
          </rPr>
          <t>ДО</t>
        </r>
        <r>
          <rPr>
            <sz val="16"/>
            <color rgb="FFFF0000"/>
            <rFont val="Times New Roman"/>
            <family val="2"/>
            <charset val="204"/>
          </rPr>
          <t xml:space="preserve">: Реализация программы осуществляется в плановом режиме, освоение средств планируется до конца 2018 года.
Численность воспитанников, получающих муниципальную услугу «Реализация основных общеобразовательных программ дошкольного образования», на конец года - 30 717 чел.
Численность воспитанников частных организаций, осуществляющих образовательную деятельность по реализации образовательных программ дошкольного образования, на конец года - 1 189 чел.
Численность учащихся, получающих муниципальные услуги «Реализация основных общеобразовательных программ начального общего образования», «Реализация основных общеобразовательных программ основного общего образования», «Реализация основных общеобразовательных программ среднего общего образования» на конец года - 48 757 чел.
Численность учащихся частных общеобразовательных организаций на конец года - 438 чел.
Численность учащихся, получающих муниципальную услугу «Реализация дополнительных общеразвивающих программ», на конец года - 8 482 чел.
Численность детей, получающих муниципальную услугу «Организация отдыха детей и молодежи» в оздоровительных лагерях с дневным пребыванием детей - 11 000 чел.
Численность детей, посещающих лагерь с дневным пребыванием детей на базе некоммерческих организаций, юридических лиц, не являющихся муниципальными учреждениями - 745 чел.
Планируемое для приобретения количество путевок для детей в возрасте от 6 до 17 лет  в организации, обеспечивающие отдых и оздоровление детей - 2 972 шт.
Достижение уровня средней заработной платы по педагогическим работникам муниципальных организаций дополнительного образования детей подведомственных департаменту образования на 01.06.2018 составило 80 448,50 рублей.
</t>
        </r>
        <r>
          <rPr>
            <u/>
            <sz val="16"/>
            <color rgb="FFFF0000"/>
            <rFont val="Times New Roman"/>
            <family val="2"/>
            <charset val="204"/>
          </rPr>
          <t>ДАиГ:</t>
        </r>
        <r>
          <rPr>
            <sz val="16"/>
            <color rgb="FFFF0000"/>
            <rFont val="Times New Roman"/>
            <family val="2"/>
            <charset val="204"/>
          </rPr>
          <t xml:space="preserve"> В рамках реализации государственной программы предусмотрены средства:
 1. На выполнение проектно-изыскательских работ по объектам "Средняя общеобразовательная школа в микрорайоне 32 г.Сургута", "Средняя общеобразовательная школа в микрорайоне 33 г.Сургута".  Заключен муниципальный контракт №15П/2017 от 04.10.2017 с ЗАО "Проектно-инвестиционная компания", сумма по контракту 16 888,2 тыс. руб. Срок выполнения работ - 9 месяцев с даты заключения контракта.  В 2017 году выполнено работ на сумму 7 277,6 тыс. руб. (6549,9 тыс.руб. - средства окружного бюджета, 727,7 тыс.руб. - средства местного бюджета). 
В 2018 году планируется заключение контракта на подключение объекта "Средняя общеобразовательная школа в микрорайоне 33 г.Сургута" к электрическим сетям (на сумму 82,2 тыс. руб.).
 2. На выкуп объектов дошкольного образования - "Детский сад в мкр.20А" и "Развитие застроенной территории части квартала 23А г.Сургута". Выкуп будет произведен по мере готовности объектов.
</t>
        </r>
        <r>
          <rPr>
            <u/>
            <sz val="16"/>
            <color rgb="FFFF0000"/>
            <rFont val="Times New Roman"/>
            <family val="2"/>
            <charset val="204"/>
          </rPr>
          <t>АГ(ДК)</t>
        </r>
        <r>
          <rPr>
            <sz val="16"/>
            <color rgb="FFFF0000"/>
            <rFont val="Times New Roman"/>
            <family val="2"/>
            <charset val="204"/>
          </rPr>
          <t xml:space="preserve">:  Реализация программы осуществляется в плановом режиме, освоение средств планируется до конца 2018 года. Планируемый показатель "Численность детей, посетивших лагерь дневного пребывания" - 700 чел.                
Достижение уровня средней заработной платы  на 01.06.2018 года по педагогическим работникам муниципальных организаций дополнительного образования детей составило 78 800,00 рублей. </t>
        </r>
      </is>
    </oc>
    <nc r="J21" t="inlineStr">
      <is>
        <r>
          <rPr>
            <u/>
            <sz val="16"/>
            <color rgb="FFFF0000"/>
            <rFont val="Times New Roman"/>
            <family val="2"/>
            <charset val="204"/>
          </rPr>
          <t>ДО</t>
        </r>
        <r>
          <rPr>
            <sz val="16"/>
            <color rgb="FFFF0000"/>
            <rFont val="Times New Roman"/>
            <family val="2"/>
            <charset val="204"/>
          </rPr>
          <t xml:space="preserve">: Реализация программы осуществляется в плановом режиме, освоение средств планируется до конца 2018 года.
Численность воспитанников, получающих муниципальную услугу «Реализация основных общеобразовательных программ дошкольного образования», на конец года - 30 717 чел.
Численность воспитанников частных организаций, осуществляющих образовательную деятельность по реализации образовательных программ дошкольного образования, на конец года - 1 189 чел.
Численность учащихся, получающих муниципальные услуги «Реализация основных общеобразовательных программ начального общего образования», «Реализация основных общеобразовательных программ основного общего образования», «Реализация основных общеобразовательных программ среднего общего образования» на конец года - 48 757 чел.
Численность учащихся частных общеобразовательных организаций на конец года - 438 чел.
Численность учащихся, получающих муниципальную услугу «Реализация дополнительных общеразвивающих программ», на конец года - 8 482 чел.
Численность детей, получающих муниципальную услугу «Организация отдыха детей и молодежи» в оздоровительных лагерях с дневным пребыванием детей - 11 000 чел.
Численность детей, посещающих лагерь с дневным пребыванием детей на базе некоммерческих организаций, юридических лиц, не являющихся муниципальными учреждениями - 745 чел.
Планируемое для приобретения количество путевок для детей в возрасте от 6 до 17 лет  в организации, обеспечивающие отдых и оздоровление детей - 2 972 шт.
Достижение уровня средней заработной платы по педагогическим работникам муниципальных организаций дополнительного образования детей подведомственных департаменту образования на 01.06.2018 составило 80 448,50 рублей.
</t>
        </r>
        <r>
          <rPr>
            <u/>
            <sz val="16"/>
            <rFont val="Times New Roman"/>
            <family val="1"/>
            <charset val="204"/>
          </rPr>
          <t xml:space="preserve">ДАиГ: </t>
        </r>
        <r>
          <rPr>
            <sz val="16"/>
            <rFont val="Times New Roman"/>
            <family val="1"/>
            <charset val="204"/>
          </rPr>
          <t xml:space="preserve">В рамках реализации государственной программы предусмотрены средства:
 1. На выполнение проектно-изыскательских работ по объектам "Средняя общеобразовательная школа в микрорайоне 32 г.Сургута", "Средняя общеобразовательная школа в микрорайоне 33 г.Сургута".  Заключен муниципальный контракт №15П/2017 от 04.10.2017 с ЗАО "Проектно-инвестиционная компания", сумма по контракту 16 888,2 тыс. руб. Срок выполнения работ - 9 месяцев с даты заключения контракта.  В 2017 году выполнено работ на сумму 7 277,6 тыс. руб. (6549,9 тыс.руб. - средства окружного бюджета, 727,7 тыс.руб. - средства местного бюджета). 
По "СОШ №32" получено положительное заключение гос.экспертизы проектной документации и инженерных изысканий  № 86 -1 -1-3 -0169 -18 от 31.05.2018. По "СОШ №33" направлен пакет документов на прохождение гос. экспертизы и проверки сметной стоимости. Учитывая сроки прохождения экспертизы, работы будут приняты и оплачены в следующем отчетном периоде. 
Заключен договор № 433/2017/ТП от 29.12.2017 г. с СГЭС по "Средней общеобразовательной школе в мкр.33 г. Сургута" на подключение объекта к электрическим сетям в сумме 82,20 тыс. руб. В текущем году размер платы составляет 60 % от договора - 49,32 тыс. руб., из них оплачено за счет средств местного бюджета в размере 4,93 тыс. руб.; 44,39 тыс. руб. будет оплачена в следующем отчетном периоде по факту поступления средств из округа. Остаток суммы в размере 32,88 тыс. руб. будет оплачен по факту подключения объекта к электросетям.
 2. На выкуп объектов дошкольного образования - "Детский сад в мкр.20А" и "Развитие застроенной территории части квартала 23А г.Сургута". Выкуп будет произведен по мере готовности объектов ориентировочно в IV квартале.
                        </t>
        </r>
        <r>
          <rPr>
            <sz val="16"/>
            <color rgb="FFFF0000"/>
            <rFont val="Times New Roman"/>
            <family val="2"/>
            <charset val="204"/>
          </rPr>
          <t xml:space="preserve">
</t>
        </r>
        <r>
          <rPr>
            <u/>
            <sz val="16"/>
            <color rgb="FFFF0000"/>
            <rFont val="Times New Roman"/>
            <family val="2"/>
            <charset val="204"/>
          </rPr>
          <t>АГ(ДК)</t>
        </r>
        <r>
          <rPr>
            <sz val="16"/>
            <color rgb="FFFF0000"/>
            <rFont val="Times New Roman"/>
            <family val="2"/>
            <charset val="204"/>
          </rPr>
          <t xml:space="preserve">:  Реализация программы осуществляется в плановом режиме, освоение средств планируется до конца 2018 года. Планируемый показатель "Численность детей, посетивших лагерь дневного пребывания" - 700 чел.                
Достижение уровня средней заработной платы  на 01.06.2018 года по педагогическим работникам муниципальных организаций дополнительного образования детей составило 78 800,00 рублей. </t>
        </r>
      </is>
    </nc>
  </rcc>
  <rcc rId="1260" sId="1">
    <oc r="J29" t="inlineStr">
      <is>
        <r>
          <rPr>
            <u/>
            <sz val="16"/>
            <rFont val="Times New Roman"/>
            <family val="1"/>
            <charset val="204"/>
          </rPr>
          <t>АГ:</t>
        </r>
        <r>
          <rPr>
            <sz val="16"/>
            <rFont val="Times New Roman"/>
            <family val="1"/>
            <charset val="204"/>
          </rPr>
          <t xml:space="preserve"> Функции по обеспечению организации  деятельности  комиссий по делам несовершеннолетних и защите их прав, по опеке и попечительству, предоставление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  в рамках переданных государственных полномочий осущестляются в плановом режиме.</t>
        </r>
        <r>
          <rPr>
            <sz val="16"/>
            <color rgb="FFFF0000"/>
            <rFont val="Times New Roman"/>
            <family val="2"/>
            <charset val="204"/>
          </rPr>
          <t xml:space="preserve">
   </t>
        </r>
        <r>
          <rPr>
            <sz val="16"/>
            <rFont val="Times New Roman"/>
            <family val="1"/>
            <charset val="204"/>
          </rPr>
          <t xml:space="preserve">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t>
        </r>
        <r>
          <rPr>
            <sz val="16"/>
            <color rgb="FFFF0000"/>
            <rFont val="Times New Roman"/>
            <family val="2"/>
            <charset val="204"/>
          </rPr>
          <t xml:space="preserve">
</t>
        </r>
        <r>
          <rPr>
            <u/>
            <sz val="16"/>
            <color theme="1"/>
            <rFont val="Times New Roman"/>
            <family val="1"/>
            <charset val="204"/>
          </rPr>
          <t>ДГХ:</t>
        </r>
        <r>
          <rPr>
            <sz val="16"/>
            <color theme="1"/>
            <rFont val="Times New Roman"/>
            <family val="1"/>
            <charset val="204"/>
          </rPr>
          <t xml:space="preserve"> В  2018 году запланирован ремонт 4 жилых помещений детям-сиротам по следующим адресам:
- ул. Мелик-Карамова, 41, кв. 19 (60,4 м2);
- ул. 50 лет ВЛКСМ, 11, кв. 54 (40,1 м2);
- ул. Майская, 10, кв. 147 (27,5 м2);
- ул. Мира, 9, кв. 97 (52м2).
По состоянию на 01.07.2018:
1) Оказаны услуги по проверке смет по первым трем адресам на сумму 21,0 тыс.руб.;
2) Заключен муниципальный контракт от 29.05.2018 № 15-ГХ с ООО "Виктум" по ремонту квартир по ул. Мелик-Карамова, 41, кв. 19 и ул. Майская, 10, кв. 147 на сумму 417,32 тыс.руб. Срок выполнения работ - 60 дней с даты заключения контракта.  
3) В процессе заключения муниципальный контракт с ООО "Виктум" на ремонт квартиры по ул. Мира, 9,кв.97 на сумму 200,083 тыс.руб. Срок выполнения работ - 60 дней с даты заключения контракта. 
Резерв для уточнения адресного перечня квартир на проведение работ по ремонту в сумме 3 802,6 тыс.руб., по проверке смет - 4,8 тыс.руб.
Расходы запланированы на 3 квартал 2018 года.
</t>
        </r>
        <r>
          <rPr>
            <sz val="16"/>
            <color rgb="FFFF0000"/>
            <rFont val="Times New Roman"/>
            <family val="2"/>
            <charset val="204"/>
          </rPr>
          <t xml:space="preserve">
</t>
        </r>
        <r>
          <rPr>
            <u/>
            <sz val="16"/>
            <color rgb="FFFF0000"/>
            <rFont val="Times New Roman"/>
            <family val="2"/>
            <charset val="204"/>
          </rPr>
          <t>ДАиГ</t>
        </r>
        <r>
          <rPr>
            <sz val="16"/>
            <color rgb="FFFF0000"/>
            <rFont val="Times New Roman"/>
            <family val="2"/>
            <charset val="204"/>
          </rPr>
          <t xml:space="preserve">: В рамках реализации мероприятий программы планируется приобретение жилых помещений для детей-сирот и детей оставшихся без попечения родителей. 
Согласно плану-графику аукцион на приобретение 1 квартиры состоялся в апреле 2018 года.
Аукцион на приобретение 32 квартир в апреле 2018 года признан не состоявшимся по причине отсутствия претендентов на участие. 
30.03.2018 года выделены дополнительные средства из окружного бюджета.
Заявка на приобретение квартир будет размещена повторно в июне 2018 года на всю сумму.
</t>
        </r>
        <r>
          <rPr>
            <u/>
            <sz val="16"/>
            <color rgb="FFFF0000"/>
            <rFont val="Times New Roman"/>
            <family val="2"/>
            <charset val="204"/>
          </rPr>
          <t>ДО:</t>
        </r>
        <r>
          <rPr>
            <sz val="16"/>
            <color rgb="FFFF0000"/>
            <rFont val="Times New Roman"/>
            <family val="2"/>
            <charset val="204"/>
          </rPr>
          <t xml:space="preserve"> реализация  мероприятий программы осуществляется в плановом режиме, освоение средств планируется до конца 2018 года. Планируемая  доля  детей-сирот и детей, оставшихся без попечения родителей  в возрасте от 6 до 17 лет (включительно), прошедших  оздоровление в организациях отдыха детей и их оздоровления, от общей численности детей, нуждающихся  в оздоровлении, - 37,4 % , планируемое количество для приобретения путевок - 200 шт.</t>
        </r>
      </is>
    </oc>
    <nc r="J29" t="inlineStr">
      <is>
        <r>
          <rPr>
            <u/>
            <sz val="16"/>
            <rFont val="Times New Roman"/>
            <family val="1"/>
            <charset val="204"/>
          </rPr>
          <t>АГ:</t>
        </r>
        <r>
          <rPr>
            <sz val="16"/>
            <rFont val="Times New Roman"/>
            <family val="1"/>
            <charset val="204"/>
          </rPr>
          <t xml:space="preserve"> Функции по обеспечению организации  деятельности  комиссий по делам несовершеннолетних и защите их прав, по опеке и попечительству, предоставление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  в рамках переданных государственных полномочий осущестляются в плановом режиме.</t>
        </r>
        <r>
          <rPr>
            <sz val="16"/>
            <color rgb="FFFF0000"/>
            <rFont val="Times New Roman"/>
            <family val="2"/>
            <charset val="204"/>
          </rPr>
          <t xml:space="preserve">
   </t>
        </r>
        <r>
          <rPr>
            <sz val="16"/>
            <rFont val="Times New Roman"/>
            <family val="1"/>
            <charset val="204"/>
          </rPr>
          <t xml:space="preserve">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t>
        </r>
        <r>
          <rPr>
            <sz val="16"/>
            <color rgb="FFFF0000"/>
            <rFont val="Times New Roman"/>
            <family val="2"/>
            <charset val="204"/>
          </rPr>
          <t xml:space="preserve">
</t>
        </r>
        <r>
          <rPr>
            <u/>
            <sz val="16"/>
            <color theme="1"/>
            <rFont val="Times New Roman"/>
            <family val="1"/>
            <charset val="204"/>
          </rPr>
          <t>ДГХ:</t>
        </r>
        <r>
          <rPr>
            <sz val="16"/>
            <color theme="1"/>
            <rFont val="Times New Roman"/>
            <family val="1"/>
            <charset val="204"/>
          </rPr>
          <t xml:space="preserve"> В  2018 году запланирован ремонт 4 жилых помещений детям-сиротам по следующим адресам:
- ул. Мелик-Карамова, 41, кв. 19 (60,4 м2);
- ул. 50 лет ВЛКСМ, 11, кв. 54 (40,1 м2);
- ул. Майская, 10, кв. 147 (27,5 м2);
- ул. Мира, 9, кв. 97 (52м2).
По состоянию на 01.07.2018:
1) Оказаны услуги по проверке смет по первым трем адресам на сумму 21,0 тыс.руб.;
2) Заключен муниципальный контракт от 29.05.2018 № 15-ГХ с ООО "Виктум" по ремонту квартир по ул. Мелик-Карамова, 41, кв. 19 и ул. Майская, 10, кв. 147 на сумму 417,32 тыс.руб. Срок выполнения работ - 60 дней с даты заключения контракта.  
3) В процессе заключения муниципальный контракт с ООО "Виктум" на ремонт квартиры по ул. Мира, 9,кв.97 на сумму 200,083 тыс.руб. Срок выполнения работ - 60 дней с даты заключения контракта. 
Резерв для уточнения адресного перечня квартир на проведение работ по ремонту в сумме 3 802,6 тыс.руб., по проверке смет - 4,8 тыс.руб.
Расходы запланированы на 3 квартал 2018 года.
</t>
        </r>
        <r>
          <rPr>
            <sz val="16"/>
            <color rgb="FFFF0000"/>
            <rFont val="Times New Roman"/>
            <family val="2"/>
            <charset val="204"/>
          </rPr>
          <t xml:space="preserve">
</t>
        </r>
        <r>
          <rPr>
            <u/>
            <sz val="16"/>
            <rFont val="Times New Roman"/>
            <family val="1"/>
            <charset val="204"/>
          </rPr>
          <t xml:space="preserve">ДАиГ: </t>
        </r>
        <r>
          <rPr>
            <sz val="16"/>
            <rFont val="Times New Roman"/>
            <family val="1"/>
            <charset val="204"/>
          </rPr>
          <t xml:space="preserve">В рамках реализации мероприятий программы планируется приобретение жилых помещений для детей-сирот и детей оставшихся без попечения родителей. 
Заявки на проведение аукционов по приобретению жилых помещений для участников программы (детей-сирот) размещены в апреле 2018 года (33 - 1 комн.кв., 78 759,9 тыс.руб.). Состоялся аукцион на приобретение 1 квартиры (33 кв.м). В результате уклонения участника от подписания, контракт не заключен. Ведется работа по включению участника в РНП.  Аукционы на приобретение 32 жилых помещений признаны несостоявшимся, по причине отсутствия претендентов на участие. Повторное размещение заявок на приобретение 32 квартир состоялось 25-26 июня 2018 года. Подведение итогов аукциона - 09.07.2018.
30.03.2018 выделены дополнительные средства из окружного бюджета в размере 26 118,7 тыс.руб. Размещение закупки на приобретение 14 жилых помещений для участников программы состоится в июле 2018 года. 
</t>
        </r>
        <r>
          <rPr>
            <sz val="16"/>
            <color rgb="FFFF0000"/>
            <rFont val="Times New Roman"/>
            <family val="2"/>
            <charset val="204"/>
          </rPr>
          <t xml:space="preserve">
</t>
        </r>
        <r>
          <rPr>
            <u/>
            <sz val="16"/>
            <color rgb="FFFF0000"/>
            <rFont val="Times New Roman"/>
            <family val="2"/>
            <charset val="204"/>
          </rPr>
          <t>ДО:</t>
        </r>
        <r>
          <rPr>
            <sz val="16"/>
            <color rgb="FFFF0000"/>
            <rFont val="Times New Roman"/>
            <family val="2"/>
            <charset val="204"/>
          </rPr>
          <t xml:space="preserve"> реализация  мероприятий программы осуществляется в плановом режиме, освоение средств планируется до конца 2018 года. Планируемая  доля  детей-сирот и детей, оставшихся без попечения родителей  в возрасте от 6 до 17 лет (включительно), прошедших  оздоровление в организациях отдыха детей и их оздоровления, от общей численности детей, нуждающихся  в оздоровлении, - 37,4 % , планируемое количество для приобретения путевок - 200 шт.</t>
        </r>
      </is>
    </nc>
  </rcc>
</revisions>
</file>

<file path=xl/revisions/revisionLog1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61" sId="1">
    <oc r="J140" t="inlineStr">
      <is>
        <r>
          <rPr>
            <u/>
            <sz val="16"/>
            <color theme="1"/>
            <rFont val="Times New Roman"/>
            <family val="1"/>
            <charset val="204"/>
          </rPr>
          <t xml:space="preserve">ДГХ: 
</t>
        </r>
        <r>
          <rPr>
            <sz val="16"/>
            <color theme="1"/>
            <rFont val="Times New Roman"/>
            <family val="1"/>
            <charset val="204"/>
          </rPr>
          <t>В рамках подпрограммы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предусмотрено:
1) выполнение капитального ремонта объектов коммунального комплекса на основании соглашения между Администрацией города Сургута и ДЖККиЭ ХМАО-Югры от 28.03.2018 № 3-Согл 2018 в рамках субсидии на финансовое обеспечение (возмещение) затрат по капитальному ремонту систем теплоснабжения, водоснабжения и водоотведения для подготовки к осенне-зимнему периоду планируется выполнить  капитальный ремонт объектов:
- "Магистральные сети водопровода по ул. Дзержинского участок от ж/д 7/3 до ул. Республики";
- "Тепломагистраль № 4 от УТ-1-3ТК16 до ЦТП № 6 в микрорайоне А. Участок 3 ТК15а от точки врезки в существующую сеть до 3 ТК 16". 
Расходы запланированы на 4 квартал 2018. 
В рамках подпрограммы  "Обеспечение равных прав потребителей на получение энергетических ресурсов" запланированы:
1)  возмещение недополученных доходов организациям, осуществляющим реализацию населению сжиженного газа по социально ориентированным розничным ценам. Субсидия носит заявительный характер. На 01.04.2018 поступила заявка от АО "Сжиженный газ Север, заключено соглашение от 26.04.2018 № 19 на предоставление из бюджета города за период с 01.01.2018 по 31.12.2018 года субсидии на сумму 6 646,55496 тыс.руб. (ДГХ)
2) расходы на оплату труда для осуществления переданного государственного полномочия. (УБУиО)
В рамках подпрограммы "Повышение энергоэффективности в отраслях экономики" предусмотрено:
1) установка (замена) АУРТЭ в 5 зданиях учреждений, установка (замена)  индивидуальных приборов учета  в муниципальных жилых и нежилых помещениях в количестве 106 шт.</t>
        </r>
        <r>
          <rPr>
            <sz val="16"/>
            <color rgb="FFFF0000"/>
            <rFont val="Times New Roman"/>
            <family val="2"/>
            <charset val="204"/>
          </rPr>
          <t xml:space="preserve"> </t>
        </r>
        <r>
          <rPr>
            <sz val="16"/>
            <color theme="1"/>
            <rFont val="Times New Roman"/>
            <family val="1"/>
            <charset val="204"/>
          </rPr>
          <t xml:space="preserve">По результатам электронного аукциона определен победитель ООО "Все инструменты север", заключен с победителем муниципальный контракт от 14.05.2018 № 48 на сумму 246,06 тыс.руб., срок выполнения работ до 21.07.2018, оплата работ – 3 квартал 2018 года;  - 98,02 тыс.руб. - экономия средств по результатам конкурса. По заявлению нанимателя планируется заключить договор на установку ИПУ ХГВС (2 шт.) в муниципальной комнате, заключен договор с ООО "Все инструменты север" от 11.05.2018 № 39 на сумму  2,8 тыс.руб. Работы выполнены и оплачены - 2,8 тыс.руб. Также запланированы работы по замене комплектующих АУРТЭ в 17 объектах социальной сферы. (ДГХ)
2) ведется работа по подготовке технического задания и разработке конкурсной документации на выполнение работ по установке (замене) индивидуальных приборов учета  в нежилых помещениях муниципальной собственности в количестве 16 шт. В связи с изменениями в план-графике закупок размещение конкурса на площадке ЕИС  планируется на июль 2018, заключение МК – август, оплата работ – 4 квартал 2018 года. (КУИ)
3) запланировано выполнение работ по замене оконных блоков, ПИР  по замене ИПУ теплоэнергии.   (ХЭУ)
4) Предприятиями города за счет собственных средств выполнены ПИР, планируются работы по реконструкции водоводов по объектам "Водовод до ЦТП-61 мкр.25",  "Магистральные сети водоснабжения ул. Крылова, ул. Привокзальная", котельной № 9, ремонту сетей.
5) В рамках подпрограммы "Формирование комфортной городской среды" предусмотрено благоустройство дворовых территорий многоквартирных домов в г. Сургуте. До 01.02.2018 приняты заявки управляющих организаций на выполнение благоустройства дворовых территорий, 10.02.2018 сформирован адресный перечень дворовых территорий для выполнения работ по благоустройству по 14 МКД, проведена работа по размещению заявок для выбора подрядной организации. Соглашения с управляющими организациями заключены на благоустройство 14 дворовых территорий, выплачен аванс в сумме  1 752,27 тыс.руб.  Расходы запланированы на 3, 4 кварталы 2018 года. 
Также планируется выполнить работы по благоустройству еще двух дворовых территорий за счет средств, выделенных из резервного фонда Правительства ХМАО-Югры на финансирование наказов избирателей депутатам Думы ХМАО-Югры (ДГХ). </t>
        </r>
        <r>
          <rPr>
            <sz val="16"/>
            <color rgb="FFFF0000"/>
            <rFont val="Times New Roman"/>
            <family val="1"/>
            <charset val="204"/>
          </rPr>
          <t xml:space="preserve">
</t>
        </r>
        <r>
          <rPr>
            <u/>
            <sz val="16"/>
            <color theme="1"/>
            <rFont val="Times New Roman"/>
            <family val="1"/>
            <charset val="204"/>
          </rPr>
          <t xml:space="preserve">ДАиГ: 
</t>
        </r>
        <r>
          <rPr>
            <sz val="16"/>
            <color theme="1"/>
            <rFont val="Times New Roman"/>
            <family val="1"/>
            <charset val="204"/>
          </rPr>
          <t>Электронные аукционы на выполнение  работ  по строительству объекта «Пешеходный мост в сквере "Старожилов" в г.Сургуте» 21.03.2018 г , 11.05.2018 г. и 15.06.2018 г  признаны несосоявшимися  в соответствии ч.16 ст 66 ФЗ №44 - ФЗ в связи с отсутствием заявок от претендентов. Учитывая сроки повтроного размещения заявки, сроки заключения МК, сезонность работ,  выполнение работ в текущем году не представляется возможным. Средства  перераспределены на выполнение работ по благоустройству дворовых территорий решением ДГ заседание которой состоялось в июне 2018 года.</t>
        </r>
        <r>
          <rPr>
            <sz val="16"/>
            <color rgb="FFFF0000"/>
            <rFont val="Times New Roman"/>
            <family val="1"/>
            <charset val="204"/>
          </rPr>
          <t xml:space="preserve">
</t>
        </r>
        <r>
          <rPr>
            <u/>
            <sz val="16"/>
            <color theme="1"/>
            <rFont val="Times New Roman"/>
            <family val="1"/>
            <charset val="204"/>
          </rPr>
          <t xml:space="preserve">
 УППЭК</t>
        </r>
        <r>
          <rPr>
            <sz val="16"/>
            <color theme="1"/>
            <rFont val="Times New Roman"/>
            <family val="1"/>
            <charset val="204"/>
          </rPr>
          <t>: в 2018 году планируется благоустройство объекта  "Сквер в мкр-не 31". Средства  будут освоены в течение  года.</t>
        </r>
        <r>
          <rPr>
            <sz val="16"/>
            <color rgb="FFFF0000"/>
            <rFont val="Times New Roman"/>
            <family val="1"/>
            <charset val="204"/>
          </rPr>
          <t xml:space="preserve">
</t>
        </r>
        <r>
          <rPr>
            <sz val="36"/>
            <color rgb="FFFF0000"/>
            <rFont val="Times New Roman"/>
            <family val="1"/>
            <charset val="204"/>
          </rPr>
          <t xml:space="preserve">
                                                        </t>
        </r>
        <r>
          <rPr>
            <sz val="16"/>
            <color rgb="FFFF0000"/>
            <rFont val="Times New Roman"/>
            <family val="2"/>
            <charset val="204"/>
          </rPr>
          <t xml:space="preserve">                                                    </t>
        </r>
      </is>
    </oc>
    <nc r="J140" t="inlineStr">
      <is>
        <r>
          <rPr>
            <u/>
            <sz val="16"/>
            <color theme="1"/>
            <rFont val="Times New Roman"/>
            <family val="1"/>
            <charset val="204"/>
          </rPr>
          <t xml:space="preserve">ДГХ: 
</t>
        </r>
        <r>
          <rPr>
            <sz val="16"/>
            <color theme="1"/>
            <rFont val="Times New Roman"/>
            <family val="1"/>
            <charset val="204"/>
          </rPr>
          <t>В рамках подпрограммы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предусмотрено:
1) выполнение капитального ремонта объектов коммунального комплекса на основании соглашения между Администрацией города Сургута и ДЖККиЭ ХМАО-Югры от 28.03.2018 № 3-Согл 2018 в рамках субсидии на финансовое обеспечение (возмещение) затрат по капитальному ремонту систем теплоснабжения, водоснабжения и водоотведения для подготовки к осенне-зимнему периоду планируется выполнить  капитальный ремонт объектов:
- "Магистральные сети водопровода по ул. Дзержинского участок от ж/д 7/3 до ул. Республики";
- "Тепломагистраль № 4 от УТ-1-3ТК16 до ЦТП № 6 в микрорайоне А. Участок 3 ТК15а от точки врезки в существующую сеть до 3 ТК 16". 
Расходы запланированы на 4 квартал 2018. 
В рамках подпрограммы  "Обеспечение равных прав потребителей на получение энергетических ресурсов" запланированы:
1)  возмещение недополученных доходов организациям, осуществляющим реализацию населению сжиженного газа по социально ориентированным розничным ценам. Субсидия носит заявительный характер. На 01.04.2018 поступила заявка от АО "Сжиженный газ Север, заключено соглашение от 26.04.2018 № 19 на предоставление из бюджета города за период с 01.01.2018 по 31.12.2018 года субсидии на сумму 6 646,55496 тыс.руб. (ДГХ)
2) расходы на оплату труда для осуществления переданного государственного полномочия. (УБУиО)
В рамках подпрограммы "Повышение энергоэффективности в отраслях экономики" предусмотрено:
1) установка (замена) АУРТЭ в 5 зданиях учреждений, установка (замена)  индивидуальных приборов учета  в муниципальных жилых и нежилых помещениях в количестве 106 шт.</t>
        </r>
        <r>
          <rPr>
            <sz val="16"/>
            <color rgb="FFFF0000"/>
            <rFont val="Times New Roman"/>
            <family val="2"/>
            <charset val="204"/>
          </rPr>
          <t xml:space="preserve"> </t>
        </r>
        <r>
          <rPr>
            <sz val="16"/>
            <color theme="1"/>
            <rFont val="Times New Roman"/>
            <family val="1"/>
            <charset val="204"/>
          </rPr>
          <t xml:space="preserve">По результатам электронного аукциона определен победитель ООО "Все инструменты север", заключен с победителем муниципальный контракт от 14.05.2018 № 48 на сумму 246,06 тыс.руб., срок выполнения работ до 21.07.2018, оплата работ – 3 квартал 2018 года;  - 98,02 тыс.руб. - экономия средств по результатам конкурса. По заявлению нанимателя планируется заключить договор на установку ИПУ ХГВС (2 шт.) в муниципальной комнате, заключен договор с ООО "Все инструменты север" от 11.05.2018 № 39 на сумму  2,8 тыс.руб. Работы выполнены и оплачены - 2,8 тыс.руб. Также запланированы работы по замене комплектующих АУРТЭ в 17 объектах социальной сферы. (ДГХ)
2) ведется работа по подготовке технического задания и разработке конкурсной документации на выполнение работ по установке (замене) индивидуальных приборов учета  в нежилых помещениях муниципальной собственности в количестве 16 шт. В связи с изменениями в план-графике закупок размещение конкурса на площадке ЕИС  планируется на июль 2018, заключение МК – август, оплата работ – 4 квартал 2018 года. (КУИ)
3) запланировано выполнение работ по замене оконных блоков, ПИР  по замене ИПУ теплоэнергии.   (ХЭУ)
4) Предприятиями города за счет собственных средств выполнены ПИР, планируются работы по реконструкции водоводов по объектам "Водовод до ЦТП-61 мкр.25",  "Магистральные сети водоснабжения ул. Крылова, ул. Привокзальная", котельной № 9, ремонту сетей.
5) В рамках подпрограммы "Формирование комфортной городской среды" предусмотрено благоустройство дворовых территорий многоквартирных домов в г. Сургуте. До 01.02.2018 приняты заявки управляющих организаций на выполнение благоустройства дворовых территорий, 10.02.2018 сформирован адресный перечень дворовых территорий для выполнения работ по благоустройству по 14 МКД, проведена работа по размещению заявок для выбора подрядной организации. Соглашения с управляющими организациями заключены на благоустройство 14 дворовых территорий, выплачен аванс в сумме  1 752,27 тыс.руб.  Расходы запланированы на 3, 4 кварталы 2018 года. 
Также планируется выполнить работы по благоустройству еще двух дворовых территорий за счет средств, выделенных из резервного фонда Правительства ХМАО-Югры на финансирование наказов избирателей депутатам Думы ХМАО-Югры (ДГХ). </t>
        </r>
        <r>
          <rPr>
            <sz val="16"/>
            <color rgb="FFFF0000"/>
            <rFont val="Times New Roman"/>
            <family val="1"/>
            <charset val="204"/>
          </rPr>
          <t xml:space="preserve">
</t>
        </r>
        <r>
          <rPr>
            <u/>
            <sz val="16"/>
            <color theme="1"/>
            <rFont val="Times New Roman"/>
            <family val="1"/>
            <charset val="204"/>
          </rPr>
          <t xml:space="preserve">ДАиГ: 
</t>
        </r>
        <r>
          <rPr>
            <sz val="16"/>
            <color theme="1"/>
            <rFont val="Times New Roman"/>
            <family val="1"/>
            <charset val="204"/>
          </rPr>
          <t>Электронные аукционы на выполнение  работ  по строительству объекта «Пешеходный мост в сквере "Старожилов" в г.Сургуте» 21.03.2018, 11.05.2018 и 15.06.2018 признаны несосоявшимися  в соответствии ч.16 ст 66 ФЗ №44 - ФЗ в связи с отсутствием заявок от претендентов. Учитывая сроки повтроного размещения заявки, сроки заключения МК, сезонность работ,  выполнение работ в текущем году не представляется возможным. Средства  перераспределены на выполнение работ по благоустройству дворовых территорий решением ДГ заседание которой состоялось в июне 2018 года.</t>
        </r>
        <r>
          <rPr>
            <sz val="16"/>
            <color rgb="FFFF0000"/>
            <rFont val="Times New Roman"/>
            <family val="1"/>
            <charset val="204"/>
          </rPr>
          <t xml:space="preserve">
</t>
        </r>
        <r>
          <rPr>
            <u/>
            <sz val="16"/>
            <color theme="1"/>
            <rFont val="Times New Roman"/>
            <family val="1"/>
            <charset val="204"/>
          </rPr>
          <t xml:space="preserve">
 УППЭК</t>
        </r>
        <r>
          <rPr>
            <sz val="16"/>
            <color theme="1"/>
            <rFont val="Times New Roman"/>
            <family val="1"/>
            <charset val="204"/>
          </rPr>
          <t>: в 2018 году планируется благоустройство объекта  "Сквер в мкр-не 31". Средства  будут освоены в течение  года.</t>
        </r>
        <r>
          <rPr>
            <sz val="16"/>
            <color rgb="FFFF0000"/>
            <rFont val="Times New Roman"/>
            <family val="1"/>
            <charset val="204"/>
          </rPr>
          <t xml:space="preserve">
</t>
        </r>
        <r>
          <rPr>
            <sz val="36"/>
            <color rgb="FFFF0000"/>
            <rFont val="Times New Roman"/>
            <family val="1"/>
            <charset val="204"/>
          </rPr>
          <t xml:space="preserve">
                                                        </t>
        </r>
        <r>
          <rPr>
            <sz val="16"/>
            <color rgb="FFFF0000"/>
            <rFont val="Times New Roman"/>
            <family val="2"/>
            <charset val="204"/>
          </rPr>
          <t xml:space="preserve">                                                    </t>
        </r>
      </is>
    </nc>
  </rcc>
  <rcc rId="1262" sId="1">
    <oc r="J173" t="inlineStr">
      <is>
        <r>
          <rPr>
            <u/>
            <sz val="16"/>
            <color theme="1"/>
            <rFont val="Times New Roman"/>
            <family val="1"/>
            <charset val="204"/>
          </rPr>
          <t>ДГХ</t>
        </r>
        <r>
          <rPr>
            <sz val="16"/>
            <color theme="1"/>
            <rFont val="Times New Roman"/>
            <family val="1"/>
            <charset val="204"/>
          </rPr>
          <t>: 
Заключено соглашение  от 15.03.2018 № 03 о предоставлении субсидии местному бюджету из бюджета Ханты-Мансийского автономного округа – Югры.
Заключен муниципальный контракт от 08.09.2017 № 48-ГХ  с АО "АВТОДОРСТРОЙ" на ремонт автомобильных дорог на сумму 385 814,2 тыс.руб. общей площадью 157,93  тыс.кв.м., из них средства окружного бюджета 366 523,5 тыс.руб., средства городского бюджета 19 290,7 тыс.руб. Оплачены расходы на сумму 188 539,7 тыс.руб.за работы, выполненные в 2017 году. Всего планируется отремонтировать 157,93 тыс.кв.м. автомобильных дорог. Оставшиеся расходы запланированы на 3, 4 кварталы 2018 года. 
Планируется заключить муниципальный контракт на ремонт автомобильной дороги по ул. Грибоедова на сумму  1 942,8 тыс.руб., из них средства окружного бюджета - 1 844,0 тыс.руб. Согласно плану-графику аукцион запланирован в июле 2018 года.</t>
        </r>
        <r>
          <rPr>
            <sz val="16"/>
            <color rgb="FFFF0000"/>
            <rFont val="Times New Roman"/>
            <family val="2"/>
            <charset val="204"/>
          </rPr>
          <t xml:space="preserve">
</t>
        </r>
        <r>
          <rPr>
            <u/>
            <sz val="16"/>
            <color rgb="FFFF0000"/>
            <rFont val="Times New Roman"/>
            <family val="2"/>
            <charset val="204"/>
          </rPr>
          <t>ДАиГ:</t>
        </r>
        <r>
          <rPr>
            <sz val="16"/>
            <color rgb="FFFF0000"/>
            <rFont val="Times New Roman"/>
            <family val="2"/>
            <charset val="204"/>
          </rPr>
          <t xml:space="preserve">  В рамках реализации данной программы ведется строительство объекта "Улица Киртбая от  ул. 1 "З" до ул. 3 "З" Заключен  муниципальный контракт № 08/2017 от 25.10.2017  на выполнение работ по строительству объекта с ООО СК "ЮВиС". Предусмотрено на 2018 год 33 698,0 рублей, в том числе 32 013,1 рублей за счет средств окружного бюджета, 1 684,9 рублей за счет средств местного бюджета. Срок выполнения работ по 30 июня 2019 года. Ориентировочный срок ввода объекта в эксплуатацию - июль 2019 года.  
Общая готовность  по объекту  - 39,9%, по дороге - 9,9 %</t>
        </r>
      </is>
    </oc>
    <nc r="J173" t="inlineStr">
      <is>
        <r>
          <rPr>
            <u/>
            <sz val="16"/>
            <color theme="1"/>
            <rFont val="Times New Roman"/>
            <family val="1"/>
            <charset val="204"/>
          </rPr>
          <t>ДГХ</t>
        </r>
        <r>
          <rPr>
            <sz val="16"/>
            <color theme="1"/>
            <rFont val="Times New Roman"/>
            <family val="1"/>
            <charset val="204"/>
          </rPr>
          <t>: 
Заключено соглашение  от 15.03.2018 № 03 о предоставлении субсидии местному бюджету из бюджета Ханты-Мансийского автономного округа – Югры.
Заключен муниципальный контракт от 08.09.2017 № 48-ГХ  с АО "АВТОДОРСТРОЙ" на ремонт автомобильных дорог на сумму 385 814,2 тыс.руб. общей площадью 157,93  тыс.кв.м., из них средства окружного бюджета 366 523,5 тыс.руб., средства городского бюджета 19 290,7 тыс.руб. Оплачены расходы на сумму 188 539,7 тыс.руб.за работы, выполненные в 2017 году. Всего планируется отремонтировать 157,93 тыс.кв.м. автомобильных дорог. Оставшиеся расходы запланированы на 3, 4 кварталы 2018 года. 
Планируется заключить муниципальный контракт на ремонт автомобильной дороги по ул. Грибоедова на сумму  1 942,8 тыс.руб., из них средства окружного бюджета - 1 844,0 тыс.руб. Согласно плану-графику аукцион запланирован в июле 2018 года.</t>
        </r>
        <r>
          <rPr>
            <sz val="16"/>
            <color rgb="FFFF0000"/>
            <rFont val="Times New Roman"/>
            <family val="2"/>
            <charset val="204"/>
          </rPr>
          <t xml:space="preserve">
</t>
        </r>
        <r>
          <rPr>
            <u/>
            <sz val="16"/>
            <rFont val="Times New Roman"/>
            <family val="1"/>
            <charset val="204"/>
          </rPr>
          <t>ДАиГ:</t>
        </r>
        <r>
          <rPr>
            <sz val="16"/>
            <rFont val="Times New Roman"/>
            <family val="1"/>
            <charset val="204"/>
          </rPr>
          <t xml:space="preserve">  В рамках реализации данной программы ведется строительство объекта "Улица Киртбая от  ул. 1 "З" до ул. 3 "З" Заключен  муниципальный контракт № 08/2017 от 25.10.2017  на выполнение работ по строительству объекта с ООО СК "ЮВиС". Предусмотрено на 2018 год 33 698,0 рублей, в том числе 32 013,1 рублей за счет средств окружного бюджета, 1 684,9 рублей за счет средств местного бюджета. Срок выполнения работ по 30 июня 2019 года. Ориентировочный срок ввода объекта в эксплуатацию - июль 2019 года.  
Общая готовность  по объекту  - 38,9%, по дороге - 9,9 %</t>
        </r>
      </is>
    </nc>
  </rcc>
  <rcc rId="1263" sId="1" numFmtId="4">
    <oc r="I175">
      <v>368367.5</v>
    </oc>
    <nc r="I175">
      <f>368367.5+32013.1</f>
    </nc>
  </rcc>
  <rcc rId="1264" sId="1" numFmtId="4">
    <oc r="I176">
      <v>19389.5</v>
    </oc>
    <nc r="I176">
      <f>19389.5+1684.9</f>
    </nc>
  </rcc>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99" sId="1">
    <oc r="J29" t="inlineStr">
      <is>
        <r>
          <rPr>
            <u/>
            <sz val="16"/>
            <rFont val="Times New Roman"/>
            <family val="1"/>
            <charset val="204"/>
          </rPr>
          <t>АГ:</t>
        </r>
        <r>
          <rPr>
            <sz val="16"/>
            <rFont val="Times New Roman"/>
            <family val="1"/>
            <charset val="204"/>
          </rPr>
          <t xml:space="preserve"> Функции по обеспечению организации  деятельности  комиссий по делам несовершеннолетних и защите их прав, по опеке и попечительству, предоставление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u/>
            <sz val="16"/>
            <rFont val="Times New Roman"/>
            <family val="1"/>
            <charset val="204"/>
          </rPr>
          <t>ДГХ:</t>
        </r>
        <r>
          <rPr>
            <sz val="16"/>
            <rFont val="Times New Roman"/>
            <family val="1"/>
            <charset val="204"/>
          </rPr>
          <t xml:space="preserve"> В  2018 году запланирован ремонт 4 жилых помещений детям-сиротам по следующим адресам:
- ул. Мелик-Карамова, 41, кв. 19 (60,4 м2);
- ул. 50 лет ВЛКСМ, 11, кв. 54 (40,1 м2);
- ул. Майская, 10, кв. 147 (27,5 м2);
- ул. Мира, 9, кв. 97 (52м2).
По состоянию на 01.07.2018:
1) Оказаны услуги по проверке смет по первым трем адресам на сумму 21,0 тыс.руб.;
2) Заключен муниципальный контракт от 29.05.2018 № 15-ГХ с ООО "Виктум" по ремонту квартир по ул. Мелик-Карамова, 41, кв. 19 и ул. Майская, 10, кв. 147 на сумму 417,32 тыс.руб. Срок выполнения работ - 60 дней с даты заключения контракта.  
3) В процессе заключения муниципальный контракт с ООО "Виктум" на ремонт квартиры по ул. Мира, 9,кв.97 на сумму 200,083 тыс.руб. Срок выполнения работ - 60 дней с даты заключения контракта. 
Резерв для уточнения адресного перечня квартир на проведение работ по ремонту в сумме 3 802,6 тыс.руб., по проверке смет - 4,8 тыс.руб.
Расходы запланированы на 3 квартал 2018 года.
</t>
        </r>
        <r>
          <rPr>
            <u/>
            <sz val="16"/>
            <rFont val="Times New Roman"/>
            <family val="1"/>
            <charset val="204"/>
          </rPr>
          <t xml:space="preserve">ДАиГ: </t>
        </r>
        <r>
          <rPr>
            <sz val="16"/>
            <rFont val="Times New Roman"/>
            <family val="1"/>
            <charset val="204"/>
          </rPr>
          <t xml:space="preserve">В рамках реализации мероприятий программы планируется приобретение жилых помещений для детей-сирот и детей оставшихся без попечения родителей. 
Заявки на проведение аукционов по приобретению жилых помещений для участников программы (детей-сирот) размещены в апреле 2018 года (33 - 1 комн.кв., 78 759,9 тыс.руб.). Состоялся аукцион на приобретение 1 квартиры (33 кв.м). В результате уклонения участника от подписания, контракт не заключен. Ведется работа по включению участника в РНП.  Аукционы на приобретение 32 жилых помещений признаны несостоявшимся, по причине отсутствия претендентов на участие. Повторное размещение заявок на приобретение 32 квартир состоялось 25-26 июня 2018 года. Подведение итогов аукциона - 09.07.2018.
30.03.2018 выделены дополнительные средства из окружного бюджета в размере 26 118,7 тыс.руб. Размещение закупки на приобретение 14 жилых помещений для участников программы состоится в июле 2018 года. 
</t>
        </r>
        <r>
          <rPr>
            <u/>
            <sz val="16"/>
            <rFont val="Times New Roman"/>
            <family val="1"/>
            <charset val="204"/>
          </rPr>
          <t>ДО:</t>
        </r>
        <r>
          <rPr>
            <sz val="16"/>
            <rFont val="Times New Roman"/>
            <family val="1"/>
            <charset val="204"/>
          </rPr>
          <t xml:space="preserve"> реализация  мероприятий программы осуществляется в плановом режиме, освоение средств планируется до конца 2018 года. Планируемая  доля  детей-сирот и детей, оставшихся без попечения родителей  в возрасте от 6 до 17 лет (включительно), прошедших  оздоровление в организациях отдыха детей и их оздоровления, от общей численности детей, нуждающихся  в оздоровлении, - 37,4 % , планируемое количество для приобретения путевок - 200 шт.</t>
        </r>
      </is>
    </oc>
    <nc r="J29" t="inlineStr">
      <is>
        <r>
          <rPr>
            <u/>
            <sz val="16"/>
            <rFont val="Times New Roman"/>
            <family val="1"/>
            <charset val="204"/>
          </rPr>
          <t>АГ:</t>
        </r>
        <r>
          <rPr>
            <sz val="16"/>
            <rFont val="Times New Roman"/>
            <family val="1"/>
            <charset val="204"/>
          </rPr>
          <t xml:space="preserve"> Функции по обеспечению организации  деятельности  комиссий по делам несовершеннолетних и защите их прав, по опеке и попечительству, предоставление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u/>
            <sz val="16"/>
            <rFont val="Times New Roman"/>
            <family val="1"/>
            <charset val="204"/>
          </rPr>
          <t>ДГХ:</t>
        </r>
        <r>
          <rPr>
            <sz val="16"/>
            <rFont val="Times New Roman"/>
            <family val="1"/>
            <charset val="204"/>
          </rPr>
          <t xml:space="preserve"> В  2018 году запланирован ремонт 4 жилых помещений детям-сиротам по следующим адресам:
- ул. Мелик-Карамова, 41, кв. 19 (60,4 м2);
- ул. 50 лет ВЛКСМ, 11, кв. 54 (40,1 м2);
- ул. Майская, 10, кв. 147 (27,5 м2);
- ул. Мира, 9, кв. 97 (52м2).
По состоянию на 01.07.2018:
1) Оказаны услуги по проверке смет по первым трем адресам на сумму 21,0 тыс.руб.;
2) Заключен муниципальный контракт от 29.05.2018 № 15-ГХ с ООО "Виктум" по ремонту квартир по ул. Мелик-Карамова, 41, кв. 19 и ул. Майская, 10, кв. 147 на сумму 417,32 тыс.руб. Срок выполнения работ - 60 дней с даты заключения контракта.  
3) В процессе заключения муниципальный контракт с ООО "Виктум" на ремонт квартиры по ул. Мира, 9,кв.97 на сумму 200,083 тыс.руб. Срок выполнения работ - 60 дней с даты заключения контракта. 
Расходы запланированы на 3 квартал 2018 года.
</t>
        </r>
        <r>
          <rPr>
            <u/>
            <sz val="16"/>
            <rFont val="Times New Roman"/>
            <family val="1"/>
            <charset val="204"/>
          </rPr>
          <t xml:space="preserve">ДАиГ: </t>
        </r>
        <r>
          <rPr>
            <sz val="16"/>
            <rFont val="Times New Roman"/>
            <family val="1"/>
            <charset val="204"/>
          </rPr>
          <t xml:space="preserve">В рамках реализации мероприятий программы планируется приобретение жилых помещений для детей-сирот и детей оставшихся без попечения родителей. 
Заявки на проведение аукционов по приобретению жилых помещений для участников программы (детей-сирот) размещены в апреле 2018 года (33 - 1 комн.кв., 78 759,9 тыс.руб.). Состоялся аукцион на приобретение 1 квартиры (33 кв.м). В результате уклонения участника от подписания, контракт не заключен. Ведется работа по включению участника в РНП.  Аукционы на приобретение 32 жилых помещений признаны несостоявшимся, по причине отсутствия претендентов на участие. Повторное размещение заявок на приобретение 32 квартир состоялось 25-26 июня 2018 года. Подведение итогов аукциона - 09.07.2018.
30.03.2018 выделены дополнительные средства из окружного бюджета в размере 26 118,7 тыс.руб. Размещение закупки на приобретение 14 жилых помещений для участников программы состоится в июле 2018 года. 
</t>
        </r>
        <r>
          <rPr>
            <u/>
            <sz val="16"/>
            <rFont val="Times New Roman"/>
            <family val="1"/>
            <charset val="204"/>
          </rPr>
          <t>ДО:</t>
        </r>
        <r>
          <rPr>
            <sz val="16"/>
            <rFont val="Times New Roman"/>
            <family val="1"/>
            <charset val="204"/>
          </rPr>
          <t xml:space="preserve"> реализация  мероприятий программы осуществляется в плановом режиме, освоение средств планируется до конца 2018 года. Планируемая  доля  детей-сирот и детей, оставшихся без попечения родителей  в возрасте от 6 до 17 лет (включительно), прошедших  оздоровление в организациях отдыха детей и их оздоровления, от общей численности детей, нуждающихся  в оздоровлении, - 37,4 % , планируемое количество для приобретения путевок - 200 шт.</t>
        </r>
      </is>
    </nc>
  </rcc>
</revisions>
</file>

<file path=xl/revisions/revisionLog1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65" sId="1">
    <oc r="J128" t="inlineStr">
      <is>
        <t>По состоянию на 01.01.2018 на учете состоит 2 человека из числа ветеранов Великой Отечественной войны и лиц приравненных категорий, нуждающихся в улучшении жилищных условий. 
Размещение заявки на проведение аукциона по приобретению жилого помещения для участника программы состоялось 27.02.2018. Аукцион признан несостоявшимся , т.к. по окончании срока подачи заявок на участие в аукционе не подано ни одной заявки. 
27.03.2018 повторно размещена заявка на проведение аукциона. По итогам аукциона заключен муниципальный контракт на сумму 1 834,645 тыс.руб (1 565,1 тыс.руб. - фед.ср-ва, 269,545 тыс.руб. - ср-ва окруж.бюджета).                          
Уведомлением ДФ ХМАО от 30.03.2018 доведены дополнительные средства: 490,6 тыс.руб. - средства окружного бюджета, 1605,8 тыс.руб. - средства федерального бюджета. 
24.04.2018 повторно размещена заявка на проведение аукциона. По итогам аукциона будет заключен муниципальный контракт на сумму 1 585,4 тыс.руб. - фед.ср-ва.
Остаток средств - экономия, сложившаяся в резельтате проведения торгов.</t>
      </is>
    </oc>
    <nc r="J128" t="inlineStr">
      <is>
        <t>ДАиГ: По состоянию на 01.01.2018 на учете состоит 2 человека из числа ветеранов Великой Отечественной войны и лиц приравненных категорий, нуждающихся в улучшении жилищных условий. 
Размещение заявки на проведение аукциона по приобретению жилого помещения для участника программы состоялось 27.02.2018. Аукцион признан несостоявшимся, т.к. по окончании срока подачи заявок на участие в аукционе не подано ни одной заявки. 
27.03.2018 повторно размещена заявка на проведение аукциона. По итогам аукциона заключен муниципальный контракт на сумму 1 834,65 тыс.руб. (1 565,1 тыс.руб. - фед.ср-ва; 269,55 тыс.руб. - ср-ва окруж.бюджета).                          
Уведомлением ДФ ХМАО от 30.03.2018 доведены дополнительные средства: 490,6 тыс.руб. - средства окружного бюджета, 1 605,8 тыс.руб. - средства федерального бюджета. 
24.04.2018 повторно размещена заявка на проведение аукциона. По итогам аукциона заключен муниципальный контракт на сумму 1 585,4 тыс.руб. - фед.ср-ва. Оплата по заключенным контрактам будет произведена в июле 2018 года.
Остаток средств - экономия, сложившаяся в результате проведения торгов.</t>
      </is>
    </nc>
  </rcc>
  <rfmt sheetId="1" sqref="A128:XFD133" start="0" length="2147483647">
    <dxf>
      <font>
        <color auto="1"/>
      </font>
    </dxf>
  </rfmt>
  <rcv guid="{99950613-28E7-4EC2-B918-559A2757B0A9}" action="delete"/>
  <rdn rId="0" localSheetId="1" customView="1" name="Z_99950613_28E7_4EC2_B918_559A2757B0A9_.wvu.PrintArea" hidden="1" oldHidden="1">
    <formula>'на 01.05.2018'!$A$1:$J$195</formula>
    <oldFormula>'на 01.05.2018'!$A$1:$J$195</oldFormula>
  </rdn>
  <rdn rId="0" localSheetId="1" customView="1" name="Z_99950613_28E7_4EC2_B918_559A2757B0A9_.wvu.PrintTitles" hidden="1" oldHidden="1">
    <formula>'на 01.05.2018'!$5:$8</formula>
    <oldFormula>'на 01.05.2018'!$5:$8</oldFormula>
  </rdn>
  <rdn rId="0" localSheetId="1" customView="1" name="Z_99950613_28E7_4EC2_B918_559A2757B0A9_.wvu.FilterData" hidden="1" oldHidden="1">
    <formula>'на 01.05.2018'!$A$7:$J$397</formula>
    <oldFormula>'на 01.05.2018'!$A$7:$J$397</oldFormula>
  </rdn>
  <rcv guid="{99950613-28E7-4EC2-B918-559A2757B0A9}" action="add"/>
</revisions>
</file>

<file path=xl/revisions/revisionLog1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69" sId="1">
    <oc r="J98" t="inlineStr">
      <is>
        <t xml:space="preserve">Заключен  МК № 08/2017 от 25.10.2017 с ООО СК "ЮВиС"  на выполнение работ по строительству объекта "Улица Киртбая от  ул. 1 "З" до ул. 3 "З" . Цена контракта - 678 069,2 тыс.руб. В 2017 году выполнены работы на сумму  83 768,8 тыс.руб. Срок выполнения работ по 30 июня 2019 года. Ориентировочный срок ввода объекта в эксплуатацию - июль 2019 года.  
Общая готовность по объекту - 39,9%, по сетям - 72,4% </t>
      </is>
    </oc>
    <nc r="J98" t="inlineStr">
      <is>
        <t>Заключен  МК № 08/2017 от 25.10.2017 с ООО СК "ЮВиС"  на выполнение работ по строительству объекта "Улица Киртбая от  ул. 1 "З" до ул. 3 "З" . Цена контракта - 678 069,2 тыс.руб. В 2017 году выполнены работы на сумму  83 768,8 тыс.руб. Срок выполнения работ по 30 июня 2019 года. Ориентировочный срок ввода объекта в эксплуатацию - июль 2019 года.  
В связи с корректировкой принятых работ за май 2018 года средства окружного бюджета в размере 42137,7 тыс. руб. будут оплачены в следующем отчетном периоде. Общая готовность  по объекту - 38,9%, по сетям  - 70,5 %, с учетом произведенной корректировки.</t>
      </is>
    </nc>
  </rcc>
  <rcc rId="1270" sId="1" numFmtId="4">
    <oc r="G101">
      <v>37350.550000000003</v>
    </oc>
    <nc r="G101">
      <v>35733.57</v>
    </nc>
  </rcc>
  <rcc rId="1271" sId="1" numFmtId="4">
    <oc r="E101">
      <v>37350.550000000003</v>
    </oc>
    <nc r="E101">
      <v>35733.57</v>
    </nc>
  </rcc>
  <rfmt sheetId="1" sqref="A98:XFD103" start="0" length="2147483647">
    <dxf>
      <font>
        <color auto="1"/>
      </font>
    </dxf>
  </rfmt>
  <rfmt sheetId="1" sqref="A92:XFD97" start="0" length="2147483647">
    <dxf>
      <font>
        <color auto="1"/>
      </font>
    </dxf>
  </rfmt>
  <rfmt sheetId="1" sqref="A86:XFD91" start="0" length="2147483647">
    <dxf>
      <font>
        <color auto="1"/>
      </font>
    </dxf>
  </rfmt>
  <rcc rId="1272" sId="1" numFmtId="4">
    <oc r="D82">
      <v>121231.3</v>
    </oc>
    <nc r="D82">
      <v>515357.2</v>
    </nc>
  </rcc>
  <rcc rId="1273" sId="1" numFmtId="4">
    <oc r="I82">
      <v>121231.3</v>
    </oc>
    <nc r="I82">
      <v>515357.2</v>
    </nc>
  </rcc>
  <rcc rId="1274" sId="1">
    <oc r="J86" t="inlineStr">
      <is>
        <t>Размещение закупки на выполнение работ по  подготовке изменений в проект межевания и проект планировки территории улично - дорожной сети города Сургута в части "красных" линий запланировано на III квартал 2018года</t>
      </is>
    </oc>
    <nc r="J86" t="inlineStr">
      <is>
        <t xml:space="preserve">Размещение закупки на выполнение работ по разработке проекта планировки в границах улиц 30 лет Победы, Маяковского, Музейной и проекта межевания территории в границах улиц Маяковского, 30 лет Победы, проспекта Мира в городе Сургуте  запланировано на III квартал 2018года. </t>
      </is>
    </nc>
  </rcc>
  <rfmt sheetId="1" sqref="A80:XFD85" start="0" length="2147483647">
    <dxf>
      <font>
        <color auto="1"/>
      </font>
    </dxf>
  </rfmt>
  <rfmt sheetId="1" sqref="A74:XFD79" start="0" length="2147483647">
    <dxf>
      <font>
        <color auto="1"/>
      </font>
    </dxf>
  </rfmt>
  <rfmt sheetId="1" sqref="A68:XFD73" start="0" length="2147483647">
    <dxf>
      <font>
        <color auto="1"/>
      </font>
    </dxf>
  </rfmt>
  <rcc rId="1275" sId="1">
    <oc r="J80" t="inlineStr">
      <is>
        <t>В апреле, мае 2018 года аукционы на приобретение жилых помещений признаны не состоявшимися по причине отсутствия заявок на участие. Подведение итогов акциона по заявкам, размещенным 29-30 мая 2018 года, согласно плану-графику, состоится в июне 2018 года (15 - 1 комн.квартир, 11 - 2-х комнт.квартир)</t>
      </is>
    </oc>
    <nc r="J80" t="inlineStr">
      <is>
        <t>В апреле, мае, июне 2018 года аукционы на приобретение жилых помещений признаны не состоявшимися по причине отсутствия заявок на участие. Подведение итогов аукционов по заявкам на приобретение 5 квартир 1-комнатных, 6 квартир 2-комнатных состоится 9-16 июля. Размещение остальных закупок состоится в июле 2018 года.</t>
      </is>
    </nc>
  </rcc>
</revisions>
</file>

<file path=xl/revisions/revisionLog14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16:XFD121" start="0" length="2147483647">
    <dxf>
      <font>
        <color auto="1"/>
      </font>
    </dxf>
  </rfmt>
  <rfmt sheetId="1" sqref="A110:XFD115" start="0" length="2147483647">
    <dxf>
      <font>
        <color auto="1"/>
      </font>
    </dxf>
  </rfmt>
  <rfmt sheetId="1" sqref="A122:XFD127" start="0" length="2147483647">
    <dxf>
      <font>
        <color auto="1"/>
      </font>
    </dxf>
  </rfmt>
  <rfmt sheetId="1" sqref="A134:XFD139" start="0" length="2147483647">
    <dxf>
      <font>
        <color auto="1"/>
      </font>
    </dxf>
  </rfmt>
  <rfmt sheetId="1" sqref="A104:XFD109" start="0" length="2147483647">
    <dxf>
      <font>
        <color auto="1"/>
      </font>
    </dxf>
  </rfmt>
  <rcc rId="1276" sId="1" numFmtId="4">
    <oc r="D82">
      <v>515357.2</v>
    </oc>
    <nc r="D82">
      <v>575357.19999999995</v>
    </nc>
  </rcc>
  <rfmt sheetId="1" sqref="C63:C64" start="0" length="2147483647">
    <dxf>
      <font>
        <color auto="1"/>
      </font>
    </dxf>
  </rfmt>
  <rfmt sheetId="1" sqref="D63" start="0" length="2147483647">
    <dxf>
      <font>
        <color auto="1"/>
      </font>
    </dxf>
  </rfmt>
  <rfmt sheetId="1" sqref="D64" start="0" length="2147483647">
    <dxf>
      <font>
        <color auto="1"/>
      </font>
    </dxf>
  </rfmt>
  <rfmt sheetId="1" sqref="G64:G65" start="0" length="2147483647">
    <dxf>
      <font>
        <color auto="1"/>
      </font>
    </dxf>
  </rfmt>
  <rcc rId="1277" sId="1" numFmtId="4">
    <nc r="E118">
      <v>6.55</v>
    </nc>
  </rcc>
  <rcc rId="1278" sId="1" numFmtId="4">
    <oc r="C101">
      <v>50278.62</v>
    </oc>
    <nc r="C101">
      <v>50278.63</v>
    </nc>
  </rcc>
  <rcc rId="1279" sId="1" numFmtId="4">
    <oc r="D101">
      <v>50278.62</v>
    </oc>
    <nc r="D101">
      <v>50278.63</v>
    </nc>
  </rcc>
  <rfmt sheetId="1" sqref="A62:XFD67" start="0" length="2147483647">
    <dxf>
      <font>
        <color auto="1"/>
      </font>
    </dxf>
  </rfmt>
  <rcc rId="1280" sId="1" numFmtId="4">
    <oc r="I82">
      <v>515357.2</v>
    </oc>
    <nc r="I82">
      <v>575357.19999999995</v>
    </nc>
  </rcc>
  <rcc rId="1281" sId="1" numFmtId="4">
    <oc r="I101">
      <v>50278.62</v>
    </oc>
    <nc r="I101">
      <v>50278.63</v>
    </nc>
  </rcc>
  <rcv guid="{99950613-28E7-4EC2-B918-559A2757B0A9}" action="delete"/>
  <rdn rId="0" localSheetId="1" customView="1" name="Z_99950613_28E7_4EC2_B918_559A2757B0A9_.wvu.PrintArea" hidden="1" oldHidden="1">
    <formula>'на 01.05.2018'!$A$1:$J$195</formula>
    <oldFormula>'на 01.05.2018'!$A$1:$J$195</oldFormula>
  </rdn>
  <rdn rId="0" localSheetId="1" customView="1" name="Z_99950613_28E7_4EC2_B918_559A2757B0A9_.wvu.PrintTitles" hidden="1" oldHidden="1">
    <formula>'на 01.05.2018'!$5:$8</formula>
    <oldFormula>'на 01.05.2018'!$5:$8</oldFormula>
  </rdn>
  <rdn rId="0" localSheetId="1" customView="1" name="Z_99950613_28E7_4EC2_B918_559A2757B0A9_.wvu.FilterData" hidden="1" oldHidden="1">
    <formula>'на 01.05.2018'!$A$7:$J$397</formula>
    <oldFormula>'на 01.05.2018'!$A$7:$J$397</oldFormula>
  </rdn>
  <rcv guid="{99950613-28E7-4EC2-B918-559A2757B0A9}" action="add"/>
</revisions>
</file>

<file path=xl/revisions/revisionLog14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38" sId="1">
    <oc r="J49" t="inlineStr">
      <is>
        <r>
          <rPr>
            <u/>
            <sz val="16"/>
            <rFont val="Times New Roman"/>
            <family val="1"/>
            <charset val="204"/>
          </rPr>
          <t xml:space="preserve">АГ: </t>
        </r>
        <r>
          <rPr>
            <sz val="16"/>
            <rFont val="Times New Roman"/>
            <family val="1"/>
            <charset val="204"/>
          </rPr>
          <t>В рамках реализации государственной программы осуществляется деятельность  в рамках переданных полномочий в сфере трудовых отношений государственного управления охраной труда.</t>
        </r>
        <r>
          <rPr>
            <sz val="16"/>
            <color rgb="FFFF0000"/>
            <rFont val="Times New Roman"/>
            <family val="2"/>
            <charset val="204"/>
          </rPr>
          <t xml:space="preserve">
</t>
        </r>
        <r>
          <rPr>
            <u/>
            <sz val="16"/>
            <color rgb="FFFF0000"/>
            <rFont val="Times New Roman"/>
            <family val="2"/>
            <charset val="204"/>
          </rPr>
          <t>ДО</t>
        </r>
        <r>
          <rPr>
            <sz val="16"/>
            <color rgb="FFFF0000"/>
            <rFont val="Times New Roman"/>
            <family val="2"/>
            <charset val="204"/>
          </rPr>
          <t xml:space="preserve">: В соответствии с письмом КУ ХМАО-Югры "Сургутский центр занятости населения" в реализации государственной программы принимают участие 8 образовательных учреждений в части основных мероприятий:
- содействие трудоустройству граждан с инвалидностью и их адаптация на рынке труда;
- содействие улучшению положения на рынке труда не занятых трудовой деятельностью и безработных граждан. 
Для обеспечения реализации мероприятий государственной программы КУ ХМАО-Югры "Сургутский центр занятости населения" проводит работу по поиску кандидатов для их трудоустройства.
</t>
        </r>
        <r>
          <rPr>
            <u/>
            <sz val="16"/>
            <color rgb="FFFF0000"/>
            <rFont val="Times New Roman"/>
            <family val="2"/>
            <charset val="204"/>
          </rPr>
          <t/>
        </r>
      </is>
    </oc>
    <nc r="J49" t="inlineStr">
      <is>
        <r>
          <rPr>
            <u/>
            <sz val="16"/>
            <rFont val="Times New Roman"/>
            <family val="1"/>
            <charset val="204"/>
          </rPr>
          <t xml:space="preserve">АГ: </t>
        </r>
        <r>
          <rPr>
            <sz val="16"/>
            <rFont val="Times New Roman"/>
            <family val="1"/>
            <charset val="204"/>
          </rPr>
          <t>В рамках реализации государственной программы осуществляется деятельность  в рамках переданных полномочий в сфере трудовых отношений государственного управления охраной труда.</t>
        </r>
        <r>
          <rPr>
            <sz val="16"/>
            <color rgb="FFFF0000"/>
            <rFont val="Times New Roman"/>
            <family val="2"/>
            <charset val="204"/>
          </rPr>
          <t xml:space="preserve">
</t>
        </r>
        <r>
          <rPr>
            <u/>
            <sz val="16"/>
            <rFont val="Times New Roman"/>
            <family val="1"/>
            <charset val="204"/>
          </rPr>
          <t>ДО</t>
        </r>
        <r>
          <rPr>
            <sz val="16"/>
            <rFont val="Times New Roman"/>
            <family val="1"/>
            <charset val="204"/>
          </rPr>
          <t xml:space="preserve">: В соответствии с письмом КУ ХМАО-Югры "Сургутский центр занятости населения" в реализации государственной программы принимают участие 8 образовательных учреждений в части основных мероприятий:
- содействие трудоустройству граждан с инвалидностью и их адаптация на рынке труда;
- содействие улучшению положения на рынке труда не занятых трудовой деятельностью и безработных граждан. 
Для обеспечения реализации мероприятий государственной программы КУ ХМАО-Югры "Сургутский центр занятости населения" проводит работу по поиску кандидатов для их трудоустройства.
</t>
        </r>
        <r>
          <rPr>
            <u/>
            <sz val="16"/>
            <color rgb="FFFF0000"/>
            <rFont val="Times New Roman"/>
            <family val="2"/>
            <charset val="204"/>
          </rPr>
          <t/>
        </r>
      </is>
    </nc>
  </rcc>
</revisions>
</file>

<file path=xl/revisions/revisionLog14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39" sId="1">
    <oc r="C64">
      <f>C70+C106</f>
    </oc>
    <nc r="C64">
      <f>C70+C106</f>
    </nc>
  </rcc>
  <rfmt sheetId="1" sqref="C149:D149" start="0" length="2147483647">
    <dxf>
      <font>
        <color auto="1"/>
      </font>
    </dxf>
  </rfmt>
</revisions>
</file>

<file path=xl/revisions/revisionLog14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40" sId="1" numFmtId="4">
    <oc r="E149">
      <v>2.8</v>
    </oc>
    <nc r="E149">
      <v>200</v>
    </nc>
  </rcc>
  <rcc rId="1341" sId="1" numFmtId="4">
    <oc r="G149">
      <v>2.8</v>
    </oc>
    <nc r="G149">
      <v>200</v>
    </nc>
  </rcc>
  <rcc rId="1342" sId="1">
    <oc r="F149">
      <f>E149/D149</f>
    </oc>
    <nc r="F149">
      <f>E149/D149</f>
    </nc>
  </rcc>
  <rcc rId="1343" sId="1">
    <oc r="H149">
      <f>G149/D149</f>
    </oc>
    <nc r="H149">
      <f>G149/D149</f>
    </nc>
  </rcc>
  <rfmt sheetId="1" sqref="E149:H149" start="0" length="2147483647">
    <dxf>
      <font>
        <color auto="1"/>
      </font>
    </dxf>
  </rfmt>
  <rfmt sheetId="1" sqref="I149" start="0" length="2147483647">
    <dxf>
      <font>
        <color auto="1"/>
      </font>
    </dxf>
  </rfmt>
</revisions>
</file>

<file path=xl/revisions/revisionLog14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44" sId="1" numFmtId="4">
    <oc r="C151">
      <v>6069.57</v>
    </oc>
    <nc r="C151">
      <v>11325.6</v>
    </nc>
  </rcc>
  <rfmt sheetId="1" sqref="C151" start="0" length="2147483647">
    <dxf>
      <font>
        <color auto="1"/>
      </font>
    </dxf>
  </rfmt>
  <rcc rId="1345" sId="1" numFmtId="4">
    <oc r="D151">
      <v>3018.78</v>
    </oc>
    <nc r="D151">
      <v>11536.1</v>
    </nc>
  </rcc>
  <rfmt sheetId="1" sqref="D151" start="0" length="2147483647">
    <dxf>
      <font>
        <color auto="1"/>
      </font>
    </dxf>
  </rfmt>
  <rcc rId="1346" sId="1" numFmtId="4">
    <oc r="G151">
      <v>22.4</v>
    </oc>
    <nc r="G151">
      <v>9623.6</v>
    </nc>
  </rcc>
  <rfmt sheetId="1" sqref="G151" start="0" length="2147483647">
    <dxf>
      <font>
        <color auto="1"/>
      </font>
    </dxf>
  </rfmt>
  <rfmt sheetId="1" sqref="E151" start="0" length="2147483647">
    <dxf>
      <font>
        <color auto="1"/>
      </font>
    </dxf>
  </rfmt>
  <rfmt sheetId="1" sqref="F151:H151" start="0" length="2147483647">
    <dxf>
      <font>
        <color auto="1"/>
      </font>
    </dxf>
  </rfmt>
  <rfmt sheetId="1" sqref="C151:D151" start="0" length="2147483647">
    <dxf>
      <font/>
    </dxf>
  </rfmt>
  <rfmt sheetId="1" sqref="C150:D150" start="0" length="2147483647">
    <dxf>
      <font>
        <color auto="1"/>
      </font>
    </dxf>
  </rfmt>
  <rcc rId="1347" sId="1" numFmtId="4">
    <oc r="E150">
      <v>9356.5499999999993</v>
    </oc>
    <nc r="E150">
      <v>9790</v>
    </nc>
  </rcc>
  <rfmt sheetId="1" sqref="E150" start="0" length="2147483647">
    <dxf>
      <font>
        <color auto="1"/>
      </font>
    </dxf>
  </rfmt>
  <rcc rId="1348" sId="1" numFmtId="4">
    <oc r="G150">
      <v>9356.5499999999993</v>
    </oc>
    <nc r="G150">
      <v>9511.4</v>
    </nc>
  </rcc>
  <rfmt sheetId="1" sqref="G150" start="0" length="2147483647">
    <dxf>
      <font>
        <color auto="1"/>
      </font>
    </dxf>
  </rfmt>
  <rfmt sheetId="1" sqref="F150:H150" start="0" length="2147483647">
    <dxf>
      <font>
        <color auto="1"/>
      </font>
    </dxf>
  </rfmt>
  <rfmt sheetId="1" sqref="B147:B153" start="0" length="2147483647">
    <dxf>
      <font>
        <color auto="1"/>
      </font>
    </dxf>
  </rfmt>
  <rfmt sheetId="1" sqref="A147:A148" start="0" length="2147483647">
    <dxf>
      <font>
        <color auto="1"/>
      </font>
    </dxf>
  </rfmt>
  <rfmt sheetId="1" sqref="I152" start="0" length="2147483647">
    <dxf>
      <font>
        <color auto="1"/>
      </font>
    </dxf>
  </rfmt>
  <rcc rId="1349" sId="1" numFmtId="4">
    <oc r="E152">
      <f>G152</f>
    </oc>
    <nc r="E152">
      <v>7908.42</v>
    </nc>
  </rcc>
  <rcc rId="1350" sId="1" numFmtId="4">
    <oc r="D152">
      <v>8029.69</v>
    </oc>
    <nc r="D152">
      <v>8029.67</v>
    </nc>
  </rcc>
  <rcc rId="1351" sId="1" numFmtId="4">
    <oc r="G152">
      <v>7378.95</v>
    </oc>
    <nc r="G152">
      <v>7908.42</v>
    </nc>
  </rcc>
  <rcc rId="1352" sId="1" numFmtId="4">
    <oc r="I152">
      <v>8029.69</v>
    </oc>
    <nc r="I152">
      <v>8029.57</v>
    </nc>
  </rcc>
  <rfmt sheetId="1" sqref="C152:I152" start="0" length="2147483647">
    <dxf>
      <font>
        <color auto="1"/>
      </font>
    </dxf>
  </rfmt>
  <rfmt sheetId="1" sqref="I150" start="0" length="2147483647">
    <dxf>
      <font>
        <color auto="1"/>
      </font>
    </dxf>
  </rfmt>
  <rcc rId="1353" sId="1" numFmtId="4">
    <oc r="I151">
      <v>3018.78</v>
    </oc>
    <nc r="I151">
      <v>11536.1</v>
    </nc>
  </rcc>
  <rfmt sheetId="1" sqref="I151" start="0" length="2147483647">
    <dxf>
      <font>
        <color auto="1"/>
      </font>
    </dxf>
  </rfmt>
  <rfmt sheetId="1" sqref="C152:I152" start="0" length="2147483647">
    <dxf>
      <font>
        <color rgb="FFFF0000"/>
      </font>
    </dxf>
  </rfmt>
  <rfmt sheetId="1" sqref="C152:I152" start="0" length="2147483647">
    <dxf>
      <font>
        <color auto="1"/>
      </font>
    </dxf>
  </rfmt>
  <rcc rId="1354" sId="1" numFmtId="4">
    <oc r="D169">
      <v>12237.34</v>
    </oc>
    <nc r="D169">
      <v>16256.72</v>
    </nc>
  </rcc>
  <rfmt sheetId="1" sqref="D169" start="0" length="2147483647">
    <dxf>
      <font>
        <color auto="1"/>
      </font>
    </dxf>
  </rfmt>
  <rcc rId="1355" sId="1" numFmtId="4">
    <oc r="G169">
      <v>4436.3100000000004</v>
    </oc>
    <nc r="G169">
      <v>4853.9399999999996</v>
    </nc>
  </rcc>
  <rfmt sheetId="1" sqref="G169:H169" start="0" length="2147483647">
    <dxf>
      <font>
        <color auto="1"/>
      </font>
    </dxf>
  </rfmt>
  <rfmt sheetId="1" sqref="E169:F169" start="0" length="2147483647">
    <dxf>
      <font>
        <color auto="1"/>
      </font>
    </dxf>
  </rfmt>
  <rcc rId="1356" sId="1" numFmtId="4">
    <oc r="I169">
      <v>12237.34</v>
    </oc>
    <nc r="I169">
      <v>16256.72</v>
    </nc>
  </rcc>
  <rfmt sheetId="1" sqref="I169" start="0" length="2147483647">
    <dxf>
      <font>
        <color auto="1"/>
      </font>
    </dxf>
  </rfmt>
  <rfmt sheetId="1" sqref="C168" start="0" length="2147483647">
    <dxf>
      <font>
        <color auto="1"/>
      </font>
    </dxf>
  </rfmt>
  <rfmt sheetId="1" sqref="D168" start="0" length="2147483647">
    <dxf>
      <font>
        <color auto="1"/>
      </font>
    </dxf>
  </rfmt>
</revisions>
</file>

<file path=xl/revisions/revisionLog14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E168" start="0" length="2147483647">
    <dxf>
      <font>
        <color auto="1"/>
      </font>
    </dxf>
  </rfmt>
  <rcc rId="1357" sId="1" numFmtId="4">
    <oc r="G168">
      <v>69057.23</v>
    </oc>
    <nc r="G168">
      <v>80302.600000000006</v>
    </nc>
  </rcc>
  <rfmt sheetId="1" sqref="F168:H168" start="0" length="2147483647">
    <dxf>
      <font>
        <color auto="1"/>
      </font>
    </dxf>
  </rfmt>
  <rfmt sheetId="1" sqref="A166:B171" start="0" length="2147483647">
    <dxf>
      <font>
        <color auto="1"/>
      </font>
    </dxf>
  </rfmt>
  <rfmt sheetId="1" sqref="I168" start="0" length="2147483647">
    <dxf>
      <font>
        <color auto="1"/>
      </font>
    </dxf>
  </rfmt>
  <rcc rId="1358" sId="1" numFmtId="4">
    <oc r="E168">
      <v>69057.23</v>
    </oc>
    <nc r="E168">
      <v>80302.559999999998</v>
    </nc>
  </rcc>
  <rcc rId="1359" sId="1" numFmtId="4">
    <oc r="D192">
      <v>9</v>
    </oc>
    <nc r="D192">
      <v>68.58</v>
    </nc>
  </rcc>
  <rfmt sheetId="1" sqref="D192:I192" start="0" length="2147483647">
    <dxf>
      <font>
        <color auto="1"/>
      </font>
    </dxf>
  </rfmt>
  <rfmt sheetId="1" sqref="C191:D191" start="0" length="2147483647">
    <dxf>
      <font>
        <color auto="1"/>
      </font>
    </dxf>
  </rfmt>
  <rcc rId="1360" sId="1" numFmtId="4">
    <oc r="G191">
      <v>716.18</v>
    </oc>
    <nc r="G191">
      <v>724.1</v>
    </nc>
  </rcc>
  <rfmt sheetId="1" sqref="E191:I191" start="0" length="2147483647">
    <dxf>
      <font>
        <color auto="1"/>
      </font>
    </dxf>
  </rfmt>
  <rcc rId="1361" sId="1" numFmtId="4">
    <oc r="G190">
      <v>13546.68</v>
    </oc>
    <nc r="G190">
      <v>17000</v>
    </nc>
  </rcc>
  <rfmt sheetId="1" sqref="A189:I193" start="0" length="2147483647">
    <dxf>
      <font>
        <color auto="1"/>
      </font>
    </dxf>
  </rfmt>
</revisions>
</file>

<file path=xl/revisions/revisionLog14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147:I148" start="0" length="2147483647">
    <dxf>
      <font>
        <color auto="1"/>
      </font>
    </dxf>
  </rfmt>
</revisions>
</file>

<file path=xl/revisions/revisionLog14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62" sId="1">
    <oc r="J166" t="inlineStr">
      <is>
        <r>
          <rPr>
            <u/>
            <sz val="16"/>
            <rFont val="Times New Roman"/>
            <family val="1"/>
            <charset val="204"/>
          </rPr>
          <t xml:space="preserve">АГ: </t>
        </r>
        <r>
          <rPr>
            <sz val="16"/>
            <rFont val="Times New Roman"/>
            <family val="1"/>
            <charset val="204"/>
          </rPr>
          <t xml:space="preserve"> 1. В рамках реализации мероприятий программы осуществляется деятельность по обеспечению предоставления государственных услуг в многофункциональных центрах предоставления государственных и муниципальных услуг. Заключено соглашение о предоставлении субсидии из бюджета ХМАО-Югры на софинансирование расходных обязательств по предоставлению государственных услуг в многофункциональных центрах предоставления государственных и муниципальных услуг от 20.12.2017 № 78.  
      За счет средств субсидии на организацию предоставления государственных услуг в многофункциональных центрах предоставления государственных и муниципальных услуг  производятся расходы на выплату заработной платы и начислений на оплату труда работникам МКУ "МФЦ г. Сургута";
       За счет средств софинансирования из местного бюджета произведена оплата услуг и материальных запасов в соответствии с условиями заключенных договоров и муниципальных контрактов. 
       Реализация программы  осуществляется в плановом режиме.  Бюджетные ассигнования будут использованы в полном объеме до конца 2018 года.</t>
        </r>
        <r>
          <rPr>
            <sz val="16"/>
            <color rgb="FFFF0000"/>
            <rFont val="Times New Roman"/>
            <family val="2"/>
            <charset val="204"/>
          </rPr>
          <t xml:space="preserve">
     2.  В рамках реализации мероприятий программы  заключены соглашения о предоставлении субсидии из бюджета ХМАО-Югры на поддержку малого и среднего предпринимательства №11 от 06.04.2018 и №11/1 от 05.04.2018.  
          Планируется проведение основных мероприятий:
- создание условий для развития субъектов малого и среднего предпринимательства;
- финансовая поддержка субъектов малого и среднего предпринимательства, осуществляющих социально значимые виды деятельности;
- финансовая поддержка социального предпринимательства;
</t>
        </r>
        <r>
          <rPr>
            <sz val="16"/>
            <color rgb="FFFF0000"/>
            <rFont val="Times New Roman"/>
            <family val="1"/>
            <charset val="204"/>
          </rPr>
          <t>- развитие инновационного и молодежного предпринимательства.
          В мае проведен ежегодный городской конкурс "Предприниматель года".</t>
        </r>
        <r>
          <rPr>
            <sz val="16"/>
            <color theme="3"/>
            <rFont val="Times New Roman"/>
            <family val="1"/>
            <charset val="204"/>
          </rPr>
          <t xml:space="preserve">
</t>
        </r>
      </is>
    </oc>
    <nc r="J166" t="inlineStr">
      <is>
        <r>
          <rPr>
            <u/>
            <sz val="16"/>
            <rFont val="Times New Roman"/>
            <family val="1"/>
            <charset val="204"/>
          </rPr>
          <t xml:space="preserve">АГ: </t>
        </r>
        <r>
          <rPr>
            <sz val="16"/>
            <rFont val="Times New Roman"/>
            <family val="1"/>
            <charset val="204"/>
          </rPr>
          <t xml:space="preserve"> 1. В рамках реализации мероприятий программы осуществляется деятельность по обеспечению предоставления государственных услуг в многофункциональных центрах предоставления государственных и муниципальных услуг. Заключено соглашение о предоставлении субсидии из бюджета ХМАО-Югры на софинансирование расходных обязательств по предоставлению государственных услуг в многофункциональных центрах предоставления государственных и муниципальных услуг от 20.12.2017 № 78.  
      За счет средств субсидии на организацию предоставления государственных услуг в многофункциональных центрах предоставления государственных и муниципальных услуг  производятся расходы на выплату заработной платы и начислений на оплату труда работникам МКУ "МФЦ г. Сургута";
       За счет средств софинансирования из местного бюджета произведена оплата услуг и материальных запасов в соответствии с условиями заключенных договоров и муниципальных контрактов. 
       Реализация программы  осуществляется в плановом режиме.  Бюджетные ассигнования будут использованы в полном объеме до конца 2018 года.</t>
        </r>
        <r>
          <rPr>
            <sz val="16"/>
            <color rgb="FFFF0000"/>
            <rFont val="Times New Roman"/>
            <family val="2"/>
            <charset val="204"/>
          </rPr>
          <t xml:space="preserve">
     </t>
        </r>
        <r>
          <rPr>
            <sz val="16"/>
            <rFont val="Times New Roman"/>
            <family val="1"/>
            <charset val="204"/>
          </rPr>
          <t>2.  В рамках реализации мероприятий программы  заключены соглашения о предоставлении субсидии из бюджета ХМАО-Югры на поддержку малого и среднего предпринимательства №11 от 06.04.2018 и №11/1 от 05.04.2018.  
          Планируется проведение основных мероприятий:
- создание условий для развития субъектов малого и среднего предпринимательства;
- финансовая поддержка субъектов малого и среднего предпринимательства, осуществляющих социально значимые виды деятельности;
- финансовая поддержка субьектов малого и среднего предпринимательства осуществляющих деятельность в социальной сфере;
- развитие инновационного и молодежного предпринимательства.
          В мае проведен ежегодный городской конкурс "Предприниматель года".</t>
        </r>
        <r>
          <rPr>
            <sz val="16"/>
            <color theme="3"/>
            <rFont val="Times New Roman"/>
            <family val="1"/>
            <charset val="204"/>
          </rPr>
          <t xml:space="preserve">
</t>
        </r>
      </is>
    </nc>
  </rcc>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00" sId="1">
    <oc r="J43" t="inlineStr">
      <is>
        <r>
          <t xml:space="preserve">АГ(ДК): </t>
        </r>
        <r>
          <rPr>
            <sz val="16"/>
            <rFont val="Times New Roman"/>
            <family val="1"/>
            <charset val="204"/>
          </rPr>
          <t xml:space="preserve"> В рамках реализации государственной программы заключено соглашение от 16.03.2018                    №5-СШ/2018 о предоставлении субсидии в 2018 году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проведения тренировочных сборов и участия в соревнованиях. Бюджетные ассигнования запланированы на приобретение спортивного оборудования, экипировки и инвентаря, проведение тренировочных сборов и участие в соревнованиях.
</t>
        </r>
        <r>
          <rPr>
            <sz val="16"/>
            <color theme="1"/>
            <rFont val="Times New Roman"/>
            <family val="1"/>
            <charset val="204"/>
          </rPr>
          <t>По состоянию на 01.07.18:
 -  спортсмены участвовали в тренировочных мероприятиях по подготовке к финалу Кубка России по плаванию (г. Обнинск) и в тренировочных мероприятиях по тхэквондо (г. Албена);</t>
        </r>
        <r>
          <rPr>
            <sz val="16"/>
            <rFont val="Times New Roman"/>
            <family val="1"/>
            <charset val="204"/>
          </rPr>
          <t xml:space="preserve">  
 - заключены договоры на приобретение инвентаря.
Освоение средств планируется в течение 2018 года.                                                        </t>
        </r>
      </is>
    </oc>
    <nc r="J43" t="inlineStr">
      <is>
        <r>
          <t xml:space="preserve">АГ(ДК): </t>
        </r>
        <r>
          <rPr>
            <sz val="16"/>
            <rFont val="Times New Roman"/>
            <family val="1"/>
            <charset val="204"/>
          </rPr>
          <t xml:space="preserve"> В рамках реализации государственной программы заключено соглашение от 16.03.2018                    №5-СШ/2018 о предоставлении субсидии в 2018 году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проведения тренировочных сборов и участия в соревнованиях. 
</t>
        </r>
        <r>
          <rPr>
            <sz val="16"/>
            <color theme="1"/>
            <rFont val="Times New Roman"/>
            <family val="1"/>
            <charset val="204"/>
          </rPr>
          <t>По состоянию на 01.07.18:
 -  спортсмены участвовали в тренировочных мероприятиях по подготовке к финалу Кубка России по плаванию (г. Обнинск) и в тренировочных мероприятиях по тхэквондо (г. Албена);</t>
        </r>
        <r>
          <rPr>
            <sz val="16"/>
            <rFont val="Times New Roman"/>
            <family val="1"/>
            <charset val="204"/>
          </rPr>
          <t xml:space="preserve">  
 - заключены договоры на приобретение инвентаря.
Освоение средств планируется в течение 2018 года.                                                        </t>
        </r>
      </is>
    </nc>
  </rcc>
  <rcv guid="{67ADFAE6-A9AF-44D7-8539-93CD0F6B7849}" action="delete"/>
  <rdn rId="0" localSheetId="1" customView="1" name="Z_67ADFAE6_A9AF_44D7_8539_93CD0F6B7849_.wvu.PrintArea" hidden="1" oldHidden="1">
    <formula>'на 01.07.2018'!$A$1:$J$201</formula>
    <oldFormula>'на 01.07.2018'!$A$1:$J$201</oldFormula>
  </rdn>
  <rdn rId="0" localSheetId="1" customView="1" name="Z_67ADFAE6_A9AF_44D7_8539_93CD0F6B7849_.wvu.PrintTitles" hidden="1" oldHidden="1">
    <formula>'на 01.07.2018'!$5:$8</formula>
    <oldFormula>'на 01.07.2018'!$5:$8</oldFormula>
  </rdn>
  <rdn rId="0" localSheetId="1" customView="1" name="Z_67ADFAE6_A9AF_44D7_8539_93CD0F6B7849_.wvu.Rows" hidden="1" oldHidden="1">
    <formula>'на 01.07.2018'!$19:$20,'на 01.07.2018'!$27:$28,'на 01.07.2018'!$34:$35,'на 01.07.2018'!$41:$42,'на 01.07.2018'!$47:$48,'на 01.07.2018'!$52:$54,'на 01.07.2018'!$56:$56,'на 01.07.2018'!$58:$60,'на 01.07.2018'!$66:$67,'на 01.07.2018'!$72:$73,'на 01.07.2018'!$78:$79,'на 01.07.2018'!$84:$85,'на 01.07.2018'!$96:$97,'на 01.07.2018'!$102:$103,'на 01.07.2018'!$108:$109,'на 01.07.2018'!$114:$115,'на 01.07.2018'!$120:$120,'на 01.07.2018'!$126:$127,'на 01.07.2018'!$132:$133,'на 01.07.2018'!$138:$139,'на 01.07.2018'!$144:$145,'на 01.07.2018'!$151:$152,'на 01.07.2018'!$159:$159,'на 01.07.2018'!$161:$165,'на 01.07.2018'!$170:$171,'на 01.07.2018'!$173:$173,'на 01.07.2018'!$177:$177,'на 01.07.2018'!$183:$184,'на 01.07.2018'!$187:$191,'на 01.07.2018'!$199:$199</formula>
    <oldFormula>'на 01.07.2018'!$19:$20,'на 01.07.2018'!$27:$28,'на 01.07.2018'!$34:$35,'на 01.07.2018'!$41:$42,'на 01.07.2018'!$47:$48,'на 01.07.2018'!$52:$54,'на 01.07.2018'!$56:$56,'на 01.07.2018'!$58:$60,'на 01.07.2018'!$66:$67,'на 01.07.2018'!$72:$73,'на 01.07.2018'!$78:$79,'на 01.07.2018'!$84:$85,'на 01.07.2018'!$96:$97,'на 01.07.2018'!$102:$103,'на 01.07.2018'!$108:$109,'на 01.07.2018'!$114:$115,'на 01.07.2018'!$120:$120,'на 01.07.2018'!$126:$127,'на 01.07.2018'!$132:$133,'на 01.07.2018'!$138:$139,'на 01.07.2018'!$144:$145,'на 01.07.2018'!$151:$152,'на 01.07.2018'!$159:$159,'на 01.07.2018'!$161:$165,'на 01.07.2018'!$170:$171,'на 01.07.2018'!$173:$173,'на 01.07.2018'!$177:$177,'на 01.07.2018'!$183:$184,'на 01.07.2018'!$187:$191,'на 01.07.2018'!$199:$199</oldFormula>
  </rdn>
  <rdn rId="0" localSheetId="1" customView="1" name="Z_67ADFAE6_A9AF_44D7_8539_93CD0F6B7849_.wvu.FilterData" hidden="1" oldHidden="1">
    <formula>'на 01.07.2018'!$A$7:$J$403</formula>
    <oldFormula>'на 01.07.2018'!$A$7:$J$403</oldFormula>
  </rdn>
  <rcv guid="{67ADFAE6-A9AF-44D7-8539-93CD0F6B7849}" action="add"/>
</revisions>
</file>

<file path=xl/revisions/revisionLog15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170:I170" start="0" length="2147483647">
    <dxf>
      <font>
        <color auto="1"/>
      </font>
    </dxf>
  </rfmt>
  <rfmt sheetId="1" sqref="C166:I166" start="0" length="2147483647">
    <dxf>
      <font>
        <color auto="1"/>
      </font>
    </dxf>
  </rfmt>
  <rfmt sheetId="1" sqref="C169" start="0" length="2147483647">
    <dxf>
      <font>
        <color auto="1"/>
      </font>
    </dxf>
  </rfmt>
</revisions>
</file>

<file path=xl/revisions/revisionLog15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63" sId="1">
    <oc r="J147" t="inlineStr">
      <is>
        <r>
          <rPr>
            <u/>
            <sz val="16"/>
            <rFont val="Times New Roman"/>
            <family val="1"/>
            <charset val="204"/>
          </rPr>
          <t>АГ:</t>
        </r>
        <r>
          <rPr>
            <sz val="16"/>
            <rFont val="Times New Roman"/>
            <family val="1"/>
            <charset val="204"/>
          </rPr>
          <t xml:space="preserve"> 1. В рамках переданных государственных полномочий осуществляется деятельность административных комиссий.  
      За счет субвенции из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запланированы расходы на услуги почтовой связи, поставку конвертов и услуги СМИ по печати. Закупки, запланированные на 2018 год для осуществления данного полномочия проводятся в соответствии с планом-графиком.</t>
        </r>
        <r>
          <rPr>
            <sz val="16"/>
            <color rgb="FFFF0000"/>
            <rFont val="Times New Roman"/>
            <family val="2"/>
            <charset val="204"/>
          </rPr>
          <t xml:space="preserve">
       2. В рамках реализации государственной программы заключены соглашения от 22.03.2018  № 15, от 26.03.2018 № 40, от 28.03.2018 № 02  о предоставлении субсидии в 2018 году на мероприятия по профилактике правонарушений между Департаментом внутренней политики ХМАО-Югры  и Администрацией города. Финансовые средства будут направлены на заключение контрактов на техническое обслуживание и  ремонт АПК "Безопасный город", техническое обслуживание и текущий ремонт копировально-множительной техники и конвертовального оборудования АПК «Безопасный город» для организации выполнения мероприятия по информированию населения, материальное стимулирование народных дружинников, страхование народных дружинников, заключение договора на приобретение форменной одежды, удостоверений народного дружинника и вкладышей к удостоверению народного дружинника. 
     Заключены контракты, договоры на техническое обслуживание и модернизацию АПК "Безопасный город", приобретение расходных материалов и запасных частей для копировально-множительной техники и конвертального оборудования АПК "Безопасный город", услуги электроэнергии, аренду кабельной канализации, рассылку постановлений. 
</t>
        </r>
        <r>
          <rPr>
            <sz val="16"/>
            <rFont val="Times New Roman"/>
            <family val="1"/>
            <charset val="204"/>
          </rPr>
          <t>АГ(ДК): В рамках государственной программы заключено соглашение от 23.03.2018  № 27 о предоставлении субсидии в 2018 году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и интеграции мигрантов, профилактики экстремизма.</t>
        </r>
        <r>
          <rPr>
            <sz val="16"/>
            <color rgb="FFFF0000"/>
            <rFont val="Times New Roman"/>
            <family val="2"/>
            <charset val="204"/>
          </rPr>
          <t xml:space="preserve"> </t>
        </r>
        <r>
          <rPr>
            <sz val="16"/>
            <rFont val="Times New Roman"/>
            <family val="1"/>
            <charset val="204"/>
          </rPr>
          <t>Запланировано  проведение  городского молодежного проекта "Среда Обитания" (Проведение игры КВН на Кубок Главы города запланировано на ноябрь 2018 года),</t>
        </r>
        <r>
          <rPr>
            <sz val="16"/>
            <color rgb="FFFF0000"/>
            <rFont val="Times New Roman"/>
            <family val="2"/>
            <charset val="204"/>
          </rPr>
          <t xml:space="preserve"> </t>
        </r>
        <r>
          <rPr>
            <sz val="16"/>
            <rFont val="Times New Roman"/>
            <family val="1"/>
            <charset val="204"/>
          </rPr>
          <t>городского молодежного проекта "PROфилактика" (Молодежный форум "Революция тела" запланировано на сентябрь 2018 года),</t>
        </r>
        <r>
          <rPr>
            <sz val="16"/>
            <color rgb="FFFF0000"/>
            <rFont val="Times New Roman"/>
            <family val="2"/>
            <charset val="204"/>
          </rPr>
          <t xml:space="preserve"> </t>
        </r>
        <r>
          <rPr>
            <sz val="16"/>
            <rFont val="Times New Roman"/>
            <family val="1"/>
            <charset val="204"/>
          </rPr>
          <t xml:space="preserve">Проведение VI слета активистов в сфере первичной профилактики запланировано на декабрь 2018 года. Проведены городские мероприятия в рамках молодежного проекта "Среда обитания" фестиваль КВН и городского молодежного проекта "Вожатые Сургута" молодежный фестиваль "Легкий город".  Освоение средств планируется в течение 2018 года.   </t>
        </r>
        <r>
          <rPr>
            <sz val="16"/>
            <color rgb="FFFF0000"/>
            <rFont val="Times New Roman"/>
            <family val="2"/>
            <charset val="204"/>
          </rPr>
          <t xml:space="preserve">                                                                                                
</t>
        </r>
      </is>
    </oc>
    <nc r="J147" t="inlineStr">
      <is>
        <r>
          <rPr>
            <u/>
            <sz val="16"/>
            <rFont val="Times New Roman"/>
            <family val="1"/>
            <charset val="204"/>
          </rPr>
          <t>АГ:</t>
        </r>
        <r>
          <rPr>
            <sz val="16"/>
            <rFont val="Times New Roman"/>
            <family val="1"/>
            <charset val="204"/>
          </rPr>
          <t xml:space="preserve"> 1. В рамках переданных государственных полномочий осуществляется деятельность административных комиссий.  
      За счет субвенции из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запланированы расходы на услуги почтовой связи, поставку конвертов и услуги СМИ по печати. Закупки, запланированные на 2018 год для осуществления данного полномочия проводятся в соответствии с планом-графиком.</t>
        </r>
        <r>
          <rPr>
            <sz val="16"/>
            <color rgb="FFFF0000"/>
            <rFont val="Times New Roman"/>
            <family val="2"/>
            <charset val="204"/>
          </rPr>
          <t xml:space="preserve">
       </t>
        </r>
        <r>
          <rPr>
            <sz val="16"/>
            <rFont val="Times New Roman"/>
            <family val="1"/>
            <charset val="204"/>
          </rPr>
          <t>2. В рамках реализации государственной программы заключены соглашения</t>
        </r>
        <r>
          <rPr>
            <sz val="16"/>
            <color rgb="FFFF0000"/>
            <rFont val="Times New Roman"/>
            <family val="2"/>
            <charset val="204"/>
          </rPr>
          <t xml:space="preserve"> </t>
        </r>
        <r>
          <rPr>
            <sz val="16"/>
            <rFont val="Times New Roman"/>
            <family val="1"/>
            <charset val="204"/>
          </rPr>
          <t xml:space="preserve">от 22.03.2018  № 15, от 26.03.2018 № 40, от 28.03.2018 № 02  о предоставлении субсидии в 2018 году на мероприятия по профилактике правонарушений между Департаментом внутренней политики ХМАО-Югры  и Администрацией города. Финансовые средства будут направлены на заключение контрактов на техническое обслуживание и  ремонт АПК "Безопасный город", техническое обслуживание и текущий ремонт копировально-множительной техники и конвертовального оборудования АПК «Безопасный город» для организации выполнения мероприятия по информированию населения, материальное стимулирование народных дружинников, страхование народных дружинников, заключение договора на приобретение форменной одежды, удостоверений народного дружинника и вкладышей к удостоверению народного дружинника. </t>
        </r>
        <r>
          <rPr>
            <sz val="16"/>
            <color rgb="FFFF0000"/>
            <rFont val="Times New Roman"/>
            <family val="2"/>
            <charset val="204"/>
          </rPr>
          <t xml:space="preserve">
   </t>
        </r>
        <r>
          <rPr>
            <sz val="16"/>
            <rFont val="Times New Roman"/>
            <family val="1"/>
            <charset val="204"/>
          </rPr>
          <t xml:space="preserve">  Заключены контракты, договоры на техническое обслуживание и модернизацию АПК "Безопасный город", приобретение расходных материалов и запасных частей для копировально-множительной техники и конвертального оборудования АПК "Безопасный город", услуги электроэнергии, рассылку постановлений. Планируется заключить договор на приобретение бумаги, приобретение ПО "Ангел".
</t>
        </r>
        <r>
          <rPr>
            <sz val="16"/>
            <color rgb="FFFF0000"/>
            <rFont val="Times New Roman"/>
            <family val="2"/>
            <charset val="204"/>
          </rPr>
          <t xml:space="preserve">
</t>
        </r>
        <r>
          <rPr>
            <sz val="16"/>
            <rFont val="Times New Roman"/>
            <family val="1"/>
            <charset val="204"/>
          </rPr>
          <t>АГ(ДК): В рамках государственной программы заключено соглашение от 23.03.2018  № 27 о предоставлении субсидии в 2018 году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и интеграции мигрантов, профилактики экстремизма.</t>
        </r>
        <r>
          <rPr>
            <sz val="16"/>
            <color rgb="FFFF0000"/>
            <rFont val="Times New Roman"/>
            <family val="2"/>
            <charset val="204"/>
          </rPr>
          <t xml:space="preserve"> </t>
        </r>
        <r>
          <rPr>
            <sz val="16"/>
            <rFont val="Times New Roman"/>
            <family val="1"/>
            <charset val="204"/>
          </rPr>
          <t>Запланировано  проведение  городского молодежного проекта "Среда Обитания" (Проведение игры КВН на Кубок Главы города запланировано на ноябрь 2018 года),</t>
        </r>
        <r>
          <rPr>
            <sz val="16"/>
            <color rgb="FFFF0000"/>
            <rFont val="Times New Roman"/>
            <family val="2"/>
            <charset val="204"/>
          </rPr>
          <t xml:space="preserve"> </t>
        </r>
        <r>
          <rPr>
            <sz val="16"/>
            <rFont val="Times New Roman"/>
            <family val="1"/>
            <charset val="204"/>
          </rPr>
          <t>городского молодежного проекта "PROфилактика" (Молодежный форум "Революция тела" запланировано на сентябрь 2018 года),</t>
        </r>
        <r>
          <rPr>
            <sz val="16"/>
            <color rgb="FFFF0000"/>
            <rFont val="Times New Roman"/>
            <family val="2"/>
            <charset val="204"/>
          </rPr>
          <t xml:space="preserve"> </t>
        </r>
        <r>
          <rPr>
            <sz val="16"/>
            <rFont val="Times New Roman"/>
            <family val="1"/>
            <charset val="204"/>
          </rPr>
          <t xml:space="preserve">Проведение VI слета активистов в сфере первичной профилактики запланировано на декабрь 2018 года. Проведены городские мероприятия в рамках молодежного проекта "Среда обитания" фестиваль КВН и городского молодежного проекта "Вожатые Сургута" молодежный фестиваль "Легкий город".  Освоение средств планируется в течение 2018 года.   </t>
        </r>
        <r>
          <rPr>
            <sz val="16"/>
            <color rgb="FFFF0000"/>
            <rFont val="Times New Roman"/>
            <family val="2"/>
            <charset val="204"/>
          </rPr>
          <t xml:space="preserve">                                                                                                
</t>
        </r>
      </is>
    </nc>
  </rcc>
</revisions>
</file>

<file path=xl/revisions/revisionLog15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64" sId="1">
    <oc r="J147" t="inlineStr">
      <is>
        <r>
          <rPr>
            <u/>
            <sz val="16"/>
            <rFont val="Times New Roman"/>
            <family val="1"/>
            <charset val="204"/>
          </rPr>
          <t>АГ:</t>
        </r>
        <r>
          <rPr>
            <sz val="16"/>
            <rFont val="Times New Roman"/>
            <family val="1"/>
            <charset val="204"/>
          </rPr>
          <t xml:space="preserve"> 1. В рамках переданных государственных полномочий осуществляется деятельность административных комиссий.  
      За счет субвенции из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запланированы расходы на услуги почтовой связи, поставку конвертов и услуги СМИ по печати. Закупки, запланированные на 2018 год для осуществления данного полномочия проводятся в соответствии с планом-графиком.</t>
        </r>
        <r>
          <rPr>
            <sz val="16"/>
            <color rgb="FFFF0000"/>
            <rFont val="Times New Roman"/>
            <family val="2"/>
            <charset val="204"/>
          </rPr>
          <t xml:space="preserve">
       </t>
        </r>
        <r>
          <rPr>
            <sz val="16"/>
            <rFont val="Times New Roman"/>
            <family val="1"/>
            <charset val="204"/>
          </rPr>
          <t>2. В рамках реализации государственной программы заключены соглашения</t>
        </r>
        <r>
          <rPr>
            <sz val="16"/>
            <color rgb="FFFF0000"/>
            <rFont val="Times New Roman"/>
            <family val="2"/>
            <charset val="204"/>
          </rPr>
          <t xml:space="preserve"> </t>
        </r>
        <r>
          <rPr>
            <sz val="16"/>
            <rFont val="Times New Roman"/>
            <family val="1"/>
            <charset val="204"/>
          </rPr>
          <t xml:space="preserve">от 22.03.2018  № 15, от 26.03.2018 № 40, от 28.03.2018 № 02  о предоставлении субсидии в 2018 году на мероприятия по профилактике правонарушений между Департаментом внутренней политики ХМАО-Югры  и Администрацией города. Финансовые средства будут направлены на заключение контрактов на техническое обслуживание и  ремонт АПК "Безопасный город", техническое обслуживание и текущий ремонт копировально-множительной техники и конвертовального оборудования АПК «Безопасный город» для организации выполнения мероприятия по информированию населения, материальное стимулирование народных дружинников, страхование народных дружинников, заключение договора на приобретение форменной одежды, удостоверений народного дружинника и вкладышей к удостоверению народного дружинника. </t>
        </r>
        <r>
          <rPr>
            <sz val="16"/>
            <color rgb="FFFF0000"/>
            <rFont val="Times New Roman"/>
            <family val="2"/>
            <charset val="204"/>
          </rPr>
          <t xml:space="preserve">
   </t>
        </r>
        <r>
          <rPr>
            <sz val="16"/>
            <rFont val="Times New Roman"/>
            <family val="1"/>
            <charset val="204"/>
          </rPr>
          <t xml:space="preserve">  Заключены контракты, договоры на техническое обслуживание и модернизацию АПК "Безопасный город", приобретение расходных материалов и запасных частей для копировально-множительной техники и конвертального оборудования АПК "Безопасный город", услуги электроэнергии, рассылку постановлений. Планируется заключить договор на приобретение бумаги, приобретение ПО "Ангел".
</t>
        </r>
        <r>
          <rPr>
            <sz val="16"/>
            <color rgb="FFFF0000"/>
            <rFont val="Times New Roman"/>
            <family val="2"/>
            <charset val="204"/>
          </rPr>
          <t xml:space="preserve">
</t>
        </r>
        <r>
          <rPr>
            <sz val="16"/>
            <rFont val="Times New Roman"/>
            <family val="1"/>
            <charset val="204"/>
          </rPr>
          <t>АГ(ДК): В рамках государственной программы заключено соглашение от 23.03.2018  № 27 о предоставлении субсидии в 2018 году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и интеграции мигрантов, профилактики экстремизма.</t>
        </r>
        <r>
          <rPr>
            <sz val="16"/>
            <color rgb="FFFF0000"/>
            <rFont val="Times New Roman"/>
            <family val="2"/>
            <charset val="204"/>
          </rPr>
          <t xml:space="preserve"> </t>
        </r>
        <r>
          <rPr>
            <sz val="16"/>
            <rFont val="Times New Roman"/>
            <family val="1"/>
            <charset val="204"/>
          </rPr>
          <t>Запланировано  проведение  городского молодежного проекта "Среда Обитания" (Проведение игры КВН на Кубок Главы города запланировано на ноябрь 2018 года),</t>
        </r>
        <r>
          <rPr>
            <sz val="16"/>
            <color rgb="FFFF0000"/>
            <rFont val="Times New Roman"/>
            <family val="2"/>
            <charset val="204"/>
          </rPr>
          <t xml:space="preserve"> </t>
        </r>
        <r>
          <rPr>
            <sz val="16"/>
            <rFont val="Times New Roman"/>
            <family val="1"/>
            <charset val="204"/>
          </rPr>
          <t>городского молодежного проекта "PROфилактика" (Молодежный форум "Революция тела" запланировано на сентябрь 2018 года),</t>
        </r>
        <r>
          <rPr>
            <sz val="16"/>
            <color rgb="FFFF0000"/>
            <rFont val="Times New Roman"/>
            <family val="2"/>
            <charset val="204"/>
          </rPr>
          <t xml:space="preserve"> </t>
        </r>
        <r>
          <rPr>
            <sz val="16"/>
            <rFont val="Times New Roman"/>
            <family val="1"/>
            <charset val="204"/>
          </rPr>
          <t xml:space="preserve">Проведение VI слета активистов в сфере первичной профилактики запланировано на декабрь 2018 года. Проведены городские мероприятия в рамках молодежного проекта "Среда обитания" фестиваль КВН и городского молодежного проекта "Вожатые Сургута" молодежный фестиваль "Легкий город".  Освоение средств планируется в течение 2018 года.   </t>
        </r>
        <r>
          <rPr>
            <sz val="16"/>
            <color rgb="FFFF0000"/>
            <rFont val="Times New Roman"/>
            <family val="2"/>
            <charset val="204"/>
          </rPr>
          <t xml:space="preserve">                                                                                                
</t>
        </r>
      </is>
    </oc>
    <nc r="J147" t="inlineStr">
      <is>
        <r>
          <rPr>
            <u/>
            <sz val="16"/>
            <rFont val="Times New Roman"/>
            <family val="1"/>
            <charset val="204"/>
          </rPr>
          <t>АГ:</t>
        </r>
        <r>
          <rPr>
            <sz val="16"/>
            <rFont val="Times New Roman"/>
            <family val="1"/>
            <charset val="204"/>
          </rPr>
          <t xml:space="preserve"> 1. В рамках переданных государственных полномочий осуществляется деятельность административных комиссий.  
      За счет субвенции из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запланированы расходы на услуги почтовой связи, поставку конвертов и услуги СМИ по печати. Закупки, запланированные на 2018 год для осуществления данного полномочия проводятся в соответствии с планом-графиком.</t>
        </r>
        <r>
          <rPr>
            <sz val="16"/>
            <color rgb="FFFF0000"/>
            <rFont val="Times New Roman"/>
            <family val="2"/>
            <charset val="204"/>
          </rPr>
          <t xml:space="preserve">
       </t>
        </r>
        <r>
          <rPr>
            <sz val="16"/>
            <rFont val="Times New Roman"/>
            <family val="1"/>
            <charset val="204"/>
          </rPr>
          <t>2. В рамках реализации государственной программы заключены соглашения</t>
        </r>
        <r>
          <rPr>
            <sz val="16"/>
            <color rgb="FFFF0000"/>
            <rFont val="Times New Roman"/>
            <family val="2"/>
            <charset val="204"/>
          </rPr>
          <t xml:space="preserve"> </t>
        </r>
        <r>
          <rPr>
            <sz val="16"/>
            <rFont val="Times New Roman"/>
            <family val="1"/>
            <charset val="204"/>
          </rPr>
          <t xml:space="preserve">от 22.03.2018  № 15, от 26.03.2018 № 40, от 28.03.2018 № 02  о предоставлении субсидии в 2018 году на мероприятия по профилактике правонарушений между Департаментом внутренней политики ХМАО-Югры  и Администрацией города. Финансовые средства будут направлены на заключение контрактов на техническое обслуживание и  ремонт АПК "Безопасный город", техническое обслуживание и текущий ремонт копировально-множительной техники и конвертовального оборудования АПК «Безопасный город» для организации выполнения мероприятия по информированию населения, материальное стимулирование народных дружинников, страхование народных дружинников, заключение договора на приобретение форменной одежды, удостоверений народного дружинника и вкладышей к удостоверению народного дружинника. </t>
        </r>
        <r>
          <rPr>
            <sz val="16"/>
            <color rgb="FFFF0000"/>
            <rFont val="Times New Roman"/>
            <family val="2"/>
            <charset val="204"/>
          </rPr>
          <t xml:space="preserve">
   </t>
        </r>
        <r>
          <rPr>
            <sz val="16"/>
            <rFont val="Times New Roman"/>
            <family val="1"/>
            <charset val="204"/>
          </rPr>
          <t xml:space="preserve">  Заключены контракты, договоры на техническое обслуживание и модернизацию АПК "Безопасный город", приобретение расходных материалов и запасных частей для копировально-множительной техники и конвертального оборудования АПК "Безопасный город", услуги электроэнергии, рассылку постановлений. Планируется заключить контракт на приобретение бумаги, приобретение ПО "Ангел".
</t>
        </r>
        <r>
          <rPr>
            <sz val="16"/>
            <color rgb="FFFF0000"/>
            <rFont val="Times New Roman"/>
            <family val="2"/>
            <charset val="204"/>
          </rPr>
          <t xml:space="preserve">
</t>
        </r>
        <r>
          <rPr>
            <sz val="16"/>
            <rFont val="Times New Roman"/>
            <family val="1"/>
            <charset val="204"/>
          </rPr>
          <t>АГ(ДК): В рамках государственной программы заключено соглашение от 23.03.2018  № 27 о предоставлении субсидии в 2018 году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и интеграции мигрантов, профилактики экстремизма.</t>
        </r>
        <r>
          <rPr>
            <sz val="16"/>
            <color rgb="FFFF0000"/>
            <rFont val="Times New Roman"/>
            <family val="2"/>
            <charset val="204"/>
          </rPr>
          <t xml:space="preserve"> </t>
        </r>
        <r>
          <rPr>
            <sz val="16"/>
            <rFont val="Times New Roman"/>
            <family val="1"/>
            <charset val="204"/>
          </rPr>
          <t>Запланировано  проведение  городского молодежного проекта "Среда Обитания" (Проведение игры КВН на Кубок Главы города запланировано на ноябрь 2018 года),</t>
        </r>
        <r>
          <rPr>
            <sz val="16"/>
            <color rgb="FFFF0000"/>
            <rFont val="Times New Roman"/>
            <family val="2"/>
            <charset val="204"/>
          </rPr>
          <t xml:space="preserve"> </t>
        </r>
        <r>
          <rPr>
            <sz val="16"/>
            <rFont val="Times New Roman"/>
            <family val="1"/>
            <charset val="204"/>
          </rPr>
          <t>городского молодежного проекта "PROфилактика" (Молодежный форум "Революция тела" запланировано на сентябрь 2018 года),</t>
        </r>
        <r>
          <rPr>
            <sz val="16"/>
            <color rgb="FFFF0000"/>
            <rFont val="Times New Roman"/>
            <family val="2"/>
            <charset val="204"/>
          </rPr>
          <t xml:space="preserve"> </t>
        </r>
        <r>
          <rPr>
            <sz val="16"/>
            <rFont val="Times New Roman"/>
            <family val="1"/>
            <charset val="204"/>
          </rPr>
          <t xml:space="preserve">Проведение VI слета активистов в сфере первичной профилактики запланировано на декабрь 2018 года. Проведены городские мероприятия в рамках молодежного проекта "Среда обитания" фестиваль КВН и городского молодежного проекта "Вожатые Сургута" молодежный фестиваль "Легкий город".  Освоение средств планируется в течение 2018 года.   </t>
        </r>
        <r>
          <rPr>
            <sz val="16"/>
            <color rgb="FFFF0000"/>
            <rFont val="Times New Roman"/>
            <family val="2"/>
            <charset val="204"/>
          </rPr>
          <t xml:space="preserve">                                                                                                
</t>
        </r>
      </is>
    </nc>
  </rcc>
</revisions>
</file>

<file path=xl/revisions/revisionLog15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11" start="0" length="2147483647">
    <dxf>
      <font>
        <color auto="1"/>
      </font>
    </dxf>
  </rfmt>
  <rfmt sheetId="1" sqref="B9:B15" start="0" length="2147483647">
    <dxf>
      <font>
        <color auto="1"/>
      </font>
    </dxf>
  </rfmt>
  <rfmt sheetId="1" sqref="D11" start="0" length="2147483647">
    <dxf>
      <font>
        <color auto="1"/>
      </font>
    </dxf>
  </rfmt>
  <rfmt sheetId="1" sqref="C10" start="0" length="2147483647">
    <dxf>
      <font>
        <color auto="1"/>
      </font>
    </dxf>
  </rfmt>
  <rfmt sheetId="1" sqref="D10" start="0" length="2147483647">
    <dxf>
      <font>
        <color auto="1"/>
      </font>
    </dxf>
  </rfmt>
  <rfmt sheetId="1" sqref="E10" start="0" length="2147483647">
    <dxf>
      <font>
        <color auto="1"/>
      </font>
    </dxf>
  </rfmt>
  <rfmt sheetId="1" sqref="G10" start="0" length="2147483647">
    <dxf>
      <font>
        <color auto="1"/>
      </font>
    </dxf>
  </rfmt>
  <rcc rId="1365" sId="1" numFmtId="4">
    <oc r="E32">
      <v>192641</v>
    </oc>
    <nc r="E32">
      <v>192641.38</v>
    </nc>
  </rcc>
</revisions>
</file>

<file path=xl/revisions/revisionLog15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66" sId="1" numFmtId="4">
    <oc r="G32">
      <v>107064</v>
    </oc>
    <nc r="G32">
      <v>107063.84</v>
    </nc>
  </rcc>
</revisions>
</file>

<file path=xl/revisions/revisionLog15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E32">
    <dxf>
      <fill>
        <patternFill patternType="solid">
          <bgColor rgb="FFFFFF00"/>
        </patternFill>
      </fill>
    </dxf>
  </rfmt>
  <rfmt sheetId="1" sqref="G32">
    <dxf>
      <fill>
        <patternFill patternType="solid">
          <bgColor rgb="FFFFFF00"/>
        </patternFill>
      </fill>
    </dxf>
  </rfmt>
  <rfmt sheetId="1" sqref="G11" start="0" length="2147483647">
    <dxf>
      <font>
        <color auto="1"/>
      </font>
    </dxf>
  </rfmt>
  <rfmt sheetId="1" sqref="E46">
    <dxf>
      <fill>
        <patternFill patternType="solid">
          <bgColor rgb="FFFFFF00"/>
        </patternFill>
      </fill>
    </dxf>
  </rfmt>
  <rcc rId="1367" sId="1" numFmtId="4">
    <oc r="E46">
      <v>0</v>
    </oc>
    <nc r="E46">
      <v>45.29</v>
    </nc>
  </rcc>
  <rfmt sheetId="1" sqref="E46" start="0" length="2147483647">
    <dxf>
      <font>
        <color auto="1"/>
      </font>
    </dxf>
  </rfmt>
  <rfmt sheetId="1" sqref="E43:F48" start="0" length="2147483647">
    <dxf>
      <font>
        <color auto="1"/>
      </font>
    </dxf>
  </rfmt>
  <rfmt sheetId="1" sqref="E43:F48">
    <dxf>
      <fill>
        <patternFill patternType="none">
          <bgColor auto="1"/>
        </patternFill>
      </fill>
    </dxf>
  </rfmt>
</revisions>
</file>

<file path=xl/revisions/revisionLog15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151:I152">
    <dxf>
      <fill>
        <patternFill patternType="solid">
          <bgColor rgb="FFFFFF00"/>
        </patternFill>
      </fill>
    </dxf>
  </rfmt>
</revisions>
</file>

<file path=xl/revisions/revisionLog15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E169:I169">
    <dxf>
      <fill>
        <patternFill>
          <bgColor rgb="FFFFFF00"/>
        </patternFill>
      </fill>
    </dxf>
  </rfmt>
</revisions>
</file>

<file path=xl/revisions/revisionLog15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68" sId="1" numFmtId="4">
    <oc r="C151">
      <v>11325.6</v>
    </oc>
    <nc r="C151">
      <v>6069.57</v>
    </nc>
  </rcc>
  <rcc rId="1369" sId="1" numFmtId="4">
    <oc r="D151">
      <v>11536.1</v>
    </oc>
    <nc r="D151">
      <v>3506.43</v>
    </nc>
  </rcc>
  <rcc rId="1370" sId="1" numFmtId="4">
    <oc r="E151">
      <f>G151</f>
    </oc>
    <nc r="E151">
      <v>1715.18</v>
    </nc>
  </rcc>
  <rcc rId="1371" sId="1" numFmtId="4">
    <oc r="G151">
      <v>9623.6</v>
    </oc>
    <nc r="G151">
      <v>1715.18</v>
    </nc>
  </rcc>
  <rcc rId="1372" sId="1" numFmtId="4">
    <oc r="I151">
      <v>11536.1</v>
    </oc>
    <nc r="I151">
      <v>3506.43</v>
    </nc>
  </rcc>
</revisions>
</file>

<file path=xl/revisions/revisionLog15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73" sId="1" numFmtId="4">
    <oc r="D169">
      <v>16256.72</v>
    </oc>
    <nc r="D169">
      <v>12237.34</v>
    </nc>
  </rcc>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05" sId="1">
    <oc r="J55" t="inlineStr">
      <is>
        <r>
          <rPr>
            <u/>
            <sz val="16"/>
            <color theme="1"/>
            <rFont val="Times New Roman"/>
            <family val="1"/>
            <charset val="204"/>
          </rPr>
          <t xml:space="preserve">КУИ: </t>
        </r>
        <r>
          <rPr>
            <sz val="16"/>
            <color theme="1"/>
            <rFont val="Times New Roman"/>
            <family val="1"/>
            <charset val="204"/>
          </rPr>
          <t xml:space="preserve">В рамках реализации программы предоставлена субсидия на повышение эффективности использования и развитие ресурсного потенциала рыбохозяйственного комплекса. Планируется предоставление субсидии на поддержку животноводства, переработки и реализации продукции животноводства, в целях возмещения недополученных доходов и (или) финансового обеспечения (возмещения) затрат. Субсидии носят заявительный характер. 
Кроме того запланированы расходы для осуществления переданного государственного полномочия по проведению мероприятий по поддержке животноводства, переработке и реализации продукции животноводства. Расходы запланированы на 4 квартал 2018 года.
</t>
        </r>
        <r>
          <rPr>
            <u/>
            <sz val="16"/>
            <color theme="1"/>
            <rFont val="Times New Roman"/>
            <family val="1"/>
            <charset val="204"/>
          </rPr>
          <t>ДГХ:</t>
        </r>
        <r>
          <rPr>
            <sz val="16"/>
            <color theme="1"/>
            <rFont val="Times New Roman"/>
            <family val="1"/>
            <charset val="204"/>
          </rPr>
          <t xml:space="preserve"> В рамках реализации мероприятий программы предоставлена субсидия на финансовое обеспечение (возмещение) затрат по отлову и содержанию безнадзорных животных. Бюджетные ассигнования использованы в полном объеме. За счет средств окружного бюджета - 1 003,9 тыс.руб. возмещены расходы по отлову и утилизации 208 безнадзорных животных.</t>
        </r>
        <r>
          <rPr>
            <sz val="16"/>
            <color rgb="FFFF0000"/>
            <rFont val="Times New Roman"/>
            <family val="2"/>
            <charset val="204"/>
          </rPr>
          <t xml:space="preserve">
</t>
        </r>
        <r>
          <rPr>
            <u/>
            <sz val="16"/>
            <color theme="1"/>
            <rFont val="Times New Roman"/>
            <family val="1"/>
            <charset val="204"/>
          </rPr>
          <t>АГ</t>
        </r>
        <r>
          <rPr>
            <sz val="16"/>
            <color theme="1"/>
            <rFont val="Times New Roman"/>
            <family val="1"/>
            <charset val="204"/>
          </rPr>
          <t xml:space="preserve">: Запланированы расходы на оплату труда и начисления на выплаты по оплате труда для осуществления администрирования переданного отдельного государственного полномочия Ханты-Мансийского автономного округа-Югры по проведению мероприятий по предупреждению и ликвидации болезней от животных, их лечению, защите населения от болезней, общих для человека и животных. Расходы запланированы на 4 квартал 2018 года.
</t>
        </r>
        <r>
          <rPr>
            <sz val="16"/>
            <color rgb="FFFF0000"/>
            <rFont val="Times New Roman"/>
            <family val="2"/>
            <charset val="204"/>
          </rPr>
          <t xml:space="preserve">
</t>
        </r>
        <r>
          <rPr>
            <u/>
            <sz val="18"/>
            <rFont val="Times New Roman"/>
            <family val="2"/>
            <charset val="204"/>
          </rPr>
          <t/>
        </r>
      </is>
    </oc>
    <nc r="J55" t="inlineStr">
      <is>
        <r>
          <rPr>
            <u/>
            <sz val="16"/>
            <color theme="1"/>
            <rFont val="Times New Roman"/>
            <family val="1"/>
            <charset val="204"/>
          </rPr>
          <t xml:space="preserve">КУИ: </t>
        </r>
        <r>
          <rPr>
            <sz val="16"/>
            <color theme="1"/>
            <rFont val="Times New Roman"/>
            <family val="1"/>
            <charset val="204"/>
          </rPr>
          <t xml:space="preserve">В рамках реализации программы предоставлена субсидия на повышение эффективности использования и развитие ресурсного потенциала рыбохозяйственного комплекса. Планируется предоставление субсидии на поддержку животноводства, переработки и реализации продукции животноводства, в целях возмещения недополученных доходов и (или) финансового обеспечения (возмещения) затрат. Субсидии носят заявительный характер. 
Кроме того запланированы расходы для осуществления переданного государственного полномочия по проведению мероприятий по поддержке животноводства, переработке и реализации продукции животноводства. Расходы запланированы на 4 квартал 2018 года.
</t>
        </r>
        <r>
          <rPr>
            <u/>
            <sz val="16"/>
            <color theme="1"/>
            <rFont val="Times New Roman"/>
            <family val="1"/>
            <charset val="204"/>
          </rPr>
          <t>ДГХ:</t>
        </r>
        <r>
          <rPr>
            <sz val="16"/>
            <color theme="1"/>
            <rFont val="Times New Roman"/>
            <family val="1"/>
            <charset val="204"/>
          </rPr>
          <t xml:space="preserve"> В рамках реализации мероприятий программы предоставлена субсидия на финансовое обеспечение (возмещение) затрат по отлову и содержанию безнадзорных животных.За счет средств окружного бюджета - 1 003,9 тыс.руб. возмещены расходы по отлову и утилизации 208 безнадзорных животных.</t>
        </r>
        <r>
          <rPr>
            <sz val="16"/>
            <color rgb="FFFF0000"/>
            <rFont val="Times New Roman"/>
            <family val="2"/>
            <charset val="204"/>
          </rPr>
          <t xml:space="preserve">
</t>
        </r>
        <r>
          <rPr>
            <u/>
            <sz val="16"/>
            <color theme="1"/>
            <rFont val="Times New Roman"/>
            <family val="1"/>
            <charset val="204"/>
          </rPr>
          <t>АГ</t>
        </r>
        <r>
          <rPr>
            <sz val="16"/>
            <color theme="1"/>
            <rFont val="Times New Roman"/>
            <family val="1"/>
            <charset val="204"/>
          </rPr>
          <t xml:space="preserve">: Запланированы расходы на оплату труда и начисления на выплаты по оплате труда для осуществления администрирования переданного отдельного государственного полномочия Ханты-Мансийского автономного округа-Югры по проведению мероприятий по предупреждению и ликвидации болезней от животных, их лечению, защите населения от болезней, общих для человека и животных. Расходы запланированы на 4 квартал 2018 года.
</t>
        </r>
        <r>
          <rPr>
            <sz val="16"/>
            <color rgb="FFFF0000"/>
            <rFont val="Times New Roman"/>
            <family val="2"/>
            <charset val="204"/>
          </rPr>
          <t xml:space="preserve">
</t>
        </r>
        <r>
          <rPr>
            <u/>
            <sz val="18"/>
            <rFont val="Times New Roman"/>
            <family val="2"/>
            <charset val="204"/>
          </rPr>
          <t/>
        </r>
      </is>
    </nc>
  </rcc>
  <rcc rId="1506" sId="1">
    <oc r="J146" t="inlineStr">
      <is>
        <r>
          <rPr>
            <u/>
            <sz val="16"/>
            <color theme="1"/>
            <rFont val="Times New Roman"/>
            <family val="1"/>
            <charset val="204"/>
          </rPr>
          <t xml:space="preserve">ДГХ: 
</t>
        </r>
        <r>
          <rPr>
            <sz val="16"/>
            <color theme="1"/>
            <rFont val="Times New Roman"/>
            <family val="1"/>
            <charset val="204"/>
          </rPr>
          <t>В рамках подпрограммы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предусмотрено:
1) выполнение капитального ремонта объектов коммунального комплекса на основании соглашения между Администрацией города Сургута и ДЖККиЭ ХМАО-Югры от 28.03.2018 № 3-Согл 2018  в рамках субсидии на реализацию полномочий в сфере жилищно-коммунального комлпекса планируется выполнить  капитальный ремонт объектов:</t>
        </r>
        <r>
          <rPr>
            <sz val="16"/>
            <color theme="1"/>
            <rFont val="Times New Roman"/>
            <family val="1"/>
            <charset val="204"/>
          </rPr>
          <t xml:space="preserve">
- "Магистральные сети водопровода по ул. Дзержинского участок от ж/д 7/3 до ул. Республики";
- "Тепломагистраль № 4 от УТ-1-3ТК16 до ЦТП № 6 в микрорайоне А. Участок 3 ТК15а от точки врезки в существующую сеть до 3 ТК 16". 
Расходы запланированы на 4 квартал 2018. 
В рамках подпрограммы  "Обеспечение равных прав потребителей на получение энергетических ресурсов" запланированы:
1)  возмещение недополученных доходов организациям, осуществляющим реализацию населению сжиженного газа по социально ориентированным розничным ценам. Субсидия носит заявительный характер. На 01.04.2018 поступила заявка от АО "Сжиженный газ Север, заключено соглашение от 26.04.2018 № 19 на предоставление из бюджета города за период с 01.01.2018 по 31.12.2018 года субсидии на сумму 6 646,55496 тыс.руб. (ДГХ)
2) расходы на оплату труда для осуществления переданного государственного полномочия. (УБУиО)
В рамках подпрограммы "Повышение энергоэффективности в отраслях экономики" предусмотрено:
1) установка (замена) АУРТЭ в 5 зданиях учреждений, установка (замена)  индивидуальных приборов учета  в муниципальных жилых и нежилых помещениях в количестве 106 шт.</t>
        </r>
        <r>
          <rPr>
            <sz val="16"/>
            <color rgb="FFFF0000"/>
            <rFont val="Times New Roman"/>
            <family val="2"/>
            <charset val="204"/>
          </rPr>
          <t xml:space="preserve"> </t>
        </r>
        <r>
          <rPr>
            <sz val="16"/>
            <color theme="1"/>
            <rFont val="Times New Roman"/>
            <family val="1"/>
            <charset val="204"/>
          </rPr>
          <t xml:space="preserve">По результатам электронного аукциона определен победитель ООО "Все инструменты север", заключен с победителем муниципальный контракт от 14.05.2018 № 48 на сумму 246,06 тыс.руб., срок выполнения работ до 21.07.2018, оплата работ – 3 квартал 2018 года;  - 98,02 тыс.руб. - экономия средств по результатам конкурса. По заявлению нанимателя планируется заключить договор на установку ИПУ ХГВС (2 шт.) в муниципальной комнате, заключен договор с ООО "Все инструменты север" от 11.05.2018 № 39 на сумму  2,8 тыс.руб. Работы выполнены и оплачены - 2,8 тыс.руб. Также запланированы работы по замене комплектующих АУРТЭ в 17 объектах социальной сферы. (ДГХ)
2) ведется работа по подготовке технического задания и разработке конкурсной документации на выполнение работ по установке (замене) индивидуальных приборов учета  в нежилых помещениях муниципальной собственности в количестве 16 шт. В связи с изменениями в план-графике закупок размещение конкурса на площадке ЕИС  планируется на июль 2018, заключение МК – август, оплата работ – 4 квартал 2018 года. (КУИ)
3) запланировано выполнение работ по замене оконных блоков, ПИР  по замене ИПУ теплоэнергии.   (ХЭУ)
4) Предприятиями города за счет собственных средств выполнены ПИР, планируются работы по реконструкции водоводов по объектам "Водовод до ЦТП-61 мкр.25",  "Магистральные сети водоснабжения ул. Крылова, ул. Привокзальная", котельной № 9, ремонту сетей.
5) В рамках подпрограммы "Формирование комфортной городской среды" предусмотрено благоустройство дворовых территорий многоквартирных домов в г. Сургуте. До 01.02.2018 приняты заявки управляющих организаций на выполнение благоустройства дворовых территорий, 10.02.2018 сформирован адресный перечень дворовых территорий для выполнения работ по благоустройству по 14 МКД, проведена работа по размещению заявок для выбора подрядной организации. Соглашения с управляющими организациями заключены на благоустройство 14 дворовых территорий, выплачен аванс в сумме  1 752,27 тыс.руб.  Расходы запланированы на 3, 4 кварталы 2018 года. 
Также планируется выполнить работы по благоустройству еще двух дворовых территорий за счет средств, выделенных из резервного фонда Правительства ХМАО-Югры на финансирование наказов избирателей депутатам Думы ХМАО-Югры (ДГХ). </t>
        </r>
        <r>
          <rPr>
            <sz val="16"/>
            <color rgb="FFFF0000"/>
            <rFont val="Times New Roman"/>
            <family val="1"/>
            <charset val="204"/>
          </rPr>
          <t xml:space="preserve">
</t>
        </r>
        <r>
          <rPr>
            <u/>
            <sz val="16"/>
            <color theme="1"/>
            <rFont val="Times New Roman"/>
            <family val="1"/>
            <charset val="204"/>
          </rPr>
          <t xml:space="preserve">ДАиГ: 
</t>
        </r>
        <r>
          <rPr>
            <sz val="16"/>
            <color theme="1"/>
            <rFont val="Times New Roman"/>
            <family val="1"/>
            <charset val="204"/>
          </rPr>
          <t>Электронные аукционы на выполнение  работ  по строительству объекта «Пешеходный мост в сквере "Старожилов" в г.Сургуте» 21.03.2018, 11.05.2018 и 15.06.2018 признаны несосоявшимися  в соответствии ч.16 ст 66 ФЗ №44 - ФЗ в связи с отсутствием заявок от претендентов. Учитывая сроки повтроного размещения заявки, сроки заключения МК, сезонность работ,  выполнение работ в текущем году не представляется возможным. Средства  перераспределены на выполнение работ по благоустройству дворовых территорий решением ДГ заседание которой состоялось в июне 2018 года.</t>
        </r>
        <r>
          <rPr>
            <sz val="16"/>
            <color rgb="FFFF0000"/>
            <rFont val="Times New Roman"/>
            <family val="1"/>
            <charset val="204"/>
          </rPr>
          <t xml:space="preserve">
</t>
        </r>
        <r>
          <rPr>
            <u/>
            <sz val="16"/>
            <color theme="1"/>
            <rFont val="Times New Roman"/>
            <family val="1"/>
            <charset val="204"/>
          </rPr>
          <t xml:space="preserve">
 УППЭК</t>
        </r>
        <r>
          <rPr>
            <sz val="16"/>
            <color theme="1"/>
            <rFont val="Times New Roman"/>
            <family val="1"/>
            <charset val="204"/>
          </rPr>
          <t>: в 2018 году планируется благоустройство объекта  "Сквер в мкр-не 31". Средства  будут освоены в течение  года.</t>
        </r>
        <r>
          <rPr>
            <sz val="16"/>
            <color rgb="FFFF0000"/>
            <rFont val="Times New Roman"/>
            <family val="1"/>
            <charset val="204"/>
          </rPr>
          <t xml:space="preserve">
</t>
        </r>
        <r>
          <rPr>
            <sz val="36"/>
            <color rgb="FFFF0000"/>
            <rFont val="Times New Roman"/>
            <family val="1"/>
            <charset val="204"/>
          </rPr>
          <t xml:space="preserve">
                                                        </t>
        </r>
        <r>
          <rPr>
            <sz val="16"/>
            <color rgb="FFFF0000"/>
            <rFont val="Times New Roman"/>
            <family val="2"/>
            <charset val="204"/>
          </rPr>
          <t xml:space="preserve">                                                    </t>
        </r>
      </is>
    </oc>
    <nc r="J146" t="inlineStr">
      <is>
        <r>
          <rPr>
            <u/>
            <sz val="16"/>
            <color theme="1"/>
            <rFont val="Times New Roman"/>
            <family val="1"/>
            <charset val="204"/>
          </rPr>
          <t xml:space="preserve">ДГХ: 
</t>
        </r>
        <r>
          <rPr>
            <sz val="16"/>
            <color theme="1"/>
            <rFont val="Times New Roman"/>
            <family val="1"/>
            <charset val="204"/>
          </rPr>
          <t>В рамках подпрограммы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предусмотрено:
1) выполнение капитального ремонта объектов коммунального комплекса на основании соглашения между Администрацией города Сургута и ДЖККиЭ ХМАО-Югры от 28.03.2018 № 3-Согл 2018  в рамках субсидии на реализацию полномочий в сфере жилищно-коммунального комлпекса планируется выполнить  капитальный ремонт объектов:
- "Магистральные сети водопровода по ул. Дзержинского участок от ж/д 7/3 до ул. Республики";
- "Тепломагистраль № 4 от УТ-1-3ТК16 до ЦТП № 6 в микрорайоне А. Участок 3 ТК15а от точки врезки в существующую сеть до 3 ТК 16". 
Расходы запланированы на 4 квартал 2018. 
В рамках подпрограммы  "Обеспечение равных прав потребителей на получение энергетических ресурсов" запланированы:
1)  возмещение недополученных доходов организациям, осуществляющим реализацию населению сжиженного газа по социально ориентированным розничным ценам. Субсидия носит заявительный характер. На 01.04.2018 поступила заявка от АО "Сжиженный газ Север, заключено соглашение от 26.04.2018 № 19 на предоставление из бюджета города за период с 01.01.2018 по 31.12.2018 года субсидии на сумму 6 646,55496 тыс.руб. (ДГХ)
2) расходы на оплату труда для осуществления переданного государственного полномочия. (УБУиО)
В рамках подпрограммы "Повышение энергоэффективности в отраслях экономики" предусмотрено:
1) установка (замена) АУРТЭ в 5 зданиях учреждений, установка (замена)  индивидуальных приборов учета  в муниципальных жилых и нежилых помещениях в количестве 106 шт.</t>
        </r>
        <r>
          <rPr>
            <sz val="16"/>
            <color rgb="FFFF0000"/>
            <rFont val="Times New Roman"/>
            <family val="2"/>
            <charset val="204"/>
          </rPr>
          <t xml:space="preserve"> </t>
        </r>
        <r>
          <rPr>
            <sz val="16"/>
            <color theme="1"/>
            <rFont val="Times New Roman"/>
            <family val="1"/>
            <charset val="204"/>
          </rPr>
          <t xml:space="preserve">По результатам электронного аукциона определен победитель ООО "Все инструменты север", заключен с победителем муниципальный контракт от 14.05.2018 № 48 на сумму 246,06 тыс.руб., срок выполнения работ до 21.07.2018, оплата работ – 3 квартал 2018 года; Также запланированы работы по замене комплектующих АУРТЭ в 17 объектах социальной сферы. (ДГХ)
2) ведется работа по подготовке технического задания и разработке конкурсной документации на выполнение работ по установке (замене) индивидуальных приборов учета  в нежилых помещениях муниципальной собственности в количестве 16 шт. Hазмещение конкурса на площадке ЕИС  планируется на июль 2018, заключение МК – август, оплата работ – 4 квартал 2018 года. (КУИ)
3) запланировано выполнение работ по замене оконных блоков, ПИР  по замене ИПУ теплоэнергии.   (ХЭУ)
4) Предприятиями города за счет собственных средств выполнены ПИР, планируются работы по реконструкции водоводов по объектам "Водовод до ЦТП-61 мкр.25",  "Магистральные сети водоснабжения ул. Крылова, ул. Привокзальная", котельной № 9, ремонту сетей.
5) В рамках подпрограммы "Формирование комфортной городской среды" предусмотрено благоустройство дворовых территорий многоквартирных домов в г. Сургуте. До 01.02.2018 приняты заявки управляющих организаций на выполнение благоустройства дворовых территорий, 10.02.2018 сформирован адресный перечень дворовых территорий для выполнения работ по благоустройству по 14 МКД, проведена работа по размещению заявок для выбора подрядной организации. Соглашения с управляющими организациями заключены на благоустройство 14 дворовых территорий, выплачен аванс в сумме  1 752,27 тыс.руб.  Расходы запланированы на 3, 4 кварталы 2018 года. 
Также планируется выполнить работы по благоустройству еще двух дворовых территорий за счет средств, выделенных из резервного фонда Правительства ХМАО-Югры на финансирование наказов избирателей депутатам Думы ХМАО-Югры (ДГХ). </t>
        </r>
        <r>
          <rPr>
            <sz val="16"/>
            <color rgb="FFFF0000"/>
            <rFont val="Times New Roman"/>
            <family val="1"/>
            <charset val="204"/>
          </rPr>
          <t xml:space="preserve">
</t>
        </r>
        <r>
          <rPr>
            <u/>
            <sz val="16"/>
            <color theme="1"/>
            <rFont val="Times New Roman"/>
            <family val="1"/>
            <charset val="204"/>
          </rPr>
          <t xml:space="preserve">ДАиГ: 
</t>
        </r>
        <r>
          <rPr>
            <sz val="16"/>
            <color theme="1"/>
            <rFont val="Times New Roman"/>
            <family val="1"/>
            <charset val="204"/>
          </rPr>
          <t>Электронные аукционы на выполнение  работ  по строительству объекта «Пешеходный мост в сквере "Старожилов" в г.Сургуте» 21.03.2018, 11.05.2018 и 15.06.2018 признаны несосоявшимися  в соответствии ч.16 ст 66 ФЗ №44 - ФЗ в связи с отсутствием заявок от претендентов. Учитывая сроки повтроного размещения заявки, сроки заключения МК, сезонность работ,  выполнение работ в текущем году не представляется возможным. Средства  перераспределены на выполнение работ по благоустройству дворовых территорий решением ДГ заседание которой состоялось в июне 2018 года.</t>
        </r>
        <r>
          <rPr>
            <sz val="16"/>
            <color rgb="FFFF0000"/>
            <rFont val="Times New Roman"/>
            <family val="1"/>
            <charset val="204"/>
          </rPr>
          <t xml:space="preserve">
</t>
        </r>
        <r>
          <rPr>
            <u/>
            <sz val="16"/>
            <color theme="1"/>
            <rFont val="Times New Roman"/>
            <family val="1"/>
            <charset val="204"/>
          </rPr>
          <t xml:space="preserve">
 УППЭК</t>
        </r>
        <r>
          <rPr>
            <sz val="16"/>
            <color theme="1"/>
            <rFont val="Times New Roman"/>
            <family val="1"/>
            <charset val="204"/>
          </rPr>
          <t>: в 2018 году планируется благоустройство объекта  "Сквер в мкр-не 31". Средства  будут освоены в течение  года.</t>
        </r>
        <r>
          <rPr>
            <sz val="16"/>
            <color rgb="FFFF0000"/>
            <rFont val="Times New Roman"/>
            <family val="1"/>
            <charset val="204"/>
          </rPr>
          <t xml:space="preserve">
</t>
        </r>
        <r>
          <rPr>
            <sz val="36"/>
            <color rgb="FFFF0000"/>
            <rFont val="Times New Roman"/>
            <family val="1"/>
            <charset val="204"/>
          </rPr>
          <t xml:space="preserve">
                                                        </t>
        </r>
        <r>
          <rPr>
            <sz val="16"/>
            <color rgb="FFFF0000"/>
            <rFont val="Times New Roman"/>
            <family val="2"/>
            <charset val="204"/>
          </rPr>
          <t xml:space="preserve">                                                    </t>
        </r>
      </is>
    </nc>
  </rcc>
</revisions>
</file>

<file path=xl/revisions/revisionLog16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74" sId="1" numFmtId="4">
    <oc r="I169">
      <v>16256.72</v>
    </oc>
    <nc r="I169">
      <v>12237.34</v>
    </nc>
  </rcc>
</revisions>
</file>

<file path=xl/revisions/revisionLog16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151:C152">
    <dxf>
      <fill>
        <patternFill patternType="none">
          <bgColor auto="1"/>
        </patternFill>
      </fill>
    </dxf>
  </rfmt>
  <rfmt sheetId="1" sqref="D151:D152">
    <dxf>
      <fill>
        <patternFill patternType="none">
          <bgColor auto="1"/>
        </patternFill>
      </fill>
    </dxf>
  </rfmt>
  <rfmt sheetId="1" sqref="G151:G152">
    <dxf>
      <fill>
        <patternFill patternType="none">
          <bgColor auto="1"/>
        </patternFill>
      </fill>
    </dxf>
  </rfmt>
  <rfmt sheetId="1" sqref="E151:I152">
    <dxf>
      <fill>
        <patternFill patternType="none">
          <bgColor auto="1"/>
        </patternFill>
      </fill>
    </dxf>
  </rfmt>
</revisions>
</file>

<file path=xl/revisions/revisionLog16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snm rId="1375" sheetId="1" oldName="[отчет по госпрограммам на 01.07.2018.xlsx]на 01.05.2018" newName="[отчет по госпрограммам на 01.07.2018.xlsx]на 01.07.2018"/>
</revisions>
</file>

<file path=xl/revisions/revisionLog16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76" sId="1" quotePrefix="1">
    <oc r="A3" t="inlineStr">
      <is>
        <t>Информация о реализации государственных программ Ханты-Мансийского автономного округа - Югры
на территории городского округа город Сургут на 01.06.2017 года</t>
      </is>
    </oc>
    <nc r="A3" t="inlineStr">
      <is>
        <t>Информация о реализации государственных программ Ханты-Мансийского автономного округа - Югры
на территории городского округа город Сургут на 01.07.2017 года</t>
      </is>
    </nc>
  </rcc>
</revisions>
</file>

<file path=xl/revisions/revisionLog16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D151:D152">
    <dxf>
      <fill>
        <patternFill patternType="solid">
          <bgColor rgb="FFFFFF00"/>
        </patternFill>
      </fill>
    </dxf>
  </rfmt>
  <rfmt sheetId="1" sqref="D151:H152">
    <dxf>
      <fill>
        <patternFill>
          <bgColor rgb="FFFFFF00"/>
        </patternFill>
      </fill>
    </dxf>
  </rfmt>
</revisions>
</file>

<file path=xl/revisions/revisionLog16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E169:I169">
    <dxf>
      <fill>
        <patternFill patternType="none">
          <bgColor auto="1"/>
        </patternFill>
      </fill>
    </dxf>
  </rfmt>
</revisions>
</file>

<file path=xl/revisions/revisionLog16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E11" start="0" length="2147483647">
    <dxf>
      <font>
        <color auto="1"/>
      </font>
    </dxf>
  </rfmt>
  <rfmt sheetId="1" sqref="F11:I11" start="0" length="2147483647">
    <dxf>
      <font>
        <color auto="1"/>
      </font>
    </dxf>
  </rfmt>
  <rfmt sheetId="1" sqref="C12:C13" start="0" length="2147483647">
    <dxf>
      <font>
        <color auto="1"/>
      </font>
    </dxf>
  </rfmt>
  <rfmt sheetId="1" sqref="D12:D13" start="0" length="2147483647">
    <dxf>
      <font>
        <color auto="1"/>
      </font>
    </dxf>
  </rfmt>
</revisions>
</file>

<file path=xl/revisions/revisionLog16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77" sId="1" numFmtId="4">
    <oc r="D152">
      <v>8029.67</v>
    </oc>
    <nc r="D152">
      <v>8517.2999999999993</v>
    </nc>
  </rcc>
  <rcc rId="1378" sId="1" numFmtId="4">
    <oc r="G152">
      <v>7908.42</v>
    </oc>
    <nc r="G152">
      <v>8396.02</v>
    </nc>
  </rcc>
  <rcc rId="1379" sId="1" numFmtId="4">
    <oc r="I152">
      <v>8029.57</v>
    </oc>
    <nc r="I152">
      <f>D152</f>
    </nc>
  </rcc>
  <rcc rId="1380" sId="1" numFmtId="4">
    <oc r="E152">
      <v>7908.42</v>
    </oc>
    <nc r="E152">
      <f>G152</f>
    </nc>
  </rcc>
  <rcc rId="1381" sId="1" numFmtId="4">
    <oc r="D151">
      <v>3506.43</v>
    </oc>
    <nc r="D151">
      <v>3018.8</v>
    </nc>
  </rcc>
  <rcc rId="1382" sId="1" numFmtId="4">
    <oc r="G151">
      <v>1715.18</v>
    </oc>
    <nc r="G151">
      <v>1227.55</v>
    </nc>
  </rcc>
  <rcc rId="1383" sId="1" numFmtId="4">
    <oc r="E151">
      <v>1715.18</v>
    </oc>
    <nc r="E151">
      <f>G151</f>
    </nc>
  </rcc>
</revisions>
</file>

<file path=xl/revisions/revisionLog16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14:I14" start="0" length="2147483647">
    <dxf>
      <font>
        <color auto="1"/>
      </font>
    </dxf>
  </rfmt>
</revisions>
</file>

<file path=xl/revisions/revisionLog16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E32:G32">
    <dxf>
      <fill>
        <patternFill patternType="none">
          <bgColor auto="1"/>
        </patternFill>
      </fill>
    </dxf>
  </rfmt>
  <rfmt sheetId="1" sqref="D151:D152">
    <dxf>
      <fill>
        <patternFill patternType="none">
          <bgColor auto="1"/>
        </patternFill>
      </fill>
    </dxf>
  </rfmt>
  <rfmt sheetId="1" sqref="C151:I153">
    <dxf>
      <fill>
        <patternFill patternType="none">
          <bgColor auto="1"/>
        </patternFill>
      </fill>
    </dxf>
  </rfmt>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9:J193" start="0" length="2147483647">
    <dxf>
      <font>
        <color rgb="FFFF0000"/>
      </font>
    </dxf>
  </rfmt>
</revisions>
</file>

<file path=xl/revisions/revisionLog17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G12:G13" start="0" length="2147483647">
    <dxf>
      <font>
        <color auto="1"/>
      </font>
    </dxf>
  </rfmt>
  <rfmt sheetId="1" sqref="A9:XFD14" start="0" length="2147483647">
    <dxf>
      <font>
        <color auto="1"/>
      </font>
    </dxf>
  </rfmt>
</revisions>
</file>

<file path=xl/revisions/revisionLog17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84" sId="1" odxf="1" dxf="1">
    <oc r="J21" t="inlineStr">
      <is>
        <r>
          <rPr>
            <u/>
            <sz val="16"/>
            <rFont val="Times New Roman"/>
            <family val="1"/>
            <charset val="204"/>
          </rPr>
          <t>ДО</t>
        </r>
        <r>
          <rPr>
            <sz val="16"/>
            <rFont val="Times New Roman"/>
            <family val="1"/>
            <charset val="204"/>
          </rPr>
          <t>: Реализация программы осуществляется в плановом режиме, освоение средств планируется до конца 2018 года.</t>
        </r>
        <r>
          <rPr>
            <sz val="16"/>
            <color rgb="FFFF0000"/>
            <rFont val="Times New Roman"/>
            <family val="2"/>
            <charset val="204"/>
          </rPr>
          <t xml:space="preserve">
</t>
        </r>
        <r>
          <rPr>
            <sz val="16"/>
            <rFont val="Times New Roman"/>
            <family val="1"/>
            <charset val="204"/>
          </rPr>
          <t>Численность воспитанников, получающих муниципальную услугу «Реализация основных общеобразовательных программ дошкольного образования», на конец года - 30 717 чел.
Численность воспитанников частных организаций, осуществляющих образовательную деятельность по реализации образовательных программ дошкольного образования, на конец года - 1 189 чел.
Численность учащихся, получающих муниципальные услуги «Реализация основных общеобразовательных программ начального общего образования», «Реализация основных общеобразовательных программ основного общего образования», «Реализация основных общеобразовательных программ среднего общего образования» на конец года - 48 757 чел.
Численность учащихся частных общеобразовательных организаций на конец года - 438 чел.
Численность учащихся, получающих муниципальную услугу «Реализация дополнительных общеразвивающих программ», на конец года - 8 482 чел.
Численность детей, получающих муниципальную услугу «Организация отдыха детей и молодежи» в оздоровительных лагерях с дневным пребыванием детей - 11 000 чел.</t>
        </r>
        <r>
          <rPr>
            <sz val="16"/>
            <color rgb="FFFF0000"/>
            <rFont val="Times New Roman"/>
            <family val="2"/>
            <charset val="204"/>
          </rPr>
          <t xml:space="preserve">
</t>
        </r>
        <r>
          <rPr>
            <sz val="16"/>
            <rFont val="Times New Roman"/>
            <family val="1"/>
            <charset val="204"/>
          </rPr>
          <t>Численность детей, посещающих лагерь с дневным пребыванием детей на базе некоммерческих организаций, юридических лиц, не являющихся муниципальными учреждениями - 745 чел.
Планируемое для приобретения количество путевок для детей в возрасте от 6 до 17 лет  в организации, обеспечивающие отдых и оздоровление детей - 2 972 шт.
Достижение уровня средней заработной платы по педагогическим работникам муниципальных организаций дополнительного образования детей подведомственных департаменту образования на 01.07.2018 составило</t>
        </r>
        <r>
          <rPr>
            <sz val="16"/>
            <color rgb="FFFF0000"/>
            <rFont val="Times New Roman"/>
            <family val="2"/>
            <charset val="204"/>
          </rPr>
          <t xml:space="preserve"> 80 448,50 рублей.
</t>
        </r>
        <r>
          <rPr>
            <u/>
            <sz val="16"/>
            <rFont val="Times New Roman"/>
            <family val="1"/>
            <charset val="204"/>
          </rPr>
          <t xml:space="preserve">ДАиГ: </t>
        </r>
        <r>
          <rPr>
            <sz val="16"/>
            <rFont val="Times New Roman"/>
            <family val="1"/>
            <charset val="204"/>
          </rPr>
          <t xml:space="preserve">В рамках реализации государственной программы предусмотрены средства:
 1. На выполнение проектно-изыскательских работ по объектам "Средняя общеобразовательная школа в микрорайоне 32 г.Сургута", "Средняя общеобразовательная школа в микрорайоне 33 г.Сургута".  Заключен муниципальный контракт №15П/2017 от 04.10.2017 с ЗАО "Проектно-инвестиционная компания", сумма по контракту 16 888,2 тыс. руб. Срок выполнения работ - 9 месяцев с даты заключения контракта.  В 2017 году выполнено работ на сумму 7 277,6 тыс. руб. (6549,9 тыс.руб. - средства окружного бюджета, 727,7 тыс.руб. - средства местного бюджета). 
По "СОШ №32" получено положительное заключение гос.экспертизы проектной документации и инженерных изысканий  № 86 -1 -1-3 -0169 -18 от 31.05.2018. По "СОШ №33" направлен пакет документов на прохождение гос. экспертизы и проверки сметной стоимости. Учитывая сроки прохождения экспертизы, работы будут приняты и оплачены в следующем отчетном периоде. 
Заключен договор № 433/2017/ТП от 29.12.2017 г. с СГЭС по "Средней общеобразовательной школе в мкр.33 г. Сургута" на подключение объекта к электрическим сетям в сумме 82,20 тыс. руб. В текущем году размер платы составляет 60 % от договора - 49,32 тыс. руб., из них оплачено за счет средств местного бюджета в размере 4,93 тыс. руб.; 44,39 тыс. руб. будет оплачена в следующем отчетном периоде по факту поступления средств из округа. Остаток суммы в размере 32,88 тыс. руб. будет оплачен по факту подключения объекта к электросетям.
 2. На выкуп объектов дошкольного образования - "Детский сад в мкр.20А" и "Развитие застроенной территории части квартала 23А г.Сургута". Выкуп будет произведен по мере готовности объектов ориентировочно в IV квартале.
                        </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Реализация программы осуществляется в плановом режиме, освоение средств планируется до конца 2018 года. Планируемый показатель "Численность детей, посетивших лагерь дневного пребывания" - 700 чел.    </t>
        </r>
        <r>
          <rPr>
            <sz val="16"/>
            <color rgb="FFFF0000"/>
            <rFont val="Times New Roman"/>
            <family val="2"/>
            <charset val="204"/>
          </rPr>
          <t xml:space="preserve">            
</t>
        </r>
        <r>
          <rPr>
            <sz val="16"/>
            <rFont val="Times New Roman"/>
            <family val="1"/>
            <charset val="204"/>
          </rPr>
          <t xml:space="preserve">Достижение уровня средней заработной платы  на 01.07.2018 года по педагогическим работникам муниципальных организаций дополнительного образования детей составило </t>
        </r>
        <r>
          <rPr>
            <sz val="16"/>
            <color rgb="FFFF0000"/>
            <rFont val="Times New Roman"/>
            <family val="2"/>
            <charset val="204"/>
          </rPr>
          <t xml:space="preserve">78 800,00 рублей. </t>
        </r>
      </is>
    </oc>
    <nc r="J21" t="inlineStr">
      <is>
        <r>
          <rPr>
            <u/>
            <sz val="16"/>
            <rFont val="Times New Roman"/>
            <family val="1"/>
            <charset val="204"/>
          </rPr>
          <t>ДО</t>
        </r>
        <r>
          <rPr>
            <sz val="16"/>
            <rFont val="Times New Roman"/>
            <family val="1"/>
            <charset val="204"/>
          </rPr>
          <t>: Реализация программы осуществляется в плановом режиме, освоение средств планируется до конца 2018 года.</t>
        </r>
        <r>
          <rPr>
            <sz val="16"/>
            <color rgb="FFFF0000"/>
            <rFont val="Times New Roman"/>
            <family val="2"/>
            <charset val="204"/>
          </rPr>
          <t xml:space="preserve">
</t>
        </r>
        <r>
          <rPr>
            <sz val="16"/>
            <rFont val="Times New Roman"/>
            <family val="1"/>
            <charset val="204"/>
          </rPr>
          <t>Численность воспитанников, получающих муниципальную услугу «Реализация основных общеобразовательных программ дошкольного образования», на конец года - 30 717 чел.
Численность воспитанников частных организаций, осуществляющих образовательную деятельность по реализации образовательных программ дошкольного образования, на конец года - 1 189 чел.
Численность учащихся, получающих муниципальные услуги «Реализация основных общеобразовательных программ начального общего образования», «Реализация основных общеобразовательных программ основного общего образования», «Реализация основных общеобразовательных программ среднего общего образования» на конец года - 48 757 чел.
Численность учащихся частных общеобразовательных организаций на конец года - 438 чел.
Численность учащихся, получающих муниципальную услугу «Реализация дополнительных общеразвивающих программ», на конец года - 8 482 чел.
Численность детей, получающих муниципальную услугу «Организация отдыха детей и молодежи» в оздоровительных лагерях с дневным пребыванием детей - 11 000 чел.</t>
        </r>
        <r>
          <rPr>
            <sz val="16"/>
            <color rgb="FFFF0000"/>
            <rFont val="Times New Roman"/>
            <family val="2"/>
            <charset val="204"/>
          </rPr>
          <t xml:space="preserve">
</t>
        </r>
        <r>
          <rPr>
            <sz val="16"/>
            <rFont val="Times New Roman"/>
            <family val="1"/>
            <charset val="204"/>
          </rPr>
          <t>Численность детей, посещающих лагерь с дневным пребыванием детей на базе некоммерческих организаций, юридических лиц, не являющихся муниципальными учреждениями - 745 чел.
Планируемое для приобретения количество путевок для детей в возрасте от 6 до 17 лет  в организации, обеспечивающие отдых и оздоровление детей - 2 972 шт.
Достижение уровня средней заработной платы по педагогическим работникам муниципальных организаций дополнительного образования детей подведомственных департаменту образования на 01.07.2018 составило</t>
        </r>
        <r>
          <rPr>
            <sz val="16"/>
            <color rgb="FFFF0000"/>
            <rFont val="Times New Roman"/>
            <family val="2"/>
            <charset val="204"/>
          </rPr>
          <t xml:space="preserve"> 80 448,50 рублей.
</t>
        </r>
        <r>
          <rPr>
            <u/>
            <sz val="16"/>
            <rFont val="Times New Roman"/>
            <family val="1"/>
            <charset val="204"/>
          </rPr>
          <t xml:space="preserve">ДАиГ: </t>
        </r>
        <r>
          <rPr>
            <sz val="16"/>
            <rFont val="Times New Roman"/>
            <family val="1"/>
            <charset val="204"/>
          </rPr>
          <t xml:space="preserve">В рамках реализации государственной программы предусмотрены средства:
 1. На выполнение проектно-изыскательских работ по объектам "Средняя общеобразовательная школа в микрорайоне 32 г.Сургута", "Средняя общеобразовательная школа в микрорайоне 33 г.Сургута".  Заключен муниципальный контракт №15П/2017 от 04.10.2017 с ЗАО "Проектно-инвестиционная компания", сумма по контракту 16 888,2 тыс. руб. Срок выполнения работ - 9 месяцев с даты заключения контракта.  В 2017 году выполнено работ на сумму 7 277,6 тыс. руб. (6549,9 тыс.руб. - средства окружного бюджета, 727,7 тыс.руб. - средства местного бюджета). 
По "СОШ №32" получено положительное заключение гос.экспертизы проектной документации и инженерных изысканий  № 86 -1 -1-3 -0169 -18 от 31.05.2018. По "СОШ №33" направлен пакет документов на прохождение гос. экспертизы и проверки сметной стоимости. Учитывая сроки прохождения экспертизы, работы будут приняты и оплачены в следующем отчетном периоде. 
Заключен договор № 433/2017/ТП от 29.12.2017 г. с СГЭС по "Средней общеобразовательной школе в мкр.33 г. Сургута" на подключение объекта к электрическим сетям в сумме 82,20 тыс. руб. В текущем году размер платы составляет 60 % от договора - 49,32 тыс. руб., из них оплачено за счет средств местного бюджета в размере 4,93 тыс. руб.; 44,39 тыс. руб. будет оплачена в следующем отчетном периоде по факту поступления средств из округа. Остаток суммы в размере 32,88 тыс. руб. будет оплачен по факту подключения объекта к электросетям.
 2. На выкуп объектов дошкольного образования - "Детский сад в мкр.20А" и "Развитие застроенной территории части квартала 23А г.Сургута". Выкуп будет произведен по мере готовности объектов ориентировочно в IV квартале.
                        </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Реализация программы осуществляется в плановом режиме, освоение средств планируется до конца 2018 года. Планируемый показатель "Численность детей, посетивших лагерь дневного пребывания" - 700 чел.    </t>
        </r>
        <r>
          <rPr>
            <sz val="16"/>
            <color rgb="FFFF0000"/>
            <rFont val="Times New Roman"/>
            <family val="2"/>
            <charset val="204"/>
          </rPr>
          <t xml:space="preserve">            
</t>
        </r>
        <r>
          <rPr>
            <sz val="16"/>
            <rFont val="Times New Roman"/>
            <family val="1"/>
            <charset val="204"/>
          </rPr>
          <t xml:space="preserve">Достижение уровня средней заработной платы  на 01.07.2018 года по педагогическим работникам муниципальных организаций дополнительного образования детей составило 85 480,00 рублей. </t>
        </r>
      </is>
    </nc>
    <odxf>
      <font>
        <sz val="16"/>
        <color rgb="FFFF0000"/>
      </font>
    </odxf>
    <ndxf>
      <font>
        <sz val="16"/>
        <color rgb="FFFF0000"/>
      </font>
    </ndxf>
  </rcc>
</revisions>
</file>

<file path=xl/revisions/revisionLog17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85" sId="1">
    <oc r="J37" t="inlineStr">
      <is>
        <r>
          <rPr>
            <u/>
            <sz val="16"/>
            <rFont val="Times New Roman"/>
            <family val="1"/>
            <charset val="204"/>
          </rPr>
          <t xml:space="preserve">АГ: </t>
        </r>
        <r>
          <rPr>
            <sz val="16"/>
            <rFont val="Times New Roman"/>
            <family val="1"/>
            <charset val="204"/>
          </rPr>
          <t xml:space="preserve">Реализация мероприятия «Материально-техническое обеспечение деятельности по осуществлению отдельных государственных полномочий в области архивного дела» осуществляется в плановом режиме. Бюджетные ассигнования будут использованы в полном объеме до конца 2018 года. </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В рамках реализации государственной программы заключено соглашение от 21.03.2018 №25 о предоставлении субсидии в 2018 году на развитие сферы культуры. В рамках подпрограммы "Сохранение исторического и культурного наследия, снижение инфраструктурных ограничений с целью обеспечения функционирования всех видов культурной деятельности" бюджетные ассигнования запланированы для формирования информационных ресурсов общедоступных библиотек Югры и модернизацию программно-аппаратных комплексов общедоступных библиотек.   
Заключены договоры по услугам на: реставрацию музейных предметов, сопровождение автоматизированной музейной информационной системы КАМИС, поставку витрин, стеклянных колпаков, графического планшета, LED-телевизоров, ноутбука.</t>
        </r>
        <r>
          <rPr>
            <sz val="16"/>
            <color rgb="FFFF0000"/>
            <rFont val="Times New Roman"/>
            <family val="2"/>
            <charset val="204"/>
          </rPr>
          <t xml:space="preserve"> </t>
        </r>
        <r>
          <rPr>
            <sz val="16"/>
            <rFont val="Times New Roman"/>
            <family val="1"/>
            <charset val="204"/>
          </rPr>
          <t>Планируется приобретение оборудования для инвалидов, оборудования для модернизации сайтов, автоматизации музеев.</t>
        </r>
        <r>
          <rPr>
            <sz val="16"/>
            <color rgb="FFFF0000"/>
            <rFont val="Times New Roman"/>
            <family val="2"/>
            <charset val="204"/>
          </rPr>
          <t xml:space="preserve"> </t>
        </r>
        <r>
          <rPr>
            <sz val="16"/>
            <rFont val="Times New Roman"/>
            <family val="1"/>
            <charset val="204"/>
          </rPr>
          <t xml:space="preserve">Бюджетные ассигнования будут использованы в 3-4 квартале 2018 года.  </t>
        </r>
        <r>
          <rPr>
            <sz val="16"/>
            <color rgb="FFFF0000"/>
            <rFont val="Times New Roman"/>
            <family val="2"/>
            <charset val="204"/>
          </rPr>
          <t xml:space="preserve">
</t>
        </r>
        <r>
          <rPr>
            <sz val="16"/>
            <rFont val="Times New Roman"/>
            <family val="1"/>
            <charset val="204"/>
          </rPr>
          <t xml:space="preserve">Использование бюджетных ассигнований на организацию и показ театральной постановки (МАУ "ТАиК "Петрушка") планируется осуществить в 3 квартале 2018 года.  </t>
        </r>
        <r>
          <rPr>
            <sz val="16"/>
            <color rgb="FFFF0000"/>
            <rFont val="Times New Roman"/>
            <family val="2"/>
            <charset val="204"/>
          </rPr>
          <t xml:space="preserve">
</t>
        </r>
        <r>
          <rPr>
            <sz val="16"/>
            <rFont val="Times New Roman"/>
            <family val="1"/>
            <charset val="204"/>
          </rPr>
          <t xml:space="preserve">Достижение уровня средней заработной платы на 01.07.2018 года по работникам муниципальных учреждений культуры составило </t>
        </r>
        <r>
          <rPr>
            <sz val="16"/>
            <color rgb="FFFF0000"/>
            <rFont val="Times New Roman"/>
            <family val="2"/>
            <charset val="204"/>
          </rPr>
          <t xml:space="preserve">71 774,00 рублей.                                             
</t>
        </r>
        <r>
          <rPr>
            <u/>
            <sz val="20"/>
            <rFont val="Times New Roman"/>
            <family val="1"/>
            <charset val="204"/>
          </rPr>
          <t/>
        </r>
      </is>
    </oc>
    <nc r="J37" t="inlineStr">
      <is>
        <r>
          <rPr>
            <u/>
            <sz val="16"/>
            <rFont val="Times New Roman"/>
            <family val="1"/>
            <charset val="204"/>
          </rPr>
          <t xml:space="preserve">АГ: </t>
        </r>
        <r>
          <rPr>
            <sz val="16"/>
            <rFont val="Times New Roman"/>
            <family val="1"/>
            <charset val="204"/>
          </rPr>
          <t xml:space="preserve">Реализация мероприятия «Материально-техническое обеспечение деятельности по осуществлению отдельных государственных полномочий в области архивного дела» осуществляется в плановом режиме. Бюджетные ассигнования будут использованы в полном объеме до конца 2018 года. </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В рамках реализации государственной программы заключено соглашение от 21.03.2018 №25 о предоставлении субсидии в 2018 году на развитие сферы культуры. В рамках подпрограммы "Сохранение исторического и культурного наследия, снижение инфраструктурных ограничений с целью обеспечения функционирования всех видов культурной деятельности" бюджетные ассигнования запланированы для формирования информационных ресурсов общедоступных библиотек Югры и модернизацию программно-аппаратных комплексов общедоступных библиотек.   
Заключены договоры по услугам на: реставрацию музейных предметов, сопровождение автоматизированной музейной информационной системы КАМИС, поставку витрин, стеклянных колпаков, графического планшета, LED-телевизоров, ноутбука.</t>
        </r>
        <r>
          <rPr>
            <sz val="16"/>
            <color rgb="FFFF0000"/>
            <rFont val="Times New Roman"/>
            <family val="2"/>
            <charset val="204"/>
          </rPr>
          <t xml:space="preserve"> </t>
        </r>
        <r>
          <rPr>
            <sz val="16"/>
            <rFont val="Times New Roman"/>
            <family val="1"/>
            <charset val="204"/>
          </rPr>
          <t>Планируется приобретение оборудования для инвалидов, оборудования для модернизации сайтов, автоматизации музеев.</t>
        </r>
        <r>
          <rPr>
            <sz val="16"/>
            <color rgb="FFFF0000"/>
            <rFont val="Times New Roman"/>
            <family val="2"/>
            <charset val="204"/>
          </rPr>
          <t xml:space="preserve"> </t>
        </r>
        <r>
          <rPr>
            <sz val="16"/>
            <rFont val="Times New Roman"/>
            <family val="1"/>
            <charset val="204"/>
          </rPr>
          <t xml:space="preserve">Бюджетные ассигнования будут использованы в 3-4 квартале 2018 года.  </t>
        </r>
        <r>
          <rPr>
            <sz val="16"/>
            <color rgb="FFFF0000"/>
            <rFont val="Times New Roman"/>
            <family val="2"/>
            <charset val="204"/>
          </rPr>
          <t xml:space="preserve">
</t>
        </r>
        <r>
          <rPr>
            <sz val="16"/>
            <rFont val="Times New Roman"/>
            <family val="1"/>
            <charset val="204"/>
          </rPr>
          <t xml:space="preserve">Использование бюджетных ассигнований на организацию и показ театральной постановки (МАУ "ТАиК "Петрушка") планируется осуществить в 3 квартале 2018 года.  </t>
        </r>
        <r>
          <rPr>
            <sz val="16"/>
            <color rgb="FFFF0000"/>
            <rFont val="Times New Roman"/>
            <family val="2"/>
            <charset val="204"/>
          </rPr>
          <t xml:space="preserve">
</t>
        </r>
        <r>
          <rPr>
            <sz val="16"/>
            <rFont val="Times New Roman"/>
            <family val="1"/>
            <charset val="204"/>
          </rPr>
          <t xml:space="preserve">Достижение уровня средней заработной платы на 01.07.2018 года по работникам муниципальных учреждений культуры составило 74 649,40 рублей.                                             
  </t>
        </r>
        <r>
          <rPr>
            <sz val="16"/>
            <color rgb="FFFF0000"/>
            <rFont val="Times New Roman"/>
            <family val="2"/>
            <charset val="204"/>
          </rPr>
          <t xml:space="preserve">
</t>
        </r>
        <r>
          <rPr>
            <u/>
            <sz val="20"/>
            <rFont val="Times New Roman"/>
            <family val="1"/>
            <charset val="204"/>
          </rPr>
          <t/>
        </r>
      </is>
    </nc>
  </rcc>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24" sId="1" odxf="1" dxf="1">
    <oc r="J49" t="inlineStr">
      <is>
        <r>
          <rPr>
            <u/>
            <sz val="16"/>
            <color rgb="FFFF0000"/>
            <rFont val="Times New Roman"/>
            <family val="2"/>
            <charset val="204"/>
          </rPr>
          <t xml:space="preserve">АГ: </t>
        </r>
        <r>
          <rPr>
            <sz val="16"/>
            <color rgb="FFFF0000"/>
            <rFont val="Times New Roman"/>
            <family val="2"/>
            <charset val="204"/>
          </rPr>
          <t xml:space="preserve">В рамках реализации государственной программы осуществляется деятельность  в рамках переданных полномочий в сфере трудовых отношений государственного управления охраной труда.
</t>
        </r>
        <r>
          <rPr>
            <u/>
            <sz val="16"/>
            <color rgb="FFFF0000"/>
            <rFont val="Times New Roman"/>
            <family val="2"/>
            <charset val="204"/>
          </rPr>
          <t>ДО</t>
        </r>
        <r>
          <rPr>
            <sz val="16"/>
            <color rgb="FFFF0000"/>
            <rFont val="Times New Roman"/>
            <family val="2"/>
            <charset val="204"/>
          </rPr>
          <t xml:space="preserve">: В соответствии с письмом КУ ХМАО-Югры "Сургутский центр занятости населения" в реализации государственной программы принимают участие 8 образовательных учреждений в части основных мероприятий:
- содействие трудоустройству граждан с инвалидностью и их адаптация на рынке труда;
- содействие улучшению положения на рынке труда не занятых трудовой деятельностью и безработных граждан. 
Для обеспечения реализации мероприятий государственной программы КУ ХМАО-Югры "Сургутский центр занятости населения" проводит работу по поиску кандидатов для их трудоустройства.
</t>
        </r>
        <r>
          <rPr>
            <u/>
            <sz val="16"/>
            <color rgb="FFFF0000"/>
            <rFont val="Times New Roman"/>
            <family val="2"/>
            <charset val="204"/>
          </rPr>
          <t/>
        </r>
      </is>
    </oc>
    <nc r="J49" t="inlineStr">
      <is>
        <r>
          <rPr>
            <u/>
            <sz val="16"/>
            <rFont val="Times New Roman"/>
            <family val="1"/>
            <charset val="204"/>
          </rPr>
          <t xml:space="preserve">АГ: </t>
        </r>
        <r>
          <rPr>
            <sz val="16"/>
            <rFont val="Times New Roman"/>
            <family val="1"/>
            <charset val="204"/>
          </rPr>
          <t>В рамках реализации государственной программы осуществляется деятельность  в рамках переданных полномочий в сфере трудовых отношений государственного управления охраной труда.</t>
        </r>
        <r>
          <rPr>
            <sz val="16"/>
            <color rgb="FFFF0000"/>
            <rFont val="Times New Roman"/>
            <family val="2"/>
            <charset val="204"/>
          </rPr>
          <t xml:space="preserve">
</t>
        </r>
        <r>
          <rPr>
            <u/>
            <sz val="16"/>
            <color rgb="FFFF0000"/>
            <rFont val="Times New Roman"/>
            <family val="2"/>
            <charset val="204"/>
          </rPr>
          <t>ДО</t>
        </r>
        <r>
          <rPr>
            <sz val="16"/>
            <color rgb="FFFF0000"/>
            <rFont val="Times New Roman"/>
            <family val="2"/>
            <charset val="204"/>
          </rPr>
          <t xml:space="preserve">: В соответствии с письмом КУ ХМАО-Югры "Сургутский центр занятости населения" в реализации государственной программы принимают участие 8 образовательных учреждений в части основных мероприятий:
- содействие трудоустройству граждан с инвалидностью и их адаптация на рынке труда;
- содействие улучшению положения на рынке труда не занятых трудовой деятельностью и безработных граждан. 
Для обеспечения реализации мероприятий государственной программы КУ ХМАО-Югры "Сургутский центр занятости населения" проводит работу по поиску кандидатов для их трудоустройства.
</t>
        </r>
        <r>
          <rPr>
            <u/>
            <sz val="16"/>
            <color rgb="FFFF0000"/>
            <rFont val="Times New Roman"/>
            <family val="2"/>
            <charset val="204"/>
          </rPr>
          <t/>
        </r>
      </is>
    </nc>
    <odxf>
      <font>
        <sz val="16"/>
        <color rgb="FFFF0000"/>
      </font>
    </odxf>
    <ndxf>
      <font>
        <sz val="16"/>
        <color rgb="FFFF0000"/>
      </font>
    </ndxf>
  </rcc>
  <rcc rId="1225" sId="1" odxf="1" dxf="1">
    <oc r="J37" t="inlineStr">
      <is>
        <r>
          <rPr>
            <u/>
            <sz val="16"/>
            <color rgb="FFFF0000"/>
            <rFont val="Times New Roman"/>
            <family val="2"/>
            <charset val="204"/>
          </rPr>
          <t xml:space="preserve">АГ: </t>
        </r>
        <r>
          <rPr>
            <sz val="16"/>
            <color rgb="FFFF0000"/>
            <rFont val="Times New Roman"/>
            <family val="2"/>
            <charset val="204"/>
          </rPr>
          <t xml:space="preserve">Реализация мероприятия «Материально-техническое обеспечение деятельности по осуществлению отдельных государственных полномочий в области архивного дела» осуществляется в плановом режиме. Бюджетные ассигнования будут использованы в полном объеме до конца 2018 года. 
</t>
        </r>
        <r>
          <rPr>
            <u/>
            <sz val="16"/>
            <color rgb="FFFF0000"/>
            <rFont val="Times New Roman"/>
            <family val="2"/>
            <charset val="204"/>
          </rPr>
          <t>АГ(ДК):</t>
        </r>
        <r>
          <rPr>
            <sz val="16"/>
            <color rgb="FFFF0000"/>
            <rFont val="Times New Roman"/>
            <family val="2"/>
            <charset val="204"/>
          </rPr>
          <t xml:space="preserve">  В рамках реализации государственной программы заключено соглашение от 21.03.2018 №25 о предоставлении субсидии в 2018 году на развитие сферы культуры. В рамках подпрограммы "Сохранение исторического и культурного наследия, снижение инфраструктурных ограничений с целью обеспечения функционирования всех видов культурной деятельности" бюджетные ассигнования запланированы для формирования информационных ресурсов общедоступных библиотек Югры и модернизацию программно-аппаратных комплексов общедоступных библиотек.   
Заключены договоры по услугам на: реставрацию музейных предметов, сопровождение автоматизированной музейной информационной системы КАМИС, поставку витрин, стеклянных колпаков, графического планшета, LED-телевизоров. Планируется приобретение оборудования для инвалидов, оборудования для модернизации сайтов, автоматизации музеев. Бюджетные ассигнования будут использованы в 2-4 квартале 2018 года.  
Использование бюджетных ассигнований на организацию и показ театральной постановки (МАУ "ТАиК "Петрушка") планируется осуществить в 3 квартале 2018 года.  
Достижение уровня средней заработной платы на 01.06.2018 года по работникам муниципальных учреждений культуры составило 71 774,00 рублей.                                             
</t>
        </r>
        <r>
          <rPr>
            <u/>
            <sz val="20"/>
            <rFont val="Times New Roman"/>
            <family val="1"/>
            <charset val="204"/>
          </rPr>
          <t/>
        </r>
      </is>
    </oc>
    <nc r="J37" t="inlineStr">
      <is>
        <r>
          <rPr>
            <u/>
            <sz val="16"/>
            <rFont val="Times New Roman"/>
            <family val="1"/>
            <charset val="204"/>
          </rPr>
          <t xml:space="preserve">АГ: </t>
        </r>
        <r>
          <rPr>
            <sz val="16"/>
            <rFont val="Times New Roman"/>
            <family val="1"/>
            <charset val="204"/>
          </rPr>
          <t xml:space="preserve">Реализация мероприятия «Материально-техническое обеспечение деятельности по осуществлению отдельных государственных полномочий в области архивного дела» осуществляется в плановом режиме. Бюджетные ассигнования будут использованы в полном объеме до конца 2018 года. </t>
        </r>
        <r>
          <rPr>
            <sz val="16"/>
            <color rgb="FFFF0000"/>
            <rFont val="Times New Roman"/>
            <family val="2"/>
            <charset val="204"/>
          </rPr>
          <t xml:space="preserve">
</t>
        </r>
        <r>
          <rPr>
            <u/>
            <sz val="16"/>
            <color rgb="FFFF0000"/>
            <rFont val="Times New Roman"/>
            <family val="2"/>
            <charset val="204"/>
          </rPr>
          <t>АГ(ДК):</t>
        </r>
        <r>
          <rPr>
            <sz val="16"/>
            <color rgb="FFFF0000"/>
            <rFont val="Times New Roman"/>
            <family val="2"/>
            <charset val="204"/>
          </rPr>
          <t xml:space="preserve">  В рамках реализации государственной программы заключено соглашение от 21.03.2018 №25 о предоставлении субсидии в 2018 году на развитие сферы культуры. В рамках подпрограммы "Сохранение исторического и культурного наследия, снижение инфраструктурных ограничений с целью обеспечения функционирования всех видов культурной деятельности" бюджетные ассигнования запланированы для формирования информационных ресурсов общедоступных библиотек Югры и модернизацию программно-аппаратных комплексов общедоступных библиотек.   
Заключены договоры по услугам на: реставрацию музейных предметов, сопровождение автоматизированной музейной информационной системы КАМИС, поставку витрин, стеклянных колпаков, графического планшета, LED-телевизоров. Планируется приобретение оборудования для инвалидов, оборудования для модернизации сайтов, автоматизации музеев. Бюджетные ассигнования будут использованы в 2-4 квартале 2018 года.  
Использование бюджетных ассигнований на организацию и показ театральной постановки (МАУ "ТАиК "Петрушка") планируется осуществить в 3 квартале 2018 года.  
Достижение уровня средней заработной платы на 01.06.2018 года по работникам муниципальных учреждений культуры составило 71 774,00 рублей.                                             
</t>
        </r>
        <r>
          <rPr>
            <u/>
            <sz val="20"/>
            <rFont val="Times New Roman"/>
            <family val="1"/>
            <charset val="204"/>
          </rPr>
          <t/>
        </r>
      </is>
    </nc>
    <odxf>
      <font>
        <sz val="16"/>
        <color rgb="FFFF0000"/>
      </font>
    </odxf>
    <ndxf>
      <font>
        <sz val="16"/>
        <color rgb="FFFF0000"/>
      </font>
    </ndxf>
  </rcc>
  <rcc rId="1226" sId="1" odxf="1" dxf="1">
    <oc r="J147" t="inlineStr">
      <is>
        <r>
          <rPr>
            <u/>
            <sz val="16"/>
            <color rgb="FFFF0000"/>
            <rFont val="Times New Roman"/>
            <family val="2"/>
            <charset val="204"/>
          </rPr>
          <t>АГ:</t>
        </r>
        <r>
          <rPr>
            <sz val="16"/>
            <color rgb="FFFF0000"/>
            <rFont val="Times New Roman"/>
            <family val="2"/>
            <charset val="204"/>
          </rPr>
          <t xml:space="preserve"> 1. В рамках переданных государственных полномочий осуществляется деятельность административных комиссий.  
      За счет субвенции из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запланированы расходы на услуги почтовой связи, поставку конвертов и услуги СМИ по печати. Закупки, запланированные на 2018 год для осуществления данного полномочия планируется провести в соответствии с планом-графиком.
       2. В рамках реализации государственной программы заключены соглашения от 22.03.2018  № 15, от 26.03.2018 № 40, от 28.03.2018 № 02  о предоставлении субсидии в 2018 году на мероприятия по профилактике правонарушений между Департаментом внутренней политики ХМАО-Югры  и Администрацией города. Финансовые средства будут направлены на заключение контрактов на техническое обслуживание и  ремонт АПК "Безопасный город", техническое обслуживание и текущий ремонт копировально-множительной техники и конвертовального оборудования АПК «Безопасный город» для организации выполнения мероприятия по информированию населения, материальное стимулирование народных дружинников, страхование народных дружинников, заключение договора на приобретение форменной одежды, удостоверений народного дружинника и вкладышей к удостоверению народного дружинника. 
     Заключены контракты, договоры на техническое обслуживание и модернизацию АПК "Безопасный город", приобретение расходных материалов и запасных частей для копировально-множительной техники и конвертального оборудования АПК "Безопасный город", услуги электроэнергии, аренду кабельной канализации, рассылку постановлений. 
АГ(ДК): В рамках государственной программы заключено соглашение от 23.03.2018  № 27 о предоставлении субсидии в 2018 году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и интеграции мигрантов, профилактики экстремизма. Запланировано  проведение  городского молодежного проекта "Среда Обитания" (Проведение игры КВН на Кубок Главы города запланировано на ноябрь 2018 года), городского молодежного проекта  "Вожатые Сургута" (Молодежный фестиваль "Легкий город" запланирован на июнь 2018 года), городского молодежного проекта "PROфилактика" (Молодежный форум "Революция тела", Проведение VI слета активистов в сфере первичной профилактики запланировано на июнь 2018 года). Проведено городское мероприятие в рамках молодежного проекта "Среда обитания" фестиваль КВН. Освоение средств планируется в течение 2018 года.                                                                                                   
</t>
        </r>
      </is>
    </oc>
    <nc r="J147" t="inlineStr">
      <is>
        <r>
          <rPr>
            <u/>
            <sz val="16"/>
            <rFont val="Times New Roman"/>
            <family val="1"/>
            <charset val="204"/>
          </rPr>
          <t>АГ:</t>
        </r>
        <r>
          <rPr>
            <sz val="16"/>
            <rFont val="Times New Roman"/>
            <family val="1"/>
            <charset val="204"/>
          </rPr>
          <t xml:space="preserve"> 1. В рамках переданных государственных полномочий осуществляется деятельность административных комиссий.  
      За счет субвенции из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запланированы расходы на услуги почтовой связи, поставку конвертов и услуги СМИ по печати. Закупки, запланированные на 2018 год для осуществления данного полномочия проводятся в соответствии с планом-графиком.</t>
        </r>
        <r>
          <rPr>
            <sz val="16"/>
            <color rgb="FFFF0000"/>
            <rFont val="Times New Roman"/>
            <family val="2"/>
            <charset val="204"/>
          </rPr>
          <t xml:space="preserve">
       2. В рамках реализации государственной программы заключены соглашения от 22.03.2018  № 15, от 26.03.2018 № 40, от 28.03.2018 № 02  о предоставлении субсидии в 2018 году на мероприятия по профилактике правонарушений между Департаментом внутренней политики ХМАО-Югры  и Администрацией города. Финансовые средства будут направлены на заключение контрактов на техническое обслуживание и  ремонт АПК "Безопасный город", техническое обслуживание и текущий ремонт копировально-множительной техники и конвертовального оборудования АПК «Безопасный город» для организации выполнения мероприятия по информированию населения, материальное стимулирование народных дружинников, страхование народных дружинников, заключение договора на приобретение форменной одежды, удостоверений народного дружинника и вкладышей к удостоверению народного дружинника. 
     Заключены контракты, договоры на техническое обслуживание и модернизацию АПК "Безопасный город", приобретение расходных материалов и запасных частей для копировально-множительной техники и конвертального оборудования АПК "Безопасный город", услуги электроэнергии, аренду кабельной канализации, рассылку постановлений. 
АГ(ДК): В рамках государственной программы заключено соглашение от 23.03.2018  № 27 о предоставлении субсидии в 2018 году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и интеграции мигрантов, профилактики экстремизма. Запланировано  проведение  городского молодежного проекта "Среда Обитания" (Проведение игры КВН на Кубок Главы города запланировано на ноябрь 2018 года), городского молодежного проекта  "Вожатые Сургута" (Молодежный фестиваль "Легкий город" запланирован на июнь 2018 года), городского молодежного проекта "PROфилактика" (Молодежный форум "Революция тела", Проведение VI слета активистов в сфере первичной профилактики запланировано на июнь 2018 года). Проведено городское мероприятие в рамках молодежного проекта "Среда обитания" фестиваль КВН. Освоение средств планируется в течение 2018 года.                                                                                                   
</t>
        </r>
      </is>
    </nc>
    <odxf>
      <font>
        <sz val="16"/>
        <color rgb="FFFF0000"/>
      </font>
    </odxf>
    <ndxf>
      <font>
        <sz val="16"/>
        <color rgb="FFFF0000"/>
      </font>
    </ndxf>
  </rcc>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27" sId="1" odxf="1" dxf="1">
    <oc r="J29" t="inlineStr">
      <is>
        <r>
          <rPr>
            <u/>
            <sz val="16"/>
            <color rgb="FFFF0000"/>
            <rFont val="Times New Roman"/>
            <family val="2"/>
            <charset val="204"/>
          </rPr>
          <t>АГ:</t>
        </r>
        <r>
          <rPr>
            <sz val="16"/>
            <color rgb="FFFF0000"/>
            <rFont val="Times New Roman"/>
            <family val="2"/>
            <charset val="204"/>
          </rPr>
          <t xml:space="preserve"> Функции по обеспечению организации  деятельности  комиссий по делам несовершеннолетних и защите их прав, по опеке и попечительству, предоставление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  в рамках переданных государственных полномочий осущестляются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u/>
            <sz val="16"/>
            <color rgb="FFFF0000"/>
            <rFont val="Times New Roman"/>
            <family val="2"/>
            <charset val="204"/>
          </rPr>
          <t>ДГХ:</t>
        </r>
        <r>
          <rPr>
            <sz val="16"/>
            <color rgb="FFFF0000"/>
            <rFont val="Times New Roman"/>
            <family val="2"/>
            <charset val="204"/>
          </rPr>
          <t xml:space="preserve"> В  2018 году запланирован ремонт 4 жилых помещений детям-сиротам по следующим адресам:
- ул. Мелик-Карамова, 41, кв. 19 (60,4 м2);
- ул. 50 лет ВЛКСМ, 11, кв. 54 (40,1 м2);
- ул. Майская, 10, кв. 147 (27,5 м2);
- ул. Мира, 9, кв. 97 (52м2).
По состоянию на 01.06.2018:
1) Оказаны услуги по проверке смет по первым трем адресам на сумму 21,0 тыс.руб.;
2) Ведется работа по заключению муниципального контракта с ООО "Виктум" по ремонту квартир по ул. Мелик-Карамова, 41, кв. 19 и ул. Майская, 10, кв. 147 на сумму 417,3 тыс.руб. экономия по итогам проведения торгов составила 118,68656 тыс.руб.;
3) Закупка на ремонт помещений на сумму 201,1 тыс.руб. по оставшимся адресам размещена, дата проведения аукциона 13.06.2018.
Резерв для уточнения адресного перечня квартир на проведение работ по ремонту в сумме 3 802,6 тыс.руб., по проверке смет - 4,8 тыс.руб.
Расходы запланированы на 3 квартал 2018 года.
</t>
        </r>
        <r>
          <rPr>
            <u/>
            <sz val="16"/>
            <color rgb="FFFF0000"/>
            <rFont val="Times New Roman"/>
            <family val="2"/>
            <charset val="204"/>
          </rPr>
          <t>ДАиГ</t>
        </r>
        <r>
          <rPr>
            <sz val="16"/>
            <color rgb="FFFF0000"/>
            <rFont val="Times New Roman"/>
            <family val="2"/>
            <charset val="204"/>
          </rPr>
          <t xml:space="preserve">: В рамках реализации мероприятий программы планируется приобретение жилых помещений для детей-сирот и детей оставшихся без попечения родителей. 
Согласно плану-графику аукцион на приобретение 1 квартиры состоялся в апреле 2018 года.
Аукцион на приобретение 32 квартир в апреле 2018 года признан не состоявшимся по причине отсутствия претендентов на участие. 
30.03.2018 года выделены дополнительные средства из окружного бюджета.
Заявка на приобретение квартир будет размещена повторно в июне 2018 года на всю сумму.
</t>
        </r>
        <r>
          <rPr>
            <u/>
            <sz val="16"/>
            <color rgb="FFFF0000"/>
            <rFont val="Times New Roman"/>
            <family val="2"/>
            <charset val="204"/>
          </rPr>
          <t>ДО:</t>
        </r>
        <r>
          <rPr>
            <sz val="16"/>
            <color rgb="FFFF0000"/>
            <rFont val="Times New Roman"/>
            <family val="2"/>
            <charset val="204"/>
          </rPr>
          <t xml:space="preserve"> реализация  мероприятий программы осуществляется в плановом режиме, освоение средств планируется до конца 2018 года. Планируемая  доля  детей-сирот и детей, оставшихся без попечения родителей  в возрасте от 6 до 17 лет (включительно), прошедших  оздоровление в организациях отдыха детей и их оздоровления, от общей численности детей, нуждающихся  в оздоровлении, - 37,4 % , планируемое количество для приобретения путевок - 200 шт.</t>
        </r>
      </is>
    </oc>
    <nc r="J29" t="inlineStr">
      <is>
        <r>
          <rPr>
            <u/>
            <sz val="16"/>
            <rFont val="Times New Roman"/>
            <family val="1"/>
            <charset val="204"/>
          </rPr>
          <t>АГ:</t>
        </r>
        <r>
          <rPr>
            <sz val="16"/>
            <rFont val="Times New Roman"/>
            <family val="1"/>
            <charset val="204"/>
          </rPr>
          <t xml:space="preserve"> Функции по обеспечению организации  деятельности  комиссий по делам несовершеннолетних и защите их прав, по опеке и попечительству, предоставление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  в рамках переданных государственных полномочий осущестляются в плановом режиме.</t>
        </r>
        <r>
          <rPr>
            <sz val="16"/>
            <color rgb="FFFF0000"/>
            <rFont val="Times New Roman"/>
            <family val="2"/>
            <charset val="204"/>
          </rPr>
          <t xml:space="preserve">
   </t>
        </r>
        <r>
          <rPr>
            <sz val="16"/>
            <rFont val="Times New Roman"/>
            <family val="1"/>
            <charset val="204"/>
          </rPr>
          <t xml:space="preserve">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t>
        </r>
        <r>
          <rPr>
            <sz val="16"/>
            <color rgb="FFFF0000"/>
            <rFont val="Times New Roman"/>
            <family val="2"/>
            <charset val="204"/>
          </rPr>
          <t xml:space="preserve">
</t>
        </r>
        <r>
          <rPr>
            <u/>
            <sz val="16"/>
            <color rgb="FFFF0000"/>
            <rFont val="Times New Roman"/>
            <family val="2"/>
            <charset val="204"/>
          </rPr>
          <t>ДГХ:</t>
        </r>
        <r>
          <rPr>
            <sz val="16"/>
            <color rgb="FFFF0000"/>
            <rFont val="Times New Roman"/>
            <family val="2"/>
            <charset val="204"/>
          </rPr>
          <t xml:space="preserve"> В  2018 году запланирован ремонт 4 жилых помещений детям-сиротам по следующим адресам:
- ул. Мелик-Карамова, 41, кв. 19 (60,4 м2);
- ул. 50 лет ВЛКСМ, 11, кв. 54 (40,1 м2);
- ул. Майская, 10, кв. 147 (27,5 м2);
- ул. Мира, 9, кв. 97 (52м2).
По состоянию на 01.06.2018:
1) Оказаны услуги по проверке смет по первым трем адресам на сумму 21,0 тыс.руб.;
2) Ведется работа по заключению муниципального контракта с ООО "Виктум" по ремонту квартир по ул. Мелик-Карамова, 41, кв. 19 и ул. Майская, 10, кв. 147 на сумму 417,3 тыс.руб. экономия по итогам проведения торгов составила 118,68656 тыс.руб.;
3) Закупка на ремонт помещений на сумму 201,1 тыс.руб. по оставшимся адресам размещена, дата проведения аукциона 13.06.2018.
Резерв для уточнения адресного перечня квартир на проведение работ по ремонту в сумме 3 802,6 тыс.руб., по проверке смет - 4,8 тыс.руб.
Расходы запланированы на 3 квартал 2018 года.
</t>
        </r>
        <r>
          <rPr>
            <u/>
            <sz val="16"/>
            <color rgb="FFFF0000"/>
            <rFont val="Times New Roman"/>
            <family val="2"/>
            <charset val="204"/>
          </rPr>
          <t>ДАиГ</t>
        </r>
        <r>
          <rPr>
            <sz val="16"/>
            <color rgb="FFFF0000"/>
            <rFont val="Times New Roman"/>
            <family val="2"/>
            <charset val="204"/>
          </rPr>
          <t xml:space="preserve">: В рамках реализации мероприятий программы планируется приобретение жилых помещений для детей-сирот и детей оставшихся без попечения родителей. 
Согласно плану-графику аукцион на приобретение 1 квартиры состоялся в апреле 2018 года.
Аукцион на приобретение 32 квартир в апреле 2018 года признан не состоявшимся по причине отсутствия претендентов на участие. 
30.03.2018 года выделены дополнительные средства из окружного бюджета.
Заявка на приобретение квартир будет размещена повторно в июне 2018 года на всю сумму.
</t>
        </r>
        <r>
          <rPr>
            <u/>
            <sz val="16"/>
            <color rgb="FFFF0000"/>
            <rFont val="Times New Roman"/>
            <family val="2"/>
            <charset val="204"/>
          </rPr>
          <t>ДО:</t>
        </r>
        <r>
          <rPr>
            <sz val="16"/>
            <color rgb="FFFF0000"/>
            <rFont val="Times New Roman"/>
            <family val="2"/>
            <charset val="204"/>
          </rPr>
          <t xml:space="preserve"> реализация  мероприятий программы осуществляется в плановом режиме, освоение средств планируется до конца 2018 года. Планируемая  доля  детей-сирот и детей, оставшихся без попечения родителей  в возрасте от 6 до 17 лет (включительно), прошедших  оздоровление в организациях отдыха детей и их оздоровления, от общей численности детей, нуждающихся  в оздоровлении, - 37,4 % , планируемое количество для приобретения путевок - 200 шт.</t>
        </r>
      </is>
    </nc>
    <odxf>
      <font>
        <sz val="16"/>
        <color rgb="FFFF0000"/>
      </font>
    </odxf>
    <ndxf>
      <font>
        <sz val="16"/>
        <color rgb="FFFF0000"/>
      </font>
    </ndxf>
  </rcc>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89" sId="1">
    <oc r="J37" t="inlineStr">
      <is>
        <r>
          <rPr>
            <u/>
            <sz val="16"/>
            <rFont val="Times New Roman"/>
            <family val="1"/>
            <charset val="204"/>
          </rPr>
          <t xml:space="preserve">АГ: </t>
        </r>
        <r>
          <rPr>
            <sz val="16"/>
            <rFont val="Times New Roman"/>
            <family val="1"/>
            <charset val="204"/>
          </rPr>
          <t xml:space="preserve">Реализация мероприятия «Материально-техническое обеспечение деятельности по осуществлению отдельных государственных полномочий в области архивного дела» осуществляется в плановом режиме. Бюджетные ассигнования будут использованы в полном объеме до конца 2018 года. </t>
        </r>
        <r>
          <rPr>
            <sz val="16"/>
            <color rgb="FFFF0000"/>
            <rFont val="Times New Roman"/>
            <family val="2"/>
            <charset val="204"/>
          </rPr>
          <t xml:space="preserve">
</t>
        </r>
        <r>
          <rPr>
            <u/>
            <sz val="16"/>
            <color rgb="FFFF0000"/>
            <rFont val="Times New Roman"/>
            <family val="2"/>
            <charset val="204"/>
          </rPr>
          <t>АГ(ДК):</t>
        </r>
        <r>
          <rPr>
            <sz val="16"/>
            <color rgb="FFFF0000"/>
            <rFont val="Times New Roman"/>
            <family val="2"/>
            <charset val="204"/>
          </rPr>
          <t xml:space="preserve">  В рамках реализации государственной программы заключено соглашение от 21.03.2018 №25 о предоставлении субсидии в 2018 году на развитие сферы культуры. В рамках подпрограммы "Сохранение исторического и культурного наследия, снижение инфраструктурных ограничений с целью обеспечения функционирования всех видов культурной деятельности" бюджетные ассигнования запланированы для формирования информационных ресурсов общедоступных библиотек Югры и модернизацию программно-аппаратных комплексов общедоступных библиотек.   
Заключены договоры по услугам на: реставрацию музейных предметов, сопровождение автоматизированной музейной информационной системы КАМИС, поставку витрин, стеклянных колпаков, графического планшета, LED-телевизоров. Планируется приобретение оборудования для инвалидов, оборудования для модернизации сайтов, автоматизации музеев. Бюджетные ассигнования будут использованы в 2-4 квартале 2018 года.  
Использование бюджетных ассигнований на организацию и показ театральной постановки (МАУ "ТАиК "Петрушка") планируется осуществить в 3 квартале 2018 года.  
Достижение уровня средней заработной платы на 01.06.2018 года по работникам муниципальных учреждений культуры составило 71 774,00 рублей.                                             
</t>
        </r>
        <r>
          <rPr>
            <u/>
            <sz val="20"/>
            <rFont val="Times New Roman"/>
            <family val="1"/>
            <charset val="204"/>
          </rPr>
          <t/>
        </r>
      </is>
    </oc>
    <nc r="J37" t="inlineStr">
      <is>
        <r>
          <rPr>
            <u/>
            <sz val="16"/>
            <rFont val="Times New Roman"/>
            <family val="1"/>
            <charset val="204"/>
          </rPr>
          <t xml:space="preserve">АГ: </t>
        </r>
        <r>
          <rPr>
            <sz val="16"/>
            <rFont val="Times New Roman"/>
            <family val="1"/>
            <charset val="204"/>
          </rPr>
          <t xml:space="preserve">Реализация мероприятия «Материально-техническое обеспечение деятельности по осуществлению отдельных государственных полномочий в области архивного дела» осуществляется в плановом режиме. Бюджетные ассигнования будут использованы в полном объеме до конца 2018 года. </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В рамках реализации государственной программы заключено соглашение от 21.03.2018 №25 о предоставлении субсидии в 2018 году на развитие сферы культуры. В рамках подпрограммы "Сохранение исторического и культурного наследия, снижение инфраструктурных ограничений с целью обеспечения функционирования всех видов культурной деятельности" бюджетные ассигнования запланированы для формирования информационных ресурсов общедоступных библиотек Югры и модернизацию программно-аппаратных комплексов общедоступных библиотек.   
Заключены договоры по услугам на: реставрацию музейных предметов, сопровождение автоматизированной музейной информационной системы КАМИС, поставку витрин, стеклянных колпаков, графического планшета, LED-телевизоров, ноутбука.</t>
        </r>
        <r>
          <rPr>
            <sz val="16"/>
            <color rgb="FFFF0000"/>
            <rFont val="Times New Roman"/>
            <family val="2"/>
            <charset val="204"/>
          </rPr>
          <t xml:space="preserve"> Планируется приобретение оборудования для инвалидов, оборудования для модернизации сайтов, автоматизации музеев. </t>
        </r>
        <r>
          <rPr>
            <sz val="16"/>
            <rFont val="Times New Roman"/>
            <family val="1"/>
            <charset val="204"/>
          </rPr>
          <t xml:space="preserve">Бюджетные ассигнования будут использованы в 3-4 квартале 2018 года.  </t>
        </r>
        <r>
          <rPr>
            <sz val="16"/>
            <color rgb="FFFF0000"/>
            <rFont val="Times New Roman"/>
            <family val="2"/>
            <charset val="204"/>
          </rPr>
          <t xml:space="preserve">
</t>
        </r>
        <r>
          <rPr>
            <sz val="16"/>
            <rFont val="Times New Roman"/>
            <family val="1"/>
            <charset val="204"/>
          </rPr>
          <t xml:space="preserve">Использование бюджетных ассигнований на организацию и показ театральной постановки (МАУ "ТАиК "Петрушка") планируется осуществить в 3 квартале 2018 года.  </t>
        </r>
        <r>
          <rPr>
            <sz val="16"/>
            <color rgb="FFFF0000"/>
            <rFont val="Times New Roman"/>
            <family val="2"/>
            <charset val="204"/>
          </rPr>
          <t xml:space="preserve">
</t>
        </r>
        <r>
          <rPr>
            <sz val="16"/>
            <rFont val="Times New Roman"/>
            <family val="1"/>
            <charset val="204"/>
          </rPr>
          <t xml:space="preserve">Достижение уровня средней заработной платы на 01.07.2018 года по работникам муниципальных учреждений культуры составило </t>
        </r>
        <r>
          <rPr>
            <sz val="16"/>
            <color rgb="FFFF0000"/>
            <rFont val="Times New Roman"/>
            <family val="2"/>
            <charset val="204"/>
          </rPr>
          <t xml:space="preserve">71 774,00 рублей.                                             
</t>
        </r>
        <r>
          <rPr>
            <u/>
            <sz val="20"/>
            <rFont val="Times New Roman"/>
            <family val="1"/>
            <charset val="204"/>
          </rPr>
          <t/>
        </r>
      </is>
    </nc>
  </rcc>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116" start="0" length="2147483647">
    <dxf>
      <font>
        <color auto="1"/>
      </font>
    </dxf>
  </rfmt>
  <rfmt sheetId="1" sqref="J160:J165" start="0" length="2147483647">
    <dxf>
      <font>
        <color auto="1"/>
      </font>
    </dxf>
  </rfmt>
  <rcc rId="1228" sId="1">
    <oc r="J160" t="inlineStr">
      <is>
        <r>
          <rPr>
            <u/>
            <sz val="16"/>
            <rFont val="Times New Roman"/>
            <family val="2"/>
            <charset val="204"/>
          </rPr>
          <t>АГ:</t>
        </r>
        <r>
          <rPr>
            <sz val="16"/>
            <rFont val="Times New Roman"/>
            <family val="2"/>
            <charset val="204"/>
          </rPr>
          <t xml:space="preserve"> В рамках реализации  переданного государственного полномочия осуществляется деятельность  в сфере обращения с твердыми коммунальными отходами.
</t>
        </r>
      </is>
    </oc>
    <nc r="J160" t="inlineStr">
      <is>
        <r>
          <rPr>
            <u/>
            <sz val="16"/>
            <rFont val="Times New Roman"/>
            <family val="2"/>
            <charset val="204"/>
          </rPr>
          <t>АГ:</t>
        </r>
        <r>
          <rPr>
            <sz val="16"/>
            <rFont val="Times New Roman"/>
            <family val="2"/>
            <charset val="204"/>
          </rPr>
          <t xml:space="preserve"> В рамках реализации  переданного государственного полномочия осуществляется деятельность  в сфере обращения с твердыми коммунальными отходами. Произведены расходы на поставку бумаги и конвертов.
</t>
        </r>
      </is>
    </nc>
  </rcc>
  <rcc rId="1229" sId="1">
    <oc r="J189" t="inlineStr">
      <is>
        <r>
          <rPr>
            <u/>
            <sz val="16"/>
            <color rgb="FFFF0000"/>
            <rFont val="Times New Roman"/>
            <family val="2"/>
            <charset val="204"/>
          </rPr>
          <t>АГ:</t>
        </r>
        <r>
          <rPr>
            <sz val="16"/>
            <color rgb="FFFF0000"/>
            <rFont val="Times New Roman"/>
            <family val="2"/>
            <charset val="204"/>
          </rPr>
          <t xml:space="preserve"> В рамках переданных государственных полномочий осуществляется деятельность  по государственной регистрации актов гражданского состояния.
       По состоянию на 01.06.2018 произведена выплата заработной платы за январь - апрель и первую половину мая месяца 2018 года, оплата услуг по содержанию имущества и поставке материальных запасов  по факту оказания услуг, поставке товара в соответствии с условиями заключаемых договоров, муниципальных контрактов.              
</t>
        </r>
      </is>
    </oc>
    <nc r="J189" t="inlineStr">
      <is>
        <r>
          <rPr>
            <u/>
            <sz val="16"/>
            <color rgb="FFFF0000"/>
            <rFont val="Times New Roman"/>
            <family val="2"/>
            <charset val="204"/>
          </rPr>
          <t>АГ:</t>
        </r>
        <r>
          <rPr>
            <sz val="16"/>
            <color rgb="FFFF0000"/>
            <rFont val="Times New Roman"/>
            <family val="2"/>
            <charset val="204"/>
          </rPr>
          <t xml:space="preserve"> В рамках переданных государственных полномочий осуществляется деятельность  по государственной регистрации актов гражданского состояния.
       По состоянию на 01.07.2018 произведена выплата заработной платы за январь - май и первую половину июня месяца 2018 года, оплата услуг по содержанию имущества и поставке материальных запасов  по факту оказания услуг, поставке товара в соответствии с условиями заключаемых договоров, муниципальных контрактов.              
</t>
        </r>
      </is>
    </nc>
  </rcc>
  <rfmt sheetId="1" sqref="J189:J193" start="0" length="2147483647">
    <dxf>
      <font>
        <color auto="1"/>
      </font>
    </dxf>
  </rfmt>
  <rfmt sheetId="1" sqref="A186:XFD188" start="0" length="2147483647">
    <dxf>
      <font>
        <color auto="1"/>
      </font>
    </dxf>
  </rfmt>
  <rfmt sheetId="1" sqref="A180:XFD185" start="0" length="2147483647">
    <dxf>
      <font>
        <color auto="1"/>
      </font>
    </dxf>
  </rfmt>
  <rfmt sheetId="1" sqref="A179:XFD179" start="0" length="2147483647">
    <dxf>
      <font>
        <color auto="1"/>
      </font>
    </dxf>
  </rfmt>
  <rfmt sheetId="1" sqref="A172:XFD172" start="0" length="2147483647">
    <dxf>
      <font>
        <color auto="1"/>
      </font>
    </dxf>
  </rfmt>
  <rfmt sheetId="1" sqref="A154:XFD159" start="0" length="2147483647">
    <dxf>
      <font>
        <color auto="1"/>
      </font>
    </dxf>
  </rfmt>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30" sId="1" quotePrefix="1">
    <oc r="E5" t="inlineStr">
      <is>
        <t>на 01.06.2018</t>
      </is>
    </oc>
    <nc r="E5" t="inlineStr">
      <is>
        <t>на 01.07.2018</t>
      </is>
    </nc>
  </rcc>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61:XFD61" start="0" length="2147483647">
    <dxf>
      <font>
        <color auto="1"/>
      </font>
    </dxf>
  </rfmt>
  <rfmt sheetId="1" sqref="A36:XFD36" start="0" length="2147483647">
    <dxf>
      <font>
        <color auto="1"/>
      </font>
    </dxf>
  </rfmt>
  <rcc rId="1231" sId="1" odxf="1" dxf="1">
    <oc r="J166" t="inlineStr">
      <is>
        <r>
          <rPr>
            <u/>
            <sz val="16"/>
            <color rgb="FFFF0000"/>
            <rFont val="Times New Roman"/>
            <family val="2"/>
            <charset val="204"/>
          </rPr>
          <t xml:space="preserve">АГ: </t>
        </r>
        <r>
          <rPr>
            <sz val="16"/>
            <color rgb="FFFF0000"/>
            <rFont val="Times New Roman"/>
            <family val="2"/>
            <charset val="204"/>
          </rPr>
          <t xml:space="preserve"> 1. В рамках реализации мероприятий программы осуществляется деятельность по обеспечению предоставления государственных услуг в многофункциональных центрах предоставления государственных и муниципальных услуг. Заключено соглашение о предоставлении субсидии из бюджета ХМАО-Югры на софинансирование расходных обязательств по предоставлению государственных услуг в многофункциональных центрах предоставления государственных и муниципальных услуг от 20.12.2017 № 78.  
      За счет средств субсидии на организацию предоставления государственных услуг в многофункциональных центрах предоставления государственных и муниципальных услуг  производятся расходы на выплату заработной платы и начислений на оплату труда работникам МКУ "МФЦ г. Сургута";
       За счет средств софинансирования из местного бюджета произведена оплата услуг и материальных запасов в соответствии с условиями заключенных договоров и муниципальных контрактов. 
       Реализация программы  осуществляется в плановом режиме.  Бюджетные ассигнования будут использованы в полном объеме до конца 2018 года.
     2.  В рамках реализации мероприятий программы  заключены соглашения о предоставлении субсидии из бюджета ХМАО-Югры на поддержку малого и среднего предпринимательства №11 от 06.04.2018 и №11/1 от 05.04.2018.  
          Планируется проведение основных мероприятий:
- создание условий для развития субъектов малого и среднего предпринимательства;
- финансовая поддержка субъектов малого и среднего предпринимательства, осуществляющих социально значимые виды деятельности;
- финансовая поддержка социального предпринимательства;
- развитие инновационного и молодежного предпринимательства.
          В мае проведен ежегодный городской конкурс "Предприниматель года".
</t>
        </r>
      </is>
    </oc>
    <nc r="J166" t="inlineStr">
      <is>
        <r>
          <rPr>
            <u/>
            <sz val="16"/>
            <rFont val="Times New Roman"/>
            <family val="1"/>
            <charset val="204"/>
          </rPr>
          <t xml:space="preserve">АГ: </t>
        </r>
        <r>
          <rPr>
            <sz val="16"/>
            <rFont val="Times New Roman"/>
            <family val="1"/>
            <charset val="204"/>
          </rPr>
          <t xml:space="preserve"> 1. В рамках реализации мероприятий программы осуществляется деятельность по обеспечению предоставления государственных услуг в многофункциональных центрах предоставления государственных и муниципальных услуг. Заключено соглашение о предоставлении субсидии из бюджета ХМАО-Югры на софинансирование расходных обязательств по предоставлению государственных услуг в многофункциональных центрах предоставления государственных и муниципальных услуг от 20.12.2017 № 78.  
      За счет средств субсидии на организацию предоставления государственных услуг в многофункциональных центрах предоставления государственных и муниципальных услуг  производятся расходы на выплату заработной платы и начислений на оплату труда работникам МКУ "МФЦ г. Сургута";
       За счет средств софинансирования из местного бюджета произведена оплата услуг и материальных запасов в соответствии с условиями заключенных договоров и муниципальных контрактов. 
       Реализация программы  осуществляется в плановом режиме.  Бюджетные ассигнования будут использованы в полном объеме до конца 2018 года.</t>
        </r>
        <r>
          <rPr>
            <sz val="16"/>
            <color rgb="FFFF0000"/>
            <rFont val="Times New Roman"/>
            <family val="2"/>
            <charset val="204"/>
          </rPr>
          <t xml:space="preserve">
     2.  В рамках реализации мероприятий программы  заключены соглашения о предоставлении субсидии из бюджета ХМАО-Югры на поддержку малого и среднего предпринимательства №11 от 06.04.2018 и №11/1 от 05.04.2018.  
          Планируется проведение основных мероприятий:
- создание условий для развития субъектов малого и среднего предпринимательства;
- финансовая поддержка субъектов малого и среднего предпринимательства, осуществляющих социально значимые виды деятельности;
- финансовая поддержка социального предпринимательства;
- развитие инновационного и молодежного предпринимательства.
          В мае проведен ежегодный городской конкурс "Предприниматель года".
</t>
        </r>
      </is>
    </nc>
    <odxf>
      <font>
        <sz val="16"/>
        <color rgb="FFFF0000"/>
      </font>
    </odxf>
    <ndxf>
      <font>
        <sz val="16"/>
        <color rgb="FFFF0000"/>
      </font>
    </ndxf>
  </rcc>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6E4A7295-8CE0-4D28-ABEF-D38EBAE7C204}" action="delete"/>
  <rdn rId="0" localSheetId="1" customView="1" name="Z_6E4A7295_8CE0_4D28_ABEF_D38EBAE7C204_.wvu.PrintArea" hidden="1" oldHidden="1">
    <formula>'на 01.05.2018'!$A$1:$J$193</formula>
    <oldFormula>'на 01.05.2018'!$A$1:$J$193</oldFormula>
  </rdn>
  <rdn rId="0" localSheetId="1" customView="1" name="Z_6E4A7295_8CE0_4D28_ABEF_D38EBAE7C204_.wvu.PrintTitles" hidden="1" oldHidden="1">
    <formula>'на 01.05.2018'!$5:$8</formula>
    <oldFormula>'на 01.05.2018'!$5:$8</oldFormula>
  </rdn>
  <rdn rId="0" localSheetId="1" customView="1" name="Z_6E4A7295_8CE0_4D28_ABEF_D38EBAE7C204_.wvu.FilterData" hidden="1" oldHidden="1">
    <formula>'на 01.05.2018'!$A$7:$J$397</formula>
    <oldFormula>'на 01.05.2018'!$A$7:$J$397</oldFormula>
  </rdn>
  <rcv guid="{6E4A7295-8CE0-4D28-ABEF-D38EBAE7C204}" action="add"/>
</revisions>
</file>

<file path=xl/revisions/revisionLog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35" sId="1">
    <oc r="J166" t="inlineStr">
      <is>
        <r>
          <rPr>
            <u/>
            <sz val="16"/>
            <rFont val="Times New Roman"/>
            <family val="1"/>
            <charset val="204"/>
          </rPr>
          <t xml:space="preserve">АГ: </t>
        </r>
        <r>
          <rPr>
            <sz val="16"/>
            <rFont val="Times New Roman"/>
            <family val="1"/>
            <charset val="204"/>
          </rPr>
          <t xml:space="preserve"> 1. В рамках реализации мероприятий программы осуществляется деятельность по обеспечению предоставления государственных услуг в многофункциональных центрах предоставления государственных и муниципальных услуг. Заключено соглашение о предоставлении субсидии из бюджета ХМАО-Югры на софинансирование расходных обязательств по предоставлению государственных услуг в многофункциональных центрах предоставления государственных и муниципальных услуг от 20.12.2017 № 78.  
      За счет средств субсидии на организацию предоставления государственных услуг в многофункциональных центрах предоставления государственных и муниципальных услуг  производятся расходы на выплату заработной платы и начислений на оплату труда работникам МКУ "МФЦ г. Сургута";
       За счет средств софинансирования из местного бюджета произведена оплата услуг и материальных запасов в соответствии с условиями заключенных договоров и муниципальных контрактов. 
       Реализация программы  осуществляется в плановом режиме.  Бюджетные ассигнования будут использованы в полном объеме до конца 2018 года.</t>
        </r>
        <r>
          <rPr>
            <sz val="16"/>
            <color rgb="FFFF0000"/>
            <rFont val="Times New Roman"/>
            <family val="2"/>
            <charset val="204"/>
          </rPr>
          <t xml:space="preserve">
     2.  В рамках реализации мероприятий программы  заключены соглашения о предоставлении субсидии из бюджета ХМАО-Югры на поддержку малого и среднего предпринимательства №11 от 06.04.2018 и №11/1 от 05.04.2018.  
          Планируется проведение основных мероприятий:
- создание условий для развития субъектов малого и среднего предпринимательства;
- финансовая поддержка субъектов малого и среднего предпринимательства, осуществляющих социально значимые виды деятельности;
- финансовая поддержка социального предпринимательства;
- развитие инновационного и молодежного предпринимательства.
          В мае проведен ежегодный городской конкурс "Предприниматель года".
</t>
        </r>
      </is>
    </oc>
    <nc r="J166" t="inlineStr">
      <is>
        <r>
          <rPr>
            <u/>
            <sz val="16"/>
            <rFont val="Times New Roman"/>
            <family val="1"/>
            <charset val="204"/>
          </rPr>
          <t xml:space="preserve">АГ: </t>
        </r>
        <r>
          <rPr>
            <sz val="16"/>
            <rFont val="Times New Roman"/>
            <family val="1"/>
            <charset val="204"/>
          </rPr>
          <t xml:space="preserve"> 1. В рамках реализации мероприятий программы осуществляется деятельность по обеспечению предоставления государственных услуг в многофункциональных центрах предоставления государственных и муниципальных услуг. Заключено соглашение о предоставлении субсидии из бюджета ХМАО-Югры на софинансирование расходных обязательств по предоставлению государственных услуг в многофункциональных центрах предоставления государственных и муниципальных услуг от 20.12.2017 № 78.  
      За счет средств субсидии на организацию предоставления государственных услуг в многофункциональных центрах предоставления государственных и муниципальных услуг  производятся расходы на выплату заработной платы и начислений на оплату труда работникам МКУ "МФЦ г. Сургута";
       За счет средств софинансирования из местного бюджета произведена оплата услуг и материальных запасов в соответствии с условиями заключенных договоров и муниципальных контрактов. 
       Реализация программы  осуществляется в плановом режиме.  Бюджетные ассигнования будут использованы в полном объеме до конца 2018 года.</t>
        </r>
        <r>
          <rPr>
            <sz val="16"/>
            <color rgb="FFFF0000"/>
            <rFont val="Times New Roman"/>
            <family val="2"/>
            <charset val="204"/>
          </rPr>
          <t xml:space="preserve">
     2.  В рамках реализации мероприятий программы  заключены соглашения о предоставлении субсидии из бюджета ХМАО-Югры на поддержку малого и среднего предпринимательства №11 от 06.04.2018 и №11/1 от 05.04.2018.  
          Планируется проведение основных мероприятий:
- создание условий для развития субъектов малого и среднего предпринимательства;
- финансовая поддержка субъектов малого и среднего предпринимательства, осуществляющих социально значимые виды деятельности;
- финансовая поддержка социального предпринимательства;
</t>
        </r>
        <r>
          <rPr>
            <sz val="16"/>
            <color rgb="FFFF0000"/>
            <rFont val="Times New Roman"/>
            <family val="1"/>
            <charset val="204"/>
          </rPr>
          <t>- развитие инновационного и молодежного предпринимательства.
          В мае проведен ежегодный городской конкурс "Предприниматель года".</t>
        </r>
        <r>
          <rPr>
            <sz val="16"/>
            <color theme="3"/>
            <rFont val="Times New Roman"/>
            <family val="1"/>
            <charset val="204"/>
          </rPr>
          <t xml:space="preserve">
</t>
        </r>
      </is>
    </nc>
  </rcc>
</revisions>
</file>

<file path=xl/revisions/revisionLog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36" sId="1" odxf="1" dxf="1">
    <oc r="J110" t="inlineStr">
      <is>
        <t xml:space="preserve">      Заключено соглашение от 13.04.2018 № 71876000-1-2018-002 между Департаментом строительства ХМАО - Югры и Администрацией города  о предоставлении в 2018 году субсидии из бюджета ХМАО - Югры  на софинансирование расходных обязательств на предоставление социальных выплат молодым семьям на приобретение (строительство) жилья в рамках основного мероприятия "Обеспечение жильем молодых семей".
       На 01.06.2018 участниками мероприятия числится 55 молодых семей. В 2018 году социальную выплату на приобретение (строительство) жилья планируется предоставить 4 молодым семьям. Свидетельства о праве на получение социальной выплаты выданы 3 молодым семьям на общую сумму 3 606 876 руб., 1 молодой семье отказано в выдаче Свидетельства по причине утраты права на получение социальной выплаты.                                                                                             
    </t>
      </is>
    </oc>
    <nc r="J110" t="inlineStr">
      <is>
        <t xml:space="preserve">      Заключено соглашение от 13.04.2018 № 71876000-1-2018-002 между Департаментом строительства ХМАО - Югры и Администрацией города  о предоставлении в 2018 году субсидии из бюджета ХМАО - Югры  на софинансирование расходных обязательств на предоставление социальных выплат молодым семьям на приобретение (строительство) жилья в рамках основного мероприятия "Обеспечение жильем молодых семей".
       На 01.07.2018 участниками мероприятия числится 57 молодых семей. В 2018 году социальную выплату на приобретение (строительство) жилья планируется предоставить 4 молодым семьям. Свидетельства о праве на получение социальной выплаты выданы 3 молодым семьям на общую сумму 3 606 876 руб.                                                                                    
    </t>
      </is>
    </nc>
    <odxf>
      <font>
        <sz val="16"/>
        <color rgb="FFFF0000"/>
      </font>
    </odxf>
    <ndxf>
      <font>
        <sz val="16"/>
        <color auto="1"/>
      </font>
    </ndxf>
  </rcc>
</revisions>
</file>

<file path=xl/revisions/revisionLog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95" sId="1" numFmtId="4">
    <oc r="E32">
      <v>156043.96</v>
    </oc>
    <nc r="E32">
      <v>192641</v>
    </nc>
  </rcc>
  <rfmt sheetId="1" sqref="E32" start="0" length="2147483647">
    <dxf>
      <font>
        <color auto="1"/>
      </font>
    </dxf>
  </rfmt>
  <rcc rId="1296" sId="1" numFmtId="4">
    <oc r="G32">
      <v>88837.17</v>
    </oc>
    <nc r="G32">
      <v>107064</v>
    </nc>
  </rcc>
  <rcc rId="1297" sId="1">
    <oc r="H32">
      <f>G32/D32</f>
    </oc>
    <nc r="H32">
      <f>G32/D32</f>
    </nc>
  </rcc>
  <rfmt sheetId="1" sqref="F32:H32" start="0" length="2147483647">
    <dxf>
      <font>
        <color auto="1"/>
      </font>
    </dxf>
  </rfmt>
</revisions>
</file>

<file path=xl/revisions/revisionLog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49:B54" start="0" length="2147483647">
    <dxf>
      <font>
        <color auto="1"/>
      </font>
    </dxf>
  </rfmt>
  <rfmt sheetId="1" sqref="C49:C51" start="0" length="2147483647">
    <dxf>
      <font>
        <color auto="1"/>
      </font>
    </dxf>
  </rfmt>
  <rfmt sheetId="1" sqref="D49:D51" start="0" length="2147483647">
    <dxf>
      <font>
        <color auto="1"/>
      </font>
    </dxf>
  </rfmt>
  <rcc rId="1298" sId="1" numFmtId="4">
    <oc r="E51">
      <v>2702</v>
    </oc>
    <nc r="E51">
      <v>3827.69</v>
    </nc>
  </rcc>
  <rfmt sheetId="1" sqref="E49:F51" start="0" length="2147483647">
    <dxf>
      <font>
        <color auto="1"/>
      </font>
    </dxf>
  </rfmt>
  <rcc rId="1299" sId="1" numFmtId="4">
    <oc r="G51">
      <v>2692.17</v>
    </oc>
    <nc r="G51">
      <v>3576.57</v>
    </nc>
  </rcc>
  <rfmt sheetId="1" sqref="G49:H51" start="0" length="2147483647">
    <dxf>
      <font>
        <color auto="1"/>
      </font>
    </dxf>
  </rfmt>
</revisions>
</file>

<file path=xl/revisions/revisionLog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00" sId="1">
    <oc r="J147" t="inlineStr">
      <is>
        <r>
          <rPr>
            <u/>
            <sz val="16"/>
            <rFont val="Times New Roman"/>
            <family val="1"/>
            <charset val="204"/>
          </rPr>
          <t>АГ:</t>
        </r>
        <r>
          <rPr>
            <sz val="16"/>
            <rFont val="Times New Roman"/>
            <family val="1"/>
            <charset val="204"/>
          </rPr>
          <t xml:space="preserve"> 1. В рамках переданных государственных полномочий осуществляется деятельность административных комиссий.  
      За счет субвенции из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запланированы расходы на услуги почтовой связи, поставку конвертов и услуги СМИ по печати. Закупки, запланированные на 2018 год для осуществления данного полномочия проводятся в соответствии с планом-графиком.</t>
        </r>
        <r>
          <rPr>
            <sz val="16"/>
            <color rgb="FFFF0000"/>
            <rFont val="Times New Roman"/>
            <family val="2"/>
            <charset val="204"/>
          </rPr>
          <t xml:space="preserve">
       2. В рамках реализации государственной программы заключены соглашения от 22.03.2018  № 15, от 26.03.2018 № 40, от 28.03.2018 № 02  о предоставлении субсидии в 2018 году на мероприятия по профилактике правонарушений между Департаментом внутренней политики ХМАО-Югры  и Администрацией города. Финансовые средства будут направлены на заключение контрактов на техническое обслуживание и  ремонт АПК "Безопасный город", техническое обслуживание и текущий ремонт копировально-множительной техники и конвертовального оборудования АПК «Безопасный город» для организации выполнения мероприятия по информированию населения, материальное стимулирование народных дружинников, страхование народных дружинников, заключение договора на приобретение форменной одежды, удостоверений народного дружинника и вкладышей к удостоверению народного дружинника. 
     Заключены контракты, договоры на техническое обслуживание и модернизацию АПК "Безопасный город", приобретение расходных материалов и запасных частей для копировально-множительной техники и конвертального оборудования АПК "Безопасный город", услуги электроэнергии, аренду кабельной канализации, рассылку постановлений. 
АГ(ДК): В рамках государственной программы заключено соглашение от 23.03.2018  № 27 о предоставлении субсидии в 2018 году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и интеграции мигрантов, профилактики экстремизма. Запланировано  проведение  городского молодежного проекта "Среда Обитания" (Проведение игры КВН на Кубок Главы города запланировано на ноябрь 2018 года), городского молодежного проекта  "Вожатые Сургута" (Молодежный фестиваль "Легкий город" запланирован на июнь 2018 года), городского молодежного проекта "PROфилактика" (Молодежный форум "Революция тела", Проведение VI слета активистов в сфере первичной профилактики запланировано на июнь 2018 года). Проведено городское мероприятие в рамках молодежного проекта "Среда обитания" фестиваль КВН. Освоение средств планируется в течение 2018 года.                                                                                                   
</t>
        </r>
      </is>
    </oc>
    <nc r="J147" t="inlineStr">
      <is>
        <r>
          <rPr>
            <u/>
            <sz val="16"/>
            <rFont val="Times New Roman"/>
            <family val="1"/>
            <charset val="204"/>
          </rPr>
          <t>АГ:</t>
        </r>
        <r>
          <rPr>
            <sz val="16"/>
            <rFont val="Times New Roman"/>
            <family val="1"/>
            <charset val="204"/>
          </rPr>
          <t xml:space="preserve"> 1. В рамках переданных государственных полномочий осуществляется деятельность административных комиссий.  
      За счет субвенции из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запланированы расходы на услуги почтовой связи, поставку конвертов и услуги СМИ по печати. Закупки, запланированные на 2018 год для осуществления данного полномочия проводятся в соответствии с планом-графиком.</t>
        </r>
        <r>
          <rPr>
            <sz val="16"/>
            <color rgb="FFFF0000"/>
            <rFont val="Times New Roman"/>
            <family val="2"/>
            <charset val="204"/>
          </rPr>
          <t xml:space="preserve">
       2. В рамках реализации государственной программы заключены соглашения от 22.03.2018  № 15, от 26.03.2018 № 40, от 28.03.2018 № 02  о предоставлении субсидии в 2018 году на мероприятия по профилактике правонарушений между Департаментом внутренней политики ХМАО-Югры  и Администрацией города. Финансовые средства будут направлены на заключение контрактов на техническое обслуживание и  ремонт АПК "Безопасный город", техническое обслуживание и текущий ремонт копировально-множительной техники и конвертовального оборудования АПК «Безопасный город» для организации выполнения мероприятия по информированию населения, материальное стимулирование народных дружинников, страхование народных дружинников, заключение договора на приобретение форменной одежды, удостоверений народного дружинника и вкладышей к удостоверению народного дружинника. 
     Заключены контракты, договоры на техническое обслуживание и модернизацию АПК "Безопасный город", приобретение расходных материалов и запасных частей для копировально-множительной техники и конвертального оборудования АПК "Безопасный город", услуги электроэнергии, аренду кабельной канализации, рассылку постановлений. 
</t>
        </r>
        <r>
          <rPr>
            <sz val="16"/>
            <rFont val="Times New Roman"/>
            <family val="1"/>
            <charset val="204"/>
          </rPr>
          <t>АГ(ДК): В рамках государственной программы заключено соглашение от 23.03.2018  № 27 о предоставлении субсидии в 2018 году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и интеграции мигрантов, профилактики экстремизма.</t>
        </r>
        <r>
          <rPr>
            <sz val="16"/>
            <color rgb="FFFF0000"/>
            <rFont val="Times New Roman"/>
            <family val="2"/>
            <charset val="204"/>
          </rPr>
          <t xml:space="preserve"> </t>
        </r>
        <r>
          <rPr>
            <sz val="16"/>
            <rFont val="Times New Roman"/>
            <family val="1"/>
            <charset val="204"/>
          </rPr>
          <t>Запланировано  проведение  городского молодежного проекта "Среда Обитания" (Проведение игры КВН на Кубок Главы города запланировано на ноябрь 2018 года),</t>
        </r>
        <r>
          <rPr>
            <sz val="16"/>
            <color rgb="FFFF0000"/>
            <rFont val="Times New Roman"/>
            <family val="2"/>
            <charset val="204"/>
          </rPr>
          <t xml:space="preserve"> городского молодежного проекта  "Вожатые Сургута" (Молодежный фестиваль "Легкий город" запланирован на июнь 2018 года), городского молодежного проекта "PROфилактика" (Молодежный форум "Революция тела", Проведение VI слета активистов в сфере первичной профилактики запланировано на июнь 2018 года). Проведены городские мероприятия в рамках молодежного проекта "Среда обитания" фестиваль КВН и "Вожатые Сургута" (Молодежный фестиваль "Легкий город"  Освоение средств планируется в течение 2018 года.                                                                                                   
</t>
        </r>
      </is>
    </nc>
  </rcc>
</revisions>
</file>

<file path=xl/revisions/revisionLog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01" sId="1">
    <oc r="J147" t="inlineStr">
      <is>
        <r>
          <rPr>
            <u/>
            <sz val="16"/>
            <rFont val="Times New Roman"/>
            <family val="1"/>
            <charset val="204"/>
          </rPr>
          <t>АГ:</t>
        </r>
        <r>
          <rPr>
            <sz val="16"/>
            <rFont val="Times New Roman"/>
            <family val="1"/>
            <charset val="204"/>
          </rPr>
          <t xml:space="preserve"> 1. В рамках переданных государственных полномочий осуществляется деятельность административных комиссий.  
      За счет субвенции из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запланированы расходы на услуги почтовой связи, поставку конвертов и услуги СМИ по печати. Закупки, запланированные на 2018 год для осуществления данного полномочия проводятся в соответствии с планом-графиком.</t>
        </r>
        <r>
          <rPr>
            <sz val="16"/>
            <color rgb="FFFF0000"/>
            <rFont val="Times New Roman"/>
            <family val="2"/>
            <charset val="204"/>
          </rPr>
          <t xml:space="preserve">
       2. В рамках реализации государственной программы заключены соглашения от 22.03.2018  № 15, от 26.03.2018 № 40, от 28.03.2018 № 02  о предоставлении субсидии в 2018 году на мероприятия по профилактике правонарушений между Департаментом внутренней политики ХМАО-Югры  и Администрацией города. Финансовые средства будут направлены на заключение контрактов на техническое обслуживание и  ремонт АПК "Безопасный город", техническое обслуживание и текущий ремонт копировально-множительной техники и конвертовального оборудования АПК «Безопасный город» для организации выполнения мероприятия по информированию населения, материальное стимулирование народных дружинников, страхование народных дружинников, заключение договора на приобретение форменной одежды, удостоверений народного дружинника и вкладышей к удостоверению народного дружинника. 
     Заключены контракты, договоры на техническое обслуживание и модернизацию АПК "Безопасный город", приобретение расходных материалов и запасных частей для копировально-множительной техники и конвертального оборудования АПК "Безопасный город", услуги электроэнергии, аренду кабельной канализации, рассылку постановлений. 
</t>
        </r>
        <r>
          <rPr>
            <sz val="16"/>
            <rFont val="Times New Roman"/>
            <family val="1"/>
            <charset val="204"/>
          </rPr>
          <t>АГ(ДК): В рамках государственной программы заключено соглашение от 23.03.2018  № 27 о предоставлении субсидии в 2018 году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и интеграции мигрантов, профилактики экстремизма.</t>
        </r>
        <r>
          <rPr>
            <sz val="16"/>
            <color rgb="FFFF0000"/>
            <rFont val="Times New Roman"/>
            <family val="2"/>
            <charset val="204"/>
          </rPr>
          <t xml:space="preserve"> </t>
        </r>
        <r>
          <rPr>
            <sz val="16"/>
            <rFont val="Times New Roman"/>
            <family val="1"/>
            <charset val="204"/>
          </rPr>
          <t>Запланировано  проведение  городского молодежного проекта "Среда Обитания" (Проведение игры КВН на Кубок Главы города запланировано на ноябрь 2018 года),</t>
        </r>
        <r>
          <rPr>
            <sz val="16"/>
            <color rgb="FFFF0000"/>
            <rFont val="Times New Roman"/>
            <family val="2"/>
            <charset val="204"/>
          </rPr>
          <t xml:space="preserve"> городского молодежного проекта  "Вожатые Сургута" (Молодежный фестиваль "Легкий город" запланирован на июнь 2018 года), городского молодежного проекта "PROфилактика" (Молодежный форум "Революция тела", Проведение VI слета активистов в сфере первичной профилактики запланировано на июнь 2018 года). Проведены городские мероприятия в рамках молодежного проекта "Среда обитания" фестиваль КВН и "Вожатые Сургута" (Молодежный фестиваль "Легкий город"  Освоение средств планируется в течение 2018 года.                                                                                                   
</t>
        </r>
      </is>
    </oc>
    <nc r="J147" t="inlineStr">
      <is>
        <r>
          <rPr>
            <u/>
            <sz val="16"/>
            <rFont val="Times New Roman"/>
            <family val="1"/>
            <charset val="204"/>
          </rPr>
          <t>АГ:</t>
        </r>
        <r>
          <rPr>
            <sz val="16"/>
            <rFont val="Times New Roman"/>
            <family val="1"/>
            <charset val="204"/>
          </rPr>
          <t xml:space="preserve"> 1. В рамках переданных государственных полномочий осуществляется деятельность административных комиссий.  
      За счет субвенции из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запланированы расходы на услуги почтовой связи, поставку конвертов и услуги СМИ по печати. Закупки, запланированные на 2018 год для осуществления данного полномочия проводятся в соответствии с планом-графиком.</t>
        </r>
        <r>
          <rPr>
            <sz val="16"/>
            <color rgb="FFFF0000"/>
            <rFont val="Times New Roman"/>
            <family val="2"/>
            <charset val="204"/>
          </rPr>
          <t xml:space="preserve">
       2. В рамках реализации государственной программы заключены соглашения от 22.03.2018  № 15, от 26.03.2018 № 40, от 28.03.2018 № 02  о предоставлении субсидии в 2018 году на мероприятия по профилактике правонарушений между Департаментом внутренней политики ХМАО-Югры  и Администрацией города. Финансовые средства будут направлены на заключение контрактов на техническое обслуживание и  ремонт АПК "Безопасный город", техническое обслуживание и текущий ремонт копировально-множительной техники и конвертовального оборудования АПК «Безопасный город» для организации выполнения мероприятия по информированию населения, материальное стимулирование народных дружинников, страхование народных дружинников, заключение договора на приобретение форменной одежды, удостоверений народного дружинника и вкладышей к удостоверению народного дружинника. 
     Заключены контракты, договоры на техническое обслуживание и модернизацию АПК "Безопасный город", приобретение расходных материалов и запасных частей для копировально-множительной техники и конвертального оборудования АПК "Безопасный город", услуги электроэнергии, аренду кабельной канализации, рассылку постановлений. 
</t>
        </r>
        <r>
          <rPr>
            <sz val="16"/>
            <rFont val="Times New Roman"/>
            <family val="1"/>
            <charset val="204"/>
          </rPr>
          <t>АГ(ДК): В рамках государственной программы заключено соглашение от 23.03.2018  № 27 о предоставлении субсидии в 2018 году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и интеграции мигрантов, профилактики экстремизма.</t>
        </r>
        <r>
          <rPr>
            <sz val="16"/>
            <color rgb="FFFF0000"/>
            <rFont val="Times New Roman"/>
            <family val="2"/>
            <charset val="204"/>
          </rPr>
          <t xml:space="preserve"> </t>
        </r>
        <r>
          <rPr>
            <sz val="16"/>
            <rFont val="Times New Roman"/>
            <family val="1"/>
            <charset val="204"/>
          </rPr>
          <t>Запланировано  проведение  городского молодежного проекта "Среда Обитания" (Проведение игры КВН на Кубок Главы города запланировано на ноябрь 2018 года),</t>
        </r>
        <r>
          <rPr>
            <sz val="16"/>
            <color rgb="FFFF0000"/>
            <rFont val="Times New Roman"/>
            <family val="2"/>
            <charset val="204"/>
          </rPr>
          <t xml:space="preserve"> городского молодежного проекта  "Вожатые Сургута" (Молодежный фестиваль "Легкий город" запланирован на июнь 2018 года), городского молодежного проекта "PROфилактика" (Молодежный форум "Революция тела", Проведение VI слета активистов в сфере первичной профилактики запланировано на июнь 2018 года).</t>
        </r>
        <r>
          <rPr>
            <sz val="16"/>
            <rFont val="Times New Roman"/>
            <family val="1"/>
            <charset val="204"/>
          </rPr>
          <t xml:space="preserve"> Проведены городские мероприятия в рамках молодежного проекта "Среда обитания" фестиваль КВН и городского молодежного проекта "Вожатые Сургута" молодежный фестиваль "Легкий город". </t>
        </r>
        <r>
          <rPr>
            <sz val="16"/>
            <color rgb="FFFF0000"/>
            <rFont val="Times New Roman"/>
            <family val="2"/>
            <charset val="204"/>
          </rPr>
          <t xml:space="preserve"> Освоение средств планируется в течение 2018 года.                                                                                                   
</t>
        </r>
      </is>
    </nc>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90" sId="1">
    <oc r="J37" t="inlineStr">
      <is>
        <r>
          <rPr>
            <u/>
            <sz val="16"/>
            <rFont val="Times New Roman"/>
            <family val="1"/>
            <charset val="204"/>
          </rPr>
          <t xml:space="preserve">АГ: </t>
        </r>
        <r>
          <rPr>
            <sz val="16"/>
            <rFont val="Times New Roman"/>
            <family val="1"/>
            <charset val="204"/>
          </rPr>
          <t xml:space="preserve">Реализация мероприятия «Материально-техническое обеспечение деятельности по осуществлению отдельных государственных полномочий в области архивного дела» осуществляется в плановом режиме. Бюджетные ассигнования будут использованы в полном объеме до конца 2018 года. </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В рамках реализации государственной программы заключено соглашение от 21.03.2018 №25 о предоставлении субсидии в 2018 году на развитие сферы культуры. В рамках подпрограммы "Сохранение исторического и культурного наследия, снижение инфраструктурных ограничений с целью обеспечения функционирования всех видов культурной деятельности" бюджетные ассигнования запланированы для формирования информационных ресурсов общедоступных библиотек Югры и модернизацию программно-аппаратных комплексов общедоступных библиотек.   
Заключены договоры по услугам на: реставрацию музейных предметов, сопровождение автоматизированной музейной информационной системы КАМИС, поставку витрин, стеклянных колпаков, графического планшета, LED-телевизоров, ноутбука.</t>
        </r>
        <r>
          <rPr>
            <sz val="16"/>
            <color rgb="FFFF0000"/>
            <rFont val="Times New Roman"/>
            <family val="2"/>
            <charset val="204"/>
          </rPr>
          <t xml:space="preserve"> Планируется приобретение оборудования для инвалидов, оборудования для модернизации сайтов, автоматизации музеев. </t>
        </r>
        <r>
          <rPr>
            <sz val="16"/>
            <rFont val="Times New Roman"/>
            <family val="1"/>
            <charset val="204"/>
          </rPr>
          <t xml:space="preserve">Бюджетные ассигнования будут использованы в 3-4 квартале 2018 года.  </t>
        </r>
        <r>
          <rPr>
            <sz val="16"/>
            <color rgb="FFFF0000"/>
            <rFont val="Times New Roman"/>
            <family val="2"/>
            <charset val="204"/>
          </rPr>
          <t xml:space="preserve">
</t>
        </r>
        <r>
          <rPr>
            <sz val="16"/>
            <rFont val="Times New Roman"/>
            <family val="1"/>
            <charset val="204"/>
          </rPr>
          <t xml:space="preserve">Использование бюджетных ассигнований на организацию и показ театральной постановки (МАУ "ТАиК "Петрушка") планируется осуществить в 3 квартале 2018 года.  </t>
        </r>
        <r>
          <rPr>
            <sz val="16"/>
            <color rgb="FFFF0000"/>
            <rFont val="Times New Roman"/>
            <family val="2"/>
            <charset val="204"/>
          </rPr>
          <t xml:space="preserve">
</t>
        </r>
        <r>
          <rPr>
            <sz val="16"/>
            <rFont val="Times New Roman"/>
            <family val="1"/>
            <charset val="204"/>
          </rPr>
          <t xml:space="preserve">Достижение уровня средней заработной платы на 01.07.2018 года по работникам муниципальных учреждений культуры составило </t>
        </r>
        <r>
          <rPr>
            <sz val="16"/>
            <color rgb="FFFF0000"/>
            <rFont val="Times New Roman"/>
            <family val="2"/>
            <charset val="204"/>
          </rPr>
          <t xml:space="preserve">71 774,00 рублей.                                             
</t>
        </r>
        <r>
          <rPr>
            <u/>
            <sz val="20"/>
            <rFont val="Times New Roman"/>
            <family val="1"/>
            <charset val="204"/>
          </rPr>
          <t/>
        </r>
      </is>
    </oc>
    <nc r="J37" t="inlineStr">
      <is>
        <r>
          <rPr>
            <u/>
            <sz val="16"/>
            <rFont val="Times New Roman"/>
            <family val="1"/>
            <charset val="204"/>
          </rPr>
          <t xml:space="preserve">АГ: </t>
        </r>
        <r>
          <rPr>
            <sz val="16"/>
            <rFont val="Times New Roman"/>
            <family val="1"/>
            <charset val="204"/>
          </rPr>
          <t xml:space="preserve">Реализация мероприятия «Материально-техническое обеспечение деятельности по осуществлению отдельных государственных полномочий в области архивного дела» осуществляется в плановом режиме. Бюджетные ассигнования будут использованы в полном объеме до конца 2018 года. </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В рамках реализации государственной программы заключено соглашение от 21.03.2018 №25 о предоставлении субсидии в 2018 году на развитие сферы культуры. В рамках подпрограммы "Сохранение исторического и культурного наследия, снижение инфраструктурных ограничений с целью обеспечения функционирования всех видов культурной деятельности" бюджетные ассигнования запланированы для формирования информационных ресурсов общедоступных библиотек Югры и модернизацию программно-аппаратных комплексов общедоступных библиотек.   
Заключены договоры по услугам на: реставрацию музейных предметов, сопровождение автоматизированной музейной информационной системы КАМИС, поставку витрин, стеклянных колпаков, графического планшета, LED-телевизоров, ноутбука.</t>
        </r>
        <r>
          <rPr>
            <sz val="16"/>
            <color rgb="FFFF0000"/>
            <rFont val="Times New Roman"/>
            <family val="2"/>
            <charset val="204"/>
          </rPr>
          <t xml:space="preserve"> Планируется приобретение оборудования для инвалидов, оборудования для модернизации сайтов,</t>
        </r>
        <r>
          <rPr>
            <sz val="16"/>
            <rFont val="Times New Roman"/>
            <family val="1"/>
            <charset val="204"/>
          </rPr>
          <t xml:space="preserve"> автоматизации музеев.</t>
        </r>
        <r>
          <rPr>
            <sz val="16"/>
            <color rgb="FFFF0000"/>
            <rFont val="Times New Roman"/>
            <family val="2"/>
            <charset val="204"/>
          </rPr>
          <t xml:space="preserve"> </t>
        </r>
        <r>
          <rPr>
            <sz val="16"/>
            <rFont val="Times New Roman"/>
            <family val="1"/>
            <charset val="204"/>
          </rPr>
          <t xml:space="preserve">Бюджетные ассигнования будут использованы в 3-4 квартале 2018 года.  </t>
        </r>
        <r>
          <rPr>
            <sz val="16"/>
            <color rgb="FFFF0000"/>
            <rFont val="Times New Roman"/>
            <family val="2"/>
            <charset val="204"/>
          </rPr>
          <t xml:space="preserve">
</t>
        </r>
        <r>
          <rPr>
            <sz val="16"/>
            <rFont val="Times New Roman"/>
            <family val="1"/>
            <charset val="204"/>
          </rPr>
          <t xml:space="preserve">Использование бюджетных ассигнований на организацию и показ театральной постановки (МАУ "ТАиК "Петрушка") планируется осуществить в 3 квартале 2018 года.  </t>
        </r>
        <r>
          <rPr>
            <sz val="16"/>
            <color rgb="FFFF0000"/>
            <rFont val="Times New Roman"/>
            <family val="2"/>
            <charset val="204"/>
          </rPr>
          <t xml:space="preserve">
</t>
        </r>
        <r>
          <rPr>
            <sz val="16"/>
            <rFont val="Times New Roman"/>
            <family val="1"/>
            <charset val="204"/>
          </rPr>
          <t xml:space="preserve">Достижение уровня средней заработной платы на 01.07.2018 года по работникам муниципальных учреждений культуры составило </t>
        </r>
        <r>
          <rPr>
            <sz val="16"/>
            <color rgb="FFFF0000"/>
            <rFont val="Times New Roman"/>
            <family val="2"/>
            <charset val="204"/>
          </rPr>
          <t xml:space="preserve">71 774,00 рублей.                                             
</t>
        </r>
        <r>
          <rPr>
            <u/>
            <sz val="20"/>
            <rFont val="Times New Roman"/>
            <family val="1"/>
            <charset val="204"/>
          </rPr>
          <t/>
        </r>
      </is>
    </nc>
  </rcc>
</revisions>
</file>

<file path=xl/revisions/revisionLog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02" sId="1">
    <oc r="J147" t="inlineStr">
      <is>
        <r>
          <rPr>
            <u/>
            <sz val="16"/>
            <rFont val="Times New Roman"/>
            <family val="1"/>
            <charset val="204"/>
          </rPr>
          <t>АГ:</t>
        </r>
        <r>
          <rPr>
            <sz val="16"/>
            <rFont val="Times New Roman"/>
            <family val="1"/>
            <charset val="204"/>
          </rPr>
          <t xml:space="preserve"> 1. В рамках переданных государственных полномочий осуществляется деятельность административных комиссий.  
      За счет субвенции из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запланированы расходы на услуги почтовой связи, поставку конвертов и услуги СМИ по печати. Закупки, запланированные на 2018 год для осуществления данного полномочия проводятся в соответствии с планом-графиком.</t>
        </r>
        <r>
          <rPr>
            <sz val="16"/>
            <color rgb="FFFF0000"/>
            <rFont val="Times New Roman"/>
            <family val="2"/>
            <charset val="204"/>
          </rPr>
          <t xml:space="preserve">
       2. В рамках реализации государственной программы заключены соглашения от 22.03.2018  № 15, от 26.03.2018 № 40, от 28.03.2018 № 02  о предоставлении субсидии в 2018 году на мероприятия по профилактике правонарушений между Департаментом внутренней политики ХМАО-Югры  и Администрацией города. Финансовые средства будут направлены на заключение контрактов на техническое обслуживание и  ремонт АПК "Безопасный город", техническое обслуживание и текущий ремонт копировально-множительной техники и конвертовального оборудования АПК «Безопасный город» для организации выполнения мероприятия по информированию населения, материальное стимулирование народных дружинников, страхование народных дружинников, заключение договора на приобретение форменной одежды, удостоверений народного дружинника и вкладышей к удостоверению народного дружинника. 
     Заключены контракты, договоры на техническое обслуживание и модернизацию АПК "Безопасный город", приобретение расходных материалов и запасных частей для копировально-множительной техники и конвертального оборудования АПК "Безопасный город", услуги электроэнергии, аренду кабельной канализации, рассылку постановлений. 
</t>
        </r>
        <r>
          <rPr>
            <sz val="16"/>
            <rFont val="Times New Roman"/>
            <family val="1"/>
            <charset val="204"/>
          </rPr>
          <t>АГ(ДК): В рамках государственной программы заключено соглашение от 23.03.2018  № 27 о предоставлении субсидии в 2018 году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и интеграции мигрантов, профилактики экстремизма.</t>
        </r>
        <r>
          <rPr>
            <sz val="16"/>
            <color rgb="FFFF0000"/>
            <rFont val="Times New Roman"/>
            <family val="2"/>
            <charset val="204"/>
          </rPr>
          <t xml:space="preserve"> </t>
        </r>
        <r>
          <rPr>
            <sz val="16"/>
            <rFont val="Times New Roman"/>
            <family val="1"/>
            <charset val="204"/>
          </rPr>
          <t>Запланировано  проведение  городского молодежного проекта "Среда Обитания" (Проведение игры КВН на Кубок Главы города запланировано на ноябрь 2018 года),</t>
        </r>
        <r>
          <rPr>
            <sz val="16"/>
            <color rgb="FFFF0000"/>
            <rFont val="Times New Roman"/>
            <family val="2"/>
            <charset val="204"/>
          </rPr>
          <t xml:space="preserve"> городского молодежного проекта  "Вожатые Сургута" (Молодежный фестиваль "Легкий город" запланирован на июнь 2018 года), городского молодежного проекта "PROфилактика" (Молодежный форум "Революция тела", Проведение VI слета активистов в сфере первичной профилактики запланировано на июнь 2018 года).</t>
        </r>
        <r>
          <rPr>
            <sz val="16"/>
            <rFont val="Times New Roman"/>
            <family val="1"/>
            <charset val="204"/>
          </rPr>
          <t xml:space="preserve"> Проведены городские мероприятия в рамках молодежного проекта "Среда обитания" фестиваль КВН и городского молодежного проекта "Вожатые Сургута" молодежный фестиваль "Легкий город". </t>
        </r>
        <r>
          <rPr>
            <sz val="16"/>
            <color rgb="FFFF0000"/>
            <rFont val="Times New Roman"/>
            <family val="2"/>
            <charset val="204"/>
          </rPr>
          <t xml:space="preserve"> Освоение средств планируется в течение 2018 года.                                                                                                   
</t>
        </r>
      </is>
    </oc>
    <nc r="J147" t="inlineStr">
      <is>
        <r>
          <rPr>
            <u/>
            <sz val="16"/>
            <rFont val="Times New Roman"/>
            <family val="1"/>
            <charset val="204"/>
          </rPr>
          <t>АГ:</t>
        </r>
        <r>
          <rPr>
            <sz val="16"/>
            <rFont val="Times New Roman"/>
            <family val="1"/>
            <charset val="204"/>
          </rPr>
          <t xml:space="preserve"> 1. В рамках переданных государственных полномочий осуществляется деятельность административных комиссий.  
      За счет субвенции из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запланированы расходы на услуги почтовой связи, поставку конвертов и услуги СМИ по печати. Закупки, запланированные на 2018 год для осуществления данного полномочия проводятся в соответствии с планом-графиком.</t>
        </r>
        <r>
          <rPr>
            <sz val="16"/>
            <color rgb="FFFF0000"/>
            <rFont val="Times New Roman"/>
            <family val="2"/>
            <charset val="204"/>
          </rPr>
          <t xml:space="preserve">
       2. В рамках реализации государственной программы заключены соглашения от 22.03.2018  № 15, от 26.03.2018 № 40, от 28.03.2018 № 02  о предоставлении субсидии в 2018 году на мероприятия по профилактике правонарушений между Департаментом внутренней политики ХМАО-Югры  и Администрацией города. Финансовые средства будут направлены на заключение контрактов на техническое обслуживание и  ремонт АПК "Безопасный город", техническое обслуживание и текущий ремонт копировально-множительной техники и конвертовального оборудования АПК «Безопасный город» для организации выполнения мероприятия по информированию населения, материальное стимулирование народных дружинников, страхование народных дружинников, заключение договора на приобретение форменной одежды, удостоверений народного дружинника и вкладышей к удостоверению народного дружинника. 
     Заключены контракты, договоры на техническое обслуживание и модернизацию АПК "Безопасный город", приобретение расходных материалов и запасных частей для копировально-множительной техники и конвертального оборудования АПК "Безопасный город", услуги электроэнергии, аренду кабельной канализации, рассылку постановлений. 
</t>
        </r>
        <r>
          <rPr>
            <sz val="16"/>
            <rFont val="Times New Roman"/>
            <family val="1"/>
            <charset val="204"/>
          </rPr>
          <t>АГ(ДК): В рамках государственной программы заключено соглашение от 23.03.2018  № 27 о предоставлении субсидии в 2018 году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и интеграции мигрантов, профилактики экстремизма.</t>
        </r>
        <r>
          <rPr>
            <sz val="16"/>
            <color rgb="FFFF0000"/>
            <rFont val="Times New Roman"/>
            <family val="2"/>
            <charset val="204"/>
          </rPr>
          <t xml:space="preserve"> </t>
        </r>
        <r>
          <rPr>
            <sz val="16"/>
            <rFont val="Times New Roman"/>
            <family val="1"/>
            <charset val="204"/>
          </rPr>
          <t>Запланировано  проведение  городского молодежного проекта "Среда Обитания" (Проведение игры КВН на Кубок Главы города запланировано на ноябрь 2018 года),</t>
        </r>
        <r>
          <rPr>
            <sz val="16"/>
            <color rgb="FFFF0000"/>
            <rFont val="Times New Roman"/>
            <family val="2"/>
            <charset val="204"/>
          </rPr>
          <t xml:space="preserve"> </t>
        </r>
        <r>
          <rPr>
            <sz val="16"/>
            <rFont val="Times New Roman"/>
            <family val="1"/>
            <charset val="204"/>
          </rPr>
          <t>городского молодежного проекта "PROфилактика" (Молодежный форум "Революция тела" запланировано на сентябрь 2018 года),</t>
        </r>
        <r>
          <rPr>
            <sz val="16"/>
            <color rgb="FFFF0000"/>
            <rFont val="Times New Roman"/>
            <family val="2"/>
            <charset val="204"/>
          </rPr>
          <t xml:space="preserve"> </t>
        </r>
        <r>
          <rPr>
            <sz val="16"/>
            <rFont val="Times New Roman"/>
            <family val="1"/>
            <charset val="204"/>
          </rPr>
          <t xml:space="preserve">Проведение VI слета активистов в сфере первичной профилактики запланировано на декабрь 2018 года). Проведены городские мероприятия в рамках молодежного проекта "Среда обитания" фестиваль КВН и городского молодежного проекта "Вожатые Сургута" молодежный фестиваль "Легкий город".  Освоение средств планируется в течение 2018 года.   </t>
        </r>
        <r>
          <rPr>
            <sz val="16"/>
            <color rgb="FFFF0000"/>
            <rFont val="Times New Roman"/>
            <family val="2"/>
            <charset val="204"/>
          </rPr>
          <t xml:space="preserve">                                                                                                
</t>
        </r>
      </is>
    </nc>
  </rcc>
</revisions>
</file>

<file path=xl/revisions/revisionLog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03" sId="1">
    <oc r="J43" t="inlineStr">
      <is>
        <r>
          <t xml:space="preserve">АГ(ДК): </t>
        </r>
        <r>
          <rPr>
            <sz val="16"/>
            <rFont val="Times New Roman"/>
            <family val="1"/>
            <charset val="204"/>
          </rPr>
          <t xml:space="preserve"> В рамках реализации государственной программы заключено соглашение от 16.03.2018                    №5-СШ/2018 о предоставлении субсидии в 2018 году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проведения тренировочных сборов и участия в соревнованиях. Бюджетные ассигнования запланированы на приобретение спортивного оборудования, экипировки и инвентаря, проведение тренировочных сборов и участие в соревнованиях. </t>
        </r>
        <r>
          <rPr>
            <sz val="16"/>
            <color rgb="FFFF0000"/>
            <rFont val="Times New Roman"/>
            <family val="1"/>
            <charset val="204"/>
          </rPr>
          <t>Заключены договоры на приобретение инвентаря</t>
        </r>
        <r>
          <rPr>
            <sz val="16"/>
            <rFont val="Times New Roman"/>
            <family val="1"/>
            <charset val="204"/>
          </rPr>
          <t xml:space="preserve"> Освоение средств планируется в течение 2018 года.                                                        </t>
        </r>
      </is>
    </oc>
    <nc r="J43" t="inlineStr">
      <is>
        <r>
          <t xml:space="preserve">АГ(ДК): </t>
        </r>
        <r>
          <rPr>
            <sz val="16"/>
            <rFont val="Times New Roman"/>
            <family val="1"/>
            <charset val="204"/>
          </rPr>
          <t xml:space="preserve"> В рамках реализации государственной программы заключено соглашение от 16.03.2018                    №5-СШ/2018 о предоставлении субсидии в 2018 году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проведения тренировочных сборов и участия в соревнованиях. Бюджетные ассигнования запланированы на приобретение спортивного оборудования, экипировки и инвентаря, проведение тренировочных сборов и участие в соревнованиях. Заключены договоры на приобретение инвентаря и возмещены расходы на участие в соревнованиях. Освоение средств планируется в течение 2018 года.                                                        </t>
        </r>
      </is>
    </nc>
  </rcc>
  <rcc rId="1304" sId="1">
    <oc r="J21" t="inlineStr">
      <is>
        <r>
          <rPr>
            <u/>
            <sz val="16"/>
            <color rgb="FFFF0000"/>
            <rFont val="Times New Roman"/>
            <family val="2"/>
            <charset val="204"/>
          </rPr>
          <t>ДО</t>
        </r>
        <r>
          <rPr>
            <sz val="16"/>
            <color rgb="FFFF0000"/>
            <rFont val="Times New Roman"/>
            <family val="2"/>
            <charset val="204"/>
          </rPr>
          <t xml:space="preserve">: Реализация программы осуществляется в плановом режиме, освоение средств планируется до конца 2018 года.
Численность воспитанников, получающих муниципальную услугу «Реализация основных общеобразовательных программ дошкольного образования», на конец года - 30 717 чел.
Численность воспитанников частных организаций, осуществляющих образовательную деятельность по реализации образовательных программ дошкольного образования, на конец года - 1 189 чел.
Численность учащихся, получающих муниципальные услуги «Реализация основных общеобразовательных программ начального общего образования», «Реализация основных общеобразовательных программ основного общего образования», «Реализация основных общеобразовательных программ среднего общего образования» на конец года - 48 757 чел.
Численность учащихся частных общеобразовательных организаций на конец года - 438 чел.
Численность учащихся, получающих муниципальную услугу «Реализация дополнительных общеразвивающих программ», на конец года - 8 482 чел.
Численность детей, получающих муниципальную услугу «Организация отдыха детей и молодежи» в оздоровительных лагерях с дневным пребыванием детей - 11 000 чел.
Численность детей, посещающих лагерь с дневным пребыванием детей на базе некоммерческих организаций, юридических лиц, не являющихся муниципальными учреждениями - 745 чел.
Планируемое для приобретения количество путевок для детей в возрасте от 6 до 17 лет  в организации, обеспечивающие отдых и оздоровление детей - 2 972 шт.
Достижение уровня средней заработной платы по педагогическим работникам муниципальных организаций дополнительного образования детей подведомственных департаменту образования на 01.06.2018 составило 80 448,50 рублей.
</t>
        </r>
        <r>
          <rPr>
            <u/>
            <sz val="16"/>
            <rFont val="Times New Roman"/>
            <family val="1"/>
            <charset val="204"/>
          </rPr>
          <t xml:space="preserve">ДАиГ: </t>
        </r>
        <r>
          <rPr>
            <sz val="16"/>
            <rFont val="Times New Roman"/>
            <family val="1"/>
            <charset val="204"/>
          </rPr>
          <t xml:space="preserve">В рамках реализации государственной программы предусмотрены средства:
 1. На выполнение проектно-изыскательских работ по объектам "Средняя общеобразовательная школа в микрорайоне 32 г.Сургута", "Средняя общеобразовательная школа в микрорайоне 33 г.Сургута".  Заключен муниципальный контракт №15П/2017 от 04.10.2017 с ЗАО "Проектно-инвестиционная компания", сумма по контракту 16 888,2 тыс. руб. Срок выполнения работ - 9 месяцев с даты заключения контракта.  В 2017 году выполнено работ на сумму 7 277,6 тыс. руб. (6549,9 тыс.руб. - средства окружного бюджета, 727,7 тыс.руб. - средства местного бюджета). 
По "СОШ №32" получено положительное заключение гос.экспертизы проектной документации и инженерных изысканий  № 86 -1 -1-3 -0169 -18 от 31.05.2018. По "СОШ №33" направлен пакет документов на прохождение гос. экспертизы и проверки сметной стоимости. Учитывая сроки прохождения экспертизы, работы будут приняты и оплачены в следующем отчетном периоде. 
Заключен договор № 433/2017/ТП от 29.12.2017 г. с СГЭС по "Средней общеобразовательной школе в мкр.33 г. Сургута" на подключение объекта к электрическим сетям в сумме 82,20 тыс. руб. В текущем году размер платы составляет 60 % от договора - 49,32 тыс. руб., из них оплачено за счет средств местного бюджета в размере 4,93 тыс. руб.; 44,39 тыс. руб. будет оплачена в следующем отчетном периоде по факту поступления средств из округа. Остаток суммы в размере 32,88 тыс. руб. будет оплачен по факту подключения объекта к электросетям.
 2. На выкуп объектов дошкольного образования - "Детский сад в мкр.20А" и "Развитие застроенной территории части квартала 23А г.Сургута". Выкуп будет произведен по мере готовности объектов ориентировочно в IV квартале.
                        </t>
        </r>
        <r>
          <rPr>
            <sz val="16"/>
            <color rgb="FFFF0000"/>
            <rFont val="Times New Roman"/>
            <family val="2"/>
            <charset val="204"/>
          </rPr>
          <t xml:space="preserve">
</t>
        </r>
        <r>
          <rPr>
            <u/>
            <sz val="16"/>
            <color rgb="FFFF0000"/>
            <rFont val="Times New Roman"/>
            <family val="2"/>
            <charset val="204"/>
          </rPr>
          <t>АГ(ДК)</t>
        </r>
        <r>
          <rPr>
            <sz val="16"/>
            <color rgb="FFFF0000"/>
            <rFont val="Times New Roman"/>
            <family val="2"/>
            <charset val="204"/>
          </rPr>
          <t xml:space="preserve">:  Реализация программы осуществляется в плановом режиме, освоение средств планируется до конца 2018 года. Планируемый показатель "Численность детей, посетивших лагерь дневного пребывания" - 700 чел.                
Достижение уровня средней заработной платы  на 01.06.2018 года по педагогическим работникам муниципальных организаций дополнительного образования детей составило 78 800,00 рублей. </t>
        </r>
      </is>
    </oc>
    <nc r="J21" t="inlineStr">
      <is>
        <r>
          <rPr>
            <u/>
            <sz val="16"/>
            <color rgb="FFFF0000"/>
            <rFont val="Times New Roman"/>
            <family val="2"/>
            <charset val="204"/>
          </rPr>
          <t>ДО</t>
        </r>
        <r>
          <rPr>
            <sz val="16"/>
            <color rgb="FFFF0000"/>
            <rFont val="Times New Roman"/>
            <family val="2"/>
            <charset val="204"/>
          </rPr>
          <t xml:space="preserve">: Реализация программы осуществляется в плановом режиме, освоение средств планируется до конца 2018 года.
Численность воспитанников, получающих муниципальную услугу «Реализация основных общеобразовательных программ дошкольного образования», на конец года - 30 717 чел.
Численность воспитанников частных организаций, осуществляющих образовательную деятельность по реализации образовательных программ дошкольного образования, на конец года - 1 189 чел.
Численность учащихся, получающих муниципальные услуги «Реализация основных общеобразовательных программ начального общего образования», «Реализация основных общеобразовательных программ основного общего образования», «Реализация основных общеобразовательных программ среднего общего образования» на конец года - 48 757 чел.
Численность учащихся частных общеобразовательных организаций на конец года - 438 чел.
Численность учащихся, получающих муниципальную услугу «Реализация дополнительных общеразвивающих программ», на конец года - 8 482 чел.
Численность детей, получающих муниципальную услугу «Организация отдыха детей и молодежи» в оздоровительных лагерях с дневным пребыванием детей - 11 000 чел.
Численность детей, посещающих лагерь с дневным пребыванием детей на базе некоммерческих организаций, юридических лиц, не являющихся муниципальными учреждениями - 745 чел.
Планируемое для приобретения количество путевок для детей в возрасте от 6 до 17 лет  в организации, обеспечивающие отдых и оздоровление детей - 2 972 шт.
Достижение уровня средней заработной платы по педагогическим работникам муниципальных организаций дополнительного образования детей подведомственных департаменту образования на 01.06.2018 составило 80 448,50 рублей.
</t>
        </r>
        <r>
          <rPr>
            <u/>
            <sz val="16"/>
            <rFont val="Times New Roman"/>
            <family val="1"/>
            <charset val="204"/>
          </rPr>
          <t xml:space="preserve">ДАиГ: </t>
        </r>
        <r>
          <rPr>
            <sz val="16"/>
            <rFont val="Times New Roman"/>
            <family val="1"/>
            <charset val="204"/>
          </rPr>
          <t xml:space="preserve">В рамках реализации государственной программы предусмотрены средства:
 1. На выполнение проектно-изыскательских работ по объектам "Средняя общеобразовательная школа в микрорайоне 32 г.Сургута", "Средняя общеобразовательная школа в микрорайоне 33 г.Сургута".  Заключен муниципальный контракт №15П/2017 от 04.10.2017 с ЗАО "Проектно-инвестиционная компания", сумма по контракту 16 888,2 тыс. руб. Срок выполнения работ - 9 месяцев с даты заключения контракта.  В 2017 году выполнено работ на сумму 7 277,6 тыс. руб. (6549,9 тыс.руб. - средства окружного бюджета, 727,7 тыс.руб. - средства местного бюджета). 
По "СОШ №32" получено положительное заключение гос.экспертизы проектной документации и инженерных изысканий  № 86 -1 -1-3 -0169 -18 от 31.05.2018. По "СОШ №33" направлен пакет документов на прохождение гос. экспертизы и проверки сметной стоимости. Учитывая сроки прохождения экспертизы, работы будут приняты и оплачены в следующем отчетном периоде. 
Заключен договор № 433/2017/ТП от 29.12.2017 г. с СГЭС по "Средней общеобразовательной школе в мкр.33 г. Сургута" на подключение объекта к электрическим сетям в сумме 82,20 тыс. руб. В текущем году размер платы составляет 60 % от договора - 49,32 тыс. руб., из них оплачено за счет средств местного бюджета в размере 4,93 тыс. руб.; 44,39 тыс. руб. будет оплачена в следующем отчетном периоде по факту поступления средств из округа. Остаток суммы в размере 32,88 тыс. руб. будет оплачен по факту подключения объекта к электросетям.
 2. На выкуп объектов дошкольного образования - "Детский сад в мкр.20А" и "Развитие застроенной территории части квартала 23А г.Сургута". Выкуп будет произведен по мере готовности объектов ориентировочно в IV квартале.
                        </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Реализация программы осуществляется в плановом режиме, освоение средств планируется до конца 2018 года. Планируемый показатель "Численность детей, посетивших лагерь дневного пребывания" - 700 чел.    </t>
        </r>
        <r>
          <rPr>
            <sz val="16"/>
            <color rgb="FFFF0000"/>
            <rFont val="Times New Roman"/>
            <family val="2"/>
            <charset val="204"/>
          </rPr>
          <t xml:space="preserve">            
</t>
        </r>
        <r>
          <rPr>
            <sz val="16"/>
            <rFont val="Times New Roman"/>
            <family val="1"/>
            <charset val="204"/>
          </rPr>
          <t xml:space="preserve">Достижение уровня средней заработной платы  на 01.07.2018 года по педагогическим работникам муниципальных организаций дополнительного образования детей составило </t>
        </r>
        <r>
          <rPr>
            <sz val="16"/>
            <color rgb="FFFF0000"/>
            <rFont val="Times New Roman"/>
            <family val="2"/>
            <charset val="204"/>
          </rPr>
          <t xml:space="preserve">78 800,00 рублей. </t>
        </r>
      </is>
    </nc>
  </rcc>
</revisions>
</file>

<file path=xl/revisions/revisionLog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21:B23" start="0" length="2147483647">
    <dxf>
      <font>
        <color auto="1"/>
      </font>
    </dxf>
  </rfmt>
</revisions>
</file>

<file path=xl/revisions/revisionLog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26" start="0" length="2147483647">
    <dxf>
      <font>
        <color auto="1"/>
      </font>
    </dxf>
  </rfmt>
  <rcv guid="{3EEA7E1A-5F2B-4408-A34C-1F0223B5B245}" action="delete"/>
  <rdn rId="0" localSheetId="1" customView="1" name="Z_3EEA7E1A_5F2B_4408_A34C_1F0223B5B245_.wvu.PrintArea" hidden="1" oldHidden="1">
    <formula>'на 01.05.2018'!$A$1:$J$196</formula>
    <oldFormula>'на 01.05.2018'!$A$1:$J$196</oldFormula>
  </rdn>
  <rdn rId="0" localSheetId="1" customView="1" name="Z_3EEA7E1A_5F2B_4408_A34C_1F0223B5B245_.wvu.PrintTitles" hidden="1" oldHidden="1">
    <formula>'на 01.05.2018'!$5:$8</formula>
    <oldFormula>'на 01.05.2018'!$5:$8</oldFormula>
  </rdn>
  <rdn rId="0" localSheetId="1" customView="1" name="Z_3EEA7E1A_5F2B_4408_A34C_1F0223B5B245_.wvu.FilterData" hidden="1" oldHidden="1">
    <formula>'на 01.05.2018'!$A$7:$J$397</formula>
    <oldFormula>'на 01.05.2018'!$A$7:$J$397</oldFormula>
  </rdn>
  <rcv guid="{3EEA7E1A-5F2B-4408-A34C-1F0223B5B245}" action="add"/>
</revisions>
</file>

<file path=xl/revisions/revisionLog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25" start="0" length="2147483647">
    <dxf>
      <font>
        <color auto="1"/>
      </font>
    </dxf>
  </rfmt>
</revisions>
</file>

<file path=xl/revisions/revisionLog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24:XFD28" start="0" length="2147483647">
    <dxf>
      <font>
        <color auto="1"/>
      </font>
    </dxf>
  </rfmt>
</revisions>
</file>

<file path=xl/revisions/revisionLog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08" sId="1">
    <oc r="J147" t="inlineStr">
      <is>
        <r>
          <rPr>
            <u/>
            <sz val="16"/>
            <rFont val="Times New Roman"/>
            <family val="1"/>
            <charset val="204"/>
          </rPr>
          <t>АГ:</t>
        </r>
        <r>
          <rPr>
            <sz val="16"/>
            <rFont val="Times New Roman"/>
            <family val="1"/>
            <charset val="204"/>
          </rPr>
          <t xml:space="preserve"> 1. В рамках переданных государственных полномочий осуществляется деятельность административных комиссий.  
      За счет субвенции из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запланированы расходы на услуги почтовой связи, поставку конвертов и услуги СМИ по печати. Закупки, запланированные на 2018 год для осуществления данного полномочия проводятся в соответствии с планом-графиком.</t>
        </r>
        <r>
          <rPr>
            <sz val="16"/>
            <color rgb="FFFF0000"/>
            <rFont val="Times New Roman"/>
            <family val="2"/>
            <charset val="204"/>
          </rPr>
          <t xml:space="preserve">
       2. В рамках реализации государственной программы заключены соглашения от 22.03.2018  № 15, от 26.03.2018 № 40, от 28.03.2018 № 02  о предоставлении субсидии в 2018 году на мероприятия по профилактике правонарушений между Департаментом внутренней политики ХМАО-Югры  и Администрацией города. Финансовые средства будут направлены на заключение контрактов на техническое обслуживание и  ремонт АПК "Безопасный город", техническое обслуживание и текущий ремонт копировально-множительной техники и конвертовального оборудования АПК «Безопасный город» для организации выполнения мероприятия по информированию населения, материальное стимулирование народных дружинников, страхование народных дружинников, заключение договора на приобретение форменной одежды, удостоверений народного дружинника и вкладышей к удостоверению народного дружинника. 
     Заключены контракты, договоры на техническое обслуживание и модернизацию АПК "Безопасный город", приобретение расходных материалов и запасных частей для копировально-множительной техники и конвертального оборудования АПК "Безопасный город", услуги электроэнергии, аренду кабельной канализации, рассылку постановлений. 
</t>
        </r>
        <r>
          <rPr>
            <sz val="16"/>
            <rFont val="Times New Roman"/>
            <family val="1"/>
            <charset val="204"/>
          </rPr>
          <t>АГ(ДК): В рамках государственной программы заключено соглашение от 23.03.2018  № 27 о предоставлении субсидии в 2018 году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и интеграции мигрантов, профилактики экстремизма.</t>
        </r>
        <r>
          <rPr>
            <sz val="16"/>
            <color rgb="FFFF0000"/>
            <rFont val="Times New Roman"/>
            <family val="2"/>
            <charset val="204"/>
          </rPr>
          <t xml:space="preserve"> </t>
        </r>
        <r>
          <rPr>
            <sz val="16"/>
            <rFont val="Times New Roman"/>
            <family val="1"/>
            <charset val="204"/>
          </rPr>
          <t>Запланировано  проведение  городского молодежного проекта "Среда Обитания" (Проведение игры КВН на Кубок Главы города запланировано на ноябрь 2018 года),</t>
        </r>
        <r>
          <rPr>
            <sz val="16"/>
            <color rgb="FFFF0000"/>
            <rFont val="Times New Roman"/>
            <family val="2"/>
            <charset val="204"/>
          </rPr>
          <t xml:space="preserve"> </t>
        </r>
        <r>
          <rPr>
            <sz val="16"/>
            <rFont val="Times New Roman"/>
            <family val="1"/>
            <charset val="204"/>
          </rPr>
          <t>городского молодежного проекта "PROфилактика" (Молодежный форум "Революция тела" запланировано на сентябрь 2018 года),</t>
        </r>
        <r>
          <rPr>
            <sz val="16"/>
            <color rgb="FFFF0000"/>
            <rFont val="Times New Roman"/>
            <family val="2"/>
            <charset val="204"/>
          </rPr>
          <t xml:space="preserve"> </t>
        </r>
        <r>
          <rPr>
            <sz val="16"/>
            <rFont val="Times New Roman"/>
            <family val="1"/>
            <charset val="204"/>
          </rPr>
          <t xml:space="preserve">Проведение VI слета активистов в сфере первичной профилактики запланировано на декабрь 2018 года). Проведены городские мероприятия в рамках молодежного проекта "Среда обитания" фестиваль КВН и городского молодежного проекта "Вожатые Сургута" молодежный фестиваль "Легкий город".  Освоение средств планируется в течение 2018 года.   </t>
        </r>
        <r>
          <rPr>
            <sz val="16"/>
            <color rgb="FFFF0000"/>
            <rFont val="Times New Roman"/>
            <family val="2"/>
            <charset val="204"/>
          </rPr>
          <t xml:space="preserve">                                                                                                
</t>
        </r>
      </is>
    </oc>
    <nc r="J147" t="inlineStr">
      <is>
        <r>
          <rPr>
            <u/>
            <sz val="16"/>
            <rFont val="Times New Roman"/>
            <family val="1"/>
            <charset val="204"/>
          </rPr>
          <t>АГ:</t>
        </r>
        <r>
          <rPr>
            <sz val="16"/>
            <rFont val="Times New Roman"/>
            <family val="1"/>
            <charset val="204"/>
          </rPr>
          <t xml:space="preserve"> 1. В рамках переданных государственных полномочий осуществляется деятельность административных комиссий.  
      За счет субвенции из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запланированы расходы на услуги почтовой связи, поставку конвертов и услуги СМИ по печати. Закупки, запланированные на 2018 год для осуществления данного полномочия проводятся в соответствии с планом-графиком.</t>
        </r>
        <r>
          <rPr>
            <sz val="16"/>
            <color rgb="FFFF0000"/>
            <rFont val="Times New Roman"/>
            <family val="2"/>
            <charset val="204"/>
          </rPr>
          <t xml:space="preserve">
       2. В рамках реализации государственной программы заключены соглашения от 22.03.2018  № 15, от 26.03.2018 № 40, от 28.03.2018 № 02  о предоставлении субсидии в 2018 году на мероприятия по профилактике правонарушений между Департаментом внутренней политики ХМАО-Югры  и Администрацией города. Финансовые средства будут направлены на заключение контрактов на техническое обслуживание и  ремонт АПК "Безопасный город", техническое обслуживание и текущий ремонт копировально-множительной техники и конвертовального оборудования АПК «Безопасный город» для организации выполнения мероприятия по информированию населения, материальное стимулирование народных дружинников, страхование народных дружинников, заключение договора на приобретение форменной одежды, удостоверений народного дружинника и вкладышей к удостоверению народного дружинника. 
     Заключены контракты, договоры на техническое обслуживание и модернизацию АПК "Безопасный город", приобретение расходных материалов и запасных частей для копировально-множительной техники и конвертального оборудования АПК "Безопасный город", услуги электроэнергии, аренду кабельной канализации, рассылку постановлений. 
</t>
        </r>
        <r>
          <rPr>
            <sz val="16"/>
            <rFont val="Times New Roman"/>
            <family val="1"/>
            <charset val="204"/>
          </rPr>
          <t>АГ(ДК): В рамках государственной программы заключено соглашение от 23.03.2018  № 27 о предоставлении субсидии в 2018 году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и интеграции мигрантов, профилактики экстремизма.</t>
        </r>
        <r>
          <rPr>
            <sz val="16"/>
            <color rgb="FFFF0000"/>
            <rFont val="Times New Roman"/>
            <family val="2"/>
            <charset val="204"/>
          </rPr>
          <t xml:space="preserve"> </t>
        </r>
        <r>
          <rPr>
            <sz val="16"/>
            <rFont val="Times New Roman"/>
            <family val="1"/>
            <charset val="204"/>
          </rPr>
          <t>Запланировано  проведение  городского молодежного проекта "Среда Обитания" (Проведение игры КВН на Кубок Главы города запланировано на ноябрь 2018 года),</t>
        </r>
        <r>
          <rPr>
            <sz val="16"/>
            <color rgb="FFFF0000"/>
            <rFont val="Times New Roman"/>
            <family val="2"/>
            <charset val="204"/>
          </rPr>
          <t xml:space="preserve"> </t>
        </r>
        <r>
          <rPr>
            <sz val="16"/>
            <rFont val="Times New Roman"/>
            <family val="1"/>
            <charset val="204"/>
          </rPr>
          <t>городского молодежного проекта "PROфилактика" (Молодежный форум "Революция тела" запланировано на сентябрь 2018 года),</t>
        </r>
        <r>
          <rPr>
            <sz val="16"/>
            <color rgb="FFFF0000"/>
            <rFont val="Times New Roman"/>
            <family val="2"/>
            <charset val="204"/>
          </rPr>
          <t xml:space="preserve"> </t>
        </r>
        <r>
          <rPr>
            <sz val="16"/>
            <rFont val="Times New Roman"/>
            <family val="1"/>
            <charset val="204"/>
          </rPr>
          <t xml:space="preserve">Проведение VI слета активистов в сфере первичной профилактики запланировано на декабрь 2018 года. Проведены городские мероприятия в рамках молодежного проекта "Среда обитания" фестиваль КВН и городского молодежного проекта "Вожатые Сургута" молодежный фестиваль "Легкий город".  Освоение средств планируется в течение 2018 года.   </t>
        </r>
        <r>
          <rPr>
            <sz val="16"/>
            <color rgb="FFFF0000"/>
            <rFont val="Times New Roman"/>
            <family val="2"/>
            <charset val="204"/>
          </rPr>
          <t xml:space="preserve">                                                                                                
</t>
        </r>
      </is>
    </nc>
  </rcc>
</revisions>
</file>

<file path=xl/revisions/revisionLog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09" sId="1" numFmtId="4">
    <oc r="D25">
      <v>10205434.6</v>
    </oc>
    <nc r="D25">
      <v>10205734.5</v>
    </nc>
  </rcc>
</revisions>
</file>

<file path=xl/revisions/revisionLog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10" sId="1" numFmtId="4">
    <oc r="E25">
      <v>3695942.23</v>
    </oc>
    <nc r="E25">
      <v>4847984.3</v>
    </nc>
  </rcc>
</revisions>
</file>

<file path=xl/revisions/revisionLog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11" sId="1" numFmtId="4">
    <oc r="G25">
      <v>3285656.35</v>
    </oc>
    <nc r="G25">
      <v>4623468.7300000004</v>
    </nc>
  </rcc>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43:B48" start="0" length="2147483647">
    <dxf>
      <font>
        <color auto="1"/>
      </font>
    </dxf>
  </rfmt>
  <rfmt sheetId="1" sqref="C43:C46" start="0" length="2147483647">
    <dxf>
      <font>
        <color auto="1"/>
      </font>
    </dxf>
  </rfmt>
  <rfmt sheetId="1" sqref="D43:D46" start="0" length="2147483647">
    <dxf>
      <font>
        <color auto="1"/>
      </font>
    </dxf>
  </rfmt>
</revisions>
</file>

<file path=xl/revisions/revisionLog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12" sId="1" numFmtId="4">
    <oc r="G26">
      <v>31486.47</v>
    </oc>
    <nc r="G26">
      <v>41537.760000000002</v>
    </nc>
  </rcc>
</revisions>
</file>

<file path=xl/revisions/revisionLog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3EEA7E1A-5F2B-4408-A34C-1F0223B5B245}" action="delete"/>
  <rdn rId="0" localSheetId="1" customView="1" name="Z_3EEA7E1A_5F2B_4408_A34C_1F0223B5B245_.wvu.PrintArea" hidden="1" oldHidden="1">
    <formula>'на 01.05.2018'!$A$1:$J$196</formula>
    <oldFormula>'на 01.05.2018'!$A$1:$J$196</oldFormula>
  </rdn>
  <rdn rId="0" localSheetId="1" customView="1" name="Z_3EEA7E1A_5F2B_4408_A34C_1F0223B5B245_.wvu.PrintTitles" hidden="1" oldHidden="1">
    <formula>'на 01.05.2018'!$5:$8</formula>
    <oldFormula>'на 01.05.2018'!$5:$8</oldFormula>
  </rdn>
  <rdn rId="0" localSheetId="1" customView="1" name="Z_3EEA7E1A_5F2B_4408_A34C_1F0223B5B245_.wvu.FilterData" hidden="1" oldHidden="1">
    <formula>'на 01.05.2018'!$A$7:$J$397</formula>
    <oldFormula>'на 01.05.2018'!$A$7:$J$397</oldFormula>
  </rdn>
  <rcv guid="{3EEA7E1A-5F2B-4408-A34C-1F0223B5B245}" action="add"/>
</revisions>
</file>

<file path=xl/revisions/revisionLog4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21:C23" start="0" length="2147483647">
    <dxf>
      <font>
        <color auto="1"/>
      </font>
    </dxf>
  </rfmt>
  <rcv guid="{3EEA7E1A-5F2B-4408-A34C-1F0223B5B245}" action="delete"/>
  <rdn rId="0" localSheetId="1" customView="1" name="Z_3EEA7E1A_5F2B_4408_A34C_1F0223B5B245_.wvu.PrintArea" hidden="1" oldHidden="1">
    <formula>'на 01.05.2018'!$A$1:$J$196</formula>
    <oldFormula>'на 01.05.2018'!$A$1:$J$196</oldFormula>
  </rdn>
  <rdn rId="0" localSheetId="1" customView="1" name="Z_3EEA7E1A_5F2B_4408_A34C_1F0223B5B245_.wvu.PrintTitles" hidden="1" oldHidden="1">
    <formula>'на 01.05.2018'!$5:$8</formula>
    <oldFormula>'на 01.05.2018'!$5:$8</oldFormula>
  </rdn>
  <rdn rId="0" localSheetId="1" customView="1" name="Z_3EEA7E1A_5F2B_4408_A34C_1F0223B5B245_.wvu.FilterData" hidden="1" oldHidden="1">
    <formula>'на 01.05.2018'!$A$7:$J$397</formula>
    <oldFormula>'на 01.05.2018'!$A$7:$J$397</oldFormula>
  </rdn>
  <rcv guid="{3EEA7E1A-5F2B-4408-A34C-1F0223B5B245}" action="add"/>
</revisions>
</file>

<file path=xl/revisions/revisionLog4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D21:D23" start="0" length="2147483647">
    <dxf>
      <font>
        <color auto="1"/>
      </font>
    </dxf>
  </rfmt>
</revisions>
</file>

<file path=xl/revisions/revisionLog4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E21:E23" start="0" length="2147483647">
    <dxf>
      <font>
        <color auto="1"/>
      </font>
    </dxf>
  </rfmt>
</revisions>
</file>

<file path=xl/revisions/revisionLog4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F21:F23" start="0" length="2147483647">
    <dxf>
      <font>
        <color auto="1"/>
      </font>
    </dxf>
  </rfmt>
</revisions>
</file>

<file path=xl/revisions/revisionLog4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G21:G23" start="0" length="2147483647">
    <dxf>
      <font>
        <color auto="1"/>
      </font>
    </dxf>
  </rfmt>
</revisions>
</file>

<file path=xl/revisions/revisionLog4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H21:H23" start="0" length="2147483647">
    <dxf>
      <font>
        <color auto="1"/>
      </font>
    </dxf>
  </rfmt>
</revisions>
</file>

<file path=xl/revisions/revisionLog4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19" sId="1" odxf="1" dxf="1">
    <oc r="J21" t="inlineStr">
      <is>
        <r>
          <rPr>
            <u/>
            <sz val="16"/>
            <color rgb="FFFF0000"/>
            <rFont val="Times New Roman"/>
            <family val="2"/>
            <charset val="204"/>
          </rPr>
          <t>ДО</t>
        </r>
        <r>
          <rPr>
            <sz val="16"/>
            <color rgb="FFFF0000"/>
            <rFont val="Times New Roman"/>
            <family val="2"/>
            <charset val="204"/>
          </rPr>
          <t xml:space="preserve">: Реализация программы осуществляется в плановом режиме, освоение средств планируется до конца 2018 года.
Численность воспитанников, получающих муниципальную услугу «Реализация основных общеобразовательных программ дошкольного образования», на конец года - 30 717 чел.
Численность воспитанников частных организаций, осуществляющих образовательную деятельность по реализации образовательных программ дошкольного образования, на конец года - 1 189 чел.
Численность учащихся, получающих муниципальные услуги «Реализация основных общеобразовательных программ начального общего образования», «Реализация основных общеобразовательных программ основного общего образования», «Реализация основных общеобразовательных программ среднего общего образования» на конец года - 48 757 чел.
Численность учащихся частных общеобразовательных организаций на конец года - 438 чел.
Численность учащихся, получающих муниципальную услугу «Реализация дополнительных общеразвивающих программ», на конец года - 8 482 чел.
Численность детей, получающих муниципальную услугу «Организация отдыха детей и молодежи» в оздоровительных лагерях с дневным пребыванием детей - 11 000 чел.
Численность детей, посещающих лагерь с дневным пребыванием детей на базе некоммерческих организаций, юридических лиц, не являющихся муниципальными учреждениями - 745 чел.
Планируемое для приобретения количество путевок для детей в возрасте от 6 до 17 лет  в организации, обеспечивающие отдых и оздоровление детей - 2 972 шт.
Достижение уровня средней заработной платы по педагогическим работникам муниципальных организаций дополнительного образования детей подведомственных департаменту образования на 01.06.2018 составило 80 448,50 рублей.
</t>
        </r>
        <r>
          <rPr>
            <u/>
            <sz val="16"/>
            <rFont val="Times New Roman"/>
            <family val="1"/>
            <charset val="204"/>
          </rPr>
          <t xml:space="preserve">ДАиГ: </t>
        </r>
        <r>
          <rPr>
            <sz val="16"/>
            <rFont val="Times New Roman"/>
            <family val="1"/>
            <charset val="204"/>
          </rPr>
          <t xml:space="preserve">В рамках реализации государственной программы предусмотрены средства:
 1. На выполнение проектно-изыскательских работ по объектам "Средняя общеобразовательная школа в микрорайоне 32 г.Сургута", "Средняя общеобразовательная школа в микрорайоне 33 г.Сургута".  Заключен муниципальный контракт №15П/2017 от 04.10.2017 с ЗАО "Проектно-инвестиционная компания", сумма по контракту 16 888,2 тыс. руб. Срок выполнения работ - 9 месяцев с даты заключения контракта.  В 2017 году выполнено работ на сумму 7 277,6 тыс. руб. (6549,9 тыс.руб. - средства окружного бюджета, 727,7 тыс.руб. - средства местного бюджета). 
По "СОШ №32" получено положительное заключение гос.экспертизы проектной документации и инженерных изысканий  № 86 -1 -1-3 -0169 -18 от 31.05.2018. По "СОШ №33" направлен пакет документов на прохождение гос. экспертизы и проверки сметной стоимости. Учитывая сроки прохождения экспертизы, работы будут приняты и оплачены в следующем отчетном периоде. 
Заключен договор № 433/2017/ТП от 29.12.2017 г. с СГЭС по "Средней общеобразовательной школе в мкр.33 г. Сургута" на подключение объекта к электрическим сетям в сумме 82,20 тыс. руб. В текущем году размер платы составляет 60 % от договора - 49,32 тыс. руб., из них оплачено за счет средств местного бюджета в размере 4,93 тыс. руб.; 44,39 тыс. руб. будет оплачена в следующем отчетном периоде по факту поступления средств из округа. Остаток суммы в размере 32,88 тыс. руб. будет оплачен по факту подключения объекта к электросетям.
 2. На выкуп объектов дошкольного образования - "Детский сад в мкр.20А" и "Развитие застроенной территории части квартала 23А г.Сургута". Выкуп будет произведен по мере готовности объектов ориентировочно в IV квартале.
                        </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Реализация программы осуществляется в плановом режиме, освоение средств планируется до конца 2018 года. Планируемый показатель "Численность детей, посетивших лагерь дневного пребывания" - 700 чел.    </t>
        </r>
        <r>
          <rPr>
            <sz val="16"/>
            <color rgb="FFFF0000"/>
            <rFont val="Times New Roman"/>
            <family val="2"/>
            <charset val="204"/>
          </rPr>
          <t xml:space="preserve">            
</t>
        </r>
        <r>
          <rPr>
            <sz val="16"/>
            <rFont val="Times New Roman"/>
            <family val="1"/>
            <charset val="204"/>
          </rPr>
          <t xml:space="preserve">Достижение уровня средней заработной платы  на 01.07.2018 года по педагогическим работникам муниципальных организаций дополнительного образования детей составило </t>
        </r>
        <r>
          <rPr>
            <sz val="16"/>
            <color rgb="FFFF0000"/>
            <rFont val="Times New Roman"/>
            <family val="2"/>
            <charset val="204"/>
          </rPr>
          <t xml:space="preserve">78 800,00 рублей. </t>
        </r>
      </is>
    </oc>
    <nc r="J21" t="inlineStr">
      <is>
        <r>
          <rPr>
            <u/>
            <sz val="16"/>
            <rFont val="Times New Roman"/>
            <family val="1"/>
            <charset val="204"/>
          </rPr>
          <t>ДО</t>
        </r>
        <r>
          <rPr>
            <sz val="16"/>
            <rFont val="Times New Roman"/>
            <family val="1"/>
            <charset val="204"/>
          </rPr>
          <t>: Реализация программы осуществляется в плановом режиме, освоение средств планируется до конца 2018 года.</t>
        </r>
        <r>
          <rPr>
            <sz val="16"/>
            <color rgb="FFFF0000"/>
            <rFont val="Times New Roman"/>
            <family val="2"/>
            <charset val="204"/>
          </rPr>
          <t xml:space="preserve">
Численность воспитанников, получающих муниципальную услугу «Реализация основных общеобразовательных программ дошкольного образования», на конец года - 30 717 чел.
Численность воспитанников частных организаций, осуществляющих образовательную деятельность по реализации образовательных программ дошкольного образования, на конец года - 1 189 чел.
Численность учащихся, получающих муниципальные услуги «Реализация основных общеобразовательных программ начального общего образования», «Реализация основных общеобразовательных программ основного общего образования», «Реализация основных общеобразовательных программ среднего общего образования» на конец года - 48 757 чел.
Численность учащихся частных общеобразовательных организаций на конец года - 438 чел.
Численность учащихся, получающих муниципальную услугу «Реализация дополнительных общеразвивающих программ», на конец года - 8 482 чел.
Численность детей, получающих муниципальную услугу «Организация отдыха детей и молодежи» в оздоровительных лагерях с дневным пребыванием детей - 11 000 чел.
Численность детей, посещающих лагерь с дневным пребыванием детей на базе некоммерческих организаций, юридических лиц, не являющихся муниципальными учреждениями - 745 чел.
Планируемое для приобретения количество путевок для детей в возрасте от 6 до 17 лет  в организации, обеспечивающие отдых и оздоровление детей - 2 972 шт.
Достижение уровня средней заработной платы по педагогическим работникам муниципальных организаций дополнительного образования детей подведомственных департаменту образования на 01.06.2018 составило 80 448,50 рублей.
</t>
        </r>
        <r>
          <rPr>
            <u/>
            <sz val="16"/>
            <rFont val="Times New Roman"/>
            <family val="1"/>
            <charset val="204"/>
          </rPr>
          <t xml:space="preserve">ДАиГ: </t>
        </r>
        <r>
          <rPr>
            <sz val="16"/>
            <rFont val="Times New Roman"/>
            <family val="1"/>
            <charset val="204"/>
          </rPr>
          <t xml:space="preserve">В рамках реализации государственной программы предусмотрены средства:
 1. На выполнение проектно-изыскательских работ по объектам "Средняя общеобразовательная школа в микрорайоне 32 г.Сургута", "Средняя общеобразовательная школа в микрорайоне 33 г.Сургута".  Заключен муниципальный контракт №15П/2017 от 04.10.2017 с ЗАО "Проектно-инвестиционная компания", сумма по контракту 16 888,2 тыс. руб. Срок выполнения работ - 9 месяцев с даты заключения контракта.  В 2017 году выполнено работ на сумму 7 277,6 тыс. руб. (6549,9 тыс.руб. - средства окружного бюджета, 727,7 тыс.руб. - средства местного бюджета). 
По "СОШ №32" получено положительное заключение гос.экспертизы проектной документации и инженерных изысканий  № 86 -1 -1-3 -0169 -18 от 31.05.2018. По "СОШ №33" направлен пакет документов на прохождение гос. экспертизы и проверки сметной стоимости. Учитывая сроки прохождения экспертизы, работы будут приняты и оплачены в следующем отчетном периоде. 
Заключен договор № 433/2017/ТП от 29.12.2017 г. с СГЭС по "Средней общеобразовательной школе в мкр.33 г. Сургута" на подключение объекта к электрическим сетям в сумме 82,20 тыс. руб. В текущем году размер платы составляет 60 % от договора - 49,32 тыс. руб., из них оплачено за счет средств местного бюджета в размере 4,93 тыс. руб.; 44,39 тыс. руб. будет оплачена в следующем отчетном периоде по факту поступления средств из округа. Остаток суммы в размере 32,88 тыс. руб. будет оплачен по факту подключения объекта к электросетям.
 2. На выкуп объектов дошкольного образования - "Детский сад в мкр.20А" и "Развитие застроенной территории части квартала 23А г.Сургута". Выкуп будет произведен по мере готовности объектов ориентировочно в IV квартале.
                        </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Реализация программы осуществляется в плановом режиме, освоение средств планируется до конца 2018 года. Планируемый показатель "Численность детей, посетивших лагерь дневного пребывания" - 700 чел.    </t>
        </r>
        <r>
          <rPr>
            <sz val="16"/>
            <color rgb="FFFF0000"/>
            <rFont val="Times New Roman"/>
            <family val="2"/>
            <charset val="204"/>
          </rPr>
          <t xml:space="preserve">            
</t>
        </r>
        <r>
          <rPr>
            <sz val="16"/>
            <rFont val="Times New Roman"/>
            <family val="1"/>
            <charset val="204"/>
          </rPr>
          <t xml:space="preserve">Достижение уровня средней заработной платы  на 01.07.2018 года по педагогическим работникам муниципальных организаций дополнительного образования детей составило </t>
        </r>
        <r>
          <rPr>
            <sz val="16"/>
            <color rgb="FFFF0000"/>
            <rFont val="Times New Roman"/>
            <family val="2"/>
            <charset val="204"/>
          </rPr>
          <t xml:space="preserve">78 800,00 рублей. </t>
        </r>
      </is>
    </nc>
    <odxf>
      <font>
        <sz val="16"/>
        <color rgb="FFFF0000"/>
      </font>
    </odxf>
    <ndxf>
      <font>
        <sz val="16"/>
        <color rgb="FFFF0000"/>
      </font>
    </ndxf>
  </rcc>
</revisions>
</file>

<file path=xl/revisions/revisionLog4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20" sId="1">
    <oc r="I25">
      <f>9996273.31+34691.39+174469.9</f>
    </oc>
    <nc r="I25">
      <f>9996573.21+34691.39+174469.9</f>
    </nc>
  </rcc>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91" sId="1" numFmtId="4">
    <oc r="G46">
      <v>0</v>
    </oc>
    <nc r="G46">
      <v>45.29</v>
    </nc>
  </rcc>
  <rfmt sheetId="1" sqref="G43:H46" start="0" length="2147483647">
    <dxf>
      <font>
        <color auto="1"/>
      </font>
    </dxf>
  </rfmt>
  <rfmt sheetId="1" sqref="I43:I46" start="0" length="2147483647">
    <dxf>
      <font>
        <color auto="1"/>
      </font>
    </dxf>
  </rfmt>
</revisions>
</file>

<file path=xl/revisions/revisionLog5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21" sId="1">
    <oc r="J21" t="inlineStr">
      <is>
        <r>
          <rPr>
            <u/>
            <sz val="16"/>
            <rFont val="Times New Roman"/>
            <family val="1"/>
            <charset val="204"/>
          </rPr>
          <t>ДО</t>
        </r>
        <r>
          <rPr>
            <sz val="16"/>
            <rFont val="Times New Roman"/>
            <family val="1"/>
            <charset val="204"/>
          </rPr>
          <t>: Реализация программы осуществляется в плановом режиме, освоение средств планируется до конца 2018 года.</t>
        </r>
        <r>
          <rPr>
            <sz val="16"/>
            <color rgb="FFFF0000"/>
            <rFont val="Times New Roman"/>
            <family val="2"/>
            <charset val="204"/>
          </rPr>
          <t xml:space="preserve">
Численность воспитанников, получающих муниципальную услугу «Реализация основных общеобразовательных программ дошкольного образования», на конец года - 30 717 чел.
Численность воспитанников частных организаций, осуществляющих образовательную деятельность по реализации образовательных программ дошкольного образования, на конец года - 1 189 чел.
Численность учащихся, получающих муниципальные услуги «Реализация основных общеобразовательных программ начального общего образования», «Реализация основных общеобразовательных программ основного общего образования», «Реализация основных общеобразовательных программ среднего общего образования» на конец года - 48 757 чел.
Численность учащихся частных общеобразовательных организаций на конец года - 438 чел.
Численность учащихся, получающих муниципальную услугу «Реализация дополнительных общеразвивающих программ», на конец года - 8 482 чел.
Численность детей, получающих муниципальную услугу «Организация отдыха детей и молодежи» в оздоровительных лагерях с дневным пребыванием детей - 11 000 чел.
Численность детей, посещающих лагерь с дневным пребыванием детей на базе некоммерческих организаций, юридических лиц, не являющихся муниципальными учреждениями - 745 чел.
Планируемое для приобретения количество путевок для детей в возрасте от 6 до 17 лет  в организации, обеспечивающие отдых и оздоровление детей - 2 972 шт.
Достижение уровня средней заработной платы по педагогическим работникам муниципальных организаций дополнительного образования детей подведомственных департаменту образования на 01.06.2018 составило 80 448,50 рублей.
</t>
        </r>
        <r>
          <rPr>
            <u/>
            <sz val="16"/>
            <rFont val="Times New Roman"/>
            <family val="1"/>
            <charset val="204"/>
          </rPr>
          <t xml:space="preserve">ДАиГ: </t>
        </r>
        <r>
          <rPr>
            <sz val="16"/>
            <rFont val="Times New Roman"/>
            <family val="1"/>
            <charset val="204"/>
          </rPr>
          <t xml:space="preserve">В рамках реализации государственной программы предусмотрены средства:
 1. На выполнение проектно-изыскательских работ по объектам "Средняя общеобразовательная школа в микрорайоне 32 г.Сургута", "Средняя общеобразовательная школа в микрорайоне 33 г.Сургута".  Заключен муниципальный контракт №15П/2017 от 04.10.2017 с ЗАО "Проектно-инвестиционная компания", сумма по контракту 16 888,2 тыс. руб. Срок выполнения работ - 9 месяцев с даты заключения контракта.  В 2017 году выполнено работ на сумму 7 277,6 тыс. руб. (6549,9 тыс.руб. - средства окружного бюджета, 727,7 тыс.руб. - средства местного бюджета). 
По "СОШ №32" получено положительное заключение гос.экспертизы проектной документации и инженерных изысканий  № 86 -1 -1-3 -0169 -18 от 31.05.2018. По "СОШ №33" направлен пакет документов на прохождение гос. экспертизы и проверки сметной стоимости. Учитывая сроки прохождения экспертизы, работы будут приняты и оплачены в следующем отчетном периоде. 
Заключен договор № 433/2017/ТП от 29.12.2017 г. с СГЭС по "Средней общеобразовательной школе в мкр.33 г. Сургута" на подключение объекта к электрическим сетям в сумме 82,20 тыс. руб. В текущем году размер платы составляет 60 % от договора - 49,32 тыс. руб., из них оплачено за счет средств местного бюджета в размере 4,93 тыс. руб.; 44,39 тыс. руб. будет оплачена в следующем отчетном периоде по факту поступления средств из округа. Остаток суммы в размере 32,88 тыс. руб. будет оплачен по факту подключения объекта к электросетям.
 2. На выкуп объектов дошкольного образования - "Детский сад в мкр.20А" и "Развитие застроенной территории части квартала 23А г.Сургута". Выкуп будет произведен по мере готовности объектов ориентировочно в IV квартале.
                        </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Реализация программы осуществляется в плановом режиме, освоение средств планируется до конца 2018 года. Планируемый показатель "Численность детей, посетивших лагерь дневного пребывания" - 700 чел.    </t>
        </r>
        <r>
          <rPr>
            <sz val="16"/>
            <color rgb="FFFF0000"/>
            <rFont val="Times New Roman"/>
            <family val="2"/>
            <charset val="204"/>
          </rPr>
          <t xml:space="preserve">            
</t>
        </r>
        <r>
          <rPr>
            <sz val="16"/>
            <rFont val="Times New Roman"/>
            <family val="1"/>
            <charset val="204"/>
          </rPr>
          <t xml:space="preserve">Достижение уровня средней заработной платы  на 01.07.2018 года по педагогическим работникам муниципальных организаций дополнительного образования детей составило </t>
        </r>
        <r>
          <rPr>
            <sz val="16"/>
            <color rgb="FFFF0000"/>
            <rFont val="Times New Roman"/>
            <family val="2"/>
            <charset val="204"/>
          </rPr>
          <t xml:space="preserve">78 800,00 рублей. </t>
        </r>
      </is>
    </oc>
    <nc r="J21" t="inlineStr">
      <is>
        <r>
          <rPr>
            <u/>
            <sz val="16"/>
            <rFont val="Times New Roman"/>
            <family val="1"/>
            <charset val="204"/>
          </rPr>
          <t>ДО</t>
        </r>
        <r>
          <rPr>
            <sz val="16"/>
            <rFont val="Times New Roman"/>
            <family val="1"/>
            <charset val="204"/>
          </rPr>
          <t>: Реализация программы осуществляется в плановом режиме, освоение средств планируется до конца 2018 года.</t>
        </r>
        <r>
          <rPr>
            <sz val="16"/>
            <color rgb="FFFF0000"/>
            <rFont val="Times New Roman"/>
            <family val="2"/>
            <charset val="204"/>
          </rPr>
          <t xml:space="preserve">
</t>
        </r>
        <r>
          <rPr>
            <sz val="16"/>
            <rFont val="Times New Roman"/>
            <family val="1"/>
            <charset val="204"/>
          </rPr>
          <t>Численность воспитанников, получающих муниципальную услугу «Реализация основных общеобразовательных программ дошкольного образования», на конец года - 30 717 чел.
Численность воспитанников частных организаций, осуществляющих образовательную деятельность по реализации образовательных программ дошкольного образования, на конец года - 1 189 чел.
Численность учащихся, получающих муниципальные услуги «Реализация основных общеобразовательных программ начального общего образования», «Реализация основных общеобразовательных программ основного общего образования», «Реализация основных общеобразовательных программ среднего общего образования» на конец года - 48 757 чел.
Численность учащихся частных общеобразовательных организаций на конец года - 438 чел.
Численность учащихся, получающих муниципальную услугу «Реализация дополнительных общеразвивающих программ», на конец года - 8 482 чел.
Численность детей, получающих муниципальную услугу «Организация отдыха детей и молодежи» в оздоровительных лагерях с дневным пребыванием детей - 11 000 чел.</t>
        </r>
        <r>
          <rPr>
            <sz val="16"/>
            <color rgb="FFFF0000"/>
            <rFont val="Times New Roman"/>
            <family val="2"/>
            <charset val="204"/>
          </rPr>
          <t xml:space="preserve">
Численность детей, посещающих лагерь с дневным пребыванием детей на базе некоммерческих организаций, юридических лиц, не являющихся муниципальными учреждениями - 745 чел.
Планируемое для приобретения количество путевок для детей в возрасте от 6 до 17 лет  в организации, обеспечивающие отдых и оздоровление детей - 2 972 шт.
Достижение уровня средней заработной платы по педагогическим работникам муниципальных организаций дополнительного образования детей подведомственных департаменту образования на 01.06.2018 составило 80 448,50 рублей.
</t>
        </r>
        <r>
          <rPr>
            <u/>
            <sz val="16"/>
            <rFont val="Times New Roman"/>
            <family val="1"/>
            <charset val="204"/>
          </rPr>
          <t xml:space="preserve">ДАиГ: </t>
        </r>
        <r>
          <rPr>
            <sz val="16"/>
            <rFont val="Times New Roman"/>
            <family val="1"/>
            <charset val="204"/>
          </rPr>
          <t xml:space="preserve">В рамках реализации государственной программы предусмотрены средства:
 1. На выполнение проектно-изыскательских работ по объектам "Средняя общеобразовательная школа в микрорайоне 32 г.Сургута", "Средняя общеобразовательная школа в микрорайоне 33 г.Сургута".  Заключен муниципальный контракт №15П/2017 от 04.10.2017 с ЗАО "Проектно-инвестиционная компания", сумма по контракту 16 888,2 тыс. руб. Срок выполнения работ - 9 месяцев с даты заключения контракта.  В 2017 году выполнено работ на сумму 7 277,6 тыс. руб. (6549,9 тыс.руб. - средства окружного бюджета, 727,7 тыс.руб. - средства местного бюджета). 
По "СОШ №32" получено положительное заключение гос.экспертизы проектной документации и инженерных изысканий  № 86 -1 -1-3 -0169 -18 от 31.05.2018. По "СОШ №33" направлен пакет документов на прохождение гос. экспертизы и проверки сметной стоимости. Учитывая сроки прохождения экспертизы, работы будут приняты и оплачены в следующем отчетном периоде. 
Заключен договор № 433/2017/ТП от 29.12.2017 г. с СГЭС по "Средней общеобразовательной школе в мкр.33 г. Сургута" на подключение объекта к электрическим сетям в сумме 82,20 тыс. руб. В текущем году размер платы составляет 60 % от договора - 49,32 тыс. руб., из них оплачено за счет средств местного бюджета в размере 4,93 тыс. руб.; 44,39 тыс. руб. будет оплачена в следующем отчетном периоде по факту поступления средств из округа. Остаток суммы в размере 32,88 тыс. руб. будет оплачен по факту подключения объекта к электросетям.
 2. На выкуп объектов дошкольного образования - "Детский сад в мкр.20А" и "Развитие застроенной территории части квартала 23А г.Сургута". Выкуп будет произведен по мере готовности объектов ориентировочно в IV квартале.
                        </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Реализация программы осуществляется в плановом режиме, освоение средств планируется до конца 2018 года. Планируемый показатель "Численность детей, посетивших лагерь дневного пребывания" - 700 чел.    </t>
        </r>
        <r>
          <rPr>
            <sz val="16"/>
            <color rgb="FFFF0000"/>
            <rFont val="Times New Roman"/>
            <family val="2"/>
            <charset val="204"/>
          </rPr>
          <t xml:space="preserve">            
</t>
        </r>
        <r>
          <rPr>
            <sz val="16"/>
            <rFont val="Times New Roman"/>
            <family val="1"/>
            <charset val="204"/>
          </rPr>
          <t xml:space="preserve">Достижение уровня средней заработной платы  на 01.07.2018 года по педагогическим работникам муниципальных организаций дополнительного образования детей составило </t>
        </r>
        <r>
          <rPr>
            <sz val="16"/>
            <color rgb="FFFF0000"/>
            <rFont val="Times New Roman"/>
            <family val="2"/>
            <charset val="204"/>
          </rPr>
          <t xml:space="preserve">78 800,00 рублей. </t>
        </r>
      </is>
    </nc>
  </rcc>
</revisions>
</file>

<file path=xl/revisions/revisionLog5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22" sId="1">
    <oc r="J21" t="inlineStr">
      <is>
        <r>
          <rPr>
            <u/>
            <sz val="16"/>
            <rFont val="Times New Roman"/>
            <family val="1"/>
            <charset val="204"/>
          </rPr>
          <t>ДО</t>
        </r>
        <r>
          <rPr>
            <sz val="16"/>
            <rFont val="Times New Roman"/>
            <family val="1"/>
            <charset val="204"/>
          </rPr>
          <t>: Реализация программы осуществляется в плановом режиме, освоение средств планируется до конца 2018 года.</t>
        </r>
        <r>
          <rPr>
            <sz val="16"/>
            <color rgb="FFFF0000"/>
            <rFont val="Times New Roman"/>
            <family val="2"/>
            <charset val="204"/>
          </rPr>
          <t xml:space="preserve">
</t>
        </r>
        <r>
          <rPr>
            <sz val="16"/>
            <rFont val="Times New Roman"/>
            <family val="1"/>
            <charset val="204"/>
          </rPr>
          <t>Численность воспитанников, получающих муниципальную услугу «Реализация основных общеобразовательных программ дошкольного образования», на конец года - 30 717 чел.
Численность воспитанников частных организаций, осуществляющих образовательную деятельность по реализации образовательных программ дошкольного образования, на конец года - 1 189 чел.
Численность учащихся, получающих муниципальные услуги «Реализация основных общеобразовательных программ начального общего образования», «Реализация основных общеобразовательных программ основного общего образования», «Реализация основных общеобразовательных программ среднего общего образования» на конец года - 48 757 чел.
Численность учащихся частных общеобразовательных организаций на конец года - 438 чел.
Численность учащихся, получающих муниципальную услугу «Реализация дополнительных общеразвивающих программ», на конец года - 8 482 чел.
Численность детей, получающих муниципальную услугу «Организация отдыха детей и молодежи» в оздоровительных лагерях с дневным пребыванием детей - 11 000 чел.</t>
        </r>
        <r>
          <rPr>
            <sz val="16"/>
            <color rgb="FFFF0000"/>
            <rFont val="Times New Roman"/>
            <family val="2"/>
            <charset val="204"/>
          </rPr>
          <t xml:space="preserve">
Численность детей, посещающих лагерь с дневным пребыванием детей на базе некоммерческих организаций, юридических лиц, не являющихся муниципальными учреждениями - 745 чел.
Планируемое для приобретения количество путевок для детей в возрасте от 6 до 17 лет  в организации, обеспечивающие отдых и оздоровление детей - 2 972 шт.
Достижение уровня средней заработной платы по педагогическим работникам муниципальных организаций дополнительного образования детей подведомственных департаменту образования на 01.06.2018 составило 80 448,50 рублей.
</t>
        </r>
        <r>
          <rPr>
            <u/>
            <sz val="16"/>
            <rFont val="Times New Roman"/>
            <family val="1"/>
            <charset val="204"/>
          </rPr>
          <t xml:space="preserve">ДАиГ: </t>
        </r>
        <r>
          <rPr>
            <sz val="16"/>
            <rFont val="Times New Roman"/>
            <family val="1"/>
            <charset val="204"/>
          </rPr>
          <t xml:space="preserve">В рамках реализации государственной программы предусмотрены средства:
 1. На выполнение проектно-изыскательских работ по объектам "Средняя общеобразовательная школа в микрорайоне 32 г.Сургута", "Средняя общеобразовательная школа в микрорайоне 33 г.Сургута".  Заключен муниципальный контракт №15П/2017 от 04.10.2017 с ЗАО "Проектно-инвестиционная компания", сумма по контракту 16 888,2 тыс. руб. Срок выполнения работ - 9 месяцев с даты заключения контракта.  В 2017 году выполнено работ на сумму 7 277,6 тыс. руб. (6549,9 тыс.руб. - средства окружного бюджета, 727,7 тыс.руб. - средства местного бюджета). 
По "СОШ №32" получено положительное заключение гос.экспертизы проектной документации и инженерных изысканий  № 86 -1 -1-3 -0169 -18 от 31.05.2018. По "СОШ №33" направлен пакет документов на прохождение гос. экспертизы и проверки сметной стоимости. Учитывая сроки прохождения экспертизы, работы будут приняты и оплачены в следующем отчетном периоде. 
Заключен договор № 433/2017/ТП от 29.12.2017 г. с СГЭС по "Средней общеобразовательной школе в мкр.33 г. Сургута" на подключение объекта к электрическим сетям в сумме 82,20 тыс. руб. В текущем году размер платы составляет 60 % от договора - 49,32 тыс. руб., из них оплачено за счет средств местного бюджета в размере 4,93 тыс. руб.; 44,39 тыс. руб. будет оплачена в следующем отчетном периоде по факту поступления средств из округа. Остаток суммы в размере 32,88 тыс. руб. будет оплачен по факту подключения объекта к электросетям.
 2. На выкуп объектов дошкольного образования - "Детский сад в мкр.20А" и "Развитие застроенной территории части квартала 23А г.Сургута". Выкуп будет произведен по мере готовности объектов ориентировочно в IV квартале.
                        </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Реализация программы осуществляется в плановом режиме, освоение средств планируется до конца 2018 года. Планируемый показатель "Численность детей, посетивших лагерь дневного пребывания" - 700 чел.    </t>
        </r>
        <r>
          <rPr>
            <sz val="16"/>
            <color rgb="FFFF0000"/>
            <rFont val="Times New Roman"/>
            <family val="2"/>
            <charset val="204"/>
          </rPr>
          <t xml:space="preserve">            
</t>
        </r>
        <r>
          <rPr>
            <sz val="16"/>
            <rFont val="Times New Roman"/>
            <family val="1"/>
            <charset val="204"/>
          </rPr>
          <t xml:space="preserve">Достижение уровня средней заработной платы  на 01.07.2018 года по педагогическим работникам муниципальных организаций дополнительного образования детей составило </t>
        </r>
        <r>
          <rPr>
            <sz val="16"/>
            <color rgb="FFFF0000"/>
            <rFont val="Times New Roman"/>
            <family val="2"/>
            <charset val="204"/>
          </rPr>
          <t xml:space="preserve">78 800,00 рублей. </t>
        </r>
      </is>
    </oc>
    <nc r="J21" t="inlineStr">
      <is>
        <r>
          <rPr>
            <u/>
            <sz val="16"/>
            <rFont val="Times New Roman"/>
            <family val="1"/>
            <charset val="204"/>
          </rPr>
          <t>ДО</t>
        </r>
        <r>
          <rPr>
            <sz val="16"/>
            <rFont val="Times New Roman"/>
            <family val="1"/>
            <charset val="204"/>
          </rPr>
          <t>: Реализация программы осуществляется в плановом режиме, освоение средств планируется до конца 2018 года.</t>
        </r>
        <r>
          <rPr>
            <sz val="16"/>
            <color rgb="FFFF0000"/>
            <rFont val="Times New Roman"/>
            <family val="2"/>
            <charset val="204"/>
          </rPr>
          <t xml:space="preserve">
</t>
        </r>
        <r>
          <rPr>
            <sz val="16"/>
            <rFont val="Times New Roman"/>
            <family val="1"/>
            <charset val="204"/>
          </rPr>
          <t>Численность воспитанников, получающих муниципальную услугу «Реализация основных общеобразовательных программ дошкольного образования», на конец года - 30 717 чел.
Численность воспитанников частных организаций, осуществляющих образовательную деятельность по реализации образовательных программ дошкольного образования, на конец года - 1 189 чел.
Численность учащихся, получающих муниципальные услуги «Реализация основных общеобразовательных программ начального общего образования», «Реализация основных общеобразовательных программ основного общего образования», «Реализация основных общеобразовательных программ среднего общего образования» на конец года - 48 757 чел.
Численность учащихся частных общеобразовательных организаций на конец года - 438 чел.
Численность учащихся, получающих муниципальную услугу «Реализация дополнительных общеразвивающих программ», на конец года - 8 482 чел.
Численность детей, получающих муниципальную услугу «Организация отдыха детей и молодежи» в оздоровительных лагерях с дневным пребыванием детей - 11 000 чел.</t>
        </r>
        <r>
          <rPr>
            <sz val="16"/>
            <color rgb="FFFF0000"/>
            <rFont val="Times New Roman"/>
            <family val="2"/>
            <charset val="204"/>
          </rPr>
          <t xml:space="preserve">
</t>
        </r>
        <r>
          <rPr>
            <sz val="16"/>
            <rFont val="Times New Roman"/>
            <family val="1"/>
            <charset val="204"/>
          </rPr>
          <t>Численность детей, посещающих лагерь с дневным пребыванием детей на базе некоммерческих организаций, юридических лиц, не являющихся муниципальными учреждениями - 745 чел.
Планируемое для приобретения количество путевок для детей в возрасте от 6 до 17 лет  в организации, обеспечивающие отдых и оздоровление детей - 2 972 шт.
Достижение уровня средней заработной платы по педагогическим работникам муниципальных организаций дополнительного образования детей подведомственных департаменту образования на 01.06.2018 составило</t>
        </r>
        <r>
          <rPr>
            <sz val="16"/>
            <color rgb="FFFF0000"/>
            <rFont val="Times New Roman"/>
            <family val="2"/>
            <charset val="204"/>
          </rPr>
          <t xml:space="preserve"> 80 448,50 рублей.
</t>
        </r>
        <r>
          <rPr>
            <u/>
            <sz val="16"/>
            <rFont val="Times New Roman"/>
            <family val="1"/>
            <charset val="204"/>
          </rPr>
          <t xml:space="preserve">ДАиГ: </t>
        </r>
        <r>
          <rPr>
            <sz val="16"/>
            <rFont val="Times New Roman"/>
            <family val="1"/>
            <charset val="204"/>
          </rPr>
          <t xml:space="preserve">В рамках реализации государственной программы предусмотрены средства:
 1. На выполнение проектно-изыскательских работ по объектам "Средняя общеобразовательная школа в микрорайоне 32 г.Сургута", "Средняя общеобразовательная школа в микрорайоне 33 г.Сургута".  Заключен муниципальный контракт №15П/2017 от 04.10.2017 с ЗАО "Проектно-инвестиционная компания", сумма по контракту 16 888,2 тыс. руб. Срок выполнения работ - 9 месяцев с даты заключения контракта.  В 2017 году выполнено работ на сумму 7 277,6 тыс. руб. (6549,9 тыс.руб. - средства окружного бюджета, 727,7 тыс.руб. - средства местного бюджета). 
По "СОШ №32" получено положительное заключение гос.экспертизы проектной документации и инженерных изысканий  № 86 -1 -1-3 -0169 -18 от 31.05.2018. По "СОШ №33" направлен пакет документов на прохождение гос. экспертизы и проверки сметной стоимости. Учитывая сроки прохождения экспертизы, работы будут приняты и оплачены в следующем отчетном периоде. 
Заключен договор № 433/2017/ТП от 29.12.2017 г. с СГЭС по "Средней общеобразовательной школе в мкр.33 г. Сургута" на подключение объекта к электрическим сетям в сумме 82,20 тыс. руб. В текущем году размер платы составляет 60 % от договора - 49,32 тыс. руб., из них оплачено за счет средств местного бюджета в размере 4,93 тыс. руб.; 44,39 тыс. руб. будет оплачена в следующем отчетном периоде по факту поступления средств из округа. Остаток суммы в размере 32,88 тыс. руб. будет оплачен по факту подключения объекта к электросетям.
 2. На выкуп объектов дошкольного образования - "Детский сад в мкр.20А" и "Развитие застроенной территории части квартала 23А г.Сургута". Выкуп будет произведен по мере готовности объектов ориентировочно в IV квартале.
                        </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Реализация программы осуществляется в плановом режиме, освоение средств планируется до конца 2018 года. Планируемый показатель "Численность детей, посетивших лагерь дневного пребывания" - 700 чел.    </t>
        </r>
        <r>
          <rPr>
            <sz val="16"/>
            <color rgb="FFFF0000"/>
            <rFont val="Times New Roman"/>
            <family val="2"/>
            <charset val="204"/>
          </rPr>
          <t xml:space="preserve">            
</t>
        </r>
        <r>
          <rPr>
            <sz val="16"/>
            <rFont val="Times New Roman"/>
            <family val="1"/>
            <charset val="204"/>
          </rPr>
          <t xml:space="preserve">Достижение уровня средней заработной платы  на 01.07.2018 года по педагогическим работникам муниципальных организаций дополнительного образования детей составило </t>
        </r>
        <r>
          <rPr>
            <sz val="16"/>
            <color rgb="FFFF0000"/>
            <rFont val="Times New Roman"/>
            <family val="2"/>
            <charset val="204"/>
          </rPr>
          <t xml:space="preserve">78 800,00 рублей. </t>
        </r>
      </is>
    </nc>
  </rcc>
</revisions>
</file>

<file path=xl/revisions/revisionLog5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23" sId="1">
    <oc r="J21" t="inlineStr">
      <is>
        <r>
          <rPr>
            <u/>
            <sz val="16"/>
            <rFont val="Times New Roman"/>
            <family val="1"/>
            <charset val="204"/>
          </rPr>
          <t>ДО</t>
        </r>
        <r>
          <rPr>
            <sz val="16"/>
            <rFont val="Times New Roman"/>
            <family val="1"/>
            <charset val="204"/>
          </rPr>
          <t>: Реализация программы осуществляется в плановом режиме, освоение средств планируется до конца 2018 года.</t>
        </r>
        <r>
          <rPr>
            <sz val="16"/>
            <color rgb="FFFF0000"/>
            <rFont val="Times New Roman"/>
            <family val="2"/>
            <charset val="204"/>
          </rPr>
          <t xml:space="preserve">
</t>
        </r>
        <r>
          <rPr>
            <sz val="16"/>
            <rFont val="Times New Roman"/>
            <family val="1"/>
            <charset val="204"/>
          </rPr>
          <t>Численность воспитанников, получающих муниципальную услугу «Реализация основных общеобразовательных программ дошкольного образования», на конец года - 30 717 чел.
Численность воспитанников частных организаций, осуществляющих образовательную деятельность по реализации образовательных программ дошкольного образования, на конец года - 1 189 чел.
Численность учащихся, получающих муниципальные услуги «Реализация основных общеобразовательных программ начального общего образования», «Реализация основных общеобразовательных программ основного общего образования», «Реализация основных общеобразовательных программ среднего общего образования» на конец года - 48 757 чел.
Численность учащихся частных общеобразовательных организаций на конец года - 438 чел.
Численность учащихся, получающих муниципальную услугу «Реализация дополнительных общеразвивающих программ», на конец года - 8 482 чел.
Численность детей, получающих муниципальную услугу «Организация отдыха детей и молодежи» в оздоровительных лагерях с дневным пребыванием детей - 11 000 чел.</t>
        </r>
        <r>
          <rPr>
            <sz val="16"/>
            <color rgb="FFFF0000"/>
            <rFont val="Times New Roman"/>
            <family val="2"/>
            <charset val="204"/>
          </rPr>
          <t xml:space="preserve">
</t>
        </r>
        <r>
          <rPr>
            <sz val="16"/>
            <rFont val="Times New Roman"/>
            <family val="1"/>
            <charset val="204"/>
          </rPr>
          <t>Численность детей, посещающих лагерь с дневным пребыванием детей на базе некоммерческих организаций, юридических лиц, не являющихся муниципальными учреждениями - 745 чел.
Планируемое для приобретения количество путевок для детей в возрасте от 6 до 17 лет  в организации, обеспечивающие отдых и оздоровление детей - 2 972 шт.
Достижение уровня средней заработной платы по педагогическим работникам муниципальных организаций дополнительного образования детей подведомственных департаменту образования на 01.06.2018 составило</t>
        </r>
        <r>
          <rPr>
            <sz val="16"/>
            <color rgb="FFFF0000"/>
            <rFont val="Times New Roman"/>
            <family val="2"/>
            <charset val="204"/>
          </rPr>
          <t xml:space="preserve"> 80 448,50 рублей.
</t>
        </r>
        <r>
          <rPr>
            <u/>
            <sz val="16"/>
            <rFont val="Times New Roman"/>
            <family val="1"/>
            <charset val="204"/>
          </rPr>
          <t xml:space="preserve">ДАиГ: </t>
        </r>
        <r>
          <rPr>
            <sz val="16"/>
            <rFont val="Times New Roman"/>
            <family val="1"/>
            <charset val="204"/>
          </rPr>
          <t xml:space="preserve">В рамках реализации государственной программы предусмотрены средства:
 1. На выполнение проектно-изыскательских работ по объектам "Средняя общеобразовательная школа в микрорайоне 32 г.Сургута", "Средняя общеобразовательная школа в микрорайоне 33 г.Сургута".  Заключен муниципальный контракт №15П/2017 от 04.10.2017 с ЗАО "Проектно-инвестиционная компания", сумма по контракту 16 888,2 тыс. руб. Срок выполнения работ - 9 месяцев с даты заключения контракта.  В 2017 году выполнено работ на сумму 7 277,6 тыс. руб. (6549,9 тыс.руб. - средства окружного бюджета, 727,7 тыс.руб. - средства местного бюджета). 
По "СОШ №32" получено положительное заключение гос.экспертизы проектной документации и инженерных изысканий  № 86 -1 -1-3 -0169 -18 от 31.05.2018. По "СОШ №33" направлен пакет документов на прохождение гос. экспертизы и проверки сметной стоимости. Учитывая сроки прохождения экспертизы, работы будут приняты и оплачены в следующем отчетном периоде. 
Заключен договор № 433/2017/ТП от 29.12.2017 г. с СГЭС по "Средней общеобразовательной школе в мкр.33 г. Сургута" на подключение объекта к электрическим сетям в сумме 82,20 тыс. руб. В текущем году размер платы составляет 60 % от договора - 49,32 тыс. руб., из них оплачено за счет средств местного бюджета в размере 4,93 тыс. руб.; 44,39 тыс. руб. будет оплачена в следующем отчетном периоде по факту поступления средств из округа. Остаток суммы в размере 32,88 тыс. руб. будет оплачен по факту подключения объекта к электросетям.
 2. На выкуп объектов дошкольного образования - "Детский сад в мкр.20А" и "Развитие застроенной территории части квартала 23А г.Сургута". Выкуп будет произведен по мере готовности объектов ориентировочно в IV квартале.
                        </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Реализация программы осуществляется в плановом режиме, освоение средств планируется до конца 2018 года. Планируемый показатель "Численность детей, посетивших лагерь дневного пребывания" - 700 чел.    </t>
        </r>
        <r>
          <rPr>
            <sz val="16"/>
            <color rgb="FFFF0000"/>
            <rFont val="Times New Roman"/>
            <family val="2"/>
            <charset val="204"/>
          </rPr>
          <t xml:space="preserve">            
</t>
        </r>
        <r>
          <rPr>
            <sz val="16"/>
            <rFont val="Times New Roman"/>
            <family val="1"/>
            <charset val="204"/>
          </rPr>
          <t xml:space="preserve">Достижение уровня средней заработной платы  на 01.07.2018 года по педагогическим работникам муниципальных организаций дополнительного образования детей составило </t>
        </r>
        <r>
          <rPr>
            <sz val="16"/>
            <color rgb="FFFF0000"/>
            <rFont val="Times New Roman"/>
            <family val="2"/>
            <charset val="204"/>
          </rPr>
          <t xml:space="preserve">78 800,00 рублей. </t>
        </r>
      </is>
    </oc>
    <nc r="J21" t="inlineStr">
      <is>
        <r>
          <rPr>
            <u/>
            <sz val="16"/>
            <rFont val="Times New Roman"/>
            <family val="1"/>
            <charset val="204"/>
          </rPr>
          <t>ДО</t>
        </r>
        <r>
          <rPr>
            <sz val="16"/>
            <rFont val="Times New Roman"/>
            <family val="1"/>
            <charset val="204"/>
          </rPr>
          <t>: Реализация программы осуществляется в плановом режиме, освоение средств планируется до конца 2018 года.</t>
        </r>
        <r>
          <rPr>
            <sz val="16"/>
            <color rgb="FFFF0000"/>
            <rFont val="Times New Roman"/>
            <family val="2"/>
            <charset val="204"/>
          </rPr>
          <t xml:space="preserve">
</t>
        </r>
        <r>
          <rPr>
            <sz val="16"/>
            <rFont val="Times New Roman"/>
            <family val="1"/>
            <charset val="204"/>
          </rPr>
          <t>Численность воспитанников, получающих муниципальную услугу «Реализация основных общеобразовательных программ дошкольного образования», на конец года - 30 717 чел.
Численность воспитанников частных организаций, осуществляющих образовательную деятельность по реализации образовательных программ дошкольного образования, на конец года - 1 189 чел.
Численность учащихся, получающих муниципальные услуги «Реализация основных общеобразовательных программ начального общего образования», «Реализация основных общеобразовательных программ основного общего образования», «Реализация основных общеобразовательных программ среднего общего образования» на конец года - 48 757 чел.
Численность учащихся частных общеобразовательных организаций на конец года - 438 чел.
Численность учащихся, получающих муниципальную услугу «Реализация дополнительных общеразвивающих программ», на конец года - 8 482 чел.
Численность детей, получающих муниципальную услугу «Организация отдыха детей и молодежи» в оздоровительных лагерях с дневным пребыванием детей - 11 000 чел.</t>
        </r>
        <r>
          <rPr>
            <sz val="16"/>
            <color rgb="FFFF0000"/>
            <rFont val="Times New Roman"/>
            <family val="2"/>
            <charset val="204"/>
          </rPr>
          <t xml:space="preserve">
</t>
        </r>
        <r>
          <rPr>
            <sz val="16"/>
            <rFont val="Times New Roman"/>
            <family val="1"/>
            <charset val="204"/>
          </rPr>
          <t>Численность детей, посещающих лагерь с дневным пребыванием детей на базе некоммерческих организаций, юридических лиц, не являющихся муниципальными учреждениями - 745 чел.
Планируемое для приобретения количество путевок для детей в возрасте от 6 до 17 лет  в организации, обеспечивающие отдых и оздоровление детей - 2 972 шт.
Достижение уровня средней заработной платы по педагогическим работникам муниципальных организаций дополнительного образования детей подведомственных департаменту образования на 01.07.2018 составило</t>
        </r>
        <r>
          <rPr>
            <sz val="16"/>
            <color rgb="FFFF0000"/>
            <rFont val="Times New Roman"/>
            <family val="2"/>
            <charset val="204"/>
          </rPr>
          <t xml:space="preserve"> 80 448,50 рублей.
</t>
        </r>
        <r>
          <rPr>
            <u/>
            <sz val="16"/>
            <rFont val="Times New Roman"/>
            <family val="1"/>
            <charset val="204"/>
          </rPr>
          <t xml:space="preserve">ДАиГ: </t>
        </r>
        <r>
          <rPr>
            <sz val="16"/>
            <rFont val="Times New Roman"/>
            <family val="1"/>
            <charset val="204"/>
          </rPr>
          <t xml:space="preserve">В рамках реализации государственной программы предусмотрены средства:
 1. На выполнение проектно-изыскательских работ по объектам "Средняя общеобразовательная школа в микрорайоне 32 г.Сургута", "Средняя общеобразовательная школа в микрорайоне 33 г.Сургута".  Заключен муниципальный контракт №15П/2017 от 04.10.2017 с ЗАО "Проектно-инвестиционная компания", сумма по контракту 16 888,2 тыс. руб. Срок выполнения работ - 9 месяцев с даты заключения контракта.  В 2017 году выполнено работ на сумму 7 277,6 тыс. руб. (6549,9 тыс.руб. - средства окружного бюджета, 727,7 тыс.руб. - средства местного бюджета). 
По "СОШ №32" получено положительное заключение гос.экспертизы проектной документации и инженерных изысканий  № 86 -1 -1-3 -0169 -18 от 31.05.2018. По "СОШ №33" направлен пакет документов на прохождение гос. экспертизы и проверки сметной стоимости. Учитывая сроки прохождения экспертизы, работы будут приняты и оплачены в следующем отчетном периоде. 
Заключен договор № 433/2017/ТП от 29.12.2017 г. с СГЭС по "Средней общеобразовательной школе в мкр.33 г. Сургута" на подключение объекта к электрическим сетям в сумме 82,20 тыс. руб. В текущем году размер платы составляет 60 % от договора - 49,32 тыс. руб., из них оплачено за счет средств местного бюджета в размере 4,93 тыс. руб.; 44,39 тыс. руб. будет оплачена в следующем отчетном периоде по факту поступления средств из округа. Остаток суммы в размере 32,88 тыс. руб. будет оплачен по факту подключения объекта к электросетям.
 2. На выкуп объектов дошкольного образования - "Детский сад в мкр.20А" и "Развитие застроенной территории части квартала 23А г.Сургута". Выкуп будет произведен по мере готовности объектов ориентировочно в IV квартале.
                        </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Реализация программы осуществляется в плановом режиме, освоение средств планируется до конца 2018 года. Планируемый показатель "Численность детей, посетивших лагерь дневного пребывания" - 700 чел.    </t>
        </r>
        <r>
          <rPr>
            <sz val="16"/>
            <color rgb="FFFF0000"/>
            <rFont val="Times New Roman"/>
            <family val="2"/>
            <charset val="204"/>
          </rPr>
          <t xml:space="preserve">            
</t>
        </r>
        <r>
          <rPr>
            <sz val="16"/>
            <rFont val="Times New Roman"/>
            <family val="1"/>
            <charset val="204"/>
          </rPr>
          <t xml:space="preserve">Достижение уровня средней заработной платы  на 01.07.2018 года по педагогическим работникам муниципальных организаций дополнительного образования детей составило </t>
        </r>
        <r>
          <rPr>
            <sz val="16"/>
            <color rgb="FFFF0000"/>
            <rFont val="Times New Roman"/>
            <family val="2"/>
            <charset val="204"/>
          </rPr>
          <t xml:space="preserve">78 800,00 рублей. </t>
        </r>
      </is>
    </nc>
  </rcc>
</revisions>
</file>

<file path=xl/revisions/revisionLog5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32" start="0" length="2147483647">
    <dxf>
      <font>
        <color auto="1"/>
      </font>
    </dxf>
  </rfmt>
  <rfmt sheetId="1" sqref="A29:I35" start="0" length="2147483647">
    <dxf>
      <font>
        <color auto="1"/>
      </font>
    </dxf>
  </rfmt>
</revisions>
</file>

<file path=xl/revisions/revisionLog5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24" sId="1">
    <oc r="B21" t="inlineStr">
      <is>
        <r>
          <t xml:space="preserve">Государственная программа «Развитие образования в Ханты-Мансийском автономном округе – Югре на 2018-2025 годы и на период до 2030 года»
</t>
        </r>
        <r>
          <rPr>
            <sz val="16"/>
            <rFont val="Times New Roman"/>
            <family val="2"/>
            <charset val="204"/>
          </rPr>
          <t>1.</t>
        </r>
        <r>
          <rPr>
            <b/>
            <sz val="16"/>
            <rFont val="Times New Roman"/>
            <family val="2"/>
            <charset val="204"/>
          </rPr>
          <t xml:space="preserve"> </t>
        </r>
        <r>
          <rPr>
            <sz val="16"/>
            <rFont val="Times New Roman"/>
            <family val="2"/>
            <charset val="204"/>
          </rPr>
          <t>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4. Субвенции на организацию и обеспечение отдыха и оздоровления детей, в том числе в этнической среде;
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6. Субсидии на дополнительное финансовое обеспечение мероприятий по организации питания обучающихся;
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
8. Субсидии на частичное обеспечение повышения оплаты труда работников муниципальных учреждений дополнительного образования детей в целях реализации указа Президента Российской Федерации от 1 июня 2012 года № 761 "О Национальной стратегии действий в интересах детей на 2012–2017 годы"
9. Субсидии на строительство и реконструкцию дошкольных образовательных и общеобразовательных организаций;
11. Иные межбюджетные трансферы от Департамента образования и молодежной политики ХМАО-Югры на организацию и проведение единого государственного экзамена;
12. Субсидии на приобретение, создание в соответствии с концессионными соглашениями объектов недвижимого имущества для размещения дошкольных образовательных организаций и (или) общеобразовательных организаций</t>
        </r>
      </is>
    </oc>
    <nc r="B21" t="inlineStr">
      <is>
        <r>
          <t xml:space="preserve">Государственная программа «Развитие образования в Ханты-Мансийском автономном округе – Югре на 2018-2025 годы и на период до 2030 года»
</t>
        </r>
        <r>
          <rPr>
            <sz val="16"/>
            <rFont val="Times New Roman"/>
            <family val="2"/>
            <charset val="204"/>
          </rPr>
          <t>1.</t>
        </r>
        <r>
          <rPr>
            <b/>
            <sz val="16"/>
            <rFont val="Times New Roman"/>
            <family val="2"/>
            <charset val="204"/>
          </rPr>
          <t xml:space="preserve"> </t>
        </r>
        <r>
          <rPr>
            <sz val="16"/>
            <rFont val="Times New Roman"/>
            <family val="2"/>
            <charset val="204"/>
          </rPr>
          <t>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4. Субвенции на организацию и обеспечение отдыха и оздоровления детей, в том числе в этнической среде;
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6. Субсидии на дополнительное финансовое обеспечение мероприятий по организации питания обучающихся;
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
8. Субсидии на частичное обеспечение повышения оплаты труда работников муниципальных учреждений дополнительного образования детей в целях реализации указа Президента Российской Федерации от 1 июня 2012 года № 761 "О Национальной стратегии действий в интересах детей на 2012–2017 годы"
9. Субсидии на строительство и реконструкцию дошкольных образовательных и общеобразовательных организаций;
11. Иные межбюджетные трансферы от Департамента образования и молодежной политики ХМАО-Югры на организацию и проведение единого государственного экзамена;
12.
13. Субсидии на приобретение, создание в соответствии с концессионными соглашениями объектов недвижимого имущества для размещения дошкольных образовательных организаций и (или) общеобразовательных организаций.</t>
        </r>
      </is>
    </nc>
  </rcc>
</revisions>
</file>

<file path=xl/revisions/revisionLog5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25" sId="1">
    <oc r="B21" t="inlineStr">
      <is>
        <r>
          <t xml:space="preserve">Государственная программа «Развитие образования в Ханты-Мансийском автономном округе – Югре на 2018-2025 годы и на период до 2030 года»
</t>
        </r>
        <r>
          <rPr>
            <sz val="16"/>
            <rFont val="Times New Roman"/>
            <family val="2"/>
            <charset val="204"/>
          </rPr>
          <t>1.</t>
        </r>
        <r>
          <rPr>
            <b/>
            <sz val="16"/>
            <rFont val="Times New Roman"/>
            <family val="2"/>
            <charset val="204"/>
          </rPr>
          <t xml:space="preserve"> </t>
        </r>
        <r>
          <rPr>
            <sz val="16"/>
            <rFont val="Times New Roman"/>
            <family val="2"/>
            <charset val="204"/>
          </rPr>
          <t>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4. Субвенции на организацию и обеспечение отдыха и оздоровления детей, в том числе в этнической среде;
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6. Субсидии на дополнительное финансовое обеспечение мероприятий по организации питания обучающихся;
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
8. Субсидии на частичное обеспечение повышения оплаты труда работников муниципальных учреждений дополнительного образования детей в целях реализации указа Президента Российской Федерации от 1 июня 2012 года № 761 "О Национальной стратегии действий в интересах детей на 2012–2017 годы"
9. Субсидии на строительство и реконструкцию дошкольных образовательных и общеобразовательных организаций;
11. Иные межбюджетные трансферы от Департамента образования и молодежной политики ХМАО-Югры на организацию и проведение единого государственного экзамена;
12.
13. Субсидии на приобретение, создание в соответствии с концессионными соглашениями объектов недвижимого имущества для размещения дошкольных образовательных организаций и (или) общеобразовательных организаций.</t>
        </r>
      </is>
    </oc>
    <nc r="B21" t="inlineStr">
      <is>
        <r>
          <t xml:space="preserve">Государственная программа «Развитие образования в Ханты-Мансийском автономном округе – Югре на 2018-2025 годы и на период до 2030 года»
</t>
        </r>
        <r>
          <rPr>
            <sz val="16"/>
            <rFont val="Times New Roman"/>
            <family val="2"/>
            <charset val="204"/>
          </rPr>
          <t>1.</t>
        </r>
        <r>
          <rPr>
            <b/>
            <sz val="16"/>
            <rFont val="Times New Roman"/>
            <family val="2"/>
            <charset val="204"/>
          </rPr>
          <t xml:space="preserve"> </t>
        </r>
        <r>
          <rPr>
            <sz val="16"/>
            <rFont val="Times New Roman"/>
            <family val="2"/>
            <charset val="204"/>
          </rPr>
          <t>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4. Субвенции на организацию и обеспечение отдыха и оздоровления детей, в том числе в этнической среде;
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6. Субсидии на дополнительное финансовое обеспечение мероприятий по организации питания обучающихся;
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
8. Субсидии на частичное обеспечение повышения оплаты труда работников муниципальных учреждений дополнительного образования детей в целях реализации указа Президента Российской Федерации от 1 июня 2012 года № 761 "О Национальной стратегии действий в интересах детей на 2012–2017 годы"
9. Субсидии на строительство и реконструкцию дошкольных образовательных и общеобразовательных организаций;
11. Иные межбюджетные трансферы от Департамента образования и молодежной политики ХМАО-Югры на организацию и проведение единого государственного экзамена;
12.Иные межбюджетные трансферты от Департамента образования и молодежной политики ХМАО-Югры на реализацию проекта, признанного победителем конкурсного отбора образовательных организаций, имеющих статус региональных инновационных площадок
13. Субсидии на приобретение, создание в соответствии с концессионными соглашениями объектов недвижимого имущества для размещения дошкольных образовательных организаций и (или) общеобразовательных организаций.</t>
        </r>
      </is>
    </nc>
  </rcc>
</revisions>
</file>

<file path=xl/revisions/revisionLog5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26" sId="1">
    <oc r="B21" t="inlineStr">
      <is>
        <r>
          <t xml:space="preserve">Государственная программа «Развитие образования в Ханты-Мансийском автономном округе – Югре на 2018-2025 годы и на период до 2030 года»
</t>
        </r>
        <r>
          <rPr>
            <sz val="16"/>
            <rFont val="Times New Roman"/>
            <family val="2"/>
            <charset val="204"/>
          </rPr>
          <t>1.</t>
        </r>
        <r>
          <rPr>
            <b/>
            <sz val="16"/>
            <rFont val="Times New Roman"/>
            <family val="2"/>
            <charset val="204"/>
          </rPr>
          <t xml:space="preserve"> </t>
        </r>
        <r>
          <rPr>
            <sz val="16"/>
            <rFont val="Times New Roman"/>
            <family val="2"/>
            <charset val="204"/>
          </rPr>
          <t>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4. Субвенции на организацию и обеспечение отдыха и оздоровления детей, в том числе в этнической среде;
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6. Субсидии на дополнительное финансовое обеспечение мероприятий по организации питания обучающихся;
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
8. Субсидии на частичное обеспечение повышения оплаты труда работников муниципальных учреждений дополнительного образования детей в целях реализации указа Президента Российской Федерации от 1 июня 2012 года № 761 "О Национальной стратегии действий в интересах детей на 2012–2017 годы"
9. Субсидии на строительство и реконструкцию дошкольных образовательных и общеобразовательных организаций;
11. Иные межбюджетные трансферы от Департамента образования и молодежной политики ХМАО-Югры на организацию и проведение единого государственного экзамена;
12.Иные межбюджетные трансферты от Департамента образования и молодежной политики ХМАО-Югры на реализацию проекта, признанного победителем конкурсного отбора образовательных организаций, имеющих статус региональных инновационных площадок
13. Субсидии на приобретение, создание в соответствии с концессионными соглашениями объектов недвижимого имущества для размещения дошкольных образовательных организаций и (или) общеобразовательных организаций.</t>
        </r>
      </is>
    </oc>
    <nc r="B21" t="inlineStr">
      <is>
        <r>
          <t xml:space="preserve">Государственная программа «Развитие образования в Ханты-Мансийском автономном округе – Югре на 2018-2025 годы и на период до 2030 года»
</t>
        </r>
        <r>
          <rPr>
            <sz val="16"/>
            <rFont val="Times New Roman"/>
            <family val="2"/>
            <charset val="204"/>
          </rPr>
          <t>1.</t>
        </r>
        <r>
          <rPr>
            <b/>
            <sz val="16"/>
            <rFont val="Times New Roman"/>
            <family val="2"/>
            <charset val="204"/>
          </rPr>
          <t xml:space="preserve"> </t>
        </r>
        <r>
          <rPr>
            <sz val="16"/>
            <rFont val="Times New Roman"/>
            <family val="2"/>
            <charset val="204"/>
          </rPr>
          <t>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4. Субвенции на организацию и обеспечение отдыха и оздоровления детей, в том числе в этнической среде;
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6. Субсидии на дополнительное финансовое обеспечение мероприятий по организации питания обучающихся;
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
8. Субсидии на частичное обеспечение повышения оплаты труда работников муниципальных учреждений дополнительного образования детей в целях реализации указа Президента Российской Федерации от 1 июня 2012 года № 761 "О Национальной стратегии действий в интересах детей на 2012–2017 годы"
9. Субсидии на строительство и реконструкцию дошкольных образовательных и общеобразовательных организаций;
11. Иные межбюджетные трансферы от Департамента образования и молодежной политики ХМАО-Югры на организацию и проведение единого государственного экзамена;
12.Иные межбюджетные трансферты от Департамента образования и молодежной политики ХМАО-Югры на реализацию проекта, признанного победителем конкурсного отбора образовательных организаций, имеющих статус региональных инновационных площадок
13. Субсидии на приобретение, создание в соответствии с концессионными соглашениями объектов недвижимого имущества для размещения дошкольных образовательных организаций и (или) общеобразовательных организаций.</t>
        </r>
      </is>
    </nc>
  </rcc>
</revisions>
</file>

<file path=xl/revisions/revisionLog5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27" sId="1">
    <oc r="B21" t="inlineStr">
      <is>
        <r>
          <t xml:space="preserve">Государственная программа «Развитие образования в Ханты-Мансийском автономном округе – Югре на 2018-2025 годы и на период до 2030 года»
</t>
        </r>
        <r>
          <rPr>
            <sz val="16"/>
            <rFont val="Times New Roman"/>
            <family val="2"/>
            <charset val="204"/>
          </rPr>
          <t>1.</t>
        </r>
        <r>
          <rPr>
            <b/>
            <sz val="16"/>
            <rFont val="Times New Roman"/>
            <family val="2"/>
            <charset val="204"/>
          </rPr>
          <t xml:space="preserve"> </t>
        </r>
        <r>
          <rPr>
            <sz val="16"/>
            <rFont val="Times New Roman"/>
            <family val="2"/>
            <charset val="204"/>
          </rPr>
          <t>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4. Субвенции на организацию и обеспечение отдыха и оздоровления детей, в том числе в этнической среде;
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6. Субсидии на дополнительное финансовое обеспечение мероприятий по организации питания обучающихся;
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
8. Субсидии на частичное обеспечение повышения оплаты труда работников муниципальных учреждений дополнительного образования детей в целях реализации указа Президента Российской Федерации от 1 июня 2012 года № 761 "О Национальной стратегии действий в интересах детей на 2012–2017 годы"
9. Субсидии на строительство и реконструкцию дошкольных образовательных и общеобразовательных организаций;
11. Иные межбюджетные трансферы от Департамента образования и молодежной политики ХМАО-Югры на организацию и проведение единого государственного экзамена;
12.Иные межбюджетные трансферты от Департамента образования и молодежной политики ХМАО-Югры на реализацию проекта, признанного победителем конкурсного отбора образовательных организаций, имеющих статус региональных инновационных площадок
13. Субсидии на приобретение, создание в соответствии с концессионными соглашениями объектов недвижимого имущества для размещения дошкольных образовательных организаций и (или) общеобразовательных организаций.</t>
        </r>
      </is>
    </oc>
    <nc r="B21" t="inlineStr">
      <is>
        <r>
          <t xml:space="preserve">Государственная программа «Развитие образования в Ханты-Мансийском автономном округе – Югре на 2018-2025 годы и на период до 2030 года»
</t>
        </r>
        <r>
          <rPr>
            <sz val="16"/>
            <rFont val="Times New Roman"/>
            <family val="2"/>
            <charset val="204"/>
          </rPr>
          <t>1.</t>
        </r>
        <r>
          <rPr>
            <b/>
            <sz val="16"/>
            <rFont val="Times New Roman"/>
            <family val="2"/>
            <charset val="204"/>
          </rPr>
          <t xml:space="preserve"> </t>
        </r>
        <r>
          <rPr>
            <sz val="16"/>
            <rFont val="Times New Roman"/>
            <family val="2"/>
            <charset val="204"/>
          </rPr>
          <t>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4. Субвенции на организацию и обеспечение отдыха и оздоровления детей, в том числе в этнической среде;
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6. Субсидии на дополнительное финансовое обеспечение мероприятий по организации питания обучающихся;
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
8. Субсидии на частичное обеспечение повышения оплаты труда работников муниципальных учреждений дополнительного образования детей в целях реализации указа Президента Российской Федерации от 1 июня 2012 года № 761 "О Национальной стратегии действий в интересах детей на 2012–2017 годы"
9. Субсидии на строительство и реконструкцию дошкольных образовательных и общеобразовательных организаций;
11. Иные межбюджетные трансферы от Департамента образования и молодежной политики ХМАО-Югры на организацию и проведение единого государственного экзамена;
12.Иные межбюджетные трансферты от Департамента образования и молодежной политики ХМАО-Югры на реализацию проекта, признанного победителем конкурсного отбора образовательных организаций, имеющих статус региональных инновационных площадок;
13. Субсидии на приобретение, создание в соответствии с концессионными соглашениями объектов недвижимого имущества для размещения дошкольных образовательных организаций и (или) общеобразовательных организаций.</t>
        </r>
      </is>
    </nc>
  </rcc>
</revisions>
</file>

<file path=xl/revisions/revisionLog5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28" sId="1">
    <oc r="B21" t="inlineStr">
      <is>
        <r>
          <t xml:space="preserve">Государственная программа «Развитие образования в Ханты-Мансийском автономном округе – Югре на 2018-2025 годы и на период до 2030 года»
</t>
        </r>
        <r>
          <rPr>
            <sz val="16"/>
            <rFont val="Times New Roman"/>
            <family val="2"/>
            <charset val="204"/>
          </rPr>
          <t>1.</t>
        </r>
        <r>
          <rPr>
            <b/>
            <sz val="16"/>
            <rFont val="Times New Roman"/>
            <family val="2"/>
            <charset val="204"/>
          </rPr>
          <t xml:space="preserve"> </t>
        </r>
        <r>
          <rPr>
            <sz val="16"/>
            <rFont val="Times New Roman"/>
            <family val="2"/>
            <charset val="204"/>
          </rPr>
          <t>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4. Субвенции на организацию и обеспечение отдыха и оздоровления детей, в том числе в этнической среде;
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6. Субсидии на дополнительное финансовое обеспечение мероприятий по организации питания обучающихся;
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
8. Субсидии на частичное обеспечение повышения оплаты труда работников муниципальных учреждений дополнительного образования детей в целях реализации указа Президента Российской Федерации от 1 июня 2012 года № 761 "О Национальной стратегии действий в интересах детей на 2012–2017 годы"
9. Субсидии на строительство и реконструкцию дошкольных образовательных и общеобразовательных организаций;
11. Иные межбюджетные трансферы от Департамента образования и молодежной политики ХМАО-Югры на организацию и проведение единого государственного экзамена;
12.Иные межбюджетные трансферты от Департамента образования и молодежной политики ХМАО-Югры на реализацию проекта, признанного победителем конкурсного отбора образовательных организаций, имеющих статус региональных инновационных площадок;
13. Субсидии на приобретение, создание в соответствии с концессионными соглашениями объектов недвижимого имущества для размещения дошкольных образовательных организаций и (или) общеобразовательных организаций.</t>
        </r>
      </is>
    </oc>
    <nc r="B21" t="inlineStr">
      <is>
        <r>
          <t xml:space="preserve">Государственная программа «Развитие образования в Ханты-Мансийском автономном округе – Югре на 2018-2025 годы и на период до 2030 года»
</t>
        </r>
        <r>
          <rPr>
            <sz val="16"/>
            <rFont val="Times New Roman"/>
            <family val="2"/>
            <charset val="204"/>
          </rPr>
          <t>1.</t>
        </r>
        <r>
          <rPr>
            <b/>
            <sz val="16"/>
            <rFont val="Times New Roman"/>
            <family val="2"/>
            <charset val="204"/>
          </rPr>
          <t xml:space="preserve"> </t>
        </r>
        <r>
          <rPr>
            <sz val="16"/>
            <rFont val="Times New Roman"/>
            <family val="2"/>
            <charset val="204"/>
          </rPr>
          <t>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4. Субвенции на организацию и обеспечение отдыха и оздоровления детей, в том числе в этнической среде;
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6. Субсидии на дополнительное финансовое обеспечение мероприятий по организации питания обучающихся;
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
8. Субсидии на частичное обеспечение повышения оплаты труда работников муниципальных учреждений дополнительного образования детей в целях реализации указа Президента Российской Федерации от 1 июня 2012 года № 761 "О Национальной стратегии действий в интересах детей на 2012–2017 годы"
9. Субсидии на строительство и реконструкцию дошкольных образовательных и общеобразовательных организаций;
10. Иные межбюджетные трансферы от Департамента образования и молодежной политики ХМАО-Югры на организацию и проведение единого государственного экзамена;
11.Иные межбюджетные трансферты от Департамента образования и молодежной политики ХМАО-Югры на реализацию проекта, признанного победителем конкурсного отбора образовательных организаций, имеющих статус региональных инновационных площадок;
12. Субсидии на приобретение, создание в соответствии с концессионными соглашениями объектов недвижимого имущества для размещения дошкольных образовательных организаций и (или) общеобразовательных организаций.</t>
        </r>
      </is>
    </nc>
  </rcc>
</revisions>
</file>

<file path=xl/revisions/revisionLog5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21:I23" start="0" length="2147483647">
    <dxf>
      <font>
        <color auto="1"/>
      </font>
    </dxf>
  </rfmt>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92" sId="1" odxf="1" dxf="1">
    <oc r="J43" t="inlineStr">
      <is>
        <r>
          <t xml:space="preserve">АГ(ДК): </t>
        </r>
        <r>
          <rPr>
            <sz val="16"/>
            <color rgb="FFFF0000"/>
            <rFont val="Times New Roman"/>
            <family val="2"/>
            <charset val="204"/>
          </rPr>
          <t xml:space="preserve"> В рамках реализации государственной программы заключено соглашение от 16.03.2018                    №5-СШ/2018 о предоставлении субсидии в 2018 году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проведения тренировочных сборов и участия в соревнованиях. Бюджетные ассигнования запланированы на приобретение спортивного оборудования, экипировки и инвентаря, проведение тренировочных сборов и участие в соревнованиях. Освоение средств планируется в течение 2018 года.                                                        </t>
        </r>
      </is>
    </oc>
    <nc r="J43" t="inlineStr">
      <is>
        <r>
          <rPr>
            <u/>
            <sz val="16"/>
            <rFont val="Times New Roman"/>
            <family val="1"/>
            <charset val="204"/>
          </rPr>
          <t xml:space="preserve">АГ(ДК): </t>
        </r>
        <r>
          <rPr>
            <sz val="16"/>
            <rFont val="Times New Roman"/>
            <family val="1"/>
            <charset val="204"/>
          </rPr>
          <t xml:space="preserve"> В рамках реализации государственной программы заключено соглашение от 16.03.2018                    №5-СШ/2018 о предоставлении субсидии в 2018 году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проведения тренировочных сборов и участия в соревнованиях. </t>
        </r>
        <r>
          <rPr>
            <sz val="16"/>
            <color rgb="FFFF0000"/>
            <rFont val="Times New Roman"/>
            <family val="2"/>
            <charset val="204"/>
          </rPr>
          <t xml:space="preserve">Бюджетные ассигнования запланированы на приобретение спортивного оборудования, экипировки и инвентаря, проведение тренировочных сборов и участие в соревнованиях. Освоение средств планируется в течение 2018 года.                                                        </t>
        </r>
      </is>
    </nc>
    <odxf>
      <font>
        <sz val="16"/>
        <color rgb="FFFF0000"/>
      </font>
    </odxf>
    <ndxf>
      <font>
        <sz val="16"/>
        <color rgb="FFFF0000"/>
      </font>
    </ndxf>
  </rcc>
  <rcc rId="1293" sId="1">
    <oc r="J37" t="inlineStr">
      <is>
        <r>
          <rPr>
            <u/>
            <sz val="16"/>
            <rFont val="Times New Roman"/>
            <family val="1"/>
            <charset val="204"/>
          </rPr>
          <t xml:space="preserve">АГ: </t>
        </r>
        <r>
          <rPr>
            <sz val="16"/>
            <rFont val="Times New Roman"/>
            <family val="1"/>
            <charset val="204"/>
          </rPr>
          <t xml:space="preserve">Реализация мероприятия «Материально-техническое обеспечение деятельности по осуществлению отдельных государственных полномочий в области архивного дела» осуществляется в плановом режиме. Бюджетные ассигнования будут использованы в полном объеме до конца 2018 года. </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В рамках реализации государственной программы заключено соглашение от 21.03.2018 №25 о предоставлении субсидии в 2018 году на развитие сферы культуры. В рамках подпрограммы "Сохранение исторического и культурного наследия, снижение инфраструктурных ограничений с целью обеспечения функционирования всех видов культурной деятельности" бюджетные ассигнования запланированы для формирования информационных ресурсов общедоступных библиотек Югры и модернизацию программно-аппаратных комплексов общедоступных библиотек.   
Заключены договоры по услугам на: реставрацию музейных предметов, сопровождение автоматизированной музейной информационной системы КАМИС, поставку витрин, стеклянных колпаков, графического планшета, LED-телевизоров, ноутбука.</t>
        </r>
        <r>
          <rPr>
            <sz val="16"/>
            <color rgb="FFFF0000"/>
            <rFont val="Times New Roman"/>
            <family val="2"/>
            <charset val="204"/>
          </rPr>
          <t xml:space="preserve"> Планируется приобретение оборудования для инвалидов, оборудования для модернизации сайтов,</t>
        </r>
        <r>
          <rPr>
            <sz val="16"/>
            <rFont val="Times New Roman"/>
            <family val="1"/>
            <charset val="204"/>
          </rPr>
          <t xml:space="preserve"> автоматизации музеев.</t>
        </r>
        <r>
          <rPr>
            <sz val="16"/>
            <color rgb="FFFF0000"/>
            <rFont val="Times New Roman"/>
            <family val="2"/>
            <charset val="204"/>
          </rPr>
          <t xml:space="preserve"> </t>
        </r>
        <r>
          <rPr>
            <sz val="16"/>
            <rFont val="Times New Roman"/>
            <family val="1"/>
            <charset val="204"/>
          </rPr>
          <t xml:space="preserve">Бюджетные ассигнования будут использованы в 3-4 квартале 2018 года.  </t>
        </r>
        <r>
          <rPr>
            <sz val="16"/>
            <color rgb="FFFF0000"/>
            <rFont val="Times New Roman"/>
            <family val="2"/>
            <charset val="204"/>
          </rPr>
          <t xml:space="preserve">
</t>
        </r>
        <r>
          <rPr>
            <sz val="16"/>
            <rFont val="Times New Roman"/>
            <family val="1"/>
            <charset val="204"/>
          </rPr>
          <t xml:space="preserve">Использование бюджетных ассигнований на организацию и показ театральной постановки (МАУ "ТАиК "Петрушка") планируется осуществить в 3 квартале 2018 года.  </t>
        </r>
        <r>
          <rPr>
            <sz val="16"/>
            <color rgb="FFFF0000"/>
            <rFont val="Times New Roman"/>
            <family val="2"/>
            <charset val="204"/>
          </rPr>
          <t xml:space="preserve">
</t>
        </r>
        <r>
          <rPr>
            <sz val="16"/>
            <rFont val="Times New Roman"/>
            <family val="1"/>
            <charset val="204"/>
          </rPr>
          <t xml:space="preserve">Достижение уровня средней заработной платы на 01.07.2018 года по работникам муниципальных учреждений культуры составило </t>
        </r>
        <r>
          <rPr>
            <sz val="16"/>
            <color rgb="FFFF0000"/>
            <rFont val="Times New Roman"/>
            <family val="2"/>
            <charset val="204"/>
          </rPr>
          <t xml:space="preserve">71 774,00 рублей.                                             
</t>
        </r>
        <r>
          <rPr>
            <u/>
            <sz val="20"/>
            <rFont val="Times New Roman"/>
            <family val="1"/>
            <charset val="204"/>
          </rPr>
          <t/>
        </r>
      </is>
    </oc>
    <nc r="J37" t="inlineStr">
      <is>
        <r>
          <rPr>
            <u/>
            <sz val="16"/>
            <rFont val="Times New Roman"/>
            <family val="1"/>
            <charset val="204"/>
          </rPr>
          <t xml:space="preserve">АГ: </t>
        </r>
        <r>
          <rPr>
            <sz val="16"/>
            <rFont val="Times New Roman"/>
            <family val="1"/>
            <charset val="204"/>
          </rPr>
          <t xml:space="preserve">Реализация мероприятия «Материально-техническое обеспечение деятельности по осуществлению отдельных государственных полномочий в области архивного дела» осуществляется в плановом режиме. Бюджетные ассигнования будут использованы в полном объеме до конца 2018 года. </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В рамках реализации государственной программы заключено соглашение от 21.03.2018 №25 о предоставлении субсидии в 2018 году на развитие сферы культуры. В рамках подпрограммы "Сохранение исторического и культурного наследия, снижение инфраструктурных ограничений с целью обеспечения функционирования всех видов культурной деятельности" бюджетные ассигнования запланированы для формирования информационных ресурсов общедоступных библиотек Югры и модернизацию программно-аппаратных комплексов общедоступных библиотек.   
Заключены договоры по услугам на: реставрацию музейных предметов, сопровождение автоматизированной музейной информационной системы КАМИС, поставку витрин, стеклянных колпаков, графического планшета, LED-телевизоров, ноутбука.</t>
        </r>
        <r>
          <rPr>
            <sz val="16"/>
            <color rgb="FFFF0000"/>
            <rFont val="Times New Roman"/>
            <family val="2"/>
            <charset val="204"/>
          </rPr>
          <t xml:space="preserve"> </t>
        </r>
        <r>
          <rPr>
            <sz val="16"/>
            <rFont val="Times New Roman"/>
            <family val="1"/>
            <charset val="204"/>
          </rPr>
          <t>Планируется приобретение оборудования для инвалидов, оборудования для модернизации сайтов, автоматизации музеев.</t>
        </r>
        <r>
          <rPr>
            <sz val="16"/>
            <color rgb="FFFF0000"/>
            <rFont val="Times New Roman"/>
            <family val="2"/>
            <charset val="204"/>
          </rPr>
          <t xml:space="preserve"> </t>
        </r>
        <r>
          <rPr>
            <sz val="16"/>
            <rFont val="Times New Roman"/>
            <family val="1"/>
            <charset val="204"/>
          </rPr>
          <t xml:space="preserve">Бюджетные ассигнования будут использованы в 3-4 квартале 2018 года.  </t>
        </r>
        <r>
          <rPr>
            <sz val="16"/>
            <color rgb="FFFF0000"/>
            <rFont val="Times New Roman"/>
            <family val="2"/>
            <charset val="204"/>
          </rPr>
          <t xml:space="preserve">
</t>
        </r>
        <r>
          <rPr>
            <sz val="16"/>
            <rFont val="Times New Roman"/>
            <family val="1"/>
            <charset val="204"/>
          </rPr>
          <t xml:space="preserve">Использование бюджетных ассигнований на организацию и показ театральной постановки (МАУ "ТАиК "Петрушка") планируется осуществить в 3 квартале 2018 года.  </t>
        </r>
        <r>
          <rPr>
            <sz val="16"/>
            <color rgb="FFFF0000"/>
            <rFont val="Times New Roman"/>
            <family val="2"/>
            <charset val="204"/>
          </rPr>
          <t xml:space="preserve">
</t>
        </r>
        <r>
          <rPr>
            <sz val="16"/>
            <rFont val="Times New Roman"/>
            <family val="1"/>
            <charset val="204"/>
          </rPr>
          <t xml:space="preserve">Достижение уровня средней заработной платы на 01.07.2018 года по работникам муниципальных учреждений культуры составило </t>
        </r>
        <r>
          <rPr>
            <sz val="16"/>
            <color rgb="FFFF0000"/>
            <rFont val="Times New Roman"/>
            <family val="2"/>
            <charset val="204"/>
          </rPr>
          <t xml:space="preserve">71 774,00 рублей.                                             
</t>
        </r>
        <r>
          <rPr>
            <u/>
            <sz val="20"/>
            <rFont val="Times New Roman"/>
            <family val="1"/>
            <charset val="204"/>
          </rPr>
          <t/>
        </r>
      </is>
    </nc>
  </rcc>
</revisions>
</file>

<file path=xl/revisions/revisionLog6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29" sId="1">
    <oc r="J29" t="inlineStr">
      <is>
        <r>
          <rPr>
            <u/>
            <sz val="16"/>
            <rFont val="Times New Roman"/>
            <family val="1"/>
            <charset val="204"/>
          </rPr>
          <t>АГ:</t>
        </r>
        <r>
          <rPr>
            <sz val="16"/>
            <rFont val="Times New Roman"/>
            <family val="1"/>
            <charset val="204"/>
          </rPr>
          <t xml:space="preserve"> Функции по обеспечению организации  деятельности  комиссий по делам несовершеннолетних и защите их прав, по опеке и попечительству, предоставление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  в рамках переданных государственных полномочий осущестляются в плановом режиме.</t>
        </r>
        <r>
          <rPr>
            <sz val="16"/>
            <color rgb="FFFF0000"/>
            <rFont val="Times New Roman"/>
            <family val="2"/>
            <charset val="204"/>
          </rPr>
          <t xml:space="preserve">
   </t>
        </r>
        <r>
          <rPr>
            <sz val="16"/>
            <rFont val="Times New Roman"/>
            <family val="1"/>
            <charset val="204"/>
          </rPr>
          <t xml:space="preserve">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t>
        </r>
        <r>
          <rPr>
            <sz val="16"/>
            <color rgb="FFFF0000"/>
            <rFont val="Times New Roman"/>
            <family val="2"/>
            <charset val="204"/>
          </rPr>
          <t xml:space="preserve">
</t>
        </r>
        <r>
          <rPr>
            <u/>
            <sz val="16"/>
            <color theme="1"/>
            <rFont val="Times New Roman"/>
            <family val="1"/>
            <charset val="204"/>
          </rPr>
          <t>ДГХ:</t>
        </r>
        <r>
          <rPr>
            <sz val="16"/>
            <color theme="1"/>
            <rFont val="Times New Roman"/>
            <family val="1"/>
            <charset val="204"/>
          </rPr>
          <t xml:space="preserve"> В  2018 году запланирован ремонт 4 жилых помещений детям-сиротам по следующим адресам:
- ул. Мелик-Карамова, 41, кв. 19 (60,4 м2);
- ул. 50 лет ВЛКСМ, 11, кв. 54 (40,1 м2);
- ул. Майская, 10, кв. 147 (27,5 м2);
- ул. Мира, 9, кв. 97 (52м2).
По состоянию на 01.07.2018:
1) Оказаны услуги по проверке смет по первым трем адресам на сумму 21,0 тыс.руб.;
2) Заключен муниципальный контракт от 29.05.2018 № 15-ГХ с ООО "Виктум" по ремонту квартир по ул. Мелик-Карамова, 41, кв. 19 и ул. Майская, 10, кв. 147 на сумму 417,32 тыс.руб. Срок выполнения работ - 60 дней с даты заключения контракта.  
3) В процессе заключения муниципальный контракт с ООО "Виктум" на ремонт квартиры по ул. Мира, 9,кв.97 на сумму 200,083 тыс.руб. Срок выполнения работ - 60 дней с даты заключения контракта. 
Резерв для уточнения адресного перечня квартир на проведение работ по ремонту в сумме 3 802,6 тыс.руб., по проверке смет - 4,8 тыс.руб.
Расходы запланированы на 3 квартал 2018 года.
</t>
        </r>
        <r>
          <rPr>
            <sz val="16"/>
            <color rgb="FFFF0000"/>
            <rFont val="Times New Roman"/>
            <family val="2"/>
            <charset val="204"/>
          </rPr>
          <t xml:space="preserve">
</t>
        </r>
        <r>
          <rPr>
            <u/>
            <sz val="16"/>
            <rFont val="Times New Roman"/>
            <family val="1"/>
            <charset val="204"/>
          </rPr>
          <t xml:space="preserve">ДАиГ: </t>
        </r>
        <r>
          <rPr>
            <sz val="16"/>
            <rFont val="Times New Roman"/>
            <family val="1"/>
            <charset val="204"/>
          </rPr>
          <t xml:space="preserve">В рамках реализации мероприятий программы планируется приобретение жилых помещений для детей-сирот и детей оставшихся без попечения родителей. 
Заявки на проведение аукционов по приобретению жилых помещений для участников программы (детей-сирот) размещены в апреле 2018 года (33 - 1 комн.кв., 78 759,9 тыс.руб.). Состоялся аукцион на приобретение 1 квартиры (33 кв.м). В результате уклонения участника от подписания, контракт не заключен. Ведется работа по включению участника в РНП.  Аукционы на приобретение 32 жилых помещений признаны несостоявшимся, по причине отсутствия претендентов на участие. Повторное размещение заявок на приобретение 32 квартир состоялось 25-26 июня 2018 года. Подведение итогов аукциона - 09.07.2018.
30.03.2018 выделены дополнительные средства из окружного бюджета в размере 26 118,7 тыс.руб. Размещение закупки на приобретение 14 жилых помещений для участников программы состоится в июле 2018 года. 
</t>
        </r>
        <r>
          <rPr>
            <sz val="16"/>
            <color rgb="FFFF0000"/>
            <rFont val="Times New Roman"/>
            <family val="2"/>
            <charset val="204"/>
          </rPr>
          <t xml:space="preserve">
</t>
        </r>
        <r>
          <rPr>
            <u/>
            <sz val="16"/>
            <color rgb="FFFF0000"/>
            <rFont val="Times New Roman"/>
            <family val="2"/>
            <charset val="204"/>
          </rPr>
          <t>ДО:</t>
        </r>
        <r>
          <rPr>
            <sz val="16"/>
            <color rgb="FFFF0000"/>
            <rFont val="Times New Roman"/>
            <family val="2"/>
            <charset val="204"/>
          </rPr>
          <t xml:space="preserve"> реализация  мероприятий программы осуществляется в плановом режиме, освоение средств планируется до конца 2018 года. Планируемая  доля  детей-сирот и детей, оставшихся без попечения родителей  в возрасте от 6 до 17 лет (включительно), прошедших  оздоровление в организациях отдыха детей и их оздоровления, от общей численности детей, нуждающихся  в оздоровлении, - 37,4 % , планируемое количество для приобретения путевок - 200 шт.</t>
        </r>
      </is>
    </oc>
    <nc r="J29" t="inlineStr">
      <is>
        <r>
          <rPr>
            <u/>
            <sz val="16"/>
            <rFont val="Times New Roman"/>
            <family val="1"/>
            <charset val="204"/>
          </rPr>
          <t>АГ:</t>
        </r>
        <r>
          <rPr>
            <sz val="16"/>
            <rFont val="Times New Roman"/>
            <family val="1"/>
            <charset val="204"/>
          </rPr>
          <t xml:space="preserve"> Функции по обеспечению организации  деятельности  комиссий по делам несовершеннолетних и защите их прав, по опеке и попечительству, предоставление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  в рамках переданных государственных полномочий осущестляются в плановом режиме.</t>
        </r>
        <r>
          <rPr>
            <sz val="16"/>
            <color rgb="FFFF0000"/>
            <rFont val="Times New Roman"/>
            <family val="2"/>
            <charset val="204"/>
          </rPr>
          <t xml:space="preserve">
   </t>
        </r>
        <r>
          <rPr>
            <sz val="16"/>
            <rFont val="Times New Roman"/>
            <family val="1"/>
            <charset val="204"/>
          </rPr>
          <t xml:space="preserve">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t>
        </r>
        <r>
          <rPr>
            <sz val="16"/>
            <color rgb="FFFF0000"/>
            <rFont val="Times New Roman"/>
            <family val="2"/>
            <charset val="204"/>
          </rPr>
          <t xml:space="preserve">
</t>
        </r>
        <r>
          <rPr>
            <u/>
            <sz val="16"/>
            <color theme="1"/>
            <rFont val="Times New Roman"/>
            <family val="1"/>
            <charset val="204"/>
          </rPr>
          <t>ДГХ:</t>
        </r>
        <r>
          <rPr>
            <sz val="16"/>
            <color theme="1"/>
            <rFont val="Times New Roman"/>
            <family val="1"/>
            <charset val="204"/>
          </rPr>
          <t xml:space="preserve"> В  2018 году запланирован ремонт 4 жилых помещений детям-сиротам по следующим адресам:
- ул. Мелик-Карамова, 41, кв. 19 (60,4 м2);
- ул. 50 лет ВЛКСМ, 11, кв. 54 (40,1 м2);
- ул. Майская, 10, кв. 147 (27,5 м2);
- ул. Мира, 9, кв. 97 (52м2).
По состоянию на 01.07.2018:
1) Оказаны услуги по проверке смет по первым трем адресам на сумму 21,0 тыс.руб.;
2) Заключен муниципальный контракт от 29.05.2018 № 15-ГХ с ООО "Виктум" по ремонту квартир по ул. Мелик-Карамова, 41, кв. 19 и ул. Майская, 10, кв. 147 на сумму 417,32 тыс.руб. Срок выполнения работ - 60 дней с даты заключения контракта.  
3) В процессе заключения муниципальный контракт с ООО "Виктум" на ремонт квартиры по ул. Мира, 9,кв.97 на сумму 200,083 тыс.руб. Срок выполнения работ - 60 дней с даты заключения контракта. 
Резерв для уточнения адресного перечня квартир на проведение работ по ремонту в сумме 3 802,6 тыс.руб., по проверке смет - 4,8 тыс.руб.
Расходы запланированы на 3 квартал 2018 года.
</t>
        </r>
        <r>
          <rPr>
            <sz val="16"/>
            <color rgb="FFFF0000"/>
            <rFont val="Times New Roman"/>
            <family val="2"/>
            <charset val="204"/>
          </rPr>
          <t xml:space="preserve">
</t>
        </r>
        <r>
          <rPr>
            <u/>
            <sz val="16"/>
            <rFont val="Times New Roman"/>
            <family val="1"/>
            <charset val="204"/>
          </rPr>
          <t xml:space="preserve">ДАиГ: </t>
        </r>
        <r>
          <rPr>
            <sz val="16"/>
            <rFont val="Times New Roman"/>
            <family val="1"/>
            <charset val="204"/>
          </rPr>
          <t xml:space="preserve">В рамках реализации мероприятий программы планируется приобретение жилых помещений для детей-сирот и детей оставшихся без попечения родителей. 
Заявки на проведение аукционов по приобретению жилых помещений для участников программы (детей-сирот) размещены в апреле 2018 года (33 - 1 комн.кв., 78 759,9 тыс.руб.). Состоялся аукцион на приобретение 1 квартиры (33 кв.м). В результате уклонения участника от подписания, контракт не заключен. Ведется работа по включению участника в РНП.  Аукционы на приобретение 32 жилых помещений признаны несостоявшимся, по причине отсутствия претендентов на участие. Повторное размещение заявок на приобретение 32 квартир состоялось 25-26 июня 2018 года. Подведение итогов аукциона - 09.07.2018.
30.03.2018 выделены дополнительные средства из окружного бюджета в размере 26 118,7 тыс.руб. Размещение закупки на приобретение 14 жилых помещений для участников программы состоится в июле 2018 года. 
</t>
        </r>
        <r>
          <rPr>
            <sz val="16"/>
            <color rgb="FFFF0000"/>
            <rFont val="Times New Roman"/>
            <family val="2"/>
            <charset val="204"/>
          </rPr>
          <t xml:space="preserve">
</t>
        </r>
        <r>
          <rPr>
            <u/>
            <sz val="16"/>
            <rFont val="Times New Roman"/>
            <family val="1"/>
            <charset val="204"/>
          </rPr>
          <t>ДО:</t>
        </r>
        <r>
          <rPr>
            <sz val="16"/>
            <rFont val="Times New Roman"/>
            <family val="1"/>
            <charset val="204"/>
          </rPr>
          <t xml:space="preserve"> реализация  мероприятий программы осуществляется в плановом режиме, освоение средств планируется до конца 2018 года. Планируемая  доля  детей-сирот и детей, оставшихся без попечения родителей  в возрасте от 6 до 17 лет (включительно), прошедших  оздоровление в организациях отдыха детей и их оздоровления, от общей численности детей, нуждающихся  в оздоровлении, - 37,4 % </t>
        </r>
        <r>
          <rPr>
            <sz val="16"/>
            <color rgb="FFFF0000"/>
            <rFont val="Times New Roman"/>
            <family val="2"/>
            <charset val="204"/>
          </rPr>
          <t>, планируемое количество для приобретения путевок - 200 шт.</t>
        </r>
      </is>
    </nc>
  </rcc>
</revisions>
</file>

<file path=xl/revisions/revisionLog6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30" sId="1">
    <oc r="J29" t="inlineStr">
      <is>
        <r>
          <rPr>
            <u/>
            <sz val="16"/>
            <rFont val="Times New Roman"/>
            <family val="1"/>
            <charset val="204"/>
          </rPr>
          <t>АГ:</t>
        </r>
        <r>
          <rPr>
            <sz val="16"/>
            <rFont val="Times New Roman"/>
            <family val="1"/>
            <charset val="204"/>
          </rPr>
          <t xml:space="preserve"> Функции по обеспечению организации  деятельности  комиссий по делам несовершеннолетних и защите их прав, по опеке и попечительству, предоставление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  в рамках переданных государственных полномочий осущестляются в плановом режиме.</t>
        </r>
        <r>
          <rPr>
            <sz val="16"/>
            <color rgb="FFFF0000"/>
            <rFont val="Times New Roman"/>
            <family val="2"/>
            <charset val="204"/>
          </rPr>
          <t xml:space="preserve">
   </t>
        </r>
        <r>
          <rPr>
            <sz val="16"/>
            <rFont val="Times New Roman"/>
            <family val="1"/>
            <charset val="204"/>
          </rPr>
          <t xml:space="preserve">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t>
        </r>
        <r>
          <rPr>
            <sz val="16"/>
            <color rgb="FFFF0000"/>
            <rFont val="Times New Roman"/>
            <family val="2"/>
            <charset val="204"/>
          </rPr>
          <t xml:space="preserve">
</t>
        </r>
        <r>
          <rPr>
            <u/>
            <sz val="16"/>
            <color theme="1"/>
            <rFont val="Times New Roman"/>
            <family val="1"/>
            <charset val="204"/>
          </rPr>
          <t>ДГХ:</t>
        </r>
        <r>
          <rPr>
            <sz val="16"/>
            <color theme="1"/>
            <rFont val="Times New Roman"/>
            <family val="1"/>
            <charset val="204"/>
          </rPr>
          <t xml:space="preserve"> В  2018 году запланирован ремонт 4 жилых помещений детям-сиротам по следующим адресам:
- ул. Мелик-Карамова, 41, кв. 19 (60,4 м2);
- ул. 50 лет ВЛКСМ, 11, кв. 54 (40,1 м2);
- ул. Майская, 10, кв. 147 (27,5 м2);
- ул. Мира, 9, кв. 97 (52м2).
По состоянию на 01.07.2018:
1) Оказаны услуги по проверке смет по первым трем адресам на сумму 21,0 тыс.руб.;
2) Заключен муниципальный контракт от 29.05.2018 № 15-ГХ с ООО "Виктум" по ремонту квартир по ул. Мелик-Карамова, 41, кв. 19 и ул. Майская, 10, кв. 147 на сумму 417,32 тыс.руб. Срок выполнения работ - 60 дней с даты заключения контракта.  
3) В процессе заключения муниципальный контракт с ООО "Виктум" на ремонт квартиры по ул. Мира, 9,кв.97 на сумму 200,083 тыс.руб. Срок выполнения работ - 60 дней с даты заключения контракта. 
Резерв для уточнения адресного перечня квартир на проведение работ по ремонту в сумме 3 802,6 тыс.руб., по проверке смет - 4,8 тыс.руб.
Расходы запланированы на 3 квартал 2018 года.
</t>
        </r>
        <r>
          <rPr>
            <sz val="16"/>
            <color rgb="FFFF0000"/>
            <rFont val="Times New Roman"/>
            <family val="2"/>
            <charset val="204"/>
          </rPr>
          <t xml:space="preserve">
</t>
        </r>
        <r>
          <rPr>
            <u/>
            <sz val="16"/>
            <rFont val="Times New Roman"/>
            <family val="1"/>
            <charset val="204"/>
          </rPr>
          <t xml:space="preserve">ДАиГ: </t>
        </r>
        <r>
          <rPr>
            <sz val="16"/>
            <rFont val="Times New Roman"/>
            <family val="1"/>
            <charset val="204"/>
          </rPr>
          <t xml:space="preserve">В рамках реализации мероприятий программы планируется приобретение жилых помещений для детей-сирот и детей оставшихся без попечения родителей. 
Заявки на проведение аукционов по приобретению жилых помещений для участников программы (детей-сирот) размещены в апреле 2018 года (33 - 1 комн.кв., 78 759,9 тыс.руб.). Состоялся аукцион на приобретение 1 квартиры (33 кв.м). В результате уклонения участника от подписания, контракт не заключен. Ведется работа по включению участника в РНП.  Аукционы на приобретение 32 жилых помещений признаны несостоявшимся, по причине отсутствия претендентов на участие. Повторное размещение заявок на приобретение 32 квартир состоялось 25-26 июня 2018 года. Подведение итогов аукциона - 09.07.2018.
30.03.2018 выделены дополнительные средства из окружного бюджета в размере 26 118,7 тыс.руб. Размещение закупки на приобретение 14 жилых помещений для участников программы состоится в июле 2018 года. 
</t>
        </r>
        <r>
          <rPr>
            <sz val="16"/>
            <color rgb="FFFF0000"/>
            <rFont val="Times New Roman"/>
            <family val="2"/>
            <charset val="204"/>
          </rPr>
          <t xml:space="preserve">
</t>
        </r>
        <r>
          <rPr>
            <u/>
            <sz val="16"/>
            <rFont val="Times New Roman"/>
            <family val="1"/>
            <charset val="204"/>
          </rPr>
          <t>ДО:</t>
        </r>
        <r>
          <rPr>
            <sz val="16"/>
            <rFont val="Times New Roman"/>
            <family val="1"/>
            <charset val="204"/>
          </rPr>
          <t xml:space="preserve"> реализация  мероприятий программы осуществляется в плановом режиме, освоение средств планируется до конца 2018 года. Планируемая  доля  детей-сирот и детей, оставшихся без попечения родителей  в возрасте от 6 до 17 лет (включительно), прошедших  оздоровление в организациях отдыха детей и их оздоровления, от общей численности детей, нуждающихся  в оздоровлении, - 37,4 % </t>
        </r>
        <r>
          <rPr>
            <sz val="16"/>
            <color rgb="FFFF0000"/>
            <rFont val="Times New Roman"/>
            <family val="2"/>
            <charset val="204"/>
          </rPr>
          <t>, планируемое количество для приобретения путевок - 200 шт.</t>
        </r>
      </is>
    </oc>
    <nc r="J29" t="inlineStr">
      <is>
        <r>
          <rPr>
            <u/>
            <sz val="16"/>
            <rFont val="Times New Roman"/>
            <family val="1"/>
            <charset val="204"/>
          </rPr>
          <t>АГ:</t>
        </r>
        <r>
          <rPr>
            <sz val="16"/>
            <rFont val="Times New Roman"/>
            <family val="1"/>
            <charset val="204"/>
          </rPr>
          <t xml:space="preserve"> Функции по обеспечению организации  деятельности  комиссий по делам несовершеннолетних и защите их прав, по опеке и попечительству, предоставление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  в рамках переданных государственных полномочий осущестляются в плановом режиме.</t>
        </r>
        <r>
          <rPr>
            <sz val="16"/>
            <color rgb="FFFF0000"/>
            <rFont val="Times New Roman"/>
            <family val="2"/>
            <charset val="204"/>
          </rPr>
          <t xml:space="preserve">
   </t>
        </r>
        <r>
          <rPr>
            <sz val="16"/>
            <rFont val="Times New Roman"/>
            <family val="1"/>
            <charset val="204"/>
          </rPr>
          <t xml:space="preserve">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t>
        </r>
        <r>
          <rPr>
            <sz val="16"/>
            <color rgb="FFFF0000"/>
            <rFont val="Times New Roman"/>
            <family val="2"/>
            <charset val="204"/>
          </rPr>
          <t xml:space="preserve">
</t>
        </r>
        <r>
          <rPr>
            <u/>
            <sz val="16"/>
            <color theme="1"/>
            <rFont val="Times New Roman"/>
            <family val="1"/>
            <charset val="204"/>
          </rPr>
          <t>ДГХ:</t>
        </r>
        <r>
          <rPr>
            <sz val="16"/>
            <color theme="1"/>
            <rFont val="Times New Roman"/>
            <family val="1"/>
            <charset val="204"/>
          </rPr>
          <t xml:space="preserve"> В  2018 году запланирован ремонт 4 жилых помещений детям-сиротам по следующим адресам:
- ул. Мелик-Карамова, 41, кв. 19 (60,4 м2);
- ул. 50 лет ВЛКСМ, 11, кв. 54 (40,1 м2);
- ул. Майская, 10, кв. 147 (27,5 м2);
- ул. Мира, 9, кв. 97 (52м2).
По состоянию на 01.07.2018:
1) Оказаны услуги по проверке смет по первым трем адресам на сумму 21,0 тыс.руб.;
2) Заключен муниципальный контракт от 29.05.2018 № 15-ГХ с ООО "Виктум" по ремонту квартир по ул. Мелик-Карамова, 41, кв. 19 и ул. Майская, 10, кв. 147 на сумму 417,32 тыс.руб. Срок выполнения работ - 60 дней с даты заключения контракта.  
3) В процессе заключения муниципальный контракт с ООО "Виктум" на ремонт квартиры по ул. Мира, 9,кв.97 на сумму 200,083 тыс.руб. Срок выполнения работ - 60 дней с даты заключения контракта. 
Резерв для уточнения адресного перечня квартир на проведение работ по ремонту в сумме 3 802,6 тыс.руб., по проверке смет - 4,8 тыс.руб.
Расходы запланированы на 3 квартал 2018 года.
</t>
        </r>
        <r>
          <rPr>
            <sz val="16"/>
            <color rgb="FFFF0000"/>
            <rFont val="Times New Roman"/>
            <family val="2"/>
            <charset val="204"/>
          </rPr>
          <t xml:space="preserve">
</t>
        </r>
        <r>
          <rPr>
            <u/>
            <sz val="16"/>
            <rFont val="Times New Roman"/>
            <family val="1"/>
            <charset val="204"/>
          </rPr>
          <t xml:space="preserve">ДАиГ: </t>
        </r>
        <r>
          <rPr>
            <sz val="16"/>
            <rFont val="Times New Roman"/>
            <family val="1"/>
            <charset val="204"/>
          </rPr>
          <t xml:space="preserve">В рамках реализации мероприятий программы планируется приобретение жилых помещений для детей-сирот и детей оставшихся без попечения родителей. 
Заявки на проведение аукционов по приобретению жилых помещений для участников программы (детей-сирот) размещены в апреле 2018 года (33 - 1 комн.кв., 78 759,9 тыс.руб.). Состоялся аукцион на приобретение 1 квартиры (33 кв.м). В результате уклонения участника от подписания, контракт не заключен. Ведется работа по включению участника в РНП.  Аукционы на приобретение 32 жилых помещений признаны несостоявшимся, по причине отсутствия претендентов на участие. Повторное размещение заявок на приобретение 32 квартир состоялось 25-26 июня 2018 года. Подведение итогов аукциона - 09.07.2018.
30.03.2018 выделены дополнительные средства из окружного бюджета в размере 26 118,7 тыс.руб. Размещение закупки на приобретение 14 жилых помещений для участников программы состоится в июле 2018 года. 
</t>
        </r>
        <r>
          <rPr>
            <sz val="16"/>
            <color rgb="FFFF0000"/>
            <rFont val="Times New Roman"/>
            <family val="2"/>
            <charset val="204"/>
          </rPr>
          <t xml:space="preserve">
</t>
        </r>
        <r>
          <rPr>
            <u/>
            <sz val="16"/>
            <rFont val="Times New Roman"/>
            <family val="1"/>
            <charset val="204"/>
          </rPr>
          <t>ДО:</t>
        </r>
        <r>
          <rPr>
            <sz val="16"/>
            <rFont val="Times New Roman"/>
            <family val="1"/>
            <charset val="204"/>
          </rPr>
          <t xml:space="preserve"> реализация  мероприятий программы осуществляется в плановом режиме, освоение средств планируется до конца 2018 года. Планируемая  доля  детей-сирот и детей, оставшихся без попечения родителей  в возрасте от 6 до 17 лет (включительно), прошедших  оздоровление в организациях отдыха детей и их оздоровления, от общей численности детей, нуждающихся  в оздоровлении, - 37,4 % </t>
        </r>
        <r>
          <rPr>
            <sz val="16"/>
            <color rgb="FFFF0000"/>
            <rFont val="Times New Roman"/>
            <family val="2"/>
            <charset val="204"/>
          </rPr>
          <t>, планируемое количество для приобретения путевок - 200 шт.</t>
        </r>
      </is>
    </nc>
  </rcc>
  <rcv guid="{3EEA7E1A-5F2B-4408-A34C-1F0223B5B245}" action="delete"/>
  <rdn rId="0" localSheetId="1" customView="1" name="Z_3EEA7E1A_5F2B_4408_A34C_1F0223B5B245_.wvu.PrintArea" hidden="1" oldHidden="1">
    <formula>'на 01.05.2018'!$A$1:$J$196</formula>
    <oldFormula>'на 01.05.2018'!$A$1:$J$196</oldFormula>
  </rdn>
  <rdn rId="0" localSheetId="1" customView="1" name="Z_3EEA7E1A_5F2B_4408_A34C_1F0223B5B245_.wvu.PrintTitles" hidden="1" oldHidden="1">
    <formula>'на 01.05.2018'!$5:$8</formula>
    <oldFormula>'на 01.05.2018'!$5:$8</oldFormula>
  </rdn>
  <rdn rId="0" localSheetId="1" customView="1" name="Z_3EEA7E1A_5F2B_4408_A34C_1F0223B5B245_.wvu.FilterData" hidden="1" oldHidden="1">
    <formula>'на 01.05.2018'!$A$7:$J$397</formula>
    <oldFormula>'на 01.05.2018'!$A$7:$J$397</oldFormula>
  </rdn>
  <rcv guid="{3EEA7E1A-5F2B-4408-A34C-1F0223B5B245}" action="add"/>
</revisions>
</file>

<file path=xl/revisions/revisionLog6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34" sId="1" odxf="1" dxf="1">
    <oc r="J29" t="inlineStr">
      <is>
        <r>
          <rPr>
            <u/>
            <sz val="16"/>
            <rFont val="Times New Roman"/>
            <family val="1"/>
            <charset val="204"/>
          </rPr>
          <t>АГ:</t>
        </r>
        <r>
          <rPr>
            <sz val="16"/>
            <rFont val="Times New Roman"/>
            <family val="1"/>
            <charset val="204"/>
          </rPr>
          <t xml:space="preserve"> Функции по обеспечению организации  деятельности  комиссий по делам несовершеннолетних и защите их прав, по опеке и попечительству, предоставление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  в рамках переданных государственных полномочий осущестляются в плановом режиме.</t>
        </r>
        <r>
          <rPr>
            <sz val="16"/>
            <color rgb="FFFF0000"/>
            <rFont val="Times New Roman"/>
            <family val="2"/>
            <charset val="204"/>
          </rPr>
          <t xml:space="preserve">
   </t>
        </r>
        <r>
          <rPr>
            <sz val="16"/>
            <rFont val="Times New Roman"/>
            <family val="1"/>
            <charset val="204"/>
          </rPr>
          <t xml:space="preserve">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t>
        </r>
        <r>
          <rPr>
            <sz val="16"/>
            <color rgb="FFFF0000"/>
            <rFont val="Times New Roman"/>
            <family val="2"/>
            <charset val="204"/>
          </rPr>
          <t xml:space="preserve">
</t>
        </r>
        <r>
          <rPr>
            <u/>
            <sz val="16"/>
            <color theme="1"/>
            <rFont val="Times New Roman"/>
            <family val="1"/>
            <charset val="204"/>
          </rPr>
          <t>ДГХ:</t>
        </r>
        <r>
          <rPr>
            <sz val="16"/>
            <color theme="1"/>
            <rFont val="Times New Roman"/>
            <family val="1"/>
            <charset val="204"/>
          </rPr>
          <t xml:space="preserve"> В  2018 году запланирован ремонт 4 жилых помещений детям-сиротам по следующим адресам:
- ул. Мелик-Карамова, 41, кв. 19 (60,4 м2);
- ул. 50 лет ВЛКСМ, 11, кв. 54 (40,1 м2);
- ул. Майская, 10, кв. 147 (27,5 м2);
- ул. Мира, 9, кв. 97 (52м2).
По состоянию на 01.07.2018:
1) Оказаны услуги по проверке смет по первым трем адресам на сумму 21,0 тыс.руб.;
2) Заключен муниципальный контракт от 29.05.2018 № 15-ГХ с ООО "Виктум" по ремонту квартир по ул. Мелик-Карамова, 41, кв. 19 и ул. Майская, 10, кв. 147 на сумму 417,32 тыс.руб. Срок выполнения работ - 60 дней с даты заключения контракта.  
3) В процессе заключения муниципальный контракт с ООО "Виктум" на ремонт квартиры по ул. Мира, 9,кв.97 на сумму 200,083 тыс.руб. Срок выполнения работ - 60 дней с даты заключения контракта. 
Резерв для уточнения адресного перечня квартир на проведение работ по ремонту в сумме 3 802,6 тыс.руб., по проверке смет - 4,8 тыс.руб.
Расходы запланированы на 3 квартал 2018 года.
</t>
        </r>
        <r>
          <rPr>
            <sz val="16"/>
            <color rgb="FFFF0000"/>
            <rFont val="Times New Roman"/>
            <family val="2"/>
            <charset val="204"/>
          </rPr>
          <t xml:space="preserve">
</t>
        </r>
        <r>
          <rPr>
            <u/>
            <sz val="16"/>
            <rFont val="Times New Roman"/>
            <family val="1"/>
            <charset val="204"/>
          </rPr>
          <t xml:space="preserve">ДАиГ: </t>
        </r>
        <r>
          <rPr>
            <sz val="16"/>
            <rFont val="Times New Roman"/>
            <family val="1"/>
            <charset val="204"/>
          </rPr>
          <t xml:space="preserve">В рамках реализации мероприятий программы планируется приобретение жилых помещений для детей-сирот и детей оставшихся без попечения родителей. 
Заявки на проведение аукционов по приобретению жилых помещений для участников программы (детей-сирот) размещены в апреле 2018 года (33 - 1 комн.кв., 78 759,9 тыс.руб.). Состоялся аукцион на приобретение 1 квартиры (33 кв.м). В результате уклонения участника от подписания, контракт не заключен. Ведется работа по включению участника в РНП.  Аукционы на приобретение 32 жилых помещений признаны несостоявшимся, по причине отсутствия претендентов на участие. Повторное размещение заявок на приобретение 32 квартир состоялось 25-26 июня 2018 года. Подведение итогов аукциона - 09.07.2018.
30.03.2018 выделены дополнительные средства из окружного бюджета в размере 26 118,7 тыс.руб. Размещение закупки на приобретение 14 жилых помещений для участников программы состоится в июле 2018 года. 
</t>
        </r>
        <r>
          <rPr>
            <sz val="16"/>
            <color rgb="FFFF0000"/>
            <rFont val="Times New Roman"/>
            <family val="2"/>
            <charset val="204"/>
          </rPr>
          <t xml:space="preserve">
</t>
        </r>
        <r>
          <rPr>
            <u/>
            <sz val="16"/>
            <rFont val="Times New Roman"/>
            <family val="1"/>
            <charset val="204"/>
          </rPr>
          <t>ДО:</t>
        </r>
        <r>
          <rPr>
            <sz val="16"/>
            <rFont val="Times New Roman"/>
            <family val="1"/>
            <charset val="204"/>
          </rPr>
          <t xml:space="preserve"> реализация  мероприятий программы осуществляется в плановом режиме, освоение средств планируется до конца 2018 года. Планируемая  доля  детей-сирот и детей, оставшихся без попечения родителей  в возрасте от 6 до 17 лет (включительно), прошедших  оздоровление в организациях отдыха детей и их оздоровления, от общей численности детей, нуждающихся  в оздоровлении, - 37,4 % </t>
        </r>
        <r>
          <rPr>
            <sz val="16"/>
            <color rgb="FFFF0000"/>
            <rFont val="Times New Roman"/>
            <family val="2"/>
            <charset val="204"/>
          </rPr>
          <t>, планируемое количество для приобретения путевок - 200 шт.</t>
        </r>
      </is>
    </oc>
    <nc r="J29" t="inlineStr">
      <is>
        <r>
          <rPr>
            <u/>
            <sz val="16"/>
            <rFont val="Times New Roman"/>
            <family val="1"/>
            <charset val="204"/>
          </rPr>
          <t>АГ:</t>
        </r>
        <r>
          <rPr>
            <sz val="16"/>
            <rFont val="Times New Roman"/>
            <family val="1"/>
            <charset val="204"/>
          </rPr>
          <t xml:space="preserve"> Функции по обеспечению организации  деятельности  комиссий по делам несовершеннолетних и защите их прав, по опеке и попечительству, предоставление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  в рамках переданных государственных полномочий осущестляются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u/>
            <sz val="16"/>
            <rFont val="Times New Roman"/>
            <family val="1"/>
            <charset val="204"/>
          </rPr>
          <t>ДГХ:</t>
        </r>
        <r>
          <rPr>
            <sz val="16"/>
            <rFont val="Times New Roman"/>
            <family val="1"/>
            <charset val="204"/>
          </rPr>
          <t xml:space="preserve"> В  2018 году запланирован ремонт 4 жилых помещений детям-сиротам по следующим адресам:
- ул. Мелик-Карамова, 41, кв. 19 (60,4 м2);
- ул. 50 лет ВЛКСМ, 11, кв. 54 (40,1 м2);
- ул. Майская, 10, кв. 147 (27,5 м2);
- ул. Мира, 9, кв. 97 (52м2).
По состоянию на 01.07.2018:
1) Оказаны услуги по проверке смет по первым трем адресам на сумму 21,0 тыс.руб.;
2) Заключен муниципальный контракт от 29.05.2018 № 15-ГХ с ООО "Виктум" по ремонту квартир по ул. Мелик-Карамова, 41, кв. 19 и ул. Майская, 10, кв. 147 на сумму 417,32 тыс.руб. Срок выполнения работ - 60 дней с даты заключения контракта.  
3) В процессе заключения муниципальный контракт с ООО "Виктум" на ремонт квартиры по ул. Мира, 9,кв.97 на сумму 200,083 тыс.руб. Срок выполнения работ - 60 дней с даты заключения контракта. 
Резерв для уточнения адресного перечня квартир на проведение работ по ремонту в сумме 3 802,6 тыс.руб., по проверке смет - 4,8 тыс.руб.
Расходы запланированы на 3 квартал 2018 года.
</t>
        </r>
        <r>
          <rPr>
            <u/>
            <sz val="16"/>
            <rFont val="Times New Roman"/>
            <family val="1"/>
            <charset val="204"/>
          </rPr>
          <t xml:space="preserve">ДАиГ: </t>
        </r>
        <r>
          <rPr>
            <sz val="16"/>
            <rFont val="Times New Roman"/>
            <family val="1"/>
            <charset val="204"/>
          </rPr>
          <t xml:space="preserve">В рамках реализации мероприятий программы планируется приобретение жилых помещений для детей-сирот и детей оставшихся без попечения родителей. 
Заявки на проведение аукционов по приобретению жилых помещений для участников программы (детей-сирот) размещены в апреле 2018 года (33 - 1 комн.кв., 78 759,9 тыс.руб.). Состоялся аукцион на приобретение 1 квартиры (33 кв.м). В результате уклонения участника от подписания, контракт не заключен. Ведется работа по включению участника в РНП.  Аукционы на приобретение 32 жилых помещений признаны несостоявшимся, по причине отсутствия претендентов на участие. Повторное размещение заявок на приобретение 32 квартир состоялось 25-26 июня 2018 года. Подведение итогов аукциона - 09.07.2018.
30.03.2018 выделены дополнительные средства из окружного бюджета в размере 26 118,7 тыс.руб. Размещение закупки на приобретение 14 жилых помещений для участников программы состоится в июле 2018 года. 
</t>
        </r>
        <r>
          <rPr>
            <u/>
            <sz val="16"/>
            <rFont val="Times New Roman"/>
            <family val="1"/>
            <charset val="204"/>
          </rPr>
          <t>ДО:</t>
        </r>
        <r>
          <rPr>
            <sz val="16"/>
            <rFont val="Times New Roman"/>
            <family val="1"/>
            <charset val="204"/>
          </rPr>
          <t xml:space="preserve"> реализация  мероприятий программы осуществляется в плановом режиме, освоение средств планируется до конца 2018 года. Планируемая  доля  детей-сирот и детей, оставшихся без попечения родителей  в возрасте от 6 до 17 лет (включительно), прошедших  оздоровление в организациях отдыха детей и их оздоровления, от общей численности детей, нуждающихся  в оздоровлении, - 37,4 % , планируемое количество для приобретения путевок - 200 шт.</t>
        </r>
      </is>
    </nc>
    <odxf>
      <font>
        <sz val="16"/>
        <color rgb="FFFF0000"/>
      </font>
    </odxf>
    <ndxf>
      <font>
        <sz val="16"/>
        <color auto="1"/>
      </font>
    </ndxf>
  </rcc>
</revisions>
</file>

<file path=xl/revisions/revisionLog6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51" start="0" length="2147483647">
    <dxf>
      <font>
        <color auto="1"/>
      </font>
    </dxf>
  </rfmt>
  <rfmt sheetId="1" sqref="I49" start="0" length="2147483647">
    <dxf>
      <font>
        <color auto="1"/>
      </font>
    </dxf>
  </rfmt>
  <rcv guid="{3EEA7E1A-5F2B-4408-A34C-1F0223B5B245}" action="delete"/>
  <rdn rId="0" localSheetId="1" customView="1" name="Z_3EEA7E1A_5F2B_4408_A34C_1F0223B5B245_.wvu.PrintArea" hidden="1" oldHidden="1">
    <formula>'на 01.05.2018'!$A$1:$J$196</formula>
    <oldFormula>'на 01.05.2018'!$A$1:$J$196</oldFormula>
  </rdn>
  <rdn rId="0" localSheetId="1" customView="1" name="Z_3EEA7E1A_5F2B_4408_A34C_1F0223B5B245_.wvu.PrintTitles" hidden="1" oldHidden="1">
    <formula>'на 01.05.2018'!$5:$8</formula>
    <oldFormula>'на 01.05.2018'!$5:$8</oldFormula>
  </rdn>
  <rdn rId="0" localSheetId="1" customView="1" name="Z_3EEA7E1A_5F2B_4408_A34C_1F0223B5B245_.wvu.FilterData" hidden="1" oldHidden="1">
    <formula>'на 01.05.2018'!$A$7:$J$397</formula>
    <oldFormula>'на 01.05.2018'!$A$7:$J$397</oldFormula>
  </rdn>
  <rcv guid="{3EEA7E1A-5F2B-4408-A34C-1F0223B5B245}" action="add"/>
</revisions>
</file>

<file path=xl/revisions/revisionLog6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86" sId="1">
    <oc r="J189" t="inlineStr">
      <is>
        <r>
          <rPr>
            <u/>
            <sz val="16"/>
            <rFont val="Times New Roman"/>
            <family val="2"/>
            <charset val="204"/>
          </rPr>
          <t>АГ:</t>
        </r>
        <r>
          <rPr>
            <sz val="16"/>
            <rFont val="Times New Roman"/>
            <family val="2"/>
            <charset val="204"/>
          </rPr>
          <t xml:space="preserve"> В рамках переданных государственных полномочий осуществляется деятельность  по государственной регистрации актов гражданского состояния.
       По состоянию на 01.07.2018 произведена выплата заработной платы за январь - май и первую половину июня месяца 2018 года, оплата услуг по содержанию имущества и поставке материальных запасов  по факту оказания услуг, поставке товара в соответствии с условиями заключаемых договоров, муниципальных контрактов.              
</t>
        </r>
      </is>
    </oc>
    <nc r="J189" t="inlineStr">
      <is>
        <r>
          <rPr>
            <u/>
            <sz val="16"/>
            <rFont val="Times New Roman"/>
            <family val="2"/>
            <charset val="204"/>
          </rPr>
          <t>АГ:</t>
        </r>
        <r>
          <rPr>
            <sz val="16"/>
            <rFont val="Times New Roman"/>
            <family val="2"/>
            <charset val="204"/>
          </rPr>
          <t xml:space="preserve"> В рамках переданных государственных полномочий осуществляется деятельность  по государственной регистрации актов гражданского состояния.
       По состоянию на 01.07.2018 произведена выплата заработной платы за январь - май и первую половину июня месяца 2018 года, оплата услуг по содержанию имущества и поставке материальных запасов  по факту оказания услуг, поставки товара в соответствии с условиями заключаемых договоров, муниципальных контрактов.              
</t>
        </r>
      </is>
    </nc>
  </rcc>
</revisions>
</file>

<file path=xl/revisions/revisionLog6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87" sId="1">
    <oc r="J29" t="inlineStr">
      <is>
        <r>
          <rPr>
            <u/>
            <sz val="16"/>
            <rFont val="Times New Roman"/>
            <family val="1"/>
            <charset val="204"/>
          </rPr>
          <t>АГ:</t>
        </r>
        <r>
          <rPr>
            <sz val="16"/>
            <rFont val="Times New Roman"/>
            <family val="1"/>
            <charset val="204"/>
          </rPr>
          <t xml:space="preserve"> Функции по обеспечению организации  деятельности  комиссий по делам несовершеннолетних и защите их прав, по опеке и попечительству, предоставление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  в рамках переданных государственных полномочий осущестляются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u/>
            <sz val="16"/>
            <rFont val="Times New Roman"/>
            <family val="1"/>
            <charset val="204"/>
          </rPr>
          <t>ДГХ:</t>
        </r>
        <r>
          <rPr>
            <sz val="16"/>
            <rFont val="Times New Roman"/>
            <family val="1"/>
            <charset val="204"/>
          </rPr>
          <t xml:space="preserve"> В  2018 году запланирован ремонт 4 жилых помещений детям-сиротам по следующим адресам:
- ул. Мелик-Карамова, 41, кв. 19 (60,4 м2);
- ул. 50 лет ВЛКСМ, 11, кв. 54 (40,1 м2);
- ул. Майская, 10, кв. 147 (27,5 м2);
- ул. Мира, 9, кв. 97 (52м2).
По состоянию на 01.07.2018:
1) Оказаны услуги по проверке смет по первым трем адресам на сумму 21,0 тыс.руб.;
2) Заключен муниципальный контракт от 29.05.2018 № 15-ГХ с ООО "Виктум" по ремонту квартир по ул. Мелик-Карамова, 41, кв. 19 и ул. Майская, 10, кв. 147 на сумму 417,32 тыс.руб. Срок выполнения работ - 60 дней с даты заключения контракта.  
3) В процессе заключения муниципальный контракт с ООО "Виктум" на ремонт квартиры по ул. Мира, 9,кв.97 на сумму 200,083 тыс.руб. Срок выполнения работ - 60 дней с даты заключения контракта. 
Резерв для уточнения адресного перечня квартир на проведение работ по ремонту в сумме 3 802,6 тыс.руб., по проверке смет - 4,8 тыс.руб.
Расходы запланированы на 3 квартал 2018 года.
</t>
        </r>
        <r>
          <rPr>
            <u/>
            <sz val="16"/>
            <rFont val="Times New Roman"/>
            <family val="1"/>
            <charset val="204"/>
          </rPr>
          <t xml:space="preserve">ДАиГ: </t>
        </r>
        <r>
          <rPr>
            <sz val="16"/>
            <rFont val="Times New Roman"/>
            <family val="1"/>
            <charset val="204"/>
          </rPr>
          <t xml:space="preserve">В рамках реализации мероприятий программы планируется приобретение жилых помещений для детей-сирот и детей оставшихся без попечения родителей. 
Заявки на проведение аукционов по приобретению жилых помещений для участников программы (детей-сирот) размещены в апреле 2018 года (33 - 1 комн.кв., 78 759,9 тыс.руб.). Состоялся аукцион на приобретение 1 квартиры (33 кв.м). В результате уклонения участника от подписания, контракт не заключен. Ведется работа по включению участника в РНП.  Аукционы на приобретение 32 жилых помещений признаны несостоявшимся, по причине отсутствия претендентов на участие. Повторное размещение заявок на приобретение 32 квартир состоялось 25-26 июня 2018 года. Подведение итогов аукциона - 09.07.2018.
30.03.2018 выделены дополнительные средства из окружного бюджета в размере 26 118,7 тыс.руб. Размещение закупки на приобретение 14 жилых помещений для участников программы состоится в июле 2018 года. 
</t>
        </r>
        <r>
          <rPr>
            <u/>
            <sz val="16"/>
            <rFont val="Times New Roman"/>
            <family val="1"/>
            <charset val="204"/>
          </rPr>
          <t>ДО:</t>
        </r>
        <r>
          <rPr>
            <sz val="16"/>
            <rFont val="Times New Roman"/>
            <family val="1"/>
            <charset val="204"/>
          </rPr>
          <t xml:space="preserve"> реализация  мероприятий программы осуществляется в плановом режиме, освоение средств планируется до конца 2018 года. Планируемая  доля  детей-сирот и детей, оставшихся без попечения родителей  в возрасте от 6 до 17 лет (включительно), прошедших  оздоровление в организациях отдыха детей и их оздоровления, от общей численности детей, нуждающихся  в оздоровлении, - 37,4 % , планируемое количество для приобретения путевок - 200 шт.</t>
        </r>
      </is>
    </oc>
    <nc r="J29" t="inlineStr">
      <is>
        <r>
          <rPr>
            <u/>
            <sz val="16"/>
            <rFont val="Times New Roman"/>
            <family val="1"/>
            <charset val="204"/>
          </rPr>
          <t>АГ:</t>
        </r>
        <r>
          <rPr>
            <sz val="16"/>
            <rFont val="Times New Roman"/>
            <family val="1"/>
            <charset val="204"/>
          </rPr>
          <t xml:space="preserve"> Функции по обеспечению организации  деятельности  комиссий по делам несовершеннолетних и защите их прав, по опеке и попечительству, предоставление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u/>
            <sz val="16"/>
            <rFont val="Times New Roman"/>
            <family val="1"/>
            <charset val="204"/>
          </rPr>
          <t>ДГХ:</t>
        </r>
        <r>
          <rPr>
            <sz val="16"/>
            <rFont val="Times New Roman"/>
            <family val="1"/>
            <charset val="204"/>
          </rPr>
          <t xml:space="preserve"> В  2018 году запланирован ремонт 4 жилых помещений детям-сиротам по следующим адресам:
- ул. Мелик-Карамова, 41, кв. 19 (60,4 м2);
- ул. 50 лет ВЛКСМ, 11, кв. 54 (40,1 м2);
- ул. Майская, 10, кв. 147 (27,5 м2);
- ул. Мира, 9, кв. 97 (52м2).
По состоянию на 01.07.2018:
1) Оказаны услуги по проверке смет по первым трем адресам на сумму 21,0 тыс.руб.;
2) Заключен муниципальный контракт от 29.05.2018 № 15-ГХ с ООО "Виктум" по ремонту квартир по ул. Мелик-Карамова, 41, кв. 19 и ул. Майская, 10, кв. 147 на сумму 417,32 тыс.руб. Срок выполнения работ - 60 дней с даты заключения контракта.  
3) В процессе заключения муниципальный контракт с ООО "Виктум" на ремонт квартиры по ул. Мира, 9,кв.97 на сумму 200,083 тыс.руб. Срок выполнения работ - 60 дней с даты заключения контракта. 
Резерв для уточнения адресного перечня квартир на проведение работ по ремонту в сумме 3 802,6 тыс.руб., по проверке смет - 4,8 тыс.руб.
Расходы запланированы на 3 квартал 2018 года.
</t>
        </r>
        <r>
          <rPr>
            <u/>
            <sz val="16"/>
            <rFont val="Times New Roman"/>
            <family val="1"/>
            <charset val="204"/>
          </rPr>
          <t xml:space="preserve">ДАиГ: </t>
        </r>
        <r>
          <rPr>
            <sz val="16"/>
            <rFont val="Times New Roman"/>
            <family val="1"/>
            <charset val="204"/>
          </rPr>
          <t xml:space="preserve">В рамках реализации мероприятий программы планируется приобретение жилых помещений для детей-сирот и детей оставшихся без попечения родителей. 
Заявки на проведение аукционов по приобретению жилых помещений для участников программы (детей-сирот) размещены в апреле 2018 года (33 - 1 комн.кв., 78 759,9 тыс.руб.). Состоялся аукцион на приобретение 1 квартиры (33 кв.м). В результате уклонения участника от подписания, контракт не заключен. Ведется работа по включению участника в РНП.  Аукционы на приобретение 32 жилых помещений признаны несостоявшимся, по причине отсутствия претендентов на участие. Повторное размещение заявок на приобретение 32 квартир состоялось 25-26 июня 2018 года. Подведение итогов аукциона - 09.07.2018.
30.03.2018 выделены дополнительные средства из окружного бюджета в размере 26 118,7 тыс.руб. Размещение закупки на приобретение 14 жилых помещений для участников программы состоится в июле 2018 года. 
</t>
        </r>
        <r>
          <rPr>
            <u/>
            <sz val="16"/>
            <rFont val="Times New Roman"/>
            <family val="1"/>
            <charset val="204"/>
          </rPr>
          <t>ДО:</t>
        </r>
        <r>
          <rPr>
            <sz val="16"/>
            <rFont val="Times New Roman"/>
            <family val="1"/>
            <charset val="204"/>
          </rPr>
          <t xml:space="preserve"> реализация  мероприятий программы осуществляется в плановом режиме, освоение средств планируется до конца 2018 года. Планируемая  доля  детей-сирот и детей, оставшихся без попечения родителей  в возрасте от 6 до 17 лет (включительно), прошедших  оздоровление в организациях отдыха детей и их оздоровления, от общей численности детей, нуждающихся  в оздоровлении, - 37,4 % , планируемое количество для приобретения путевок - 200 шт.</t>
        </r>
      </is>
    </nc>
  </rcc>
  <rcv guid="{BEA0FDBA-BB07-4C19-8BBD-5E57EE395C09}" action="delete"/>
  <rdn rId="0" localSheetId="1" customView="1" name="Z_BEA0FDBA_BB07_4C19_8BBD_5E57EE395C09_.wvu.PrintArea" hidden="1" oldHidden="1">
    <formula>'на 01.07.2018'!$A$1:$J$195</formula>
    <oldFormula>'на 01.07.2018'!$A$1:$J$195</oldFormula>
  </rdn>
  <rdn rId="0" localSheetId="1" customView="1" name="Z_BEA0FDBA_BB07_4C19_8BBD_5E57EE395C09_.wvu.PrintTitles" hidden="1" oldHidden="1">
    <formula>'на 01.07.2018'!$5:$8</formula>
    <oldFormula>'на 01.07.2018'!$5:$8</oldFormula>
  </rdn>
  <rdn rId="0" localSheetId="1" customView="1" name="Z_BEA0FDBA_BB07_4C19_8BBD_5E57EE395C09_.wvu.FilterData" hidden="1" oldHidden="1">
    <formula>'на 01.07.2018'!$A$7:$J$397</formula>
    <oldFormula>'на 01.07.2018'!$A$7:$J$397</oldFormula>
  </rdn>
  <rcv guid="{BEA0FDBA-BB07-4C19-8BBD-5E57EE395C09}" action="add"/>
</revisions>
</file>

<file path=xl/revisions/revisionLog6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91" sId="1">
    <oc r="J43" t="inlineStr">
      <is>
        <r>
          <t xml:space="preserve">АГ(ДК): </t>
        </r>
        <r>
          <rPr>
            <sz val="16"/>
            <rFont val="Times New Roman"/>
            <family val="1"/>
            <charset val="204"/>
          </rPr>
          <t xml:space="preserve"> В рамках реализации государственной программы заключено соглашение от 16.03.2018                    №5-СШ/2018 о предоставлении субсидии в 2018 году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проведения тренировочных сборов и участия в соревнованиях. Бюджетные ассигнования запланированы на приобретение спортивного оборудования, экипировки и инвентаря, проведение тренировочных сборов и участие в соревнованиях. Заключены договоры на приобретение инвентаря и возмещены расходы на участие в соревнованиях. Освоение средств планируется в течение 2018 года.                                                        </t>
        </r>
      </is>
    </oc>
    <nc r="J43" t="inlineStr">
      <is>
        <r>
          <t xml:space="preserve">АГ(ДК): </t>
        </r>
        <r>
          <rPr>
            <sz val="16"/>
            <rFont val="Times New Roman"/>
            <family val="1"/>
            <charset val="204"/>
          </rPr>
          <t xml:space="preserve"> В рамках реализации государственной программы заключено соглашение от 16.03.2018                    №5-СШ/2018 о предоставлении субсидии в 2018 году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проведения тренировочных сборов и участия в соревнованиях. Бюджетные ассигнования запланированы на приобретение спортивного оборудования, экипировки и инвентаря, проведение тренировочных сборов и участие в соревнованиях. Заключены договоры на приобретение инвентаря и </t>
        </r>
        <r>
          <rPr>
            <sz val="16"/>
            <color rgb="FFFF0000"/>
            <rFont val="Times New Roman"/>
            <family val="1"/>
            <charset val="204"/>
          </rPr>
          <t>возмещены расходы</t>
        </r>
        <r>
          <rPr>
            <sz val="16"/>
            <rFont val="Times New Roman"/>
            <family val="1"/>
            <charset val="204"/>
          </rPr>
          <t xml:space="preserve"> на участие в соревнованиях. Освоение средств планируется в течение 2018 года.                                                        </t>
        </r>
      </is>
    </nc>
  </rcc>
  <rcv guid="{BEA0FDBA-BB07-4C19-8BBD-5E57EE395C09}" action="delete"/>
  <rdn rId="0" localSheetId="1" customView="1" name="Z_BEA0FDBA_BB07_4C19_8BBD_5E57EE395C09_.wvu.PrintArea" hidden="1" oldHidden="1">
    <formula>'на 01.07.2018'!$A$1:$J$195</formula>
    <oldFormula>'на 01.07.2018'!$A$1:$J$195</oldFormula>
  </rdn>
  <rdn rId="0" localSheetId="1" customView="1" name="Z_BEA0FDBA_BB07_4C19_8BBD_5E57EE395C09_.wvu.PrintTitles" hidden="1" oldHidden="1">
    <formula>'на 01.07.2018'!$5:$8</formula>
    <oldFormula>'на 01.07.2018'!$5:$8</oldFormula>
  </rdn>
  <rdn rId="0" localSheetId="1" customView="1" name="Z_BEA0FDBA_BB07_4C19_8BBD_5E57EE395C09_.wvu.FilterData" hidden="1" oldHidden="1">
    <formula>'на 01.07.2018'!$A$7:$J$397</formula>
    <oldFormula>'на 01.07.2018'!$A$7:$J$397</oldFormula>
  </rdn>
  <rcv guid="{BEA0FDBA-BB07-4C19-8BBD-5E57EE395C09}" action="add"/>
</revisions>
</file>

<file path=xl/revisions/revisionLog6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95" sId="1">
    <oc r="J43" t="inlineStr">
      <is>
        <r>
          <t xml:space="preserve">АГ(ДК): </t>
        </r>
        <r>
          <rPr>
            <sz val="16"/>
            <rFont val="Times New Roman"/>
            <family val="1"/>
            <charset val="204"/>
          </rPr>
          <t xml:space="preserve"> В рамках реализации государственной программы заключено соглашение от 16.03.2018                    №5-СШ/2018 о предоставлении субсидии в 2018 году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проведения тренировочных сборов и участия в соревнованиях. Бюджетные ассигнования запланированы на приобретение спортивного оборудования, экипировки и инвентаря, проведение тренировочных сборов и участие в соревнованиях. Заключены договоры на приобретение инвентаря и </t>
        </r>
        <r>
          <rPr>
            <sz val="16"/>
            <color rgb="FFFF0000"/>
            <rFont val="Times New Roman"/>
            <family val="1"/>
            <charset val="204"/>
          </rPr>
          <t>возмещены расходы</t>
        </r>
        <r>
          <rPr>
            <sz val="16"/>
            <rFont val="Times New Roman"/>
            <family val="1"/>
            <charset val="204"/>
          </rPr>
          <t xml:space="preserve"> на участие в соревнованиях. Освоение средств планируется в течение 2018 года.                                                        </t>
        </r>
      </is>
    </oc>
    <nc r="J43" t="inlineStr">
      <is>
        <r>
          <t xml:space="preserve">АГ(ДК): </t>
        </r>
        <r>
          <rPr>
            <sz val="16"/>
            <rFont val="Times New Roman"/>
            <family val="1"/>
            <charset val="204"/>
          </rPr>
          <t xml:space="preserve"> В рамках реализации государственной программы заключено соглашение от 16.03.2018                    №5-СШ/2018 о предоставлении субсидии в 2018 году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проведения тренировочных сборов и участия в соревнованиях. Бюджетные ассигнования запланированы на приобретение спортивного оборудования, экипировки и инвентаря, проведение тренировочных сборов и участие в соревнованиях. Заключены договоры на приобретение инвентаря и </t>
        </r>
        <r>
          <rPr>
            <sz val="16"/>
            <color rgb="FFFF0000"/>
            <rFont val="Times New Roman"/>
            <family val="1"/>
            <charset val="204"/>
          </rPr>
          <t>приняли участие в соревнованиях.</t>
        </r>
        <r>
          <rPr>
            <sz val="16"/>
            <rFont val="Times New Roman"/>
            <family val="1"/>
            <charset val="204"/>
          </rPr>
          <t xml:space="preserve"> Освоение средств планируется в течение 2018 года.                                                        </t>
        </r>
      </is>
    </nc>
  </rcc>
</revisions>
</file>

<file path=xl/revisions/revisionLog6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96" sId="1">
    <oc r="J21" t="inlineStr">
      <is>
        <r>
          <rPr>
            <u/>
            <sz val="16"/>
            <rFont val="Times New Roman"/>
            <family val="1"/>
            <charset val="204"/>
          </rPr>
          <t>ДО</t>
        </r>
        <r>
          <rPr>
            <sz val="16"/>
            <rFont val="Times New Roman"/>
            <family val="1"/>
            <charset val="204"/>
          </rPr>
          <t>: Реализация программы осуществляется в плановом режиме, освоение средств планируется до конца 2018 года.</t>
        </r>
        <r>
          <rPr>
            <sz val="16"/>
            <color rgb="FFFF0000"/>
            <rFont val="Times New Roman"/>
            <family val="2"/>
            <charset val="204"/>
          </rPr>
          <t xml:space="preserve">
</t>
        </r>
        <r>
          <rPr>
            <sz val="16"/>
            <rFont val="Times New Roman"/>
            <family val="1"/>
            <charset val="204"/>
          </rPr>
          <t>Численность воспитанников, получающих муниципальную услугу «Реализация основных общеобразовательных программ дошкольного образования», на конец года - 30 717 чел.
Численность воспитанников частных организаций, осуществляющих образовательную деятельность по реализации образовательных программ дошкольного образования, на конец года - 1 189 чел.
Численность учащихся, получающих муниципальные услуги «Реализация основных общеобразовательных программ начального общего образования», «Реализация основных общеобразовательных программ основного общего образования», «Реализация основных общеобразовательных программ среднего общего образования» на конец года - 48 757 чел.
Численность учащихся частных общеобразовательных организаций на конец года - 438 чел.
Численность учащихся, получающих муниципальную услугу «Реализация дополнительных общеразвивающих программ», на конец года - 8 482 чел.
Численность детей, получающих муниципальную услугу «Организация отдыха детей и молодежи» в оздоровительных лагерях с дневным пребыванием детей - 11 000 чел.</t>
        </r>
        <r>
          <rPr>
            <sz val="16"/>
            <color rgb="FFFF0000"/>
            <rFont val="Times New Roman"/>
            <family val="2"/>
            <charset val="204"/>
          </rPr>
          <t xml:space="preserve">
</t>
        </r>
        <r>
          <rPr>
            <sz val="16"/>
            <rFont val="Times New Roman"/>
            <family val="1"/>
            <charset val="204"/>
          </rPr>
          <t>Численность детей, посещающих лагерь с дневным пребыванием детей на базе некоммерческих организаций, юридических лиц, не являющихся муниципальными учреждениями - 745 чел.
Планируемое для приобретения количество путевок для детей в возрасте от 6 до 17 лет  в организации, обеспечивающие отдых и оздоровление детей - 2 972 шт.
Достижение уровня средней заработной платы по педагогическим работникам муниципальных организаций дополнительного образования детей подведомственных департаменту образования на 01.07.2018 составило</t>
        </r>
        <r>
          <rPr>
            <sz val="16"/>
            <color rgb="FFFF0000"/>
            <rFont val="Times New Roman"/>
            <family val="2"/>
            <charset val="204"/>
          </rPr>
          <t xml:space="preserve"> 80 448,50 рублей.
</t>
        </r>
        <r>
          <rPr>
            <u/>
            <sz val="16"/>
            <rFont val="Times New Roman"/>
            <family val="1"/>
            <charset val="204"/>
          </rPr>
          <t xml:space="preserve">ДАиГ: </t>
        </r>
        <r>
          <rPr>
            <sz val="16"/>
            <rFont val="Times New Roman"/>
            <family val="1"/>
            <charset val="204"/>
          </rPr>
          <t xml:space="preserve">В рамках реализации государственной программы предусмотрены средства:
 1. На выполнение проектно-изыскательских работ по объектам "Средняя общеобразовательная школа в микрорайоне 32 г.Сургута", "Средняя общеобразовательная школа в микрорайоне 33 г.Сургута".  Заключен муниципальный контракт №15П/2017 от 04.10.2017 с ЗАО "Проектно-инвестиционная компания", сумма по контракту 16 888,2 тыс. руб. Срок выполнения работ - 9 месяцев с даты заключения контракта.  В 2017 году выполнено работ на сумму 7 277,6 тыс. руб. (6549,9 тыс.руб. - средства окружного бюджета, 727,7 тыс.руб. - средства местного бюджета). 
По "СОШ №32" получено положительное заключение гос.экспертизы проектной документации и инженерных изысканий  № 86 -1 -1-3 -0169 -18 от 31.05.2018. По "СОШ №33" направлен пакет документов на прохождение гос. экспертизы и проверки сметной стоимости. Учитывая сроки прохождения экспертизы, работы будут приняты и оплачены в следующем отчетном периоде. 
Заключен договор № 433/2017/ТП от 29.12.2017 г. с СГЭС по "Средней общеобразовательной школе в мкр.33 г. Сургута" на подключение объекта к электрическим сетям в сумме 82,20 тыс. руб. В текущем году размер платы составляет 60 % от договора - 49,32 тыс. руб., из них оплачено за счет средств местного бюджета в размере 4,93 тыс. руб.; 44,39 тыс. руб. будет оплачена в следующем отчетном периоде по факту поступления средств из округа. Остаток суммы в размере 32,88 тыс. руб. будет оплачен по факту подключения объекта к электросетям.
 2. На выкуп объектов дошкольного образования - "Детский сад в мкр.20А" и "Развитие застроенной территории части квартала 23А г.Сургута". Выкуп будет произведен по мере готовности объектов ориентировочно в IV квартале.
                        </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Реализация программы осуществляется в плановом режиме, освоение средств планируется до конца 2018 года. Планируемый показатель "Численность детей, посетивших лагерь дневного пребывания" - 700 чел.    </t>
        </r>
        <r>
          <rPr>
            <sz val="16"/>
            <color rgb="FFFF0000"/>
            <rFont val="Times New Roman"/>
            <family val="2"/>
            <charset val="204"/>
          </rPr>
          <t xml:space="preserve">            
</t>
        </r>
        <r>
          <rPr>
            <sz val="16"/>
            <rFont val="Times New Roman"/>
            <family val="1"/>
            <charset val="204"/>
          </rPr>
          <t xml:space="preserve">Достижение уровня средней заработной платы  на 01.07.2018 года по педагогическим работникам муниципальных организаций дополнительного образования детей составило 85 480,00 рублей. </t>
        </r>
      </is>
    </oc>
    <nc r="J21" t="inlineStr">
      <is>
        <r>
          <rPr>
            <u/>
            <sz val="16"/>
            <rFont val="Times New Roman"/>
            <family val="1"/>
            <charset val="204"/>
          </rPr>
          <t>ДО</t>
        </r>
        <r>
          <rPr>
            <sz val="16"/>
            <rFont val="Times New Roman"/>
            <family val="1"/>
            <charset val="204"/>
          </rPr>
          <t>: Реализация программы осуществляется в плановом режиме, освоение средств планируется до конца 2018 года.</t>
        </r>
        <r>
          <rPr>
            <sz val="16"/>
            <color rgb="FFFF0000"/>
            <rFont val="Times New Roman"/>
            <family val="2"/>
            <charset val="204"/>
          </rPr>
          <t xml:space="preserve">
</t>
        </r>
        <r>
          <rPr>
            <sz val="16"/>
            <rFont val="Times New Roman"/>
            <family val="1"/>
            <charset val="204"/>
          </rPr>
          <t>Численность воспитанников, получающих муниципальную услугу «Реализация основных общеобразовательных программ дошкольного образования», на конец года - 30 717 чел.
Численность воспитанников частных организаций, осуществляющих образовательную деятельность по реализации образовательных программ дошкольного образования, на конец года - 1 189 чел.
Численность учащихся, получающих муниципальные услуги «Реализация основных общеобразовательных программ начального общего образования», «Реализация основных общеобразовательных программ основного общего образования», «Реализация основных общеобразовательных программ среднего общего образования» на конец года - 48 757 чел.
Численность учащихся частных общеобразовательных организаций на конец года - 438 чел.
Численность учащихся, получающих муниципальную услугу «Реализация дополнительных общеразвивающих программ», на конец года - 8 482 чел.
Численность детей, получающих муниципальную услугу «Организация отдыха детей и молодежи» в оздоровительных лагерях с дневным пребыванием детей - 11 000 чел.</t>
        </r>
        <r>
          <rPr>
            <sz val="16"/>
            <color rgb="FFFF0000"/>
            <rFont val="Times New Roman"/>
            <family val="2"/>
            <charset val="204"/>
          </rPr>
          <t xml:space="preserve">
</t>
        </r>
        <r>
          <rPr>
            <sz val="16"/>
            <rFont val="Times New Roman"/>
            <family val="1"/>
            <charset val="204"/>
          </rPr>
          <t>Численность детей, посещающих лагерь с дневным пребыванием детей на базе некоммерческих организаций, юридических лиц, не являющихся муниципальными учреждениями - 745 чел.
Планируемое для приобретения количество путевок для детей в возрасте от 6 до 17 лет  в организации, обеспечивающие отдых и оздоровление детей - 2 972 шт.
Достижение уровня средней заработной платы по педагогическим работникам муниципальных организаций дополнительного образования детей подведомственных департаменту образования на 01.07.2018 составило</t>
        </r>
        <r>
          <rPr>
            <sz val="16"/>
            <color rgb="FFFF0000"/>
            <rFont val="Times New Roman"/>
            <family val="2"/>
            <charset val="204"/>
          </rPr>
          <t xml:space="preserve"> 79 952, 9 рублей.
</t>
        </r>
        <r>
          <rPr>
            <u/>
            <sz val="16"/>
            <rFont val="Times New Roman"/>
            <family val="1"/>
            <charset val="204"/>
          </rPr>
          <t xml:space="preserve">ДАиГ: </t>
        </r>
        <r>
          <rPr>
            <sz val="16"/>
            <rFont val="Times New Roman"/>
            <family val="1"/>
            <charset val="204"/>
          </rPr>
          <t xml:space="preserve">В рамках реализации государственной программы предусмотрены средства:
 1. На выполнение проектно-изыскательских работ по объектам "Средняя общеобразовательная школа в микрорайоне 32 г.Сургута", "Средняя общеобразовательная школа в микрорайоне 33 г.Сургута".  Заключен муниципальный контракт №15П/2017 от 04.10.2017 с ЗАО "Проектно-инвестиционная компания", сумма по контракту 16 888,2 тыс. руб. Срок выполнения работ - 9 месяцев с даты заключения контракта.  В 2017 году выполнено работ на сумму 7 277,6 тыс. руб. (6549,9 тыс.руб. - средства окружного бюджета, 727,7 тыс.руб. - средства местного бюджета). 
По "СОШ №32" получено положительное заключение гос.экспертизы проектной документации и инженерных изысканий  № 86 -1 -1-3 -0169 -18 от 31.05.2018. По "СОШ №33" направлен пакет документов на прохождение гос. экспертизы и проверки сметной стоимости. Учитывая сроки прохождения экспертизы, работы будут приняты и оплачены в следующем отчетном периоде. 
Заключен договор № 433/2017/ТП от 29.12.2017 г. с СГЭС по "Средней общеобразовательной школе в мкр.33 г. Сургута" на подключение объекта к электрическим сетям в сумме 82,20 тыс. руб. В текущем году размер платы составляет 60 % от договора - 49,32 тыс. руб., из них оплачено за счет средств местного бюджета в размере 4,93 тыс. руб.; 44,39 тыс. руб. будет оплачена в следующем отчетном периоде по факту поступления средств из округа. Остаток суммы в размере 32,88 тыс. руб. будет оплачен по факту подключения объекта к электросетям.
 2. На выкуп объектов дошкольного образования - "Детский сад в мкр.20А" и "Развитие застроенной территории части квартала 23А г.Сургута". Выкуп будет произведен по мере готовности объектов ориентировочно в IV квартале.
                        </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Реализация программы осуществляется в плановом режиме, освоение средств планируется до конца 2018 года. Планируемый показатель "Численность детей, посетивших лагерь дневного пребывания" - 700 чел.    </t>
        </r>
        <r>
          <rPr>
            <sz val="16"/>
            <color rgb="FFFF0000"/>
            <rFont val="Times New Roman"/>
            <family val="2"/>
            <charset val="204"/>
          </rPr>
          <t xml:space="preserve">            
</t>
        </r>
        <r>
          <rPr>
            <sz val="16"/>
            <rFont val="Times New Roman"/>
            <family val="1"/>
            <charset val="204"/>
          </rPr>
          <t xml:space="preserve">Достижение уровня средней заработной платы  на 01.07.2018 года по педагогическим работникам муниципальных организаций дополнительного образования детей составило 85 480,00 рублей. </t>
        </r>
      </is>
    </nc>
  </rcc>
  <rcv guid="{3EEA7E1A-5F2B-4408-A34C-1F0223B5B245}" action="delete"/>
  <rdn rId="0" localSheetId="1" customView="1" name="Z_3EEA7E1A_5F2B_4408_A34C_1F0223B5B245_.wvu.PrintArea" hidden="1" oldHidden="1">
    <formula>'на 01.07.2018'!$A$1:$J$196</formula>
    <oldFormula>'на 01.07.2018'!$A$1:$J$196</oldFormula>
  </rdn>
  <rdn rId="0" localSheetId="1" customView="1" name="Z_3EEA7E1A_5F2B_4408_A34C_1F0223B5B245_.wvu.PrintTitles" hidden="1" oldHidden="1">
    <formula>'на 01.07.2018'!$5:$8</formula>
    <oldFormula>'на 01.07.2018'!$5:$8</oldFormula>
  </rdn>
  <rdn rId="0" localSheetId="1" customView="1" name="Z_3EEA7E1A_5F2B_4408_A34C_1F0223B5B245_.wvu.FilterData" hidden="1" oldHidden="1">
    <formula>'на 01.07.2018'!$A$7:$J$397</formula>
    <oldFormula>'на 01.07.2018'!$A$7:$J$397</oldFormula>
  </rdn>
  <rcv guid="{3EEA7E1A-5F2B-4408-A34C-1F0223B5B245}" action="add"/>
</revisions>
</file>

<file path=xl/revisions/revisionLog6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00" sId="1">
    <oc r="J21" t="inlineStr">
      <is>
        <r>
          <rPr>
            <u/>
            <sz val="16"/>
            <rFont val="Times New Roman"/>
            <family val="1"/>
            <charset val="204"/>
          </rPr>
          <t>ДО</t>
        </r>
        <r>
          <rPr>
            <sz val="16"/>
            <rFont val="Times New Roman"/>
            <family val="1"/>
            <charset val="204"/>
          </rPr>
          <t>: Реализация программы осуществляется в плановом режиме, освоение средств планируется до конца 2018 года.</t>
        </r>
        <r>
          <rPr>
            <sz val="16"/>
            <color rgb="FFFF0000"/>
            <rFont val="Times New Roman"/>
            <family val="2"/>
            <charset val="204"/>
          </rPr>
          <t xml:space="preserve">
</t>
        </r>
        <r>
          <rPr>
            <sz val="16"/>
            <rFont val="Times New Roman"/>
            <family val="1"/>
            <charset val="204"/>
          </rPr>
          <t>Численность воспитанников, получающих муниципальную услугу «Реализация основных общеобразовательных программ дошкольного образования», на конец года - 30 717 чел.
Численность воспитанников частных организаций, осуществляющих образовательную деятельность по реализации образовательных программ дошкольного образования, на конец года - 1 189 чел.
Численность учащихся, получающих муниципальные услуги «Реализация основных общеобразовательных программ начального общего образования», «Реализация основных общеобразовательных программ основного общего образования», «Реализация основных общеобразовательных программ среднего общего образования» на конец года - 48 757 чел.
Численность учащихся частных общеобразовательных организаций на конец года - 438 чел.
Численность учащихся, получающих муниципальную услугу «Реализация дополнительных общеразвивающих программ», на конец года - 8 482 чел.
Численность детей, получающих муниципальную услугу «Организация отдыха детей и молодежи» в оздоровительных лагерях с дневным пребыванием детей - 11 000 чел.</t>
        </r>
        <r>
          <rPr>
            <sz val="16"/>
            <color rgb="FFFF0000"/>
            <rFont val="Times New Roman"/>
            <family val="2"/>
            <charset val="204"/>
          </rPr>
          <t xml:space="preserve">
</t>
        </r>
        <r>
          <rPr>
            <sz val="16"/>
            <rFont val="Times New Roman"/>
            <family val="1"/>
            <charset val="204"/>
          </rPr>
          <t>Численность детей, посещающих лагерь с дневным пребыванием детей на базе некоммерческих организаций, юридических лиц, не являющихся муниципальными учреждениями - 745 чел.
Планируемое для приобретения количество путевок для детей в возрасте от 6 до 17 лет  в организации, обеспечивающие отдых и оздоровление детей - 2 972 шт.
Достижение уровня средней заработной платы по педагогическим работникам муниципальных организаций дополнительного образования детей подведомственных департаменту образования на 01.07.2018 составило</t>
        </r>
        <r>
          <rPr>
            <sz val="16"/>
            <color rgb="FFFF0000"/>
            <rFont val="Times New Roman"/>
            <family val="2"/>
            <charset val="204"/>
          </rPr>
          <t xml:space="preserve"> 79 952, 9 рублей.
</t>
        </r>
        <r>
          <rPr>
            <u/>
            <sz val="16"/>
            <rFont val="Times New Roman"/>
            <family val="1"/>
            <charset val="204"/>
          </rPr>
          <t xml:space="preserve">ДАиГ: </t>
        </r>
        <r>
          <rPr>
            <sz val="16"/>
            <rFont val="Times New Roman"/>
            <family val="1"/>
            <charset val="204"/>
          </rPr>
          <t xml:space="preserve">В рамках реализации государственной программы предусмотрены средства:
 1. На выполнение проектно-изыскательских работ по объектам "Средняя общеобразовательная школа в микрорайоне 32 г.Сургута", "Средняя общеобразовательная школа в микрорайоне 33 г.Сургута".  Заключен муниципальный контракт №15П/2017 от 04.10.2017 с ЗАО "Проектно-инвестиционная компания", сумма по контракту 16 888,2 тыс. руб. Срок выполнения работ - 9 месяцев с даты заключения контракта.  В 2017 году выполнено работ на сумму 7 277,6 тыс. руб. (6549,9 тыс.руб. - средства окружного бюджета, 727,7 тыс.руб. - средства местного бюджета). 
По "СОШ №32" получено положительное заключение гос.экспертизы проектной документации и инженерных изысканий  № 86 -1 -1-3 -0169 -18 от 31.05.2018. По "СОШ №33" направлен пакет документов на прохождение гос. экспертизы и проверки сметной стоимости. Учитывая сроки прохождения экспертизы, работы будут приняты и оплачены в следующем отчетном периоде. 
Заключен договор № 433/2017/ТП от 29.12.2017 г. с СГЭС по "Средней общеобразовательной школе в мкр.33 г. Сургута" на подключение объекта к электрическим сетям в сумме 82,20 тыс. руб. В текущем году размер платы составляет 60 % от договора - 49,32 тыс. руб., из них оплачено за счет средств местного бюджета в размере 4,93 тыс. руб.; 44,39 тыс. руб. будет оплачена в следующем отчетном периоде по факту поступления средств из округа. Остаток суммы в размере 32,88 тыс. руб. будет оплачен по факту подключения объекта к электросетям.
 2. На выкуп объектов дошкольного образования - "Детский сад в мкр.20А" и "Развитие застроенной территории части квартала 23А г.Сургута". Выкуп будет произведен по мере готовности объектов ориентировочно в IV квартале.
                        </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Реализация программы осуществляется в плановом режиме, освоение средств планируется до конца 2018 года. Планируемый показатель "Численность детей, посетивших лагерь дневного пребывания" - 700 чел.    </t>
        </r>
        <r>
          <rPr>
            <sz val="16"/>
            <color rgb="FFFF0000"/>
            <rFont val="Times New Roman"/>
            <family val="2"/>
            <charset val="204"/>
          </rPr>
          <t xml:space="preserve">            
</t>
        </r>
        <r>
          <rPr>
            <sz val="16"/>
            <rFont val="Times New Roman"/>
            <family val="1"/>
            <charset val="204"/>
          </rPr>
          <t xml:space="preserve">Достижение уровня средней заработной платы  на 01.07.2018 года по педагогическим работникам муниципальных организаций дополнительного образования детей составило 85 480,00 рублей. </t>
        </r>
      </is>
    </oc>
    <nc r="J21" t="inlineStr">
      <is>
        <r>
          <rPr>
            <u/>
            <sz val="16"/>
            <rFont val="Times New Roman"/>
            <family val="1"/>
            <charset val="204"/>
          </rPr>
          <t>ДО</t>
        </r>
        <r>
          <rPr>
            <sz val="16"/>
            <rFont val="Times New Roman"/>
            <family val="1"/>
            <charset val="204"/>
          </rPr>
          <t>: Реализация программы осуществляется в плановом режиме, освоение средств планируется до конца 2018 года.</t>
        </r>
        <r>
          <rPr>
            <sz val="16"/>
            <color rgb="FFFF0000"/>
            <rFont val="Times New Roman"/>
            <family val="2"/>
            <charset val="204"/>
          </rPr>
          <t xml:space="preserve">
</t>
        </r>
        <r>
          <rPr>
            <sz val="16"/>
            <rFont val="Times New Roman"/>
            <family val="1"/>
            <charset val="204"/>
          </rPr>
          <t>Численность воспитанников, получающих муниципальную услугу «Реализация основных общеобразовательных программ дошкольного образования», на конец года - 30 717 чел.
Численность воспитанников частных организаций, осуществляющих образовательную деятельность по реализации образовательных программ дошкольного образования, на конец года - 1 189 чел.
Численность учащихся, получающих муниципальные услуги «Реализация основных общеобразовательных программ начального общего образования», «Реализация основных общеобразовательных программ основного общего образования», «Реализация основных общеобразовательных программ среднего общего образования» на конец года - 48 757 чел.
Численность учащихся частных общеобразовательных организаций на конец года - 438 чел.
Численность учащихся, получающих муниципальную услугу «Реализация дополнительных общеразвивающих программ», на конец года - 8 482 чел.
Численность детей, получающих муниципальную услугу «Организация отдыха детей и молодежи» в оздоровительных лагерях с дневным пребыванием детей - 11 000 чел.</t>
        </r>
        <r>
          <rPr>
            <sz val="16"/>
            <color rgb="FFFF0000"/>
            <rFont val="Times New Roman"/>
            <family val="2"/>
            <charset val="204"/>
          </rPr>
          <t xml:space="preserve">
</t>
        </r>
        <r>
          <rPr>
            <sz val="16"/>
            <rFont val="Times New Roman"/>
            <family val="1"/>
            <charset val="204"/>
          </rPr>
          <t>Численность детей, посещающих лагерь с дневным пребыванием детей на базе некоммерческих организаций, юридических лиц, не являющихся муниципальными учреждениями - 745 чел.
Планируемое для приобретения количество путевок для детей в возрасте от 6 до 17 лет  в организации, обеспечивающие отдых и оздоровление детей - 2 972 шт.
Достижение уровня средней заработной платы по педагогическим работникам муниципальных организаций дополнительного образования детей подведомственных департаменту образования на 01.07.2018 составило</t>
        </r>
        <r>
          <rPr>
            <sz val="16"/>
            <color rgb="FFFF0000"/>
            <rFont val="Times New Roman"/>
            <family val="2"/>
            <charset val="204"/>
          </rPr>
          <t xml:space="preserve"> 79 952, 90 рублей.
</t>
        </r>
        <r>
          <rPr>
            <u/>
            <sz val="16"/>
            <rFont val="Times New Roman"/>
            <family val="1"/>
            <charset val="204"/>
          </rPr>
          <t xml:space="preserve">ДАиГ: </t>
        </r>
        <r>
          <rPr>
            <sz val="16"/>
            <rFont val="Times New Roman"/>
            <family val="1"/>
            <charset val="204"/>
          </rPr>
          <t xml:space="preserve">В рамках реализации государственной программы предусмотрены средства:
 1. На выполнение проектно-изыскательских работ по объектам "Средняя общеобразовательная школа в микрорайоне 32 г.Сургута", "Средняя общеобразовательная школа в микрорайоне 33 г.Сургута".  Заключен муниципальный контракт №15П/2017 от 04.10.2017 с ЗАО "Проектно-инвестиционная компания", сумма по контракту 16 888,2 тыс. руб. Срок выполнения работ - 9 месяцев с даты заключения контракта.  В 2017 году выполнено работ на сумму 7 277,6 тыс. руб. (6549,9 тыс.руб. - средства окружного бюджета, 727,7 тыс.руб. - средства местного бюджета). 
По "СОШ №32" получено положительное заключение гос.экспертизы проектной документации и инженерных изысканий  № 86 -1 -1-3 -0169 -18 от 31.05.2018. По "СОШ №33" направлен пакет документов на прохождение гос. экспертизы и проверки сметной стоимости. Учитывая сроки прохождения экспертизы, работы будут приняты и оплачены в следующем отчетном периоде. 
Заключен договор № 433/2017/ТП от 29.12.2017 г. с СГЭС по "Средней общеобразовательной школе в мкр.33 г. Сургута" на подключение объекта к электрическим сетям в сумме 82,20 тыс. руб. В текущем году размер платы составляет 60 % от договора - 49,32 тыс. руб., из них оплачено за счет средств местного бюджета в размере 4,93 тыс. руб.; 44,39 тыс. руб. будет оплачена в следующем отчетном периоде по факту поступления средств из округа. Остаток суммы в размере 32,88 тыс. руб. будет оплачен по факту подключения объекта к электросетям.
 2. На выкуп объектов дошкольного образования - "Детский сад в мкр.20А" и "Развитие застроенной территории части квартала 23А г.Сургута". Выкуп будет произведен по мере готовности объектов ориентировочно в IV квартале.
                        </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Реализация программы осуществляется в плановом режиме, освоение средств планируется до конца 2018 года. Планируемый показатель "Численность детей, посетивших лагерь дневного пребывания" - 700 чел.    </t>
        </r>
        <r>
          <rPr>
            <sz val="16"/>
            <color rgb="FFFF0000"/>
            <rFont val="Times New Roman"/>
            <family val="2"/>
            <charset val="204"/>
          </rPr>
          <t xml:space="preserve">            
</t>
        </r>
        <r>
          <rPr>
            <sz val="16"/>
            <rFont val="Times New Roman"/>
            <family val="1"/>
            <charset val="204"/>
          </rPr>
          <t xml:space="preserve">Достижение уровня средней заработной платы  на 01.07.2018 года по педагогическим работникам муниципальных организаций дополнительного образования детей составило 85 480,00 рублей. </t>
        </r>
      </is>
    </nc>
  </rcc>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43" start="0" length="0">
    <dxf>
      <font>
        <sz val="16"/>
        <color auto="1"/>
      </font>
    </dxf>
  </rfmt>
  <rcc rId="1294" sId="1">
    <oc r="J43" t="inlineStr">
      <is>
        <r>
          <rPr>
            <u/>
            <sz val="16"/>
            <rFont val="Times New Roman"/>
            <family val="1"/>
            <charset val="204"/>
          </rPr>
          <t xml:space="preserve">АГ(ДК): </t>
        </r>
        <r>
          <rPr>
            <sz val="16"/>
            <rFont val="Times New Roman"/>
            <family val="1"/>
            <charset val="204"/>
          </rPr>
          <t xml:space="preserve"> В рамках реализации государственной программы заключено соглашение от 16.03.2018                    №5-СШ/2018 о предоставлении субсидии в 2018 году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проведения тренировочных сборов и участия в соревнованиях. </t>
        </r>
        <r>
          <rPr>
            <sz val="16"/>
            <color rgb="FFFF0000"/>
            <rFont val="Times New Roman"/>
            <family val="2"/>
            <charset val="204"/>
          </rPr>
          <t xml:space="preserve">Бюджетные ассигнования запланированы на приобретение спортивного оборудования, экипировки и инвентаря, проведение тренировочных сборов и участие в соревнованиях. Освоение средств планируется в течение 2018 года.                                                        </t>
        </r>
      </is>
    </oc>
    <nc r="J43" t="inlineStr">
      <is>
        <r>
          <t xml:space="preserve">АГ(ДК): </t>
        </r>
        <r>
          <rPr>
            <sz val="16"/>
            <rFont val="Times New Roman"/>
            <family val="1"/>
            <charset val="204"/>
          </rPr>
          <t xml:space="preserve"> В рамках реализации государственной программы заключено соглашение от 16.03.2018                    №5-СШ/2018 о предоставлении субсидии в 2018 году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проведения тренировочных сборов и участия в соревнованиях. Бюджетные ассигнования запланированы на приобретение спортивного оборудования, экипировки и инвентаря, проведение тренировочных сборов и участие в соревнованиях. </t>
        </r>
        <r>
          <rPr>
            <sz val="16"/>
            <color rgb="FFFF0000"/>
            <rFont val="Times New Roman"/>
            <family val="1"/>
            <charset val="204"/>
          </rPr>
          <t>Заключены договоры на приобретение инвентаря</t>
        </r>
        <r>
          <rPr>
            <sz val="16"/>
            <rFont val="Times New Roman"/>
            <family val="1"/>
            <charset val="204"/>
          </rPr>
          <t xml:space="preserve"> Освоение средств планируется в течение 2018 года.                                                        </t>
        </r>
      </is>
    </nc>
  </rcc>
</revisions>
</file>

<file path=xl/revisions/revisionLog7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01" sId="1">
    <oc r="J21" t="inlineStr">
      <is>
        <r>
          <rPr>
            <u/>
            <sz val="16"/>
            <rFont val="Times New Roman"/>
            <family val="1"/>
            <charset val="204"/>
          </rPr>
          <t>ДО</t>
        </r>
        <r>
          <rPr>
            <sz val="16"/>
            <rFont val="Times New Roman"/>
            <family val="1"/>
            <charset val="204"/>
          </rPr>
          <t>: Реализация программы осуществляется в плановом режиме, освоение средств планируется до конца 2018 года.</t>
        </r>
        <r>
          <rPr>
            <sz val="16"/>
            <color rgb="FFFF0000"/>
            <rFont val="Times New Roman"/>
            <family val="2"/>
            <charset val="204"/>
          </rPr>
          <t xml:space="preserve">
</t>
        </r>
        <r>
          <rPr>
            <sz val="16"/>
            <rFont val="Times New Roman"/>
            <family val="1"/>
            <charset val="204"/>
          </rPr>
          <t>Численность воспитанников, получающих муниципальную услугу «Реализация основных общеобразовательных программ дошкольного образования», на конец года - 30 717 чел.
Численность воспитанников частных организаций, осуществляющих образовательную деятельность по реализации образовательных программ дошкольного образования, на конец года - 1 189 чел.
Численность учащихся, получающих муниципальные услуги «Реализация основных общеобразовательных программ начального общего образования», «Реализация основных общеобразовательных программ основного общего образования», «Реализация основных общеобразовательных программ среднего общего образования» на конец года - 48 757 чел.
Численность учащихся частных общеобразовательных организаций на конец года - 438 чел.
Численность учащихся, получающих муниципальную услугу «Реализация дополнительных общеразвивающих программ», на конец года - 8 482 чел.
Численность детей, получающих муниципальную услугу «Организация отдыха детей и молодежи» в оздоровительных лагерях с дневным пребыванием детей - 11 000 чел.</t>
        </r>
        <r>
          <rPr>
            <sz val="16"/>
            <color rgb="FFFF0000"/>
            <rFont val="Times New Roman"/>
            <family val="2"/>
            <charset val="204"/>
          </rPr>
          <t xml:space="preserve">
</t>
        </r>
        <r>
          <rPr>
            <sz val="16"/>
            <rFont val="Times New Roman"/>
            <family val="1"/>
            <charset val="204"/>
          </rPr>
          <t>Численность детей, посещающих лагерь с дневным пребыванием детей на базе некоммерческих организаций, юридических лиц, не являющихся муниципальными учреждениями - 745 чел.
Планируемое для приобретения количество путевок для детей в возрасте от 6 до 17 лет  в организации, обеспечивающие отдых и оздоровление детей - 2 972 шт.
Достижение уровня средней заработной платы по педагогическим работникам муниципальных организаций дополнительного образования детей подведомственных департаменту образования на 01.07.2018 составило</t>
        </r>
        <r>
          <rPr>
            <sz val="16"/>
            <color rgb="FFFF0000"/>
            <rFont val="Times New Roman"/>
            <family val="2"/>
            <charset val="204"/>
          </rPr>
          <t xml:space="preserve"> 79 952, 90 рублей.
</t>
        </r>
        <r>
          <rPr>
            <u/>
            <sz val="16"/>
            <rFont val="Times New Roman"/>
            <family val="1"/>
            <charset val="204"/>
          </rPr>
          <t xml:space="preserve">ДАиГ: </t>
        </r>
        <r>
          <rPr>
            <sz val="16"/>
            <rFont val="Times New Roman"/>
            <family val="1"/>
            <charset val="204"/>
          </rPr>
          <t xml:space="preserve">В рамках реализации государственной программы предусмотрены средства:
 1. На выполнение проектно-изыскательских работ по объектам "Средняя общеобразовательная школа в микрорайоне 32 г.Сургута", "Средняя общеобразовательная школа в микрорайоне 33 г.Сургута".  Заключен муниципальный контракт №15П/2017 от 04.10.2017 с ЗАО "Проектно-инвестиционная компания", сумма по контракту 16 888,2 тыс. руб. Срок выполнения работ - 9 месяцев с даты заключения контракта.  В 2017 году выполнено работ на сумму 7 277,6 тыс. руб. (6549,9 тыс.руб. - средства окружного бюджета, 727,7 тыс.руб. - средства местного бюджета). 
По "СОШ №32" получено положительное заключение гос.экспертизы проектной документации и инженерных изысканий  № 86 -1 -1-3 -0169 -18 от 31.05.2018. По "СОШ №33" направлен пакет документов на прохождение гос. экспертизы и проверки сметной стоимости. Учитывая сроки прохождения экспертизы, работы будут приняты и оплачены в следующем отчетном периоде. 
Заключен договор № 433/2017/ТП от 29.12.2017 г. с СГЭС по "Средней общеобразовательной школе в мкр.33 г. Сургута" на подключение объекта к электрическим сетям в сумме 82,20 тыс. руб. В текущем году размер платы составляет 60 % от договора - 49,32 тыс. руб., из них оплачено за счет средств местного бюджета в размере 4,93 тыс. руб.; 44,39 тыс. руб. будет оплачена в следующем отчетном периоде по факту поступления средств из округа. Остаток суммы в размере 32,88 тыс. руб. будет оплачен по факту подключения объекта к электросетям.
 2. На выкуп объектов дошкольного образования - "Детский сад в мкр.20А" и "Развитие застроенной территории части квартала 23А г.Сургута". Выкуп будет произведен по мере готовности объектов ориентировочно в IV квартале.
                        </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Реализация программы осуществляется в плановом режиме, освоение средств планируется до конца 2018 года. Планируемый показатель "Численность детей, посетивших лагерь дневного пребывания" - 700 чел.    </t>
        </r>
        <r>
          <rPr>
            <sz val="16"/>
            <color rgb="FFFF0000"/>
            <rFont val="Times New Roman"/>
            <family val="2"/>
            <charset val="204"/>
          </rPr>
          <t xml:space="preserve">            
</t>
        </r>
        <r>
          <rPr>
            <sz val="16"/>
            <rFont val="Times New Roman"/>
            <family val="1"/>
            <charset val="204"/>
          </rPr>
          <t xml:space="preserve">Достижение уровня средней заработной платы  на 01.07.2018 года по педагогическим работникам муниципальных организаций дополнительного образования детей составило 85 480,00 рублей. </t>
        </r>
      </is>
    </oc>
    <nc r="J21" t="inlineStr">
      <is>
        <r>
          <rPr>
            <u/>
            <sz val="16"/>
            <rFont val="Times New Roman"/>
            <family val="1"/>
            <charset val="204"/>
          </rPr>
          <t>ДО</t>
        </r>
        <r>
          <rPr>
            <sz val="16"/>
            <rFont val="Times New Roman"/>
            <family val="1"/>
            <charset val="204"/>
          </rPr>
          <t>: Реализация программы осуществляется в плановом режиме, освоение средств планируется до конца 2018 года.</t>
        </r>
        <r>
          <rPr>
            <sz val="16"/>
            <color rgb="FFFF0000"/>
            <rFont val="Times New Roman"/>
            <family val="2"/>
            <charset val="204"/>
          </rPr>
          <t xml:space="preserve">
</t>
        </r>
        <r>
          <rPr>
            <sz val="16"/>
            <rFont val="Times New Roman"/>
            <family val="1"/>
            <charset val="204"/>
          </rPr>
          <t>Численность воспитанников, получающих муниципальную услугу «Реализация основных общеобразовательных программ дошкольного образования», на конец года - 30 717 чел.
Численность воспитанников частных организаций, осуществляющих образовательную деятельность по реализации образовательных программ дошкольного образования, на конец года - 1 189 чел.
Численность учащихся, получающих муниципальные услуги «Реализация основных общеобразовательных программ начального общего образования», «Реализация основных общеобразовательных программ основного общего образования», «Реализация основных общеобразовательных программ среднего общего образования» на конец года - 48 757 чел.
Численность учащихся частных общеобразовательных организаций на конец года - 438 чел.
Численность учащихся, получающих муниципальную услугу «Реализация дополнительных общеразвивающих программ», на конец года - 8 482 чел.
Численность детей, получающих муниципальную услугу «Организация отдыха детей и молодежи» в оздоровительных лагерях с дневным пребыванием детей - 11 000 чел.</t>
        </r>
        <r>
          <rPr>
            <sz val="16"/>
            <color rgb="FFFF0000"/>
            <rFont val="Times New Roman"/>
            <family val="2"/>
            <charset val="204"/>
          </rPr>
          <t xml:space="preserve">
</t>
        </r>
        <r>
          <rPr>
            <sz val="16"/>
            <rFont val="Times New Roman"/>
            <family val="1"/>
            <charset val="204"/>
          </rPr>
          <t>Численность детей, посещающих лагерь с дневным пребыванием детей на базе некоммерческих организаций, юридических лиц, не являющихся муниципальными учреждениями - 745 чел.
Планируемое для приобретения количество путевок для детей в возрасте от 6 до 17 лет  в организации, обеспечивающие отдых и оздоровление детей - 2 972 шт.
Достижение уровня средней заработной платы по педагогическим работникам муниципальных организаций дополнительного образования детей подведомственных департаменту образования на 01.07.2018 составило</t>
        </r>
        <r>
          <rPr>
            <sz val="16"/>
            <color rgb="FFFF0000"/>
            <rFont val="Times New Roman"/>
            <family val="2"/>
            <charset val="204"/>
          </rPr>
          <t xml:space="preserve"> </t>
        </r>
        <r>
          <rPr>
            <sz val="16"/>
            <rFont val="Times New Roman"/>
            <family val="1"/>
            <charset val="204"/>
          </rPr>
          <t>79 952, 90 рублей.</t>
        </r>
        <r>
          <rPr>
            <sz val="16"/>
            <color rgb="FFFF0000"/>
            <rFont val="Times New Roman"/>
            <family val="2"/>
            <charset val="204"/>
          </rPr>
          <t xml:space="preserve">
</t>
        </r>
        <r>
          <rPr>
            <u/>
            <sz val="16"/>
            <rFont val="Times New Roman"/>
            <family val="1"/>
            <charset val="204"/>
          </rPr>
          <t xml:space="preserve">ДАиГ: </t>
        </r>
        <r>
          <rPr>
            <sz val="16"/>
            <rFont val="Times New Roman"/>
            <family val="1"/>
            <charset val="204"/>
          </rPr>
          <t xml:space="preserve">В рамках реализации государственной программы предусмотрены средства:
 1. На выполнение проектно-изыскательских работ по объектам "Средняя общеобразовательная школа в микрорайоне 32 г.Сургута", "Средняя общеобразовательная школа в микрорайоне 33 г.Сургута".  Заключен муниципальный контракт №15П/2017 от 04.10.2017 с ЗАО "Проектно-инвестиционная компания", сумма по контракту 16 888,2 тыс. руб. Срок выполнения работ - 9 месяцев с даты заключения контракта.  В 2017 году выполнено работ на сумму 7 277,6 тыс. руб. (6549,9 тыс.руб. - средства окружного бюджета, 727,7 тыс.руб. - средства местного бюджета). 
По "СОШ №32" получено положительное заключение гос.экспертизы проектной документации и инженерных изысканий  № 86 -1 -1-3 -0169 -18 от 31.05.2018. По "СОШ №33" направлен пакет документов на прохождение гос. экспертизы и проверки сметной стоимости. Учитывая сроки прохождения экспертизы, работы будут приняты и оплачены в следующем отчетном периоде. 
Заключен договор № 433/2017/ТП от 29.12.2017 г. с СГЭС по "Средней общеобразовательной школе в мкр.33 г. Сургута" на подключение объекта к электрическим сетям в сумме 82,20 тыс. руб. В текущем году размер платы составляет 60 % от договора - 49,32 тыс. руб., из них оплачено за счет средств местного бюджета в размере 4,93 тыс. руб.; 44,39 тыс. руб. будет оплачена в следующем отчетном периоде по факту поступления средств из округа. Остаток суммы в размере 32,88 тыс. руб. будет оплачен по факту подключения объекта к электросетям.
 2. На выкуп объектов дошкольного образования - "Детский сад в мкр.20А" и "Развитие застроенной территории части квартала 23А г.Сургута". Выкуп будет произведен по мере готовности объектов ориентировочно в IV квартале.
                        </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Реализация программы осуществляется в плановом режиме, освоение средств планируется до конца 2018 года. Планируемый показатель "Численность детей, посетивших лагерь дневного пребывания" - 700 чел.    </t>
        </r>
        <r>
          <rPr>
            <sz val="16"/>
            <color rgb="FFFF0000"/>
            <rFont val="Times New Roman"/>
            <family val="2"/>
            <charset val="204"/>
          </rPr>
          <t xml:space="preserve">            
</t>
        </r>
        <r>
          <rPr>
            <sz val="16"/>
            <rFont val="Times New Roman"/>
            <family val="1"/>
            <charset val="204"/>
          </rPr>
          <t xml:space="preserve">Достижение уровня средней заработной платы  на 01.07.2018 года по педагогическим работникам муниципальных организаций дополнительного образования детей составило 85 480,00 рублей. </t>
        </r>
      </is>
    </nc>
  </rcc>
</revisions>
</file>

<file path=xl/revisions/revisionLog7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02" sId="1">
    <oc r="J43" t="inlineStr">
      <is>
        <r>
          <t xml:space="preserve">АГ(ДК): </t>
        </r>
        <r>
          <rPr>
            <sz val="16"/>
            <rFont val="Times New Roman"/>
            <family val="1"/>
            <charset val="204"/>
          </rPr>
          <t xml:space="preserve"> В рамках реализации государственной программы заключено соглашение от 16.03.2018                    №5-СШ/2018 о предоставлении субсидии в 2018 году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проведения тренировочных сборов и участия в соревнованиях. Бюджетные ассигнования запланированы на приобретение спортивного оборудования, экипировки и инвентаря, проведение тренировочных сборов и участие в соревнованиях. Заключены договоры на приобретение инвентаря и </t>
        </r>
        <r>
          <rPr>
            <sz val="16"/>
            <color rgb="FFFF0000"/>
            <rFont val="Times New Roman"/>
            <family val="1"/>
            <charset val="204"/>
          </rPr>
          <t>приняли участие в соревнованиях.</t>
        </r>
        <r>
          <rPr>
            <sz val="16"/>
            <rFont val="Times New Roman"/>
            <family val="1"/>
            <charset val="204"/>
          </rPr>
          <t xml:space="preserve"> Освоение средств планируется в течение 2018 года.                                                        </t>
        </r>
      </is>
    </oc>
    <nc r="J43" t="inlineStr">
      <is>
        <r>
          <t xml:space="preserve">АГ(ДК): </t>
        </r>
        <r>
          <rPr>
            <sz val="16"/>
            <rFont val="Times New Roman"/>
            <family val="1"/>
            <charset val="204"/>
          </rPr>
          <t xml:space="preserve"> В рамках реализации государственной программы заключено соглашение от 16.03.2018                    №5-СШ/2018 о предоставлении субсидии в 2018 году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проведения тренировочных сборов и участия в соревнованиях. Бюджетные ассигнования запланированы на приобретение спортивного оборудования, экипировки и инвентаря, проведение тренировочных сборов и участие в соревнованиях. Заключены договоры на приобретение инвентаря и </t>
        </r>
        <r>
          <rPr>
            <sz val="16"/>
            <color rgb="FFFF0000"/>
            <rFont val="Times New Roman"/>
            <family val="1"/>
            <charset val="204"/>
          </rPr>
          <t>участие спортсменов в тренировочных мероприятиях по подготовке к финалу Кубка России по плаванию (г. Обнинск) и в тренировочных мероприятиях по тхэквондо (г. Албена) .</t>
        </r>
        <r>
          <rPr>
            <sz val="16"/>
            <rFont val="Times New Roman"/>
            <family val="1"/>
            <charset val="204"/>
          </rPr>
          <t xml:space="preserve"> Освоение средств планируется в течение 2018 года.                                                        </t>
        </r>
      </is>
    </nc>
  </rcc>
</revisions>
</file>

<file path=xl/revisions/revisionLog7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03" sId="1">
    <oc r="J43" t="inlineStr">
      <is>
        <r>
          <t xml:space="preserve">АГ(ДК): </t>
        </r>
        <r>
          <rPr>
            <sz val="16"/>
            <rFont val="Times New Roman"/>
            <family val="1"/>
            <charset val="204"/>
          </rPr>
          <t xml:space="preserve"> В рамках реализации государственной программы заключено соглашение от 16.03.2018                    №5-СШ/2018 о предоставлении субсидии в 2018 году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проведения тренировочных сборов и участия в соревнованиях. Бюджетные ассигнования запланированы на приобретение спортивного оборудования, экипировки и инвентаря, проведение тренировочных сборов и участие в соревнованиях. Заключены договоры на приобретение инвентаря и </t>
        </r>
        <r>
          <rPr>
            <sz val="16"/>
            <color rgb="FFFF0000"/>
            <rFont val="Times New Roman"/>
            <family val="1"/>
            <charset val="204"/>
          </rPr>
          <t>участие спортсменов в тренировочных мероприятиях по подготовке к финалу Кубка России по плаванию (г. Обнинск) и в тренировочных мероприятиях по тхэквондо (г. Албена) .</t>
        </r>
        <r>
          <rPr>
            <sz val="16"/>
            <rFont val="Times New Roman"/>
            <family val="1"/>
            <charset val="204"/>
          </rPr>
          <t xml:space="preserve"> Освоение средств планируется в течение 2018 года.                                                        </t>
        </r>
      </is>
    </oc>
    <nc r="J43" t="inlineStr">
      <is>
        <r>
          <t xml:space="preserve">АГ(ДК): </t>
        </r>
        <r>
          <rPr>
            <sz val="16"/>
            <rFont val="Times New Roman"/>
            <family val="1"/>
            <charset val="204"/>
          </rPr>
          <t xml:space="preserve"> В рамках реализации государственной программы заключено соглашение от 16.03.2018                    №5-СШ/2018 о предоставлении субсидии в 2018 году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проведения тренировочных сборов и участия в соревнованиях. Бюджетные ассигнования запланированы на приобретение спортивного оборудования, экипировки и инвентаря, проведение тренировочных сборов и участие в соревнованиях.
</t>
        </r>
        <r>
          <rPr>
            <sz val="16"/>
            <color theme="1"/>
            <rFont val="Times New Roman"/>
            <family val="1"/>
            <charset val="204"/>
          </rPr>
          <t>По состоянию на 01.07.18:
 -  спортсмены участвовали в тренировочных мероприятиях по подготовке к финалу Кубка России по плаванию (г. Обнинск) и в тренировочных мероприятиях по тхэквондо (г. Албена);</t>
        </r>
        <r>
          <rPr>
            <sz val="16"/>
            <rFont val="Times New Roman"/>
            <family val="1"/>
            <charset val="204"/>
          </rPr>
          <t xml:space="preserve">  
 - заключены договоры на приобретение инвентаря и Освоение средств планируется в течение 2018 года.                                                        </t>
        </r>
      </is>
    </nc>
  </rcc>
</revisions>
</file>

<file path=xl/revisions/revisionLog7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04" sId="1">
    <oc r="J43" t="inlineStr">
      <is>
        <r>
          <t xml:space="preserve">АГ(ДК): </t>
        </r>
        <r>
          <rPr>
            <sz val="16"/>
            <rFont val="Times New Roman"/>
            <family val="1"/>
            <charset val="204"/>
          </rPr>
          <t xml:space="preserve"> В рамках реализации государственной программы заключено соглашение от 16.03.2018                    №5-СШ/2018 о предоставлении субсидии в 2018 году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проведения тренировочных сборов и участия в соревнованиях. Бюджетные ассигнования запланированы на приобретение спортивного оборудования, экипировки и инвентаря, проведение тренировочных сборов и участие в соревнованиях.
</t>
        </r>
        <r>
          <rPr>
            <sz val="16"/>
            <color theme="1"/>
            <rFont val="Times New Roman"/>
            <family val="1"/>
            <charset val="204"/>
          </rPr>
          <t>По состоянию на 01.07.18:
 -  спортсмены участвовали в тренировочных мероприятиях по подготовке к финалу Кубка России по плаванию (г. Обнинск) и в тренировочных мероприятиях по тхэквондо (г. Албена);</t>
        </r>
        <r>
          <rPr>
            <sz val="16"/>
            <rFont val="Times New Roman"/>
            <family val="1"/>
            <charset val="204"/>
          </rPr>
          <t xml:space="preserve">  
 - заключены договоры на приобретение инвентаря и Освоение средств планируется в течение 2018 года.                                                        </t>
        </r>
      </is>
    </oc>
    <nc r="J43" t="inlineStr">
      <is>
        <r>
          <t xml:space="preserve">АГ(ДК): </t>
        </r>
        <r>
          <rPr>
            <sz val="16"/>
            <rFont val="Times New Roman"/>
            <family val="1"/>
            <charset val="204"/>
          </rPr>
          <t xml:space="preserve"> В рамках реализации государственной программы заключено соглашение от 16.03.2018                    №5-СШ/2018 о предоставлении субсидии в 2018 году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проведения тренировочных сборов и участия в соревнованиях. Бюджетные ассигнования запланированы на приобретение спортивного оборудования, экипировки и инвентаря, проведение тренировочных сборов и участие в соревнованиях.
</t>
        </r>
        <r>
          <rPr>
            <sz val="16"/>
            <color theme="1"/>
            <rFont val="Times New Roman"/>
            <family val="1"/>
            <charset val="204"/>
          </rPr>
          <t>По состоянию на 01.07.18:
 -  спортсмены участвовали в тренировочных мероприятиях по подготовке к финалу Кубка России по плаванию (г. Обнинск) и в тренировочных мероприятиях по тхэквондо (г. Албена);</t>
        </r>
        <r>
          <rPr>
            <sz val="16"/>
            <rFont val="Times New Roman"/>
            <family val="1"/>
            <charset val="204"/>
          </rPr>
          <t xml:space="preserve">  
 - заключены договоры на приобретение инвентаря.
Освоение средств планируется в течение 2018 года.                                                        </t>
        </r>
      </is>
    </nc>
  </rcc>
</revisions>
</file>

<file path=xl/revisions/revisionLog7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05" sId="1" numFmtId="4">
    <oc r="I151">
      <v>3506.43</v>
    </oc>
    <nc r="I151">
      <f>D151</f>
    </nc>
  </rcc>
</revisions>
</file>

<file path=xl/revisions/revisionLog7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06" sId="1" numFmtId="4">
    <oc r="I192">
      <v>9</v>
    </oc>
    <nc r="I192">
      <v>68.58</v>
    </nc>
  </rcc>
  <rcc rId="1407" sId="1">
    <oc r="J166" t="inlineStr">
      <is>
        <r>
          <rPr>
            <u/>
            <sz val="16"/>
            <rFont val="Times New Roman"/>
            <family val="1"/>
            <charset val="204"/>
          </rPr>
          <t xml:space="preserve">АГ: </t>
        </r>
        <r>
          <rPr>
            <sz val="16"/>
            <rFont val="Times New Roman"/>
            <family val="1"/>
            <charset val="204"/>
          </rPr>
          <t xml:space="preserve"> 1. В рамках реализации мероприятий программы осуществляется деятельность по обеспечению предоставления государственных услуг в многофункциональных центрах предоставления государственных и муниципальных услуг. Заключено соглашение о предоставлении субсидии из бюджета ХМАО-Югры на софинансирование расходных обязательств по предоставлению государственных услуг в многофункциональных центрах предоставления государственных и муниципальных услуг от 20.12.2017 № 78.  
      За счет средств субсидии на организацию предоставления государственных услуг в многофункциональных центрах предоставления государственных и муниципальных услуг  производятся расходы на выплату заработной платы и начислений на оплату труда работникам МКУ "МФЦ г. Сургута";
       За счет средств софинансирования из местного бюджета произведена оплата услуг и материальных запасов в соответствии с условиями заключенных договоров и муниципальных контрактов. 
       Реализация программы  осуществляется в плановом режиме.  Бюджетные ассигнования будут использованы в полном объеме до конца 2018 года.</t>
        </r>
        <r>
          <rPr>
            <sz val="16"/>
            <color rgb="FFFF0000"/>
            <rFont val="Times New Roman"/>
            <family val="2"/>
            <charset val="204"/>
          </rPr>
          <t xml:space="preserve">
     </t>
        </r>
        <r>
          <rPr>
            <sz val="16"/>
            <rFont val="Times New Roman"/>
            <family val="1"/>
            <charset val="204"/>
          </rPr>
          <t>2.  В рамках реализации мероприятий программы  заключены соглашения о предоставлении субсидии из бюджета ХМАО-Югры на поддержку малого и среднего предпринимательства №11 от 06.04.2018 и №11/1 от 05.04.2018.  
          Планируется проведение основных мероприятий:
- создание условий для развития субъектов малого и среднего предпринимательства;
- финансовая поддержка субъектов малого и среднего предпринимательства, осуществляющих социально значимые виды деятельности;
- финансовая поддержка субьектов малого и среднего предпринимательства осуществляющих деятельность в социальной сфере;
- развитие инновационного и молодежного предпринимательства.
          В мае проведен ежегодный городской конкурс "Предприниматель года".</t>
        </r>
        <r>
          <rPr>
            <sz val="16"/>
            <color theme="3"/>
            <rFont val="Times New Roman"/>
            <family val="1"/>
            <charset val="204"/>
          </rPr>
          <t xml:space="preserve">
</t>
        </r>
      </is>
    </oc>
    <nc r="J166" t="inlineStr">
      <is>
        <r>
          <rPr>
            <u/>
            <sz val="16"/>
            <rFont val="Times New Roman"/>
            <family val="1"/>
            <charset val="204"/>
          </rPr>
          <t xml:space="preserve">АГ: </t>
        </r>
        <r>
          <rPr>
            <sz val="16"/>
            <rFont val="Times New Roman"/>
            <family val="1"/>
            <charset val="204"/>
          </rPr>
          <t xml:space="preserve"> 1. В рамках реализации мероприятий программы осуществляется деятельность по обеспечению предоставления государственных услуг в многофункциональных центрах предоставления государственных и муниципальных услуг. Заключено соглашение о предоставлении субсидии из бюджета ХМАО-Югры на софинансирование расходных обязательств по предоставлению государственных услуг в многофункциональных центрах предоставления государственных и муниципальных услуг от 20.12.2017 № 78.  
      За счет средств субсидии на организацию предоставления государственных услуг в многофункциональных центрах предоставления государственных и муниципальных услуг  производятся расходы на выплату заработной платы и начислений на оплату труда работникам МКУ "МФЦ г. Сургута";
       За счет средств софинансирования из местного бюджета произведена оплата услуг и материальных запасов в соответствии с условиями заключенных договоров и муниципальных контрактов. 
       Реализация программы  осуществляется в плановом режиме.  Бюджетные ассигнования будут использованы в полном объеме до конца 2018 года.</t>
        </r>
        <r>
          <rPr>
            <sz val="16"/>
            <color rgb="FFFF0000"/>
            <rFont val="Times New Roman"/>
            <family val="2"/>
            <charset val="204"/>
          </rPr>
          <t xml:space="preserve">
     </t>
        </r>
        <r>
          <rPr>
            <sz val="16"/>
            <rFont val="Times New Roman"/>
            <family val="1"/>
            <charset val="204"/>
          </rPr>
          <t>2.  В рамках реализации мероприятий программы  заключены соглашения о предоставлении субсидии из бюджета ХМАО-Югры на поддержку малого и среднего предпринимательства №11 от 06.04.2018 и №11/1 от 05.04.2018.  
          Планируется проведение основных мероприятий:
- создание условий для развития субъектов малого и среднего предпринимательства;
- финансовая поддержка субъектов малого и среднего предпринимательства, осуществляющих социально значимые виды деятельности;
- финансовая поддержка субьектов малого и среднего предпринимательства осуществляющих деятельность в социальной сфере;
- развитие инновационного и молодежного предпринимательства.
          В мае проведен ежегодный городской конкурс "Предприниматель года".
В июне были приняты заявления: 
- на предоставление субьекту малого и среднего предпринимательства осуществляющие социально значимые виды деятельности в целях возмещения части затрат;
- на предоставление субьекту малого и среднего предпринимательства осуществляющие деятельность в социальной сфере;</t>
        </r>
        <r>
          <rPr>
            <sz val="16"/>
            <color theme="3"/>
            <rFont val="Times New Roman"/>
            <family val="1"/>
            <charset val="204"/>
          </rPr>
          <t xml:space="preserve">
</t>
        </r>
      </is>
    </nc>
  </rcc>
  <rcv guid="{0CCCFAED-79CE-4449-BC23-D60C794B65C2}" action="delete"/>
  <rdn rId="0" localSheetId="1" customView="1" name="Z_0CCCFAED_79CE_4449_BC23_D60C794B65C2_.wvu.PrintArea" hidden="1" oldHidden="1">
    <formula>'на 01.07.2018'!$A$1:$J$194</formula>
    <oldFormula>'на 01.07.2018'!$A$1:$J$194</oldFormula>
  </rdn>
  <rdn rId="0" localSheetId="1" customView="1" name="Z_0CCCFAED_79CE_4449_BC23_D60C794B65C2_.wvu.PrintTitles" hidden="1" oldHidden="1">
    <formula>'на 01.07.2018'!$5:$8</formula>
    <oldFormula>'на 01.07.2018'!$5:$8</oldFormula>
  </rdn>
  <rdn rId="0" localSheetId="1" customView="1" name="Z_0CCCFAED_79CE_4449_BC23_D60C794B65C2_.wvu.FilterData" hidden="1" oldHidden="1">
    <formula>'на 01.07.2018'!$A$7:$J$397</formula>
    <oldFormula>'на 01.07.2018'!$A$7:$J$397</oldFormula>
  </rdn>
  <rcv guid="{0CCCFAED-79CE-4449-BC23-D60C794B65C2}" action="add"/>
</revisions>
</file>

<file path=xl/revisions/revisionLog7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0CCCFAED-79CE-4449-BC23-D60C794B65C2}" action="delete"/>
  <rdn rId="0" localSheetId="1" customView="1" name="Z_0CCCFAED_79CE_4449_BC23_D60C794B65C2_.wvu.PrintArea" hidden="1" oldHidden="1">
    <formula>'на 01.07.2018'!$A$1:$J$194</formula>
    <oldFormula>'на 01.07.2018'!$A$1:$J$194</oldFormula>
  </rdn>
  <rdn rId="0" localSheetId="1" customView="1" name="Z_0CCCFAED_79CE_4449_BC23_D60C794B65C2_.wvu.PrintTitles" hidden="1" oldHidden="1">
    <formula>'на 01.07.2018'!$5:$8</formula>
    <oldFormula>'на 01.07.2018'!$5:$8</oldFormula>
  </rdn>
  <rdn rId="0" localSheetId="1" customView="1" name="Z_0CCCFAED_79CE_4449_BC23_D60C794B65C2_.wvu.FilterData" hidden="1" oldHidden="1">
    <formula>'на 01.07.2018'!$A$7:$J$397</formula>
    <oldFormula>'на 01.07.2018'!$A$7:$J$397</oldFormula>
  </rdn>
  <rcv guid="{0CCCFAED-79CE-4449-BC23-D60C794B65C2}" action="add"/>
</revisions>
</file>

<file path=xl/revisions/revisionLog7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14" sId="1">
    <oc r="J166" t="inlineStr">
      <is>
        <r>
          <rPr>
            <u/>
            <sz val="16"/>
            <rFont val="Times New Roman"/>
            <family val="1"/>
            <charset val="204"/>
          </rPr>
          <t xml:space="preserve">АГ: </t>
        </r>
        <r>
          <rPr>
            <sz val="16"/>
            <rFont val="Times New Roman"/>
            <family val="1"/>
            <charset val="204"/>
          </rPr>
          <t xml:space="preserve"> 1. В рамках реализации мероприятий программы осуществляется деятельность по обеспечению предоставления государственных услуг в многофункциональных центрах предоставления государственных и муниципальных услуг. Заключено соглашение о предоставлении субсидии из бюджета ХМАО-Югры на софинансирование расходных обязательств по предоставлению государственных услуг в многофункциональных центрах предоставления государственных и муниципальных услуг от 20.12.2017 № 78.  
      За счет средств субсидии на организацию предоставления государственных услуг в многофункциональных центрах предоставления государственных и муниципальных услуг  производятся расходы на выплату заработной платы и начислений на оплату труда работникам МКУ "МФЦ г. Сургута";
       За счет средств софинансирования из местного бюджета произведена оплата услуг и материальных запасов в соответствии с условиями заключенных договоров и муниципальных контрактов. 
       Реализация программы  осуществляется в плановом режиме.  Бюджетные ассигнования будут использованы в полном объеме до конца 2018 года.</t>
        </r>
        <r>
          <rPr>
            <sz val="16"/>
            <color rgb="FFFF0000"/>
            <rFont val="Times New Roman"/>
            <family val="2"/>
            <charset val="204"/>
          </rPr>
          <t xml:space="preserve">
     </t>
        </r>
        <r>
          <rPr>
            <sz val="16"/>
            <rFont val="Times New Roman"/>
            <family val="1"/>
            <charset val="204"/>
          </rPr>
          <t>2.  В рамках реализации мероприятий программы  заключены соглашения о предоставлении субсидии из бюджета ХМАО-Югры на поддержку малого и среднего предпринимательства №11 от 06.04.2018 и №11/1 от 05.04.2018.  
          Планируется проведение основных мероприятий:
- создание условий для развития субъектов малого и среднего предпринимательства;
- финансовая поддержка субъектов малого и среднего предпринимательства, осуществляющих социально значимые виды деятельности;
- финансовая поддержка субьектов малого и среднего предпринимательства осуществляющих деятельность в социальной сфере;
- развитие инновационного и молодежного предпринимательства.
          В мае проведен ежегодный городской конкурс "Предприниматель года".
В июне были приняты заявления: 
- на предоставление субьекту малого и среднего предпринимательства осуществляющие социально значимые виды деятельности в целях возмещения части затрат;
- на предоставление субьекту малого и среднего предпринимательства осуществляющие деятельность в социальной сфере;</t>
        </r>
        <r>
          <rPr>
            <sz val="16"/>
            <color theme="3"/>
            <rFont val="Times New Roman"/>
            <family val="1"/>
            <charset val="204"/>
          </rPr>
          <t xml:space="preserve">
</t>
        </r>
      </is>
    </oc>
    <nc r="J166" t="inlineStr">
      <is>
        <r>
          <rPr>
            <u/>
            <sz val="16"/>
            <rFont val="Times New Roman"/>
            <family val="1"/>
            <charset val="204"/>
          </rPr>
          <t xml:space="preserve">АГ: </t>
        </r>
        <r>
          <rPr>
            <sz val="16"/>
            <rFont val="Times New Roman"/>
            <family val="1"/>
            <charset val="204"/>
          </rPr>
          <t xml:space="preserve"> 1. В рамках реализации мероприятий программы осуществляется деятельность по обеспечению предоставления государственных услуг в многофункциональных центрах предоставления государственных и муниципальных услуг. Заключено соглашение о предоставлении субсидии из бюджета ХМАО-Югры на софинансирование расходных обязательств по предоставлению государственных услуг в многофункциональных центрах предоставления государственных и муниципальных услуг от 20.12.2017 № 78.  
      За счет средств субсидии на организацию предоставления государственных услуг в многофункциональных центрах предоставления государственных и муниципальных услуг  производятся расходы на выплату заработной платы и начислений на оплату труда работникам МКУ "МФЦ г. Сургута";
       За счет средств софинансирования из местного бюджета произведена оплата услуг и материальных запасов в соответствии с условиями заключенных договоров и муниципальных контрактов. 
       Реализация программы  осуществляется в плановом режиме.  Бюджетные ассигнования будут использованы в полном объеме до конца 2018 года.</t>
        </r>
        <r>
          <rPr>
            <sz val="16"/>
            <color rgb="FFFF0000"/>
            <rFont val="Times New Roman"/>
            <family val="2"/>
            <charset val="204"/>
          </rPr>
          <t xml:space="preserve">
     </t>
        </r>
        <r>
          <rPr>
            <sz val="16"/>
            <rFont val="Times New Roman"/>
            <family val="1"/>
            <charset val="204"/>
          </rPr>
          <t xml:space="preserve">2.  В рамках реализации мероприятий программы  заключены соглашения о предоставлении субсидии из бюджета ХМАО-Югры на поддержку малого и среднего предпринимательства №11 от 06.04.2018 и №11/1 от 05.04.2018.  
          Планируется проведение основных мероприятий:
- создание условий для развития субъектов малого и среднего предпринимательства;
- финансовая поддержка субъектов малого и среднего предпринимательства, осуществляющих социально значимые виды деятельности;
- финансовая поддержка субьектов малого и среднего предпринимательства осуществляющих деятельность в социальной сфере;
- развитие инновационного и молодежного предпринимательства.
          В мае проведен ежегодный городской конкурс "Предприниматель года".
</t>
        </r>
        <r>
          <rPr>
            <sz val="16"/>
            <color rgb="FFFF0000"/>
            <rFont val="Times New Roman"/>
            <family val="1"/>
            <charset val="204"/>
          </rPr>
          <t>В июне были приняты заявления: 
- на предоставление субьекту малого и среднего предпринимательства осуществляющие социально значимые виды деятельности в целях возмещения части затрат;
- на предоставление субьекту малого и среднего предпринимательства осуществляющие деятельность в социальной сфере;</t>
        </r>
        <r>
          <rPr>
            <sz val="16"/>
            <color theme="3"/>
            <rFont val="Times New Roman"/>
            <family val="1"/>
            <charset val="204"/>
          </rPr>
          <t xml:space="preserve">
</t>
        </r>
      </is>
    </nc>
  </rcc>
</revisions>
</file>

<file path=xl/revisions/revisionLog7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15" sId="1">
    <oc r="J166" t="inlineStr">
      <is>
        <r>
          <rPr>
            <u/>
            <sz val="16"/>
            <rFont val="Times New Roman"/>
            <family val="1"/>
            <charset val="204"/>
          </rPr>
          <t xml:space="preserve">АГ: </t>
        </r>
        <r>
          <rPr>
            <sz val="16"/>
            <rFont val="Times New Roman"/>
            <family val="1"/>
            <charset val="204"/>
          </rPr>
          <t xml:space="preserve"> 1. В рамках реализации мероприятий программы осуществляется деятельность по обеспечению предоставления государственных услуг в многофункциональных центрах предоставления государственных и муниципальных услуг. Заключено соглашение о предоставлении субсидии из бюджета ХМАО-Югры на софинансирование расходных обязательств по предоставлению государственных услуг в многофункциональных центрах предоставления государственных и муниципальных услуг от 20.12.2017 № 78.  
      За счет средств субсидии на организацию предоставления государственных услуг в многофункциональных центрах предоставления государственных и муниципальных услуг  производятся расходы на выплату заработной платы и начислений на оплату труда работникам МКУ "МФЦ г. Сургута";
       За счет средств софинансирования из местного бюджета произведена оплата услуг и материальных запасов в соответствии с условиями заключенных договоров и муниципальных контрактов. 
       Реализация программы  осуществляется в плановом режиме.  Бюджетные ассигнования будут использованы в полном объеме до конца 2018 года.</t>
        </r>
        <r>
          <rPr>
            <sz val="16"/>
            <color rgb="FFFF0000"/>
            <rFont val="Times New Roman"/>
            <family val="2"/>
            <charset val="204"/>
          </rPr>
          <t xml:space="preserve">
     </t>
        </r>
        <r>
          <rPr>
            <sz val="16"/>
            <rFont val="Times New Roman"/>
            <family val="1"/>
            <charset val="204"/>
          </rPr>
          <t xml:space="preserve">2.  В рамках реализации мероприятий программы  заключены соглашения о предоставлении субсидии из бюджета ХМАО-Югры на поддержку малого и среднего предпринимательства №11 от 06.04.2018 и №11/1 от 05.04.2018.  
          Планируется проведение основных мероприятий:
- создание условий для развития субъектов малого и среднего предпринимательства;
- финансовая поддержка субъектов малого и среднего предпринимательства, осуществляющих социально значимые виды деятельности;
- финансовая поддержка субьектов малого и среднего предпринимательства осуществляющих деятельность в социальной сфере;
- развитие инновационного и молодежного предпринимательства.
          В мае проведен ежегодный городской конкурс "Предприниматель года".
</t>
        </r>
        <r>
          <rPr>
            <sz val="16"/>
            <color rgb="FFFF0000"/>
            <rFont val="Times New Roman"/>
            <family val="1"/>
            <charset val="204"/>
          </rPr>
          <t>В июне были приняты заявления: 
- на предоставление субьекту малого и среднего предпринимательства осуществляющие социально значимые виды деятельности в целях возмещения части затрат;
- на предоставление субьекту малого и среднего предпринимательства осуществляющие деятельность в социальной сфере;</t>
        </r>
        <r>
          <rPr>
            <sz val="16"/>
            <color theme="3"/>
            <rFont val="Times New Roman"/>
            <family val="1"/>
            <charset val="204"/>
          </rPr>
          <t xml:space="preserve">
</t>
        </r>
      </is>
    </oc>
    <nc r="J166" t="inlineStr">
      <is>
        <r>
          <rPr>
            <u/>
            <sz val="16"/>
            <rFont val="Times New Roman"/>
            <family val="1"/>
            <charset val="204"/>
          </rPr>
          <t xml:space="preserve">АГ: </t>
        </r>
        <r>
          <rPr>
            <sz val="16"/>
            <rFont val="Times New Roman"/>
            <family val="1"/>
            <charset val="204"/>
          </rPr>
          <t xml:space="preserve"> 1. В рамках реализации мероприятий программы осуществляется деятельность по обеспечению предоставления государственных услуг в многофункциональных центрах предоставления государственных и муниципальных услуг. Заключено соглашение о предоставлении субсидии из бюджета ХМАО-Югры на софинансирование расходных обязательств по предоставлению государственных услуг в многофункциональных центрах предоставления государственных и муниципальных услуг от 20.12.2017 № 78.  
      За счет средств субсидии на организацию предоставления государственных услуг в многофункциональных центрах предоставления государственных и муниципальных услуг  производятся расходы на выплату заработной платы и начислений на оплату труда работникам МКУ "МФЦ г. Сургута";
       За счет средств софинансирования из местного бюджета произведена оплата услуг и материальных запасов в соответствии с условиями заключенных договоров и муниципальных контрактов. 
       Реализация программы  осуществляется в плановом режиме.  Бюджетные ассигнования будут использованы в полном объеме до конца 2018 года.</t>
        </r>
        <r>
          <rPr>
            <sz val="16"/>
            <color rgb="FFFF0000"/>
            <rFont val="Times New Roman"/>
            <family val="2"/>
            <charset val="204"/>
          </rPr>
          <t xml:space="preserve">
     </t>
        </r>
        <r>
          <rPr>
            <sz val="16"/>
            <rFont val="Times New Roman"/>
            <family val="1"/>
            <charset val="204"/>
          </rPr>
          <t xml:space="preserve">2.  В рамках реализации мероприятий программы  заключены соглашения о предоставлении субсидии из бюджета ХМАО-Югры на поддержку малого и среднего предпринимательства №11 от 06.04.2018 и №11/1 от 05.04.2018.  
          Планируется проведение основных мероприятий:
- создание условий для развития субъектов малого и среднего предпринимательства;
- финансовая поддержка субъектов малого и среднего предпринимательства, осуществляющих социально значимые виды деятельности;
- финансовая поддержка субьектов малого и среднего предпринимательства осуществляющих деятельность в социальной сфере;
- развитие инновационного и молодежного предпринимательства.
          В мае проведен ежегодный городской конкурс "Предприниматель года".
</t>
        </r>
        <r>
          <rPr>
            <sz val="16"/>
            <color rgb="FFFF0000"/>
            <rFont val="Times New Roman"/>
            <family val="1"/>
            <charset val="204"/>
          </rPr>
          <t xml:space="preserve">В июне осуществлялась работа по приему заявлений на возмещение части расходов, произведенных субьектами малого и среднего предпринимательства, осуществленных деятельность.  
</t>
        </r>
        <r>
          <rPr>
            <sz val="16"/>
            <color theme="3"/>
            <rFont val="Times New Roman"/>
            <family val="1"/>
            <charset val="204"/>
          </rPr>
          <t xml:space="preserve">
</t>
        </r>
      </is>
    </nc>
  </rcc>
</revisions>
</file>

<file path=xl/revisions/revisionLog7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16" sId="1">
    <oc r="J166" t="inlineStr">
      <is>
        <r>
          <rPr>
            <u/>
            <sz val="16"/>
            <rFont val="Times New Roman"/>
            <family val="1"/>
            <charset val="204"/>
          </rPr>
          <t xml:space="preserve">АГ: </t>
        </r>
        <r>
          <rPr>
            <sz val="16"/>
            <rFont val="Times New Roman"/>
            <family val="1"/>
            <charset val="204"/>
          </rPr>
          <t xml:space="preserve"> 1. В рамках реализации мероприятий программы осуществляется деятельность по обеспечению предоставления государственных услуг в многофункциональных центрах предоставления государственных и муниципальных услуг. Заключено соглашение о предоставлении субсидии из бюджета ХМАО-Югры на софинансирование расходных обязательств по предоставлению государственных услуг в многофункциональных центрах предоставления государственных и муниципальных услуг от 20.12.2017 № 78.  
      За счет средств субсидии на организацию предоставления государственных услуг в многофункциональных центрах предоставления государственных и муниципальных услуг  производятся расходы на выплату заработной платы и начислений на оплату труда работникам МКУ "МФЦ г. Сургута";
       За счет средств софинансирования из местного бюджета произведена оплата услуг и материальных запасов в соответствии с условиями заключенных договоров и муниципальных контрактов. 
       Реализация программы  осуществляется в плановом режиме.  Бюджетные ассигнования будут использованы в полном объеме до конца 2018 года.</t>
        </r>
        <r>
          <rPr>
            <sz val="16"/>
            <color rgb="FFFF0000"/>
            <rFont val="Times New Roman"/>
            <family val="2"/>
            <charset val="204"/>
          </rPr>
          <t xml:space="preserve">
     </t>
        </r>
        <r>
          <rPr>
            <sz val="16"/>
            <rFont val="Times New Roman"/>
            <family val="1"/>
            <charset val="204"/>
          </rPr>
          <t xml:space="preserve">2.  В рамках реализации мероприятий программы  заключены соглашения о предоставлении субсидии из бюджета ХМАО-Югры на поддержку малого и среднего предпринимательства №11 от 06.04.2018 и №11/1 от 05.04.2018.  
          Планируется проведение основных мероприятий:
- создание условий для развития субъектов малого и среднего предпринимательства;
- финансовая поддержка субъектов малого и среднего предпринимательства, осуществляющих социально значимые виды деятельности;
- финансовая поддержка субьектов малого и среднего предпринимательства осуществляющих деятельность в социальной сфере;
- развитие инновационного и молодежного предпринимательства.
          В мае проведен ежегодный городской конкурс "Предприниматель года".
</t>
        </r>
        <r>
          <rPr>
            <sz val="16"/>
            <color rgb="FFFF0000"/>
            <rFont val="Times New Roman"/>
            <family val="1"/>
            <charset val="204"/>
          </rPr>
          <t xml:space="preserve">В июне осуществлялась работа по приему заявлений на возмещение части расходов, произведенных субьектами малого и среднего предпринимательства, осуществленных деятельность.  
</t>
        </r>
        <r>
          <rPr>
            <sz val="16"/>
            <color theme="3"/>
            <rFont val="Times New Roman"/>
            <family val="1"/>
            <charset val="204"/>
          </rPr>
          <t xml:space="preserve">
</t>
        </r>
      </is>
    </oc>
    <nc r="J166" t="inlineStr">
      <is>
        <r>
          <rPr>
            <u/>
            <sz val="16"/>
            <rFont val="Times New Roman"/>
            <family val="1"/>
            <charset val="204"/>
          </rPr>
          <t xml:space="preserve">АГ: </t>
        </r>
        <r>
          <rPr>
            <sz val="16"/>
            <rFont val="Times New Roman"/>
            <family val="1"/>
            <charset val="204"/>
          </rPr>
          <t xml:space="preserve"> 1. В рамках реализации мероприятий программы осуществляется деятельность по обеспечению предоставления государственных услуг в многофункциональных центрах предоставления государственных и муниципальных услуг. Заключено соглашение о предоставлении субсидии из бюджета ХМАО-Югры на софинансирование расходных обязательств по предоставлению государственных услуг в многофункциональных центрах предоставления государственных и муниципальных услуг от 20.12.2017 № 78.  
      За счет средств субсидии на организацию предоставления государственных услуг в многофункциональных центрах предоставления государственных и муниципальных услуг  производятся расходы на выплату заработной платы и начислений на оплату труда работникам МКУ "МФЦ г. Сургута";
       За счет средств софинансирования из местного бюджета произведена оплата услуг и материальных запасов в соответствии с условиями заключенных договоров и муниципальных контрактов. 
       Реализация программы  осуществляется в плановом режиме.  Бюджетные ассигнования будут использованы в полном объеме до конца 2018 года.</t>
        </r>
        <r>
          <rPr>
            <sz val="16"/>
            <color rgb="FFFF0000"/>
            <rFont val="Times New Roman"/>
            <family val="2"/>
            <charset val="204"/>
          </rPr>
          <t xml:space="preserve">
     </t>
        </r>
        <r>
          <rPr>
            <sz val="16"/>
            <rFont val="Times New Roman"/>
            <family val="1"/>
            <charset val="204"/>
          </rPr>
          <t xml:space="preserve">2.  В рамках реализации мероприятий программы  заключены соглашения о предоставлении субсидии из бюджета ХМАО-Югры на поддержку малого и среднего предпринимательства №11 от 06.04.2018 и №11/1 от 05.04.2018.  
          Планируется проведение основных мероприятий:
- создание условий для развития субъектов малого и среднего предпринимательства;
- финансовая поддержка субъектов малого и среднего предпринимательства, осуществляющих социально значимые виды деятельности;
- финансовая поддержка субьектов малого и среднего предпринимательства осуществляющих деятельность в социальной сфере;
- развитие инновационного и молодежного предпринимательства.
          В мае проведен ежегодный городской конкурс "Предприниматель года".
</t>
        </r>
        <r>
          <rPr>
            <sz val="16"/>
            <color rgb="FFFF0000"/>
            <rFont val="Times New Roman"/>
            <family val="1"/>
            <charset val="204"/>
          </rPr>
          <t xml:space="preserve">В июне осуществлялась работа по приему заявлений на возмещение затрат, произведенных субьектами малого и среднего предпринимательства, осуществляющих социально значимые виды деятельности.  
</t>
        </r>
        <r>
          <rPr>
            <sz val="16"/>
            <color theme="3"/>
            <rFont val="Times New Roman"/>
            <family val="1"/>
            <charset val="204"/>
          </rPr>
          <t xml:space="preserve">
</t>
        </r>
      </is>
    </nc>
  </rcc>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32" start="0" length="2147483647">
    <dxf>
      <font>
        <color auto="1"/>
      </font>
    </dxf>
  </rfmt>
</revisions>
</file>

<file path=xl/revisions/revisionLog8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17" sId="1">
    <oc r="J166" t="inlineStr">
      <is>
        <r>
          <rPr>
            <u/>
            <sz val="16"/>
            <rFont val="Times New Roman"/>
            <family val="1"/>
            <charset val="204"/>
          </rPr>
          <t xml:space="preserve">АГ: </t>
        </r>
        <r>
          <rPr>
            <sz val="16"/>
            <rFont val="Times New Roman"/>
            <family val="1"/>
            <charset val="204"/>
          </rPr>
          <t xml:space="preserve"> 1. В рамках реализации мероприятий программы осуществляется деятельность по обеспечению предоставления государственных услуг в многофункциональных центрах предоставления государственных и муниципальных услуг. Заключено соглашение о предоставлении субсидии из бюджета ХМАО-Югры на софинансирование расходных обязательств по предоставлению государственных услуг в многофункциональных центрах предоставления государственных и муниципальных услуг от 20.12.2017 № 78.  
      За счет средств субсидии на организацию предоставления государственных услуг в многофункциональных центрах предоставления государственных и муниципальных услуг  производятся расходы на выплату заработной платы и начислений на оплату труда работникам МКУ "МФЦ г. Сургута";
       За счет средств софинансирования из местного бюджета произведена оплата услуг и материальных запасов в соответствии с условиями заключенных договоров и муниципальных контрактов. 
       Реализация программы  осуществляется в плановом режиме.  Бюджетные ассигнования будут использованы в полном объеме до конца 2018 года.</t>
        </r>
        <r>
          <rPr>
            <sz val="16"/>
            <color rgb="FFFF0000"/>
            <rFont val="Times New Roman"/>
            <family val="2"/>
            <charset val="204"/>
          </rPr>
          <t xml:space="preserve">
     </t>
        </r>
        <r>
          <rPr>
            <sz val="16"/>
            <rFont val="Times New Roman"/>
            <family val="1"/>
            <charset val="204"/>
          </rPr>
          <t xml:space="preserve">2.  В рамках реализации мероприятий программы  заключены соглашения о предоставлении субсидии из бюджета ХМАО-Югры на поддержку малого и среднего предпринимательства №11 от 06.04.2018 и №11/1 от 05.04.2018.  
          Планируется проведение основных мероприятий:
- создание условий для развития субъектов малого и среднего предпринимательства;
- финансовая поддержка субъектов малого и среднего предпринимательства, осуществляющих социально значимые виды деятельности;
- финансовая поддержка субьектов малого и среднего предпринимательства осуществляющих деятельность в социальной сфере;
- развитие инновационного и молодежного предпринимательства.
          В мае проведен ежегодный городской конкурс "Предприниматель года".
</t>
        </r>
        <r>
          <rPr>
            <sz val="16"/>
            <color rgb="FFFF0000"/>
            <rFont val="Times New Roman"/>
            <family val="1"/>
            <charset val="204"/>
          </rPr>
          <t xml:space="preserve">В июне осуществлялась работа по приему заявлений на возмещение затрат, произведенных субьектами малого и среднего предпринимательства, осуществляющих социально значимые виды деятельности.  
</t>
        </r>
        <r>
          <rPr>
            <sz val="16"/>
            <color theme="3"/>
            <rFont val="Times New Roman"/>
            <family val="1"/>
            <charset val="204"/>
          </rPr>
          <t xml:space="preserve">
</t>
        </r>
      </is>
    </oc>
    <nc r="J166" t="inlineStr">
      <is>
        <r>
          <rPr>
            <u/>
            <sz val="16"/>
            <rFont val="Times New Roman"/>
            <family val="1"/>
            <charset val="204"/>
          </rPr>
          <t xml:space="preserve">АГ: </t>
        </r>
        <r>
          <rPr>
            <sz val="16"/>
            <rFont val="Times New Roman"/>
            <family val="1"/>
            <charset val="204"/>
          </rPr>
          <t xml:space="preserve"> 1. В рамках реализации мероприятий программы осуществляется деятельность по обеспечению предоставления государственных услуг в многофункциональных центрах предоставления государственных и муниципальных услуг. Заключено соглашение о предоставлении субсидии из бюджета ХМАО-Югры на софинансирование расходных обязательств по предоставлению государственных услуг в многофункциональных центрах предоставления государственных и муниципальных услуг от 20.12.2017 № 78.  
      За счет средств субсидии на организацию предоставления государственных услуг в многофункциональных центрах предоставления государственных и муниципальных услуг  производятся расходы на выплату заработной платы и начислений на оплату труда работникам МКУ "МФЦ г. Сургута";
       За счет средств софинансирования из местного бюджета произведена оплата услуг и материальных запасов в соответствии с условиями заключенных договоров и муниципальных контрактов. 
       Реализация программы  осуществляется в плановом режиме.  Бюджетные ассигнования будут использованы в полном объеме до конца 2018 года.</t>
        </r>
        <r>
          <rPr>
            <sz val="16"/>
            <color rgb="FFFF0000"/>
            <rFont val="Times New Roman"/>
            <family val="2"/>
            <charset val="204"/>
          </rPr>
          <t xml:space="preserve">
     </t>
        </r>
        <r>
          <rPr>
            <sz val="16"/>
            <rFont val="Times New Roman"/>
            <family val="1"/>
            <charset val="204"/>
          </rPr>
          <t xml:space="preserve">2.  В рамках реализации мероприятий программы  заключены соглашения о предоставлении субсидии из бюджета ХМАО-Югры на поддержку малого и среднего предпринимательства №11 от 06.04.2018 и №11/1 от 05.04.2018.  
          Планируется проведение основных мероприятий:
- создание условий для развития субъектов малого и среднего предпринимательства;
- финансовая поддержка субъектов малого и среднего предпринимательства, осуществляющих социально значимые виды деятельности;
- финансовая поддержка субьектов малого и среднего предпринимательства осуществляющих деятельность в социальной сфере;
- развитие инновационного и молодежного предпринимательства.
</t>
        </r>
        <r>
          <rPr>
            <sz val="16"/>
            <color theme="1"/>
            <rFont val="Times New Roman"/>
            <family val="1"/>
            <charset val="204"/>
          </rPr>
          <t xml:space="preserve">     В мае проведен ежегодный городской конкурс "Предприниматель года".
    В июне проведена работа по приему заявлений на возмещение затрат, произведенных субьектами малого и среднего предпринимательства, в частности социальному предпринимательству и субъектам, осуществляющим социально значимые виды деятельности. </t>
        </r>
        <r>
          <rPr>
            <sz val="16"/>
            <color rgb="FFFF0000"/>
            <rFont val="Times New Roman"/>
            <family val="1"/>
            <charset val="204"/>
          </rPr>
          <t xml:space="preserve"> 
</t>
        </r>
        <r>
          <rPr>
            <sz val="16"/>
            <color theme="3"/>
            <rFont val="Times New Roman"/>
            <family val="1"/>
            <charset val="204"/>
          </rPr>
          <t xml:space="preserve">
</t>
        </r>
      </is>
    </nc>
  </rcc>
</revisions>
</file>

<file path=xl/revisions/revisionLog8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BEA0FDBA-BB07-4C19-8BBD-5E57EE395C09}" action="delete"/>
  <rdn rId="0" localSheetId="1" customView="1" name="Z_BEA0FDBA_BB07_4C19_8BBD_5E57EE395C09_.wvu.PrintArea" hidden="1" oldHidden="1">
    <formula>'на 01.07.2018'!$A$1:$J$195</formula>
    <oldFormula>'на 01.07.2018'!$A$1:$J$195</oldFormula>
  </rdn>
  <rdn rId="0" localSheetId="1" customView="1" name="Z_BEA0FDBA_BB07_4C19_8BBD_5E57EE395C09_.wvu.PrintTitles" hidden="1" oldHidden="1">
    <formula>'на 01.07.2018'!$5:$8</formula>
    <oldFormula>'на 01.07.2018'!$5:$8</oldFormula>
  </rdn>
  <rdn rId="0" localSheetId="1" customView="1" name="Z_BEA0FDBA_BB07_4C19_8BBD_5E57EE395C09_.wvu.FilterData" hidden="1" oldHidden="1">
    <formula>'на 01.07.2018'!$A$7:$J$397</formula>
    <oldFormula>'на 01.07.2018'!$A$7:$J$397</oldFormula>
  </rdn>
  <rcv guid="{BEA0FDBA-BB07-4C19-8BBD-5E57EE395C09}" action="add"/>
</revisions>
</file>

<file path=xl/revisions/revisionLog8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67ADFAE6-A9AF-44D7-8539-93CD0F6B7849}" action="delete"/>
  <rdn rId="0" localSheetId="1" customView="1" name="Z_67ADFAE6_A9AF_44D7_8539_93CD0F6B7849_.wvu.PrintArea" hidden="1" oldHidden="1">
    <formula>'на 01.07.2018'!$A$1:$J$195</formula>
    <oldFormula>'на 01.07.2018'!$A$1:$J$195</oldFormula>
  </rdn>
  <rdn rId="0" localSheetId="1" customView="1" name="Z_67ADFAE6_A9AF_44D7_8539_93CD0F6B7849_.wvu.PrintTitles" hidden="1" oldHidden="1">
    <formula>'на 01.07.2018'!$5:$8</formula>
    <oldFormula>'на 01.07.2018'!$5:$8</oldFormula>
  </rdn>
  <rdn rId="0" localSheetId="1" customView="1" name="Z_67ADFAE6_A9AF_44D7_8539_93CD0F6B7849_.wvu.Rows" hidden="1" oldHidden="1">
    <formula>'на 01.07.2018'!$19:$20,'на 01.07.2018'!$27:$28,'на 01.07.2018'!$34:$35,'на 01.07.2018'!$41:$42,'на 01.07.2018'!$47:$48,'на 01.07.2018'!$52:$54,'на 01.07.2018'!$56:$56,'на 01.07.2018'!$58:$60,'на 01.07.2018'!$66:$67,'на 01.07.2018'!$72:$73,'на 01.07.2018'!$78:$79,'на 01.07.2018'!$84:$85,'на 01.07.2018'!$90:$91,'на 01.07.2018'!$96:$97,'на 01.07.2018'!$102:$103,'на 01.07.2018'!$108:$109,'на 01.07.2018'!$114:$115,'на 01.07.2018'!$120:$121,'на 01.07.2018'!$126:$127,'на 01.07.2018'!$132:$133,'на 01.07.2018'!$138:$139,'на 01.07.2018'!$145:$146,'на 01.07.2018'!$153:$153,'на 01.07.2018'!$155:$159,'на 01.07.2018'!$164:$165,'на 01.07.2018'!$171:$171,'на 01.07.2018'!$177:$178,'на 01.07.2018'!$181:$185,'на 01.07.2018'!$193:$193</formula>
    <oldFormula>'на 01.07.2018'!$19:$20,'на 01.07.2018'!$27:$28,'на 01.07.2018'!$34:$35,'на 01.07.2018'!$41:$42,'на 01.07.2018'!$47:$48,'на 01.07.2018'!$52:$54,'на 01.07.2018'!$56:$56,'на 01.07.2018'!$58:$60,'на 01.07.2018'!$66:$67,'на 01.07.2018'!$72:$73,'на 01.07.2018'!$78:$79,'на 01.07.2018'!$84:$85,'на 01.07.2018'!$90:$91,'на 01.07.2018'!$96:$97,'на 01.07.2018'!$102:$103,'на 01.07.2018'!$108:$109,'на 01.07.2018'!$114:$115,'на 01.07.2018'!$120:$121,'на 01.07.2018'!$126:$127,'на 01.07.2018'!$132:$133,'на 01.07.2018'!$138:$139,'на 01.07.2018'!$145:$146,'на 01.07.2018'!$153:$153,'на 01.07.2018'!$155:$159,'на 01.07.2018'!$164:$165,'на 01.07.2018'!$171:$171,'на 01.07.2018'!$177:$178,'на 01.07.2018'!$181:$185,'на 01.07.2018'!$193:$193</oldFormula>
  </rdn>
  <rdn rId="0" localSheetId="1" customView="1" name="Z_67ADFAE6_A9AF_44D7_8539_93CD0F6B7849_.wvu.FilterData" hidden="1" oldHidden="1">
    <formula>'на 01.07.2018'!$A$7:$J$397</formula>
    <oldFormula>'на 01.07.2018'!$A$7:$J$397</oldFormula>
  </rdn>
  <rcv guid="{67ADFAE6-A9AF-44D7-8539-93CD0F6B7849}" action="add"/>
</revisions>
</file>

<file path=xl/revisions/revisionLog8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80:J83" start="0" length="2147483647">
    <dxf>
      <font>
        <color rgb="FFFF0000"/>
      </font>
    </dxf>
  </rfmt>
  <rcc rId="1425" sId="1">
    <oc r="J140" t="inlineStr">
      <is>
        <r>
          <rPr>
            <u/>
            <sz val="16"/>
            <color theme="1"/>
            <rFont val="Times New Roman"/>
            <family val="1"/>
            <charset val="204"/>
          </rPr>
          <t xml:space="preserve">ДГХ: 
</t>
        </r>
        <r>
          <rPr>
            <sz val="16"/>
            <color theme="1"/>
            <rFont val="Times New Roman"/>
            <family val="1"/>
            <charset val="204"/>
          </rPr>
          <t>В рамках подпрограммы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предусмотрено:
1) выполнение капитального ремонта объектов коммунального комплекса на основании соглашения между Администрацией города Сургута и ДЖККиЭ ХМАО-Югры от 28.03.2018 № 3-Согл 2018 в рамках субсидии на финансовое обеспечение (возмещение) затрат по капитальному ремонту систем теплоснабжения, водоснабжения и водоотведения для подготовки к осенне-зимнему периоду планируется выполнить  капитальный ремонт объектов:
- "Магистральные сети водопровода по ул. Дзержинского участок от ж/д 7/3 до ул. Республики";
- "Тепломагистраль № 4 от УТ-1-3ТК16 до ЦТП № 6 в микрорайоне А. Участок 3 ТК15а от точки врезки в существующую сеть до 3 ТК 16". 
Расходы запланированы на 4 квартал 2018. 
В рамках подпрограммы  "Обеспечение равных прав потребителей на получение энергетических ресурсов" запланированы:
1)  возмещение недополученных доходов организациям, осуществляющим реализацию населению сжиженного газа по социально ориентированным розничным ценам. Субсидия носит заявительный характер. На 01.04.2018 поступила заявка от АО "Сжиженный газ Север, заключено соглашение от 26.04.2018 № 19 на предоставление из бюджета города за период с 01.01.2018 по 31.12.2018 года субсидии на сумму 6 646,55496 тыс.руб. (ДГХ)
2) расходы на оплату труда для осуществления переданного государственного полномочия. (УБУиО)
В рамках подпрограммы "Повышение энергоэффективности в отраслях экономики" предусмотрено:
1) установка (замена) АУРТЭ в 5 зданиях учреждений, установка (замена)  индивидуальных приборов учета  в муниципальных жилых и нежилых помещениях в количестве 106 шт.</t>
        </r>
        <r>
          <rPr>
            <sz val="16"/>
            <color rgb="FFFF0000"/>
            <rFont val="Times New Roman"/>
            <family val="2"/>
            <charset val="204"/>
          </rPr>
          <t xml:space="preserve"> </t>
        </r>
        <r>
          <rPr>
            <sz val="16"/>
            <color theme="1"/>
            <rFont val="Times New Roman"/>
            <family val="1"/>
            <charset val="204"/>
          </rPr>
          <t xml:space="preserve">По результатам электронного аукциона определен победитель ООО "Все инструменты север", заключен с победителем муниципальный контракт от 14.05.2018 № 48 на сумму 246,06 тыс.руб., срок выполнения работ до 21.07.2018, оплата работ – 3 квартал 2018 года;  - 98,02 тыс.руб. - экономия средств по результатам конкурса. По заявлению нанимателя планируется заключить договор на установку ИПУ ХГВС (2 шт.) в муниципальной комнате, заключен договор с ООО "Все инструменты север" от 11.05.2018 № 39 на сумму  2,8 тыс.руб. Работы выполнены и оплачены - 2,8 тыс.руб. Также запланированы работы по замене комплектующих АУРТЭ в 17 объектах социальной сферы. (ДГХ)
2) ведется работа по подготовке технического задания и разработке конкурсной документации на выполнение работ по установке (замене) индивидуальных приборов учета  в нежилых помещениях муниципальной собственности в количестве 16 шт. В связи с изменениями в план-графике закупок размещение конкурса на площадке ЕИС  планируется на июль 2018, заключение МК – август, оплата работ – 4 квартал 2018 года. (КУИ)
3) запланировано выполнение работ по замене оконных блоков, ПИР  по замене ИПУ теплоэнергии.   (ХЭУ)
4) Предприятиями города за счет собственных средств выполнены ПИР, планируются работы по реконструкции водоводов по объектам "Водовод до ЦТП-61 мкр.25",  "Магистральные сети водоснабжения ул. Крылова, ул. Привокзальная", котельной № 9, ремонту сетей.
5) В рамках подпрограммы "Формирование комфортной городской среды" предусмотрено благоустройство дворовых территорий многоквартирных домов в г. Сургуте. До 01.02.2018 приняты заявки управляющих организаций на выполнение благоустройства дворовых территорий, 10.02.2018 сформирован адресный перечень дворовых территорий для выполнения работ по благоустройству по 14 МКД, проведена работа по размещению заявок для выбора подрядной организации. Соглашения с управляющими организациями заключены на благоустройство 14 дворовых территорий, выплачен аванс в сумме  1 752,27 тыс.руб.  Расходы запланированы на 3, 4 кварталы 2018 года. 
Также планируется выполнить работы по благоустройству еще двух дворовых территорий за счет средств, выделенных из резервного фонда Правительства ХМАО-Югры на финансирование наказов избирателей депутатам Думы ХМАО-Югры (ДГХ). </t>
        </r>
        <r>
          <rPr>
            <sz val="16"/>
            <color rgb="FFFF0000"/>
            <rFont val="Times New Roman"/>
            <family val="1"/>
            <charset val="204"/>
          </rPr>
          <t xml:space="preserve">
</t>
        </r>
        <r>
          <rPr>
            <u/>
            <sz val="16"/>
            <color theme="1"/>
            <rFont val="Times New Roman"/>
            <family val="1"/>
            <charset val="204"/>
          </rPr>
          <t xml:space="preserve">ДАиГ: 
</t>
        </r>
        <r>
          <rPr>
            <sz val="16"/>
            <color theme="1"/>
            <rFont val="Times New Roman"/>
            <family val="1"/>
            <charset val="204"/>
          </rPr>
          <t>Электронные аукционы на выполнение  работ  по строительству объекта «Пешеходный мост в сквере "Старожилов" в г.Сургуте» 21.03.2018, 11.05.2018 и 15.06.2018 признаны несосоявшимися  в соответствии ч.16 ст 66 ФЗ №44 - ФЗ в связи с отсутствием заявок от претендентов. Учитывая сроки повтроного размещения заявки, сроки заключения МК, сезонность работ,  выполнение работ в текущем году не представляется возможным. Средства  перераспределены на выполнение работ по благоустройству дворовых территорий решением ДГ заседание которой состоялось в июне 2018 года.</t>
        </r>
        <r>
          <rPr>
            <sz val="16"/>
            <color rgb="FFFF0000"/>
            <rFont val="Times New Roman"/>
            <family val="1"/>
            <charset val="204"/>
          </rPr>
          <t xml:space="preserve">
</t>
        </r>
        <r>
          <rPr>
            <u/>
            <sz val="16"/>
            <color theme="1"/>
            <rFont val="Times New Roman"/>
            <family val="1"/>
            <charset val="204"/>
          </rPr>
          <t xml:space="preserve">
 УППЭК</t>
        </r>
        <r>
          <rPr>
            <sz val="16"/>
            <color theme="1"/>
            <rFont val="Times New Roman"/>
            <family val="1"/>
            <charset val="204"/>
          </rPr>
          <t>: в 2018 году планируется благоустройство объекта  "Сквер в мкр-не 31". Средства  будут освоены в течение  года.</t>
        </r>
        <r>
          <rPr>
            <sz val="16"/>
            <color rgb="FFFF0000"/>
            <rFont val="Times New Roman"/>
            <family val="1"/>
            <charset val="204"/>
          </rPr>
          <t xml:space="preserve">
</t>
        </r>
        <r>
          <rPr>
            <sz val="36"/>
            <color rgb="FFFF0000"/>
            <rFont val="Times New Roman"/>
            <family val="1"/>
            <charset val="204"/>
          </rPr>
          <t xml:space="preserve">
                                                        </t>
        </r>
        <r>
          <rPr>
            <sz val="16"/>
            <color rgb="FFFF0000"/>
            <rFont val="Times New Roman"/>
            <family val="2"/>
            <charset val="204"/>
          </rPr>
          <t xml:space="preserve">                                                    </t>
        </r>
      </is>
    </oc>
    <nc r="J140" t="inlineStr">
      <is>
        <r>
          <rPr>
            <u/>
            <sz val="16"/>
            <color theme="1"/>
            <rFont val="Times New Roman"/>
            <family val="1"/>
            <charset val="204"/>
          </rPr>
          <t xml:space="preserve">ДГХ: 
</t>
        </r>
        <r>
          <rPr>
            <sz val="16"/>
            <color theme="1"/>
            <rFont val="Times New Roman"/>
            <family val="1"/>
            <charset val="204"/>
          </rPr>
          <t xml:space="preserve">В рамках подпрограммы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предусмотрено:
1) выполнение капитального ремонта объектов коммунального комплекса на основании соглашения между Администрацией города Сургута и ДЖККиЭ ХМАО-Югры от 28.03.2018 № 3-Согл 2018 </t>
        </r>
        <r>
          <rPr>
            <sz val="16"/>
            <color rgb="FFFF0000"/>
            <rFont val="Times New Roman"/>
            <family val="1"/>
            <charset val="204"/>
          </rPr>
          <t>в рамках субсидии на финансовое обеспечение (возмещение) затрат по капитальному ремонту систем теплоснабжения, водоснабжения и водоотведения для подготовки к осенне-зимнему периоду планируется</t>
        </r>
        <r>
          <rPr>
            <sz val="16"/>
            <color theme="1"/>
            <rFont val="Times New Roman"/>
            <family val="1"/>
            <charset val="204"/>
          </rPr>
          <t xml:space="preserve"> выполнить  капитальный ремонт объектов:
- "Магистральные сети водопровода по ул. Дзержинского участок от ж/д 7/3 до ул. Республики";
- "Тепломагистраль № 4 от УТ-1-3ТК16 до ЦТП № 6 в микрорайоне А. Участок 3 ТК15а от точки врезки в существующую сеть до 3 ТК 16". 
Расходы запланированы на 4 квартал 2018. 
В рамках подпрограммы  "Обеспечение равных прав потребителей на получение энергетических ресурсов" запланированы:
1)  возмещение недополученных доходов организациям, осуществляющим реализацию населению сжиженного газа по социально ориентированным розничным ценам. Субсидия носит заявительный характер. На 01.04.2018 поступила заявка от АО "Сжиженный газ Север, заключено соглашение от 26.04.2018 № 19 на предоставление из бюджета города за период с 01.01.2018 по 31.12.2018 года субсидии на сумму 6 646,55496 тыс.руб. (ДГХ)
2) расходы на оплату труда для осуществления переданного государственного полномочия. (УБУиО)
В рамках подпрограммы "Повышение энергоэффективности в отраслях экономики" предусмотрено:
1) установка (замена) АУРТЭ в 5 зданиях учреждений, установка (замена)  индивидуальных приборов учета  в муниципальных жилых и нежилых помещениях в количестве 106 шт.</t>
        </r>
        <r>
          <rPr>
            <sz val="16"/>
            <color rgb="FFFF0000"/>
            <rFont val="Times New Roman"/>
            <family val="2"/>
            <charset val="204"/>
          </rPr>
          <t xml:space="preserve"> </t>
        </r>
        <r>
          <rPr>
            <sz val="16"/>
            <color theme="1"/>
            <rFont val="Times New Roman"/>
            <family val="1"/>
            <charset val="204"/>
          </rPr>
          <t xml:space="preserve">По результатам электронного аукциона определен победитель ООО "Все инструменты север", заключен с победителем муниципальный контракт от 14.05.2018 № 48 на сумму 246,06 тыс.руб., срок выполнения работ до 21.07.2018, оплата работ – 3 квартал 2018 года;  - 98,02 тыс.руб. - экономия средств по результатам конкурса. По заявлению нанимателя планируется заключить договор на установку ИПУ ХГВС (2 шт.) в муниципальной комнате, заключен договор с ООО "Все инструменты север" от 11.05.2018 № 39 на сумму  2,8 тыс.руб. Работы выполнены и оплачены - 2,8 тыс.руб. Также запланированы работы по замене комплектующих АУРТЭ в 17 объектах социальной сферы. (ДГХ)
2) ведется работа по подготовке технического задания и разработке конкурсной документации на выполнение работ по установке (замене) индивидуальных приборов учета  в нежилых помещениях муниципальной собственности в количестве 16 шт. В связи с изменениями в план-графике закупок размещение конкурса на площадке ЕИС  планируется на июль 2018, заключение МК – август, оплата работ – 4 квартал 2018 года. (КУИ)
3) запланировано выполнение работ по замене оконных блоков, ПИР  по замене ИПУ теплоэнергии.   (ХЭУ)
4) Предприятиями города за счет собственных средств выполнены ПИР, планируются работы по реконструкции водоводов по объектам "Водовод до ЦТП-61 мкр.25",  "Магистральные сети водоснабжения ул. Крылова, ул. Привокзальная", котельной № 9, ремонту сетей.
5) В рамках подпрограммы "Формирование комфортной городской среды" предусмотрено благоустройство дворовых территорий многоквартирных домов в г. Сургуте. До 01.02.2018 приняты заявки управляющих организаций на выполнение благоустройства дворовых территорий, 10.02.2018 сформирован адресный перечень дворовых территорий для выполнения работ по благоустройству по 14 МКД, проведена работа по размещению заявок для выбора подрядной организации. Соглашения с управляющими организациями заключены на благоустройство 14 дворовых территорий, выплачен аванс в сумме  1 752,27 тыс.руб.  Расходы запланированы на 3, 4 кварталы 2018 года. 
Также планируется выполнить работы по благоустройству еще двух дворовых территорий за счет средств, выделенных из резервного фонда Правительства ХМАО-Югры на финансирование наказов избирателей депутатам Думы ХМАО-Югры (ДГХ). </t>
        </r>
        <r>
          <rPr>
            <sz val="16"/>
            <color rgb="FFFF0000"/>
            <rFont val="Times New Roman"/>
            <family val="1"/>
            <charset val="204"/>
          </rPr>
          <t xml:space="preserve">
</t>
        </r>
        <r>
          <rPr>
            <u/>
            <sz val="16"/>
            <color theme="1"/>
            <rFont val="Times New Roman"/>
            <family val="1"/>
            <charset val="204"/>
          </rPr>
          <t xml:space="preserve">ДАиГ: 
</t>
        </r>
        <r>
          <rPr>
            <sz val="16"/>
            <color theme="1"/>
            <rFont val="Times New Roman"/>
            <family val="1"/>
            <charset val="204"/>
          </rPr>
          <t>Электронные аукционы на выполнение  работ  по строительству объекта «Пешеходный мост в сквере "Старожилов" в г.Сургуте» 21.03.2018, 11.05.2018 и 15.06.2018 признаны несосоявшимися  в соответствии ч.16 ст 66 ФЗ №44 - ФЗ в связи с отсутствием заявок от претендентов. Учитывая сроки повтроного размещения заявки, сроки заключения МК, сезонность работ,  выполнение работ в текущем году не представляется возможным. Средства  перераспределены на выполнение работ по благоустройству дворовых территорий решением ДГ заседание которой состоялось в июне 2018 года.</t>
        </r>
        <r>
          <rPr>
            <sz val="16"/>
            <color rgb="FFFF0000"/>
            <rFont val="Times New Roman"/>
            <family val="1"/>
            <charset val="204"/>
          </rPr>
          <t xml:space="preserve">
</t>
        </r>
        <r>
          <rPr>
            <u/>
            <sz val="16"/>
            <color theme="1"/>
            <rFont val="Times New Roman"/>
            <family val="1"/>
            <charset val="204"/>
          </rPr>
          <t xml:space="preserve">
 УППЭК</t>
        </r>
        <r>
          <rPr>
            <sz val="16"/>
            <color theme="1"/>
            <rFont val="Times New Roman"/>
            <family val="1"/>
            <charset val="204"/>
          </rPr>
          <t>: в 2018 году планируется благоустройство объекта  "Сквер в мкр-не 31". Средства  будут освоены в течение  года.</t>
        </r>
        <r>
          <rPr>
            <sz val="16"/>
            <color rgb="FFFF0000"/>
            <rFont val="Times New Roman"/>
            <family val="1"/>
            <charset val="204"/>
          </rPr>
          <t xml:space="preserve">
</t>
        </r>
        <r>
          <rPr>
            <sz val="36"/>
            <color rgb="FFFF0000"/>
            <rFont val="Times New Roman"/>
            <family val="1"/>
            <charset val="204"/>
          </rPr>
          <t xml:space="preserve">
                                                        </t>
        </r>
        <r>
          <rPr>
            <sz val="16"/>
            <color rgb="FFFF0000"/>
            <rFont val="Times New Roman"/>
            <family val="2"/>
            <charset val="204"/>
          </rPr>
          <t xml:space="preserve">                                                    </t>
        </r>
      </is>
    </nc>
  </rcc>
  <rcv guid="{67ADFAE6-A9AF-44D7-8539-93CD0F6B7849}" action="delete"/>
  <rdn rId="0" localSheetId="1" customView="1" name="Z_67ADFAE6_A9AF_44D7_8539_93CD0F6B7849_.wvu.PrintArea" hidden="1" oldHidden="1">
    <formula>'на 01.07.2018'!$A$1:$J$195</formula>
    <oldFormula>'на 01.07.2018'!$A$1:$J$195</oldFormula>
  </rdn>
  <rdn rId="0" localSheetId="1" customView="1" name="Z_67ADFAE6_A9AF_44D7_8539_93CD0F6B7849_.wvu.PrintTitles" hidden="1" oldHidden="1">
    <formula>'на 01.07.2018'!$5:$8</formula>
    <oldFormula>'на 01.07.2018'!$5:$8</oldFormula>
  </rdn>
  <rdn rId="0" localSheetId="1" customView="1" name="Z_67ADFAE6_A9AF_44D7_8539_93CD0F6B7849_.wvu.Rows" hidden="1" oldHidden="1">
    <formula>'на 01.07.2018'!$19:$20,'на 01.07.2018'!$27:$28,'на 01.07.2018'!$34:$35,'на 01.07.2018'!$41:$42,'на 01.07.2018'!$47:$48,'на 01.07.2018'!$52:$54,'на 01.07.2018'!$56:$56,'на 01.07.2018'!$58:$60,'на 01.07.2018'!$66:$67,'на 01.07.2018'!$72:$73,'на 01.07.2018'!$78:$79,'на 01.07.2018'!$84:$85,'на 01.07.2018'!$90:$91,'на 01.07.2018'!$96:$97,'на 01.07.2018'!$102:$103,'на 01.07.2018'!$108:$109,'на 01.07.2018'!$114:$114,'на 01.07.2018'!$120:$121,'на 01.07.2018'!$126:$127,'на 01.07.2018'!$132:$133,'на 01.07.2018'!$138:$139,'на 01.07.2018'!$145:$146,'на 01.07.2018'!$153:$153,'на 01.07.2018'!$155:$159,'на 01.07.2018'!$164:$165,'на 01.07.2018'!$171:$171,'на 01.07.2018'!$177:$178,'на 01.07.2018'!$181:$185,'на 01.07.2018'!$193:$193</formula>
    <oldFormula>'на 01.07.2018'!$19:$20,'на 01.07.2018'!$27:$28,'на 01.07.2018'!$34:$35,'на 01.07.2018'!$41:$42,'на 01.07.2018'!$47:$48,'на 01.07.2018'!$52:$54,'на 01.07.2018'!$56:$56,'на 01.07.2018'!$58:$60,'на 01.07.2018'!$66:$67,'на 01.07.2018'!$72:$73,'на 01.07.2018'!$78:$79,'на 01.07.2018'!$84:$85,'на 01.07.2018'!$90:$91,'на 01.07.2018'!$96:$97,'на 01.07.2018'!$102:$103,'на 01.07.2018'!$108:$109,'на 01.07.2018'!$114:$115,'на 01.07.2018'!$120:$121,'на 01.07.2018'!$126:$127,'на 01.07.2018'!$132:$133,'на 01.07.2018'!$138:$139,'на 01.07.2018'!$145:$146,'на 01.07.2018'!$153:$153,'на 01.07.2018'!$155:$159,'на 01.07.2018'!$164:$165,'на 01.07.2018'!$171:$171,'на 01.07.2018'!$177:$178,'на 01.07.2018'!$181:$185,'на 01.07.2018'!$193:$193</oldFormula>
  </rdn>
  <rdn rId="0" localSheetId="1" customView="1" name="Z_67ADFAE6_A9AF_44D7_8539_93CD0F6B7849_.wvu.FilterData" hidden="1" oldHidden="1">
    <formula>'на 01.07.2018'!$A$7:$J$397</formula>
    <oldFormula>'на 01.07.2018'!$A$7:$J$397</oldFormula>
  </rdn>
  <rcv guid="{67ADFAE6-A9AF-44D7-8539-93CD0F6B7849}" action="add"/>
</revisions>
</file>

<file path=xl/revisions/revisionLog8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160:I162" start="0" length="2147483647">
    <dxf>
      <font>
        <color auto="1"/>
      </font>
    </dxf>
  </rfmt>
  <rcv guid="{67ADFAE6-A9AF-44D7-8539-93CD0F6B7849}" action="delete"/>
  <rdn rId="0" localSheetId="1" customView="1" name="Z_67ADFAE6_A9AF_44D7_8539_93CD0F6B7849_.wvu.PrintArea" hidden="1" oldHidden="1">
    <formula>'на 01.07.2018'!$A$1:$J$195</formula>
    <oldFormula>'на 01.07.2018'!$A$1:$J$195</oldFormula>
  </rdn>
  <rdn rId="0" localSheetId="1" customView="1" name="Z_67ADFAE6_A9AF_44D7_8539_93CD0F6B7849_.wvu.PrintTitles" hidden="1" oldHidden="1">
    <formula>'на 01.07.2018'!$5:$8</formula>
    <oldFormula>'на 01.07.2018'!$5:$8</oldFormula>
  </rdn>
  <rdn rId="0" localSheetId="1" customView="1" name="Z_67ADFAE6_A9AF_44D7_8539_93CD0F6B7849_.wvu.Rows" hidden="1" oldHidden="1">
    <formula>'на 01.07.2018'!$19:$20,'на 01.07.2018'!$27:$28,'на 01.07.2018'!$34:$35,'на 01.07.2018'!$41:$42,'на 01.07.2018'!$47:$48,'на 01.07.2018'!$52:$54,'на 01.07.2018'!$56:$56,'на 01.07.2018'!$58:$60,'на 01.07.2018'!$66:$67,'на 01.07.2018'!$72:$73,'на 01.07.2018'!$78:$79,'на 01.07.2018'!$84:$85,'на 01.07.2018'!$90:$91,'на 01.07.2018'!$96:$97,'на 01.07.2018'!$102:$103,'на 01.07.2018'!$108:$109,'на 01.07.2018'!$114:$114,'на 01.07.2018'!$120:$121,'на 01.07.2018'!$126:$127,'на 01.07.2018'!$132:$133,'на 01.07.2018'!$138:$139,'на 01.07.2018'!$145:$146,'на 01.07.2018'!$153:$153,'на 01.07.2018'!$155:$159,'на 01.07.2018'!$164:$165,'на 01.07.2018'!$171:$171,'на 01.07.2018'!$177:$178,'на 01.07.2018'!$181:$185,'на 01.07.2018'!$193:$193</formula>
    <oldFormula>'на 01.07.2018'!$19:$20,'на 01.07.2018'!$27:$28,'на 01.07.2018'!$34:$35,'на 01.07.2018'!$41:$42,'на 01.07.2018'!$47:$48,'на 01.07.2018'!$52:$54,'на 01.07.2018'!$56:$56,'на 01.07.2018'!$58:$60,'на 01.07.2018'!$66:$67,'на 01.07.2018'!$72:$73,'на 01.07.2018'!$78:$79,'на 01.07.2018'!$84:$85,'на 01.07.2018'!$90:$91,'на 01.07.2018'!$96:$97,'на 01.07.2018'!$102:$103,'на 01.07.2018'!$108:$109,'на 01.07.2018'!$114:$114,'на 01.07.2018'!$120:$121,'на 01.07.2018'!$126:$127,'на 01.07.2018'!$132:$133,'на 01.07.2018'!$138:$139,'на 01.07.2018'!$145:$146,'на 01.07.2018'!$153:$153,'на 01.07.2018'!$155:$159,'на 01.07.2018'!$164:$165,'на 01.07.2018'!$171:$171,'на 01.07.2018'!$177:$178,'на 01.07.2018'!$181:$185,'на 01.07.2018'!$193:$193</oldFormula>
  </rdn>
  <rdn rId="0" localSheetId="1" customView="1" name="Z_67ADFAE6_A9AF_44D7_8539_93CD0F6B7849_.wvu.FilterData" hidden="1" oldHidden="1">
    <formula>'на 01.07.2018'!$A$7:$J$397</formula>
    <oldFormula>'на 01.07.2018'!$A$7:$J$397</oldFormula>
  </rdn>
  <rcv guid="{67ADFAE6-A9AF-44D7-8539-93CD0F6B7849}" action="add"/>
</revisions>
</file>

<file path=xl/revisions/revisionLog8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34" sId="1">
    <oc r="J140" t="inlineStr">
      <is>
        <r>
          <rPr>
            <u/>
            <sz val="16"/>
            <color theme="1"/>
            <rFont val="Times New Roman"/>
            <family val="1"/>
            <charset val="204"/>
          </rPr>
          <t xml:space="preserve">ДГХ: 
</t>
        </r>
        <r>
          <rPr>
            <sz val="16"/>
            <color theme="1"/>
            <rFont val="Times New Roman"/>
            <family val="1"/>
            <charset val="204"/>
          </rPr>
          <t xml:space="preserve">В рамках подпрограммы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предусмотрено:
1) выполнение капитального ремонта объектов коммунального комплекса на основании соглашения между Администрацией города Сургута и ДЖККиЭ ХМАО-Югры от 28.03.2018 № 3-Согл 2018 </t>
        </r>
        <r>
          <rPr>
            <sz val="16"/>
            <color rgb="FFFF0000"/>
            <rFont val="Times New Roman"/>
            <family val="1"/>
            <charset val="204"/>
          </rPr>
          <t>в рамках субсидии на финансовое обеспечение (возмещение) затрат по капитальному ремонту систем теплоснабжения, водоснабжения и водоотведения для подготовки к осенне-зимнему периоду планируется</t>
        </r>
        <r>
          <rPr>
            <sz val="16"/>
            <color theme="1"/>
            <rFont val="Times New Roman"/>
            <family val="1"/>
            <charset val="204"/>
          </rPr>
          <t xml:space="preserve"> выполнить  капитальный ремонт объектов:
- "Магистральные сети водопровода по ул. Дзержинского участок от ж/д 7/3 до ул. Республики";
- "Тепломагистраль № 4 от УТ-1-3ТК16 до ЦТП № 6 в микрорайоне А. Участок 3 ТК15а от точки врезки в существующую сеть до 3 ТК 16". 
Расходы запланированы на 4 квартал 2018. 
В рамках подпрограммы  "Обеспечение равных прав потребителей на получение энергетических ресурсов" запланированы:
1)  возмещение недополученных доходов организациям, осуществляющим реализацию населению сжиженного газа по социально ориентированным розничным ценам. Субсидия носит заявительный характер. На 01.04.2018 поступила заявка от АО "Сжиженный газ Север, заключено соглашение от 26.04.2018 № 19 на предоставление из бюджета города за период с 01.01.2018 по 31.12.2018 года субсидии на сумму 6 646,55496 тыс.руб. (ДГХ)
2) расходы на оплату труда для осуществления переданного государственного полномочия. (УБУиО)
В рамках подпрограммы "Повышение энергоэффективности в отраслях экономики" предусмотрено:
1) установка (замена) АУРТЭ в 5 зданиях учреждений, установка (замена)  индивидуальных приборов учета  в муниципальных жилых и нежилых помещениях в количестве 106 шт.</t>
        </r>
        <r>
          <rPr>
            <sz val="16"/>
            <color rgb="FFFF0000"/>
            <rFont val="Times New Roman"/>
            <family val="2"/>
            <charset val="204"/>
          </rPr>
          <t xml:space="preserve"> </t>
        </r>
        <r>
          <rPr>
            <sz val="16"/>
            <color theme="1"/>
            <rFont val="Times New Roman"/>
            <family val="1"/>
            <charset val="204"/>
          </rPr>
          <t xml:space="preserve">По результатам электронного аукциона определен победитель ООО "Все инструменты север", заключен с победителем муниципальный контракт от 14.05.2018 № 48 на сумму 246,06 тыс.руб., срок выполнения работ до 21.07.2018, оплата работ – 3 квартал 2018 года;  - 98,02 тыс.руб. - экономия средств по результатам конкурса. По заявлению нанимателя планируется заключить договор на установку ИПУ ХГВС (2 шт.) в муниципальной комнате, заключен договор с ООО "Все инструменты север" от 11.05.2018 № 39 на сумму  2,8 тыс.руб. Работы выполнены и оплачены - 2,8 тыс.руб. Также запланированы работы по замене комплектующих АУРТЭ в 17 объектах социальной сферы. (ДГХ)
2) ведется работа по подготовке технического задания и разработке конкурсной документации на выполнение работ по установке (замене) индивидуальных приборов учета  в нежилых помещениях муниципальной собственности в количестве 16 шт. В связи с изменениями в план-графике закупок размещение конкурса на площадке ЕИС  планируется на июль 2018, заключение МК – август, оплата работ – 4 квартал 2018 года. (КУИ)
3) запланировано выполнение работ по замене оконных блоков, ПИР  по замене ИПУ теплоэнергии.   (ХЭУ)
4) Предприятиями города за счет собственных средств выполнены ПИР, планируются работы по реконструкции водоводов по объектам "Водовод до ЦТП-61 мкр.25",  "Магистральные сети водоснабжения ул. Крылова, ул. Привокзальная", котельной № 9, ремонту сетей.
5) В рамках подпрограммы "Формирование комфортной городской среды" предусмотрено благоустройство дворовых территорий многоквартирных домов в г. Сургуте. До 01.02.2018 приняты заявки управляющих организаций на выполнение благоустройства дворовых территорий, 10.02.2018 сформирован адресный перечень дворовых территорий для выполнения работ по благоустройству по 14 МКД, проведена работа по размещению заявок для выбора подрядной организации. Соглашения с управляющими организациями заключены на благоустройство 14 дворовых территорий, выплачен аванс в сумме  1 752,27 тыс.руб.  Расходы запланированы на 3, 4 кварталы 2018 года. 
Также планируется выполнить работы по благоустройству еще двух дворовых территорий за счет средств, выделенных из резервного фонда Правительства ХМАО-Югры на финансирование наказов избирателей депутатам Думы ХМАО-Югры (ДГХ). </t>
        </r>
        <r>
          <rPr>
            <sz val="16"/>
            <color rgb="FFFF0000"/>
            <rFont val="Times New Roman"/>
            <family val="1"/>
            <charset val="204"/>
          </rPr>
          <t xml:space="preserve">
</t>
        </r>
        <r>
          <rPr>
            <u/>
            <sz val="16"/>
            <color theme="1"/>
            <rFont val="Times New Roman"/>
            <family val="1"/>
            <charset val="204"/>
          </rPr>
          <t xml:space="preserve">ДАиГ: 
</t>
        </r>
        <r>
          <rPr>
            <sz val="16"/>
            <color theme="1"/>
            <rFont val="Times New Roman"/>
            <family val="1"/>
            <charset val="204"/>
          </rPr>
          <t>Электронные аукционы на выполнение  работ  по строительству объекта «Пешеходный мост в сквере "Старожилов" в г.Сургуте» 21.03.2018, 11.05.2018 и 15.06.2018 признаны несосоявшимися  в соответствии ч.16 ст 66 ФЗ №44 - ФЗ в связи с отсутствием заявок от претендентов. Учитывая сроки повтроного размещения заявки, сроки заключения МК, сезонность работ,  выполнение работ в текущем году не представляется возможным. Средства  перераспределены на выполнение работ по благоустройству дворовых территорий решением ДГ заседание которой состоялось в июне 2018 года.</t>
        </r>
        <r>
          <rPr>
            <sz val="16"/>
            <color rgb="FFFF0000"/>
            <rFont val="Times New Roman"/>
            <family val="1"/>
            <charset val="204"/>
          </rPr>
          <t xml:space="preserve">
</t>
        </r>
        <r>
          <rPr>
            <u/>
            <sz val="16"/>
            <color theme="1"/>
            <rFont val="Times New Roman"/>
            <family val="1"/>
            <charset val="204"/>
          </rPr>
          <t xml:space="preserve">
 УППЭК</t>
        </r>
        <r>
          <rPr>
            <sz val="16"/>
            <color theme="1"/>
            <rFont val="Times New Roman"/>
            <family val="1"/>
            <charset val="204"/>
          </rPr>
          <t>: в 2018 году планируется благоустройство объекта  "Сквер в мкр-не 31". Средства  будут освоены в течение  года.</t>
        </r>
        <r>
          <rPr>
            <sz val="16"/>
            <color rgb="FFFF0000"/>
            <rFont val="Times New Roman"/>
            <family val="1"/>
            <charset val="204"/>
          </rPr>
          <t xml:space="preserve">
</t>
        </r>
        <r>
          <rPr>
            <sz val="36"/>
            <color rgb="FFFF0000"/>
            <rFont val="Times New Roman"/>
            <family val="1"/>
            <charset val="204"/>
          </rPr>
          <t xml:space="preserve">
                                                        </t>
        </r>
        <r>
          <rPr>
            <sz val="16"/>
            <color rgb="FFFF0000"/>
            <rFont val="Times New Roman"/>
            <family val="2"/>
            <charset val="204"/>
          </rPr>
          <t xml:space="preserve">                                                    </t>
        </r>
      </is>
    </oc>
    <nc r="J140" t="inlineStr">
      <is>
        <r>
          <rPr>
            <u/>
            <sz val="16"/>
            <color theme="1"/>
            <rFont val="Times New Roman"/>
            <family val="1"/>
            <charset val="204"/>
          </rPr>
          <t xml:space="preserve">ДГХ: 
</t>
        </r>
        <r>
          <rPr>
            <sz val="16"/>
            <color theme="1"/>
            <rFont val="Times New Roman"/>
            <family val="1"/>
            <charset val="204"/>
          </rPr>
          <t>В рамках подпрограммы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предусмотрено:
1) выполнение капитального ремонта объектов коммунального комплекса на основании соглашения между Администрацией города Сургута и ДЖККиЭ ХМАО-Югры от 28.03.2018 № 3-Согл 2018  в рамках субсидии на реализацию полномочий в сфере жилищно-коммунального комлпекса планируется выполнить  капитальный ремонт объектов:</t>
        </r>
        <r>
          <rPr>
            <sz val="16"/>
            <color theme="1"/>
            <rFont val="Times New Roman"/>
            <family val="1"/>
            <charset val="204"/>
          </rPr>
          <t xml:space="preserve">
- "Магистральные сети водопровода по ул. Дзержинского участок от ж/д 7/3 до ул. Республики";
- "Тепломагистраль № 4 от УТ-1-3ТК16 до ЦТП № 6 в микрорайоне А. Участок 3 ТК15а от точки врезки в существующую сеть до 3 ТК 16". 
Расходы запланированы на 4 квартал 2018. 
В рамках подпрограммы  "Обеспечение равных прав потребителей на получение энергетических ресурсов" запланированы:
1)  возмещение недополученных доходов организациям, осуществляющим реализацию населению сжиженного газа по социально ориентированным розничным ценам. Субсидия носит заявительный характер. На 01.04.2018 поступила заявка от АО "Сжиженный газ Север, заключено соглашение от 26.04.2018 № 19 на предоставление из бюджета города за период с 01.01.2018 по 31.12.2018 года субсидии на сумму 6 646,55496 тыс.руб. (ДГХ)
2) расходы на оплату труда для осуществления переданного государственного полномочия. (УБУиО)
В рамках подпрограммы "Повышение энергоэффективности в отраслях экономики" предусмотрено:
1) установка (замена) АУРТЭ в 5 зданиях учреждений, установка (замена)  индивидуальных приборов учета  в муниципальных жилых и нежилых помещениях в количестве 106 шт.</t>
        </r>
        <r>
          <rPr>
            <sz val="16"/>
            <color rgb="FFFF0000"/>
            <rFont val="Times New Roman"/>
            <family val="2"/>
            <charset val="204"/>
          </rPr>
          <t xml:space="preserve"> </t>
        </r>
        <r>
          <rPr>
            <sz val="16"/>
            <color theme="1"/>
            <rFont val="Times New Roman"/>
            <family val="1"/>
            <charset val="204"/>
          </rPr>
          <t xml:space="preserve">По результатам электронного аукциона определен победитель ООО "Все инструменты север", заключен с победителем муниципальный контракт от 14.05.2018 № 48 на сумму 246,06 тыс.руб., срок выполнения работ до 21.07.2018, оплата работ – 3 квартал 2018 года;  - 98,02 тыс.руб. - экономия средств по результатам конкурса. По заявлению нанимателя планируется заключить договор на установку ИПУ ХГВС (2 шт.) в муниципальной комнате, заключен договор с ООО "Все инструменты север" от 11.05.2018 № 39 на сумму  2,8 тыс.руб. Работы выполнены и оплачены - 2,8 тыс.руб. Также запланированы работы по замене комплектующих АУРТЭ в 17 объектах социальной сферы. (ДГХ)
2) ведется работа по подготовке технического задания и разработке конкурсной документации на выполнение работ по установке (замене) индивидуальных приборов учета  в нежилых помещениях муниципальной собственности в количестве 16 шт. В связи с изменениями в план-графике закупок размещение конкурса на площадке ЕИС  планируется на июль 2018, заключение МК – август, оплата работ – 4 квартал 2018 года. (КУИ)
3) запланировано выполнение работ по замене оконных блоков, ПИР  по замене ИПУ теплоэнергии.   (ХЭУ)
4) Предприятиями города за счет собственных средств выполнены ПИР, планируются работы по реконструкции водоводов по объектам "Водовод до ЦТП-61 мкр.25",  "Магистральные сети водоснабжения ул. Крылова, ул. Привокзальная", котельной № 9, ремонту сетей.
5) В рамках подпрограммы "Формирование комфортной городской среды" предусмотрено благоустройство дворовых территорий многоквартирных домов в г. Сургуте. До 01.02.2018 приняты заявки управляющих организаций на выполнение благоустройства дворовых территорий, 10.02.2018 сформирован адресный перечень дворовых территорий для выполнения работ по благоустройству по 14 МКД, проведена работа по размещению заявок для выбора подрядной организации. Соглашения с управляющими организациями заключены на благоустройство 14 дворовых территорий, выплачен аванс в сумме  1 752,27 тыс.руб.  Расходы запланированы на 3, 4 кварталы 2018 года. 
Также планируется выполнить работы по благоустройству еще двух дворовых территорий за счет средств, выделенных из резервного фонда Правительства ХМАО-Югры на финансирование наказов избирателей депутатам Думы ХМАО-Югры (ДГХ). </t>
        </r>
        <r>
          <rPr>
            <sz val="16"/>
            <color rgb="FFFF0000"/>
            <rFont val="Times New Roman"/>
            <family val="1"/>
            <charset val="204"/>
          </rPr>
          <t xml:space="preserve">
</t>
        </r>
        <r>
          <rPr>
            <u/>
            <sz val="16"/>
            <color theme="1"/>
            <rFont val="Times New Roman"/>
            <family val="1"/>
            <charset val="204"/>
          </rPr>
          <t xml:space="preserve">ДАиГ: 
</t>
        </r>
        <r>
          <rPr>
            <sz val="16"/>
            <color theme="1"/>
            <rFont val="Times New Roman"/>
            <family val="1"/>
            <charset val="204"/>
          </rPr>
          <t>Электронные аукционы на выполнение  работ  по строительству объекта «Пешеходный мост в сквере "Старожилов" в г.Сургуте» 21.03.2018, 11.05.2018 и 15.06.2018 признаны несосоявшимися  в соответствии ч.16 ст 66 ФЗ №44 - ФЗ в связи с отсутствием заявок от претендентов. Учитывая сроки повтроного размещения заявки, сроки заключения МК, сезонность работ,  выполнение работ в текущем году не представляется возможным. Средства  перераспределены на выполнение работ по благоустройству дворовых территорий решением ДГ заседание которой состоялось в июне 2018 года.</t>
        </r>
        <r>
          <rPr>
            <sz val="16"/>
            <color rgb="FFFF0000"/>
            <rFont val="Times New Roman"/>
            <family val="1"/>
            <charset val="204"/>
          </rPr>
          <t xml:space="preserve">
</t>
        </r>
        <r>
          <rPr>
            <u/>
            <sz val="16"/>
            <color theme="1"/>
            <rFont val="Times New Roman"/>
            <family val="1"/>
            <charset val="204"/>
          </rPr>
          <t xml:space="preserve">
 УППЭК</t>
        </r>
        <r>
          <rPr>
            <sz val="16"/>
            <color theme="1"/>
            <rFont val="Times New Roman"/>
            <family val="1"/>
            <charset val="204"/>
          </rPr>
          <t>: в 2018 году планируется благоустройство объекта  "Сквер в мкр-не 31". Средства  будут освоены в течение  года.</t>
        </r>
        <r>
          <rPr>
            <sz val="16"/>
            <color rgb="FFFF0000"/>
            <rFont val="Times New Roman"/>
            <family val="1"/>
            <charset val="204"/>
          </rPr>
          <t xml:space="preserve">
</t>
        </r>
        <r>
          <rPr>
            <sz val="36"/>
            <color rgb="FFFF0000"/>
            <rFont val="Times New Roman"/>
            <family val="1"/>
            <charset val="204"/>
          </rPr>
          <t xml:space="preserve">
                                                        </t>
        </r>
        <r>
          <rPr>
            <sz val="16"/>
            <color rgb="FFFF0000"/>
            <rFont val="Times New Roman"/>
            <family val="2"/>
            <charset val="204"/>
          </rPr>
          <t xml:space="preserve">                                                    </t>
        </r>
      </is>
    </nc>
  </rcc>
</revisions>
</file>

<file path=xl/revisions/revisionLog8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07" sId="1">
    <oc r="B146" t="inlineStr">
      <is>
        <r>
          <t xml:space="preserve">Государственная программа «Развитие жилищно-коммунального комплекса и повышение энергетической эффективности в Ханты-Мансийском автономном округе - Югре на 2018 - 2025 годы и на период до 2030 года» 
</t>
        </r>
        <r>
          <rPr>
            <sz val="16"/>
            <rFont val="Times New Roman"/>
            <family val="2"/>
            <charset val="204"/>
          </rPr>
          <t>(1.Субвенции на возмещение недополученных доходов организациям, осуществляющим реализацию электрической энергии населению и приравненным к нему категориям потребителей в зоне децентрализованного электроснабжения Ханты-Мансийского автономного округа – Югры по социально ориентированным тарифам и сжиженного газа по социально ориентированным розничным ценам; 
2. Субсидии на поддержку государственных программ субъектов Российской Федерации и муниципальных программ формирования современной городской среды;
3.Субсидии на реализацию полномочий в сфере жилищно-коммунального комплекса;
4.Субсидии на поддержку государственных программ субъектов Российской Федерации и муниципальных программ формирования современной городской среды</t>
        </r>
      </is>
    </oc>
    <nc r="B146" t="inlineStr">
      <is>
        <r>
          <t xml:space="preserve">Государственная программа «Развитие жилищно-коммунального комплекса и повышение энергетической эффективности в Ханты-Мансийском автономном округе - Югре на 2018 - 2025 годы и на период до 2030 года» 
</t>
        </r>
        <r>
          <rPr>
            <sz val="16"/>
            <rFont val="Times New Roman"/>
            <family val="2"/>
            <charset val="204"/>
          </rPr>
          <t xml:space="preserve">(1.Субвенции на возмещение недополученных доходов организациям, осуществляющим реализацию электрической энергии населению и приравненным к нему категориям потребителей в зоне децентрализованного электроснабжения Ханты-Мансийского автономного округа – Югры по социально ориентированным тарифам и сжиженного газа по социально ориентированным розничным ценам; 
2. Субсидии на поддержку государственных программ субъектов Российской Федерации и муниципальных программ формирования современной городской среды;
3.Субсидии на реализацию полномочий в сфере жилищно-коммунального комплекса;
</t>
        </r>
      </is>
    </nc>
  </rcc>
  <rdn rId="0" localSheetId="1" customView="1" name="Z_45DE1976_7F07_4EB4_8A9C_FB72D060BEFA_.wvu.Cols" hidden="1" oldHidden="1">
    <oldFormula>'на 01.07.2018'!#REF!</oldFormula>
  </rdn>
  <rcv guid="{45DE1976-7F07-4EB4-8A9C-FB72D060BEFA}" action="delete"/>
  <rdn rId="0" localSheetId="1" customView="1" name="Z_45DE1976_7F07_4EB4_8A9C_FB72D060BEFA_.wvu.PrintArea" hidden="1" oldHidden="1">
    <formula>'на 01.07.2018'!$A$1:$J$199</formula>
    <oldFormula>'на 01.07.2018'!$A$1:$J$199</oldFormula>
  </rdn>
  <rdn rId="0" localSheetId="1" customView="1" name="Z_45DE1976_7F07_4EB4_8A9C_FB72D060BEFA_.wvu.PrintTitles" hidden="1" oldHidden="1">
    <formula>'на 01.07.2018'!$5:$8</formula>
    <oldFormula>'на 01.07.2018'!$5:$8</oldFormula>
  </rdn>
  <rdn rId="0" localSheetId="1" customView="1" name="Z_45DE1976_7F07_4EB4_8A9C_FB72D060BEFA_.wvu.FilterData" hidden="1" oldHidden="1">
    <formula>'на 01.07.2018'!$A$7:$J$403</formula>
    <oldFormula>'на 01.07.2018'!$A$7:$J$403</oldFormula>
  </rdn>
  <rcv guid="{45DE1976-7F07-4EB4-8A9C-FB72D060BEFA}" action="add"/>
</revisions>
</file>

<file path=xl/revisions/revisionLog8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12" sId="1">
    <oc r="K9">
      <f>D9-I9</f>
    </oc>
    <nc r="K9"/>
  </rcc>
  <rcc rId="1513" sId="1">
    <oc r="K10">
      <f>D10-I10</f>
    </oc>
    <nc r="K10"/>
  </rcc>
  <rcc rId="1514" sId="1">
    <oc r="K11">
      <f>D11-I11</f>
    </oc>
    <nc r="K11"/>
  </rcc>
  <rcc rId="1515" sId="1">
    <oc r="K12">
      <f>D12-I12</f>
    </oc>
    <nc r="K12"/>
  </rcc>
  <rcc rId="1516" sId="1">
    <oc r="K13">
      <f>D13-I13</f>
    </oc>
    <nc r="K13"/>
  </rcc>
  <rcc rId="1517" sId="1">
    <oc r="M13">
      <f>D13-I13</f>
    </oc>
    <nc r="M13"/>
  </rcc>
  <rcc rId="1518" sId="1">
    <oc r="K14">
      <f>D14-I14</f>
    </oc>
    <nc r="K14"/>
  </rcc>
  <rcc rId="1519" sId="1">
    <oc r="M14">
      <f>D14-I14</f>
    </oc>
    <nc r="M14"/>
  </rcc>
  <rcc rId="1520" sId="1">
    <oc r="K15">
      <f>D15-I15</f>
    </oc>
    <nc r="K15"/>
  </rcc>
  <rcc rId="1521" sId="1">
    <oc r="M15">
      <f>D15-I15</f>
    </oc>
    <nc r="M15"/>
  </rcc>
  <rcc rId="1522" sId="1">
    <oc r="K16">
      <f>D16-I16</f>
    </oc>
    <nc r="K16"/>
  </rcc>
  <rcc rId="1523" sId="1">
    <oc r="M16">
      <f>D16-I16</f>
    </oc>
    <nc r="M16"/>
  </rcc>
  <rcc rId="1524" sId="1">
    <oc r="K17">
      <f>D17-I17</f>
    </oc>
    <nc r="K17"/>
  </rcc>
  <rcc rId="1525" sId="1">
    <oc r="M17">
      <f>D17-I17</f>
    </oc>
    <nc r="M17"/>
  </rcc>
  <rcc rId="1526" sId="1">
    <oc r="K18">
      <f>D18-I18</f>
    </oc>
    <nc r="K18"/>
  </rcc>
  <rcc rId="1527" sId="1">
    <oc r="M18">
      <f>D18-I18</f>
    </oc>
    <nc r="M18"/>
  </rcc>
  <rcc rId="1528" sId="1">
    <oc r="K19">
      <f>D19-I19</f>
    </oc>
    <nc r="K19"/>
  </rcc>
  <rcc rId="1529" sId="1">
    <oc r="M19">
      <f>D19-I19</f>
    </oc>
    <nc r="M19"/>
  </rcc>
  <rcc rId="1530" sId="1">
    <oc r="K20">
      <f>D20-I20</f>
    </oc>
    <nc r="K20"/>
  </rcc>
  <rcc rId="1531" sId="1">
    <oc r="M20">
      <f>D20-I20</f>
    </oc>
    <nc r="M20"/>
  </rcc>
  <rcc rId="1532" sId="1">
    <oc r="K21">
      <f>D21-I21</f>
    </oc>
    <nc r="K21"/>
  </rcc>
  <rcc rId="1533" sId="1">
    <oc r="M21">
      <f>D21-I21</f>
    </oc>
    <nc r="M21"/>
  </rcc>
  <rcc rId="1534" sId="1">
    <oc r="K22">
      <f>D22-I22</f>
    </oc>
    <nc r="K22"/>
  </rcc>
  <rcc rId="1535" sId="1">
    <oc r="M22">
      <f>D22-I22</f>
    </oc>
    <nc r="M22"/>
  </rcc>
  <rcc rId="1536" sId="1">
    <oc r="K23">
      <f>D23-I23</f>
    </oc>
    <nc r="K23"/>
  </rcc>
  <rcc rId="1537" sId="1">
    <oc r="M23">
      <f>D23-I23</f>
    </oc>
    <nc r="M23"/>
  </rcc>
  <rcc rId="1538" sId="1">
    <oc r="K24">
      <f>D24-I24</f>
    </oc>
    <nc r="K24"/>
  </rcc>
  <rcc rId="1539" sId="1">
    <oc r="M24">
      <f>D24-I24</f>
    </oc>
    <nc r="M24"/>
  </rcc>
  <rcc rId="1540" sId="1">
    <oc r="K25">
      <f>D25-I25</f>
    </oc>
    <nc r="K25"/>
  </rcc>
  <rcc rId="1541" sId="1">
    <oc r="M25">
      <f>D25-I25</f>
    </oc>
    <nc r="M25"/>
  </rcc>
  <rcc rId="1542" sId="1">
    <oc r="K26">
      <f>D26-I26</f>
    </oc>
    <nc r="K26"/>
  </rcc>
  <rcc rId="1543" sId="1">
    <oc r="M26">
      <f>D26-I26</f>
    </oc>
    <nc r="M26"/>
  </rcc>
  <rcc rId="1544" sId="1">
    <oc r="K27">
      <f>D27-I27</f>
    </oc>
    <nc r="K27"/>
  </rcc>
  <rcc rId="1545" sId="1">
    <oc r="M27">
      <f>D27-I27</f>
    </oc>
    <nc r="M27"/>
  </rcc>
  <rcc rId="1546" sId="1">
    <oc r="K28">
      <f>D28-I28</f>
    </oc>
    <nc r="K28"/>
  </rcc>
  <rcc rId="1547" sId="1">
    <oc r="M28">
      <f>D28-I28</f>
    </oc>
    <nc r="M28"/>
  </rcc>
  <rcc rId="1548" sId="1">
    <oc r="K29">
      <f>D29-I29</f>
    </oc>
    <nc r="K29"/>
  </rcc>
  <rcc rId="1549" sId="1">
    <oc r="M29">
      <f>D29-I29</f>
    </oc>
    <nc r="M29"/>
  </rcc>
  <rcc rId="1550" sId="1">
    <oc r="K30">
      <f>D30-I30</f>
    </oc>
    <nc r="K30"/>
  </rcc>
  <rcc rId="1551" sId="1">
    <oc r="M30">
      <f>D30-I30</f>
    </oc>
    <nc r="M30"/>
  </rcc>
  <rcc rId="1552" sId="1">
    <oc r="K31">
      <f>D31-I31</f>
    </oc>
    <nc r="K31"/>
  </rcc>
  <rcc rId="1553" sId="1">
    <oc r="M31">
      <f>D31-I31</f>
    </oc>
    <nc r="M31"/>
  </rcc>
  <rcc rId="1554" sId="1">
    <oc r="K32">
      <f>D32-I32</f>
    </oc>
    <nc r="K32"/>
  </rcc>
  <rcc rId="1555" sId="1">
    <oc r="M32">
      <f>D32-I32</f>
    </oc>
    <nc r="M32"/>
  </rcc>
  <rcc rId="1556" sId="1">
    <oc r="K33">
      <f>D33-I33</f>
    </oc>
    <nc r="K33"/>
  </rcc>
  <rcc rId="1557" sId="1">
    <oc r="M33">
      <f>D33-I33</f>
    </oc>
    <nc r="M33"/>
  </rcc>
  <rcc rId="1558" sId="1">
    <oc r="K34">
      <f>D34-I34</f>
    </oc>
    <nc r="K34"/>
  </rcc>
  <rcc rId="1559" sId="1">
    <oc r="M34">
      <f>D34-I34</f>
    </oc>
    <nc r="M34"/>
  </rcc>
  <rcc rId="1560" sId="1">
    <oc r="K35">
      <f>D35-I35</f>
    </oc>
    <nc r="K35"/>
  </rcc>
  <rcc rId="1561" sId="1">
    <oc r="M35">
      <f>D35-I35</f>
    </oc>
    <nc r="M35"/>
  </rcc>
  <rcc rId="1562" sId="1">
    <oc r="K36">
      <f>D36-I36</f>
    </oc>
    <nc r="K36"/>
  </rcc>
  <rcc rId="1563" sId="1">
    <oc r="M36">
      <f>D36-I36</f>
    </oc>
    <nc r="M36"/>
  </rcc>
  <rcc rId="1564" sId="1">
    <oc r="K37">
      <f>D37-I37</f>
    </oc>
    <nc r="K37"/>
  </rcc>
  <rcc rId="1565" sId="1">
    <oc r="M37">
      <f>D37-I37</f>
    </oc>
    <nc r="M37"/>
  </rcc>
  <rcc rId="1566" sId="1">
    <oc r="K38">
      <f>D38-I38</f>
    </oc>
    <nc r="K38"/>
  </rcc>
  <rcc rId="1567" sId="1">
    <oc r="K39">
      <f>D39-I39</f>
    </oc>
    <nc r="K39"/>
  </rcc>
  <rcc rId="1568" sId="1">
    <oc r="M39">
      <f>D39-I39</f>
    </oc>
    <nc r="M39"/>
  </rcc>
  <rcc rId="1569" sId="1">
    <oc r="K40">
      <f>D40-I40</f>
    </oc>
    <nc r="K40"/>
  </rcc>
  <rcc rId="1570" sId="1">
    <oc r="M40">
      <f>D40-I40</f>
    </oc>
    <nc r="M40"/>
  </rcc>
  <rcc rId="1571" sId="1">
    <oc r="K41">
      <f>D41-I41</f>
    </oc>
    <nc r="K41"/>
  </rcc>
  <rcc rId="1572" sId="1">
    <oc r="M41">
      <f>D41-I41</f>
    </oc>
    <nc r="M41"/>
  </rcc>
  <rcc rId="1573" sId="1">
    <oc r="K42">
      <f>D42-I42</f>
    </oc>
    <nc r="K42"/>
  </rcc>
  <rcc rId="1574" sId="1">
    <oc r="M42">
      <f>D42-I42</f>
    </oc>
    <nc r="M42"/>
  </rcc>
  <rcc rId="1575" sId="1">
    <oc r="K43">
      <f>D43-I43</f>
    </oc>
    <nc r="K43"/>
  </rcc>
  <rcc rId="1576" sId="1">
    <oc r="M43">
      <f>D43-I43</f>
    </oc>
    <nc r="M43"/>
  </rcc>
  <rcc rId="1577" sId="1">
    <oc r="K44">
      <f>D44-I44</f>
    </oc>
    <nc r="K44"/>
  </rcc>
  <rcc rId="1578" sId="1">
    <oc r="M44">
      <f>D44-I44</f>
    </oc>
    <nc r="M44"/>
  </rcc>
  <rcc rId="1579" sId="1">
    <oc r="K45">
      <f>D45-I45</f>
    </oc>
    <nc r="K45"/>
  </rcc>
  <rcc rId="1580" sId="1">
    <oc r="M45">
      <f>D45-I45</f>
    </oc>
    <nc r="M45"/>
  </rcc>
  <rcc rId="1581" sId="1">
    <oc r="K46">
      <f>D46-I46</f>
    </oc>
    <nc r="K46"/>
  </rcc>
  <rcc rId="1582" sId="1">
    <oc r="M46">
      <f>D46-I46</f>
    </oc>
    <nc r="M46"/>
  </rcc>
  <rcc rId="1583" sId="1">
    <oc r="K47">
      <f>D47-I47</f>
    </oc>
    <nc r="K47"/>
  </rcc>
  <rcc rId="1584" sId="1">
    <oc r="M47">
      <f>D47-I47</f>
    </oc>
    <nc r="M47"/>
  </rcc>
  <rcc rId="1585" sId="1">
    <oc r="K48">
      <f>D48-I48</f>
    </oc>
    <nc r="K48"/>
  </rcc>
  <rcc rId="1586" sId="1">
    <oc r="M48">
      <f>D48-I48</f>
    </oc>
    <nc r="M48"/>
  </rcc>
  <rcc rId="1587" sId="1">
    <oc r="K49">
      <f>D49-I49</f>
    </oc>
    <nc r="K49"/>
  </rcc>
  <rcc rId="1588" sId="1">
    <oc r="M49">
      <f>D49-I49</f>
    </oc>
    <nc r="M49"/>
  </rcc>
  <rcc rId="1589" sId="1">
    <oc r="K50">
      <f>D50-I50</f>
    </oc>
    <nc r="K50"/>
  </rcc>
  <rcc rId="1590" sId="1">
    <oc r="M50">
      <f>D50-I50</f>
    </oc>
    <nc r="M50"/>
  </rcc>
  <rcc rId="1591" sId="1">
    <oc r="K51">
      <f>D51-I51</f>
    </oc>
    <nc r="K51"/>
  </rcc>
  <rcc rId="1592" sId="1">
    <oc r="M51">
      <f>D51-I51</f>
    </oc>
    <nc r="M51"/>
  </rcc>
  <rcc rId="1593" sId="1">
    <oc r="K52">
      <f>D52-I52</f>
    </oc>
    <nc r="K52"/>
  </rcc>
  <rcc rId="1594" sId="1">
    <oc r="M52">
      <f>D52-I52</f>
    </oc>
    <nc r="M52"/>
  </rcc>
  <rcc rId="1595" sId="1">
    <oc r="K53">
      <f>D53-I53</f>
    </oc>
    <nc r="K53"/>
  </rcc>
  <rcc rId="1596" sId="1">
    <oc r="M53">
      <f>D53-I53</f>
    </oc>
    <nc r="M53"/>
  </rcc>
  <rcc rId="1597" sId="1">
    <oc r="K54">
      <f>D54-I54</f>
    </oc>
    <nc r="K54"/>
  </rcc>
  <rcc rId="1598" sId="1">
    <oc r="M54">
      <f>D54-I54</f>
    </oc>
    <nc r="M54"/>
  </rcc>
  <rcc rId="1599" sId="1">
    <oc r="K55">
      <f>D55-I55</f>
    </oc>
    <nc r="K55"/>
  </rcc>
  <rcc rId="1600" sId="1">
    <oc r="M55">
      <f>D55-I55</f>
    </oc>
    <nc r="M55"/>
  </rcc>
  <rcc rId="1601" sId="1">
    <oc r="K56">
      <f>D56-I56</f>
    </oc>
    <nc r="K56"/>
  </rcc>
  <rcc rId="1602" sId="1">
    <oc r="M56">
      <f>D56-I56</f>
    </oc>
    <nc r="M56"/>
  </rcc>
  <rcc rId="1603" sId="1">
    <oc r="K57">
      <f>D57-I57</f>
    </oc>
    <nc r="K57"/>
  </rcc>
  <rcc rId="1604" sId="1">
    <oc r="M57">
      <f>D57-I57</f>
    </oc>
    <nc r="M57"/>
  </rcc>
  <rcc rId="1605" sId="1">
    <oc r="K58">
      <f>D58-I58</f>
    </oc>
    <nc r="K58"/>
  </rcc>
  <rcc rId="1606" sId="1">
    <oc r="M58">
      <f>D58-I58</f>
    </oc>
    <nc r="M58"/>
  </rcc>
  <rcc rId="1607" sId="1">
    <oc r="K59">
      <f>D59-I59</f>
    </oc>
    <nc r="K59"/>
  </rcc>
  <rcc rId="1608" sId="1">
    <oc r="M59">
      <f>D59-I59</f>
    </oc>
    <nc r="M59"/>
  </rcc>
  <rcc rId="1609" sId="1">
    <oc r="K60">
      <f>D60-I60</f>
    </oc>
    <nc r="K60"/>
  </rcc>
  <rcc rId="1610" sId="1">
    <oc r="M60">
      <f>D60-I60</f>
    </oc>
    <nc r="M60"/>
  </rcc>
  <rcc rId="1611" sId="1">
    <oc r="K61">
      <f>D61-I61</f>
    </oc>
    <nc r="K61"/>
  </rcc>
  <rcc rId="1612" sId="1">
    <oc r="M61">
      <f>D61-I61</f>
    </oc>
    <nc r="M61"/>
  </rcc>
  <rcc rId="1613" sId="1">
    <oc r="K62">
      <f>D62-I62</f>
    </oc>
    <nc r="K62"/>
  </rcc>
  <rcc rId="1614" sId="1">
    <oc r="M62">
      <f>D62-I62</f>
    </oc>
    <nc r="M62"/>
  </rcc>
  <rcc rId="1615" sId="1">
    <oc r="K63">
      <f>D63-I63</f>
    </oc>
    <nc r="K63"/>
  </rcc>
  <rcc rId="1616" sId="1">
    <oc r="M63">
      <f>D63-I63</f>
    </oc>
    <nc r="M63"/>
  </rcc>
  <rcc rId="1617" sId="1">
    <oc r="K64">
      <f>D64-I64</f>
    </oc>
    <nc r="K64"/>
  </rcc>
  <rcc rId="1618" sId="1">
    <oc r="M64">
      <f>D64-I64</f>
    </oc>
    <nc r="M64"/>
  </rcc>
  <rcc rId="1619" sId="1">
    <oc r="K65">
      <f>D65-I65</f>
    </oc>
    <nc r="K65"/>
  </rcc>
  <rcc rId="1620" sId="1">
    <oc r="M65">
      <f>D65-I65</f>
    </oc>
    <nc r="M65"/>
  </rcc>
  <rcc rId="1621" sId="1">
    <oc r="K66">
      <f>D66-I66</f>
    </oc>
    <nc r="K66"/>
  </rcc>
  <rcc rId="1622" sId="1">
    <oc r="M66">
      <f>D66-I66</f>
    </oc>
    <nc r="M66"/>
  </rcc>
  <rcc rId="1623" sId="1">
    <oc r="K67">
      <f>D67-I67</f>
    </oc>
    <nc r="K67"/>
  </rcc>
  <rcc rId="1624" sId="1">
    <oc r="M67">
      <f>D67-I67</f>
    </oc>
    <nc r="M67"/>
  </rcc>
  <rcc rId="1625" sId="1">
    <oc r="K68">
      <f>D68-I68</f>
    </oc>
    <nc r="K68"/>
  </rcc>
  <rcc rId="1626" sId="1">
    <oc r="M68">
      <f>D68-I68</f>
    </oc>
    <nc r="M68"/>
  </rcc>
  <rcc rId="1627" sId="1">
    <oc r="K69">
      <f>D69-I69</f>
    </oc>
    <nc r="K69"/>
  </rcc>
  <rcc rId="1628" sId="1">
    <oc r="M69">
      <f>D69-I69</f>
    </oc>
    <nc r="M69"/>
  </rcc>
  <rcc rId="1629" sId="1">
    <oc r="K70">
      <f>D70-I70</f>
    </oc>
    <nc r="K70"/>
  </rcc>
  <rcc rId="1630" sId="1">
    <oc r="M70">
      <f>D70-I70</f>
    </oc>
    <nc r="M70"/>
  </rcc>
  <rcc rId="1631" sId="1">
    <oc r="K71">
      <f>D71-I71</f>
    </oc>
    <nc r="K71"/>
  </rcc>
  <rcc rId="1632" sId="1">
    <oc r="M71">
      <f>D71-I71</f>
    </oc>
    <nc r="M71"/>
  </rcc>
  <rcc rId="1633" sId="1">
    <oc r="K72">
      <f>D72-I72</f>
    </oc>
    <nc r="K72"/>
  </rcc>
  <rcc rId="1634" sId="1">
    <oc r="M72">
      <f>D72-I72</f>
    </oc>
    <nc r="M72"/>
  </rcc>
  <rcc rId="1635" sId="1">
    <oc r="K73">
      <f>D73-I73</f>
    </oc>
    <nc r="K73"/>
  </rcc>
  <rcc rId="1636" sId="1">
    <oc r="M73">
      <f>D73-I73</f>
    </oc>
    <nc r="M73"/>
  </rcc>
  <rcc rId="1637" sId="1">
    <oc r="K74">
      <f>D74-I74</f>
    </oc>
    <nc r="K74"/>
  </rcc>
  <rcc rId="1638" sId="1">
    <oc r="M74">
      <f>D74-I74</f>
    </oc>
    <nc r="M74"/>
  </rcc>
  <rcc rId="1639" sId="1">
    <oc r="K75">
      <f>D75-I75</f>
    </oc>
    <nc r="K75"/>
  </rcc>
  <rcc rId="1640" sId="1">
    <oc r="M75">
      <f>D75-I75</f>
    </oc>
    <nc r="M75"/>
  </rcc>
  <rcc rId="1641" sId="1">
    <oc r="K76">
      <f>D76-I76</f>
    </oc>
    <nc r="K76"/>
  </rcc>
  <rcc rId="1642" sId="1">
    <oc r="M76">
      <f>D76-I76</f>
    </oc>
    <nc r="M76"/>
  </rcc>
  <rcc rId="1643" sId="1">
    <oc r="K77">
      <f>D77-I77</f>
    </oc>
    <nc r="K77"/>
  </rcc>
  <rcc rId="1644" sId="1">
    <oc r="M77">
      <f>D77-I77</f>
    </oc>
    <nc r="M77"/>
  </rcc>
  <rcc rId="1645" sId="1">
    <oc r="K78">
      <f>D78-I78</f>
    </oc>
    <nc r="K78"/>
  </rcc>
  <rcc rId="1646" sId="1">
    <oc r="M78">
      <f>D78-I78</f>
    </oc>
    <nc r="M78"/>
  </rcc>
  <rcc rId="1647" sId="1">
    <oc r="K79">
      <f>D79-I79</f>
    </oc>
    <nc r="K79"/>
  </rcc>
  <rcc rId="1648" sId="1">
    <oc r="M79">
      <f>D79-I79</f>
    </oc>
    <nc r="M79"/>
  </rcc>
  <rcc rId="1649" sId="1">
    <oc r="K80">
      <f>D80-I80</f>
    </oc>
    <nc r="K80"/>
  </rcc>
  <rcc rId="1650" sId="1">
    <oc r="M80">
      <f>D80-I80</f>
    </oc>
    <nc r="M80"/>
  </rcc>
  <rcc rId="1651" sId="1">
    <oc r="K81">
      <f>D81-I81</f>
    </oc>
    <nc r="K81"/>
  </rcc>
  <rcc rId="1652" sId="1">
    <oc r="M81">
      <f>D81-I81</f>
    </oc>
    <nc r="M81"/>
  </rcc>
  <rcc rId="1653" sId="1">
    <oc r="K82">
      <f>D82-I82</f>
    </oc>
    <nc r="K82"/>
  </rcc>
  <rcc rId="1654" sId="1">
    <oc r="M82">
      <f>D82-I82</f>
    </oc>
    <nc r="M82"/>
  </rcc>
  <rcc rId="1655" sId="1">
    <oc r="K83">
      <f>D83-I83</f>
    </oc>
    <nc r="K83"/>
  </rcc>
  <rcc rId="1656" sId="1">
    <oc r="M83">
      <f>D83-I83</f>
    </oc>
    <nc r="M83"/>
  </rcc>
  <rcc rId="1657" sId="1">
    <oc r="K84">
      <f>D84-I84</f>
    </oc>
    <nc r="K84"/>
  </rcc>
  <rcc rId="1658" sId="1">
    <oc r="M84">
      <f>D84-I84</f>
    </oc>
    <nc r="M84"/>
  </rcc>
  <rcc rId="1659" sId="1">
    <oc r="K85">
      <f>D85-I85</f>
    </oc>
    <nc r="K85"/>
  </rcc>
  <rcc rId="1660" sId="1">
    <oc r="M85">
      <f>D85-I85</f>
    </oc>
    <nc r="M85"/>
  </rcc>
  <rcc rId="1661" sId="1">
    <oc r="K86">
      <f>D86-I86</f>
    </oc>
    <nc r="K86"/>
  </rcc>
  <rcc rId="1662" sId="1">
    <oc r="M86">
      <f>D86-I86</f>
    </oc>
    <nc r="M86"/>
  </rcc>
  <rcc rId="1663" sId="1">
    <oc r="K87">
      <f>D87-I87</f>
    </oc>
    <nc r="K87"/>
  </rcc>
  <rcc rId="1664" sId="1">
    <oc r="M87">
      <f>D87-I87</f>
    </oc>
    <nc r="M87"/>
  </rcc>
  <rcc rId="1665" sId="1">
    <oc r="K88">
      <f>D88-I88</f>
    </oc>
    <nc r="K88"/>
  </rcc>
  <rcc rId="1666" sId="1">
    <oc r="M88">
      <f>D88-I88</f>
    </oc>
    <nc r="M88"/>
  </rcc>
  <rcc rId="1667" sId="1">
    <oc r="K89">
      <f>D89-I89</f>
    </oc>
    <nc r="K89"/>
  </rcc>
  <rcc rId="1668" sId="1">
    <oc r="M89">
      <f>D89-I89</f>
    </oc>
    <nc r="M89"/>
  </rcc>
  <rcc rId="1669" sId="1">
    <oc r="K90">
      <f>D90-I90</f>
    </oc>
    <nc r="K90"/>
  </rcc>
  <rcc rId="1670" sId="1">
    <oc r="M90">
      <f>D90-I90</f>
    </oc>
    <nc r="M90"/>
  </rcc>
  <rcc rId="1671" sId="1">
    <oc r="K91">
      <f>D91-I91</f>
    </oc>
    <nc r="K91"/>
  </rcc>
  <rcc rId="1672" sId="1">
    <oc r="M91">
      <f>D91-I91</f>
    </oc>
    <nc r="M91"/>
  </rcc>
  <rcc rId="1673" sId="1">
    <oc r="K92">
      <f>D92-I92</f>
    </oc>
    <nc r="K92"/>
  </rcc>
  <rcc rId="1674" sId="1">
    <oc r="M92">
      <f>D92-I92</f>
    </oc>
    <nc r="M92"/>
  </rcc>
  <rcc rId="1675" sId="1">
    <oc r="K93">
      <f>D93-I93</f>
    </oc>
    <nc r="K93"/>
  </rcc>
  <rcc rId="1676" sId="1">
    <oc r="M93">
      <f>D93-I93</f>
    </oc>
    <nc r="M93"/>
  </rcc>
  <rcc rId="1677" sId="1">
    <oc r="K94">
      <f>D94-I94</f>
    </oc>
    <nc r="K94"/>
  </rcc>
  <rcc rId="1678" sId="1">
    <oc r="M94">
      <f>D94-I94</f>
    </oc>
    <nc r="M94"/>
  </rcc>
  <rcc rId="1679" sId="1">
    <oc r="K95">
      <f>D95-I95</f>
    </oc>
    <nc r="K95"/>
  </rcc>
  <rcc rId="1680" sId="1">
    <oc r="M95">
      <f>D95-I95</f>
    </oc>
    <nc r="M95"/>
  </rcc>
  <rcc rId="1681" sId="1">
    <oc r="K96">
      <f>D96-I96</f>
    </oc>
    <nc r="K96"/>
  </rcc>
  <rcc rId="1682" sId="1">
    <oc r="M96">
      <f>D96-I96</f>
    </oc>
    <nc r="M96"/>
  </rcc>
  <rcc rId="1683" sId="1">
    <oc r="K97">
      <f>D97-I97</f>
    </oc>
    <nc r="K97"/>
  </rcc>
  <rcc rId="1684" sId="1">
    <oc r="M97">
      <f>D97-I97</f>
    </oc>
    <nc r="M97"/>
  </rcc>
  <rcc rId="1685" sId="1">
    <oc r="K98">
      <f>D98-I98</f>
    </oc>
    <nc r="K98"/>
  </rcc>
  <rcc rId="1686" sId="1">
    <oc r="M98">
      <f>D98-I98</f>
    </oc>
    <nc r="M98"/>
  </rcc>
  <rcc rId="1687" sId="1">
    <oc r="K99">
      <f>D99-I99</f>
    </oc>
    <nc r="K99"/>
  </rcc>
  <rcc rId="1688" sId="1">
    <oc r="M99">
      <f>D99-I99</f>
    </oc>
    <nc r="M99"/>
  </rcc>
  <rcc rId="1689" sId="1">
    <oc r="K100">
      <f>D100-I100</f>
    </oc>
    <nc r="K100"/>
  </rcc>
  <rcc rId="1690" sId="1">
    <oc r="M100">
      <f>D100-I100</f>
    </oc>
    <nc r="M100"/>
  </rcc>
  <rcc rId="1691" sId="1">
    <oc r="K101">
      <f>D101-I101</f>
    </oc>
    <nc r="K101"/>
  </rcc>
  <rcc rId="1692" sId="1">
    <oc r="M101">
      <f>D101-I101</f>
    </oc>
    <nc r="M101"/>
  </rcc>
  <rcc rId="1693" sId="1">
    <oc r="K102">
      <f>D102-I102</f>
    </oc>
    <nc r="K102"/>
  </rcc>
  <rcc rId="1694" sId="1">
    <oc r="M102">
      <f>D102-I102</f>
    </oc>
    <nc r="M102"/>
  </rcc>
  <rcc rId="1695" sId="1">
    <oc r="K103">
      <f>D103-I103</f>
    </oc>
    <nc r="K103"/>
  </rcc>
  <rcc rId="1696" sId="1">
    <oc r="M103">
      <f>D103-I103</f>
    </oc>
    <nc r="M103"/>
  </rcc>
  <rcc rId="1697" sId="1">
    <oc r="K104">
      <f>D104-I104</f>
    </oc>
    <nc r="K104"/>
  </rcc>
  <rcc rId="1698" sId="1">
    <oc r="M104">
      <f>D104-I104</f>
    </oc>
    <nc r="M104"/>
  </rcc>
  <rcc rId="1699" sId="1">
    <oc r="K105">
      <f>D105-I105</f>
    </oc>
    <nc r="K105"/>
  </rcc>
  <rcc rId="1700" sId="1">
    <oc r="M105">
      <f>D105-I105</f>
    </oc>
    <nc r="M105"/>
  </rcc>
  <rcc rId="1701" sId="1">
    <oc r="K106">
      <f>D106-I106</f>
    </oc>
    <nc r="K106"/>
  </rcc>
  <rcc rId="1702" sId="1">
    <oc r="M106">
      <f>D106-I106</f>
    </oc>
    <nc r="M106"/>
  </rcc>
  <rcc rId="1703" sId="1">
    <oc r="K107">
      <f>D107-I107</f>
    </oc>
    <nc r="K107"/>
  </rcc>
  <rcc rId="1704" sId="1">
    <oc r="M107">
      <f>D107-I107</f>
    </oc>
    <nc r="M107"/>
  </rcc>
  <rcc rId="1705" sId="1">
    <oc r="K108">
      <f>D108-I108</f>
    </oc>
    <nc r="K108"/>
  </rcc>
  <rcc rId="1706" sId="1">
    <oc r="M108">
      <f>D108-I108</f>
    </oc>
    <nc r="M108"/>
  </rcc>
  <rcc rId="1707" sId="1">
    <oc r="K109">
      <f>D109-I109</f>
    </oc>
    <nc r="K109"/>
  </rcc>
  <rcc rId="1708" sId="1">
    <oc r="M109">
      <f>D109-I109</f>
    </oc>
    <nc r="M109"/>
  </rcc>
  <rcc rId="1709" sId="1">
    <oc r="K110">
      <f>D110-I110</f>
    </oc>
    <nc r="K110"/>
  </rcc>
  <rcc rId="1710" sId="1">
    <oc r="M110">
      <f>D110-I110</f>
    </oc>
    <nc r="M110"/>
  </rcc>
  <rcc rId="1711" sId="1">
    <oc r="K111">
      <f>D111-I111</f>
    </oc>
    <nc r="K111"/>
  </rcc>
  <rcc rId="1712" sId="1">
    <oc r="M111">
      <f>D111-I111</f>
    </oc>
    <nc r="M111"/>
  </rcc>
  <rcc rId="1713" sId="1">
    <oc r="K112">
      <f>D112-I112</f>
    </oc>
    <nc r="K112"/>
  </rcc>
  <rcc rId="1714" sId="1">
    <oc r="M112">
      <f>D112-I112</f>
    </oc>
    <nc r="M112"/>
  </rcc>
  <rcc rId="1715" sId="1">
    <oc r="K113">
      <f>D113-I113</f>
    </oc>
    <nc r="K113"/>
  </rcc>
  <rcc rId="1716" sId="1">
    <oc r="M113">
      <f>D113-I113</f>
    </oc>
    <nc r="M113"/>
  </rcc>
  <rcc rId="1717" sId="1">
    <oc r="K114">
      <f>D114-I114</f>
    </oc>
    <nc r="K114"/>
  </rcc>
  <rcc rId="1718" sId="1">
    <oc r="M114">
      <f>D114-I114</f>
    </oc>
    <nc r="M114"/>
  </rcc>
  <rcc rId="1719" sId="1">
    <oc r="K115">
      <f>D115-I115</f>
    </oc>
    <nc r="K115"/>
  </rcc>
  <rcc rId="1720" sId="1">
    <oc r="M115">
      <f>D115-I115</f>
    </oc>
    <nc r="M115"/>
  </rcc>
  <rcc rId="1721" sId="1">
    <oc r="K116">
      <f>D116-I116</f>
    </oc>
    <nc r="K116"/>
  </rcc>
  <rcc rId="1722" sId="1">
    <oc r="M116">
      <f>D116-I116</f>
    </oc>
    <nc r="M116"/>
  </rcc>
  <rcc rId="1723" sId="1">
    <oc r="K117">
      <f>D117-I117</f>
    </oc>
    <nc r="K117"/>
  </rcc>
  <rcc rId="1724" sId="1">
    <oc r="M117">
      <f>D117-I117</f>
    </oc>
    <nc r="M117"/>
  </rcc>
  <rcc rId="1725" sId="1">
    <oc r="K118">
      <f>D118-I118</f>
    </oc>
    <nc r="K118"/>
  </rcc>
  <rcc rId="1726" sId="1">
    <oc r="M118">
      <f>D118-I118</f>
    </oc>
    <nc r="M118"/>
  </rcc>
  <rcc rId="1727" sId="1">
    <oc r="K119">
      <f>D119-I119</f>
    </oc>
    <nc r="K119"/>
  </rcc>
  <rcc rId="1728" sId="1">
    <oc r="M119">
      <f>D119-I119</f>
    </oc>
    <nc r="M119"/>
  </rcc>
  <rcc rId="1729" sId="1">
    <oc r="K120">
      <f>D120-I120</f>
    </oc>
    <nc r="K120"/>
  </rcc>
  <rcc rId="1730" sId="1">
    <oc r="M120">
      <f>D120-I120</f>
    </oc>
    <nc r="M120"/>
  </rcc>
  <rcc rId="1731" sId="1">
    <oc r="K121">
      <f>D121-I121</f>
    </oc>
    <nc r="K121"/>
  </rcc>
  <rcc rId="1732" sId="1">
    <oc r="M121">
      <f>D121-I121</f>
    </oc>
    <nc r="M121"/>
  </rcc>
  <rcc rId="1733" sId="1">
    <oc r="K122">
      <f>D122-I122</f>
    </oc>
    <nc r="K122"/>
  </rcc>
  <rcc rId="1734" sId="1">
    <oc r="M122">
      <f>D122-I122</f>
    </oc>
    <nc r="M122"/>
  </rcc>
  <rcc rId="1735" sId="1">
    <oc r="K123">
      <f>D123-I123</f>
    </oc>
    <nc r="K123"/>
  </rcc>
  <rcc rId="1736" sId="1">
    <oc r="M123">
      <f>D123-I123</f>
    </oc>
    <nc r="M123"/>
  </rcc>
  <rcc rId="1737" sId="1">
    <oc r="K124">
      <f>D124-I124</f>
    </oc>
    <nc r="K124"/>
  </rcc>
  <rcc rId="1738" sId="1">
    <oc r="M124">
      <f>D124-I124</f>
    </oc>
    <nc r="M124"/>
  </rcc>
  <rcc rId="1739" sId="1">
    <oc r="K125">
      <f>D125-I125</f>
    </oc>
    <nc r="K125"/>
  </rcc>
  <rcc rId="1740" sId="1">
    <oc r="M125">
      <f>D125-I125</f>
    </oc>
    <nc r="M125"/>
  </rcc>
  <rcc rId="1741" sId="1">
    <oc r="K126">
      <f>D126-I126</f>
    </oc>
    <nc r="K126"/>
  </rcc>
  <rcc rId="1742" sId="1">
    <oc r="M126">
      <f>D126-I126</f>
    </oc>
    <nc r="M126"/>
  </rcc>
  <rcc rId="1743" sId="1">
    <oc r="K127">
      <f>D127-I127</f>
    </oc>
    <nc r="K127"/>
  </rcc>
  <rcc rId="1744" sId="1">
    <oc r="M127">
      <f>D127-I127</f>
    </oc>
    <nc r="M127"/>
  </rcc>
  <rcc rId="1745" sId="1">
    <oc r="K128">
      <f>D128-I128</f>
    </oc>
    <nc r="K128"/>
  </rcc>
  <rcc rId="1746" sId="1">
    <oc r="M128">
      <f>D128-I128</f>
    </oc>
    <nc r="M128"/>
  </rcc>
  <rcc rId="1747" sId="1">
    <oc r="K129">
      <f>D129-I129</f>
    </oc>
    <nc r="K129"/>
  </rcc>
  <rcc rId="1748" sId="1">
    <oc r="M129">
      <f>D129-I129</f>
    </oc>
    <nc r="M129"/>
  </rcc>
  <rcc rId="1749" sId="1">
    <oc r="K130">
      <f>D130-I130</f>
    </oc>
    <nc r="K130"/>
  </rcc>
  <rcc rId="1750" sId="1">
    <oc r="M130">
      <f>D130-I130</f>
    </oc>
    <nc r="M130"/>
  </rcc>
  <rcc rId="1751" sId="1">
    <oc r="K131">
      <f>D131-I131</f>
    </oc>
    <nc r="K131"/>
  </rcc>
  <rcc rId="1752" sId="1">
    <oc r="M131">
      <f>D131-I131</f>
    </oc>
    <nc r="M131"/>
  </rcc>
  <rcc rId="1753" sId="1">
    <oc r="K132">
      <f>D132-I132</f>
    </oc>
    <nc r="K132"/>
  </rcc>
  <rcc rId="1754" sId="1">
    <oc r="M132">
      <f>D132-I132</f>
    </oc>
    <nc r="M132"/>
  </rcc>
  <rcc rId="1755" sId="1">
    <oc r="K133">
      <f>D133-I133</f>
    </oc>
    <nc r="K133"/>
  </rcc>
  <rcc rId="1756" sId="1">
    <oc r="M133">
      <f>D133-I133</f>
    </oc>
    <nc r="M133"/>
  </rcc>
  <rcc rId="1757" sId="1">
    <oc r="K134">
      <f>D134-I134</f>
    </oc>
    <nc r="K134"/>
  </rcc>
  <rcc rId="1758" sId="1">
    <oc r="M134">
      <f>D134-I134</f>
    </oc>
    <nc r="M134"/>
  </rcc>
  <rcc rId="1759" sId="1">
    <oc r="K135">
      <f>D135-I135</f>
    </oc>
    <nc r="K135"/>
  </rcc>
  <rcc rId="1760" sId="1">
    <oc r="M135">
      <f>D135-I135</f>
    </oc>
    <nc r="M135"/>
  </rcc>
  <rcc rId="1761" sId="1">
    <oc r="K136">
      <f>D136-I136</f>
    </oc>
    <nc r="K136"/>
  </rcc>
  <rcc rId="1762" sId="1">
    <oc r="M136">
      <f>D136-I136</f>
    </oc>
    <nc r="M136"/>
  </rcc>
  <rcc rId="1763" sId="1">
    <oc r="K137">
      <f>D137-I137</f>
    </oc>
    <nc r="K137"/>
  </rcc>
  <rcc rId="1764" sId="1">
    <oc r="M137">
      <f>D137-I137</f>
    </oc>
    <nc r="M137"/>
  </rcc>
  <rcc rId="1765" sId="1">
    <oc r="K138">
      <f>D138-I138</f>
    </oc>
    <nc r="K138"/>
  </rcc>
  <rcc rId="1766" sId="1">
    <oc r="M138">
      <f>D138-I138</f>
    </oc>
    <nc r="M138"/>
  </rcc>
  <rcc rId="1767" sId="1">
    <oc r="K139">
      <f>D139-I139</f>
    </oc>
    <nc r="K139"/>
  </rcc>
  <rcc rId="1768" sId="1">
    <oc r="M139">
      <f>D139-I139</f>
    </oc>
    <nc r="M139"/>
  </rcc>
  <rcc rId="1769" sId="1">
    <oc r="K140">
      <f>D140-I140</f>
    </oc>
    <nc r="K140"/>
  </rcc>
  <rcc rId="1770" sId="1">
    <oc r="M140">
      <f>D140-I140</f>
    </oc>
    <nc r="M140"/>
  </rcc>
  <rcc rId="1771" sId="1">
    <oc r="K141">
      <f>D141-I141</f>
    </oc>
    <nc r="K141"/>
  </rcc>
  <rcc rId="1772" sId="1">
    <oc r="M141">
      <f>D141-I141</f>
    </oc>
    <nc r="M141"/>
  </rcc>
  <rcc rId="1773" sId="1">
    <oc r="K142">
      <f>D142-I142</f>
    </oc>
    <nc r="K142"/>
  </rcc>
  <rcc rId="1774" sId="1">
    <oc r="M142">
      <f>D142-I142</f>
    </oc>
    <nc r="M142"/>
  </rcc>
  <rcc rId="1775" sId="1">
    <oc r="K143">
      <f>D143-I143</f>
    </oc>
    <nc r="K143"/>
  </rcc>
  <rcc rId="1776" sId="1">
    <oc r="M143">
      <f>D143-I143</f>
    </oc>
    <nc r="M143"/>
  </rcc>
  <rcc rId="1777" sId="1">
    <oc r="K144">
      <f>D144-I144</f>
    </oc>
    <nc r="K144"/>
  </rcc>
  <rcc rId="1778" sId="1">
    <oc r="M144">
      <f>D144-I144</f>
    </oc>
    <nc r="M144"/>
  </rcc>
  <rcc rId="1779" sId="1">
    <oc r="K145">
      <f>D145-I145</f>
    </oc>
    <nc r="K145"/>
  </rcc>
  <rcc rId="1780" sId="1">
    <oc r="M145">
      <f>D145-I145</f>
    </oc>
    <nc r="M145"/>
  </rcc>
  <rcc rId="1781" sId="1">
    <oc r="K146">
      <f>D146-I146</f>
    </oc>
    <nc r="K146"/>
  </rcc>
  <rcc rId="1782" sId="1">
    <oc r="M146">
      <f>D146-I146</f>
    </oc>
    <nc r="M146"/>
  </rcc>
  <rcc rId="1783" sId="1">
    <oc r="K147">
      <f>D147-I147</f>
    </oc>
    <nc r="K147"/>
  </rcc>
  <rcc rId="1784" sId="1">
    <oc r="M147">
      <f>D147-I147</f>
    </oc>
    <nc r="M147"/>
  </rcc>
  <rcc rId="1785" sId="1">
    <oc r="K148">
      <f>D148-I148</f>
    </oc>
    <nc r="K148"/>
  </rcc>
  <rcc rId="1786" sId="1">
    <oc r="M148">
      <f>D148-I148</f>
    </oc>
    <nc r="M148"/>
  </rcc>
  <rcc rId="1787" sId="1">
    <oc r="K149">
      <f>D149-I149</f>
    </oc>
    <nc r="K149"/>
  </rcc>
  <rcc rId="1788" sId="1">
    <oc r="M149">
      <f>D149-I149</f>
    </oc>
    <nc r="M149"/>
  </rcc>
  <rcc rId="1789" sId="1">
    <oc r="K150">
      <f>D150-I150</f>
    </oc>
    <nc r="K150"/>
  </rcc>
  <rcc rId="1790" sId="1">
    <oc r="M150">
      <f>D150-I150</f>
    </oc>
    <nc r="M150"/>
  </rcc>
  <rcc rId="1791" sId="1">
    <oc r="K151">
      <f>D151-I151</f>
    </oc>
    <nc r="K151"/>
  </rcc>
  <rcc rId="1792" sId="1">
    <oc r="M151">
      <f>D151-I151</f>
    </oc>
    <nc r="M151"/>
  </rcc>
  <rcc rId="1793" sId="1">
    <oc r="K152">
      <f>D152-I152</f>
    </oc>
    <nc r="K152"/>
  </rcc>
  <rcc rId="1794" sId="1">
    <oc r="M152">
      <f>D152-I152</f>
    </oc>
    <nc r="M152"/>
  </rcc>
  <rcc rId="1795" sId="1">
    <oc r="K153">
      <f>D153-I153</f>
    </oc>
    <nc r="K153"/>
  </rcc>
  <rcc rId="1796" sId="1">
    <oc r="M153">
      <f>D153-I153</f>
    </oc>
    <nc r="M153"/>
  </rcc>
  <rcc rId="1797" sId="1">
    <oc r="K154">
      <f>D154-I154</f>
    </oc>
    <nc r="K154"/>
  </rcc>
  <rcc rId="1798" sId="1">
    <oc r="M154">
      <f>D154-I154</f>
    </oc>
    <nc r="M154"/>
  </rcc>
  <rcc rId="1799" sId="1">
    <oc r="K155">
      <f>D155-I155</f>
    </oc>
    <nc r="K155"/>
  </rcc>
  <rcc rId="1800" sId="1">
    <oc r="M155">
      <f>D155-I155</f>
    </oc>
    <nc r="M155"/>
  </rcc>
  <rcc rId="1801" sId="1">
    <oc r="K156">
      <f>D156-I156</f>
    </oc>
    <nc r="K156"/>
  </rcc>
  <rcc rId="1802" sId="1">
    <oc r="M156">
      <f>D156-I156</f>
    </oc>
    <nc r="M156"/>
  </rcc>
  <rcc rId="1803" sId="1">
    <oc r="K157">
      <f>D157-I157</f>
    </oc>
    <nc r="K157"/>
  </rcc>
  <rcc rId="1804" sId="1">
    <oc r="M157">
      <f>D157-I157</f>
    </oc>
    <nc r="M157"/>
  </rcc>
  <rcc rId="1805" sId="1">
    <oc r="K158">
      <f>D158-I158</f>
    </oc>
    <nc r="K158"/>
  </rcc>
  <rcc rId="1806" sId="1">
    <oc r="M158">
      <f>D158-I158</f>
    </oc>
    <nc r="M158"/>
  </rcc>
  <rcc rId="1807" sId="1">
    <oc r="K159">
      <f>D159-I159</f>
    </oc>
    <nc r="K159"/>
  </rcc>
  <rcc rId="1808" sId="1">
    <oc r="M159">
      <f>D159-I159</f>
    </oc>
    <nc r="M159"/>
  </rcc>
  <rcc rId="1809" sId="1">
    <oc r="K160">
      <f>D160-I160</f>
    </oc>
    <nc r="K160"/>
  </rcc>
  <rcc rId="1810" sId="1">
    <oc r="M160">
      <f>D160-I160</f>
    </oc>
    <nc r="M160"/>
  </rcc>
  <rcc rId="1811" sId="1">
    <oc r="K161">
      <f>D161-I161</f>
    </oc>
    <nc r="K161"/>
  </rcc>
  <rcc rId="1812" sId="1">
    <oc r="M161">
      <f>D161-I161</f>
    </oc>
    <nc r="M161"/>
  </rcc>
  <rcc rId="1813" sId="1">
    <oc r="K162">
      <f>D162-I162</f>
    </oc>
    <nc r="K162"/>
  </rcc>
  <rcc rId="1814" sId="1">
    <oc r="M162">
      <f>D162-I162</f>
    </oc>
    <nc r="M162"/>
  </rcc>
  <rcc rId="1815" sId="1">
    <oc r="K163">
      <f>D163-I163</f>
    </oc>
    <nc r="K163"/>
  </rcc>
  <rcc rId="1816" sId="1">
    <oc r="M163">
      <f>D163-I163</f>
    </oc>
    <nc r="M163"/>
  </rcc>
  <rcc rId="1817" sId="1">
    <oc r="K164">
      <f>D164-I164</f>
    </oc>
    <nc r="K164"/>
  </rcc>
  <rcc rId="1818" sId="1">
    <oc r="M164">
      <f>D164-I164</f>
    </oc>
    <nc r="M164"/>
  </rcc>
  <rcc rId="1819" sId="1">
    <oc r="K165">
      <f>D165-I165</f>
    </oc>
    <nc r="K165"/>
  </rcc>
  <rcc rId="1820" sId="1">
    <oc r="M165">
      <f>D165-I165</f>
    </oc>
    <nc r="M165"/>
  </rcc>
  <rcc rId="1821" sId="1">
    <oc r="K166">
      <f>D166-I166</f>
    </oc>
    <nc r="K166"/>
  </rcc>
  <rcc rId="1822" sId="1">
    <oc r="M166">
      <f>D166-I166</f>
    </oc>
    <nc r="M166"/>
  </rcc>
  <rcc rId="1823" sId="1">
    <oc r="K167">
      <f>D167-I167</f>
    </oc>
    <nc r="K167"/>
  </rcc>
  <rcc rId="1824" sId="1">
    <oc r="M167">
      <f>D167-I167</f>
    </oc>
    <nc r="M167"/>
  </rcc>
  <rcc rId="1825" sId="1">
    <oc r="K168">
      <f>D168-I168</f>
    </oc>
    <nc r="K168"/>
  </rcc>
  <rcc rId="1826" sId="1">
    <oc r="M168">
      <f>D168-I168</f>
    </oc>
    <nc r="M168"/>
  </rcc>
  <rcc rId="1827" sId="1">
    <oc r="K169">
      <f>D169-I169</f>
    </oc>
    <nc r="K169"/>
  </rcc>
  <rcc rId="1828" sId="1">
    <oc r="M169">
      <f>D169-I169</f>
    </oc>
    <nc r="M169"/>
  </rcc>
  <rcc rId="1829" sId="1">
    <oc r="K170">
      <f>D170-I170</f>
    </oc>
    <nc r="K170"/>
  </rcc>
  <rcc rId="1830" sId="1">
    <oc r="M170">
      <f>D170-I170</f>
    </oc>
    <nc r="M170"/>
  </rcc>
  <rcc rId="1831" sId="1">
    <oc r="K171">
      <f>D171-I171</f>
    </oc>
    <nc r="K171"/>
  </rcc>
  <rcc rId="1832" sId="1">
    <oc r="M171">
      <f>D171-I171</f>
    </oc>
    <nc r="M171"/>
  </rcc>
  <rcc rId="1833" sId="1">
    <oc r="K172">
      <f>D172-I172</f>
    </oc>
    <nc r="K172"/>
  </rcc>
  <rcc rId="1834" sId="1">
    <oc r="M172">
      <f>D172-I172</f>
    </oc>
    <nc r="M172"/>
  </rcc>
  <rcc rId="1835" sId="1">
    <oc r="K173">
      <f>D173-I173</f>
    </oc>
    <nc r="K173"/>
  </rcc>
  <rcc rId="1836" sId="1">
    <oc r="M173">
      <f>D173-I173</f>
    </oc>
    <nc r="M173"/>
  </rcc>
  <rcc rId="1837" sId="1">
    <oc r="K174">
      <f>D174-I174</f>
    </oc>
    <nc r="K174"/>
  </rcc>
  <rcc rId="1838" sId="1">
    <oc r="M174">
      <f>D174-I174</f>
    </oc>
    <nc r="M174"/>
  </rcc>
  <rcc rId="1839" sId="1">
    <oc r="K175">
      <f>D175-I175</f>
    </oc>
    <nc r="K175"/>
  </rcc>
  <rcc rId="1840" sId="1">
    <oc r="M175">
      <f>D175-I175</f>
    </oc>
    <nc r="M175"/>
  </rcc>
  <rcc rId="1841" sId="1">
    <oc r="K176">
      <f>D176-I176</f>
    </oc>
    <nc r="K176"/>
  </rcc>
  <rcc rId="1842" sId="1">
    <oc r="M176">
      <f>D176-I176</f>
    </oc>
    <nc r="M176"/>
  </rcc>
  <rcc rId="1843" sId="1">
    <oc r="K177">
      <f>D177-I177</f>
    </oc>
    <nc r="K177"/>
  </rcc>
  <rcc rId="1844" sId="1">
    <oc r="M177">
      <f>D177-I177</f>
    </oc>
    <nc r="M177"/>
  </rcc>
  <rcc rId="1845" sId="1">
    <oc r="K178">
      <f>D178-I178</f>
    </oc>
    <nc r="K178"/>
  </rcc>
  <rcc rId="1846" sId="1">
    <oc r="M178">
      <f>D178-I178</f>
    </oc>
    <nc r="M178"/>
  </rcc>
  <rcc rId="1847" sId="1">
    <oc r="K179">
      <f>D179-I179</f>
    </oc>
    <nc r="K179"/>
  </rcc>
  <rcc rId="1848" sId="1">
    <oc r="M179">
      <f>D179-I179</f>
    </oc>
    <nc r="M179"/>
  </rcc>
  <rcc rId="1849" sId="1">
    <oc r="K180">
      <f>D180-I180</f>
    </oc>
    <nc r="K180"/>
  </rcc>
  <rcc rId="1850" sId="1">
    <oc r="M180">
      <f>D180-I180</f>
    </oc>
    <nc r="M180"/>
  </rcc>
  <rcc rId="1851" sId="1">
    <oc r="K181">
      <f>D181-I181</f>
    </oc>
    <nc r="K181"/>
  </rcc>
  <rcc rId="1852" sId="1">
    <oc r="M181">
      <f>D181-I181</f>
    </oc>
    <nc r="M181"/>
  </rcc>
  <rcc rId="1853" sId="1">
    <oc r="K182">
      <f>D182-I182</f>
    </oc>
    <nc r="K182"/>
  </rcc>
  <rcc rId="1854" sId="1">
    <oc r="M182">
      <f>D182-I182</f>
    </oc>
    <nc r="M182"/>
  </rcc>
  <rcc rId="1855" sId="1">
    <oc r="K183">
      <f>D183-I183</f>
    </oc>
    <nc r="K183"/>
  </rcc>
  <rcc rId="1856" sId="1">
    <oc r="M183">
      <f>D183-I183</f>
    </oc>
    <nc r="M183"/>
  </rcc>
  <rcc rId="1857" sId="1">
    <oc r="K184">
      <f>D184-I184</f>
    </oc>
    <nc r="K184"/>
  </rcc>
  <rcc rId="1858" sId="1">
    <oc r="M184">
      <f>D184-I184</f>
    </oc>
    <nc r="M184"/>
  </rcc>
  <rcc rId="1859" sId="1">
    <oc r="K185">
      <f>D185-I185</f>
    </oc>
    <nc r="K185"/>
  </rcc>
  <rcc rId="1860" sId="1">
    <oc r="M185">
      <f>D185-I185</f>
    </oc>
    <nc r="M185"/>
  </rcc>
  <rcc rId="1861" sId="1">
    <oc r="K186">
      <f>D186-I186</f>
    </oc>
    <nc r="K186"/>
  </rcc>
  <rcc rId="1862" sId="1">
    <oc r="M186">
      <f>D186-I186</f>
    </oc>
    <nc r="M186"/>
  </rcc>
  <rcc rId="1863" sId="1">
    <oc r="K187">
      <f>D187-I187</f>
    </oc>
    <nc r="K187"/>
  </rcc>
  <rcc rId="1864" sId="1">
    <oc r="M187">
      <f>D187-I187</f>
    </oc>
    <nc r="M187"/>
  </rcc>
  <rcc rId="1865" sId="1">
    <oc r="K188">
      <f>D188-I188</f>
    </oc>
    <nc r="K188"/>
  </rcc>
  <rcc rId="1866" sId="1">
    <oc r="M188">
      <f>D188-I188</f>
    </oc>
    <nc r="M188"/>
  </rcc>
  <rcc rId="1867" sId="1">
    <oc r="K189">
      <f>D189-I189</f>
    </oc>
    <nc r="K189"/>
  </rcc>
  <rcc rId="1868" sId="1">
    <oc r="M189">
      <f>D189-I189</f>
    </oc>
    <nc r="M189"/>
  </rcc>
  <rcc rId="1869" sId="1">
    <oc r="K190">
      <f>D190-I190</f>
    </oc>
    <nc r="K190"/>
  </rcc>
  <rcc rId="1870" sId="1">
    <oc r="M190">
      <f>D190-I190</f>
    </oc>
    <nc r="M190"/>
  </rcc>
  <rcc rId="1871" sId="1">
    <oc r="K191">
      <f>D191-I191</f>
    </oc>
    <nc r="K191"/>
  </rcc>
  <rcc rId="1872" sId="1">
    <oc r="M191">
      <f>D191-I191</f>
    </oc>
    <nc r="M191"/>
  </rcc>
  <rcc rId="1873" sId="1">
    <oc r="K192">
      <f>D192-I192</f>
    </oc>
    <nc r="K192"/>
  </rcc>
  <rcc rId="1874" sId="1">
    <oc r="M192">
      <f>D192-I192</f>
    </oc>
    <nc r="M192"/>
  </rcc>
  <rcc rId="1875" sId="1">
    <oc r="K193">
      <f>D193-I193</f>
    </oc>
    <nc r="K193"/>
  </rcc>
  <rcc rId="1876" sId="1">
    <oc r="M193">
      <f>D193-I193</f>
    </oc>
    <nc r="M193"/>
  </rcc>
  <rcc rId="1877" sId="1">
    <oc r="K194">
      <f>D194-I194</f>
    </oc>
    <nc r="K194"/>
  </rcc>
  <rcc rId="1878" sId="1">
    <oc r="M194">
      <f>D194-I194</f>
    </oc>
    <nc r="M194"/>
  </rcc>
  <rcc rId="1879" sId="1">
    <oc r="K195">
      <f>D195-I195</f>
    </oc>
    <nc r="K195"/>
  </rcc>
  <rcc rId="1880" sId="1">
    <oc r="M195">
      <f>D195-I195</f>
    </oc>
    <nc r="M195"/>
  </rcc>
  <rcc rId="1881" sId="1">
    <oc r="K196">
      <f>D196-I196</f>
    </oc>
    <nc r="K196"/>
  </rcc>
  <rcc rId="1882" sId="1">
    <oc r="M196">
      <f>E196-G196</f>
    </oc>
    <nc r="M196"/>
  </rcc>
  <rcc rId="1883" sId="1">
    <oc r="K197">
      <f>D197-I197</f>
    </oc>
    <nc r="K197"/>
  </rcc>
  <rcc rId="1884" sId="1">
    <oc r="M197">
      <f>E197-G197</f>
    </oc>
    <nc r="M197"/>
  </rcc>
  <rcc rId="1885" sId="1">
    <oc r="K198">
      <f>D198-I198</f>
    </oc>
    <nc r="K198"/>
  </rcc>
  <rcc rId="1886" sId="1">
    <oc r="M198">
      <f>E198-G198</f>
    </oc>
    <nc r="M198"/>
  </rcc>
  <rcc rId="1887" sId="1">
    <oc r="K199">
      <f>D199-I199</f>
    </oc>
    <nc r="K199"/>
  </rcc>
  <rcc rId="1888" sId="1">
    <oc r="M199">
      <f>E199-G199</f>
    </oc>
    <nc r="M199"/>
  </rcc>
  <rcc rId="1889" sId="1">
    <oc r="K200">
      <f>D200-I200</f>
    </oc>
    <nc r="K200"/>
  </rcc>
  <rcc rId="1890" sId="1">
    <oc r="K201">
      <f>D201-I201</f>
    </oc>
    <nc r="K201"/>
  </rcc>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D32" start="0" length="2147483647">
    <dxf>
      <font>
        <color auto="1"/>
      </font>
    </dxf>
  </rfmt>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2">
  <userInfo guid="{D184DFAA-9886-476C-962F-60F1078139B3}" name="Маслова Алина Рамазановна" id="-275248194" dateTime="2018-07-03T13:26:07"/>
  <userInfo guid="{05904C45-7C6F-452A-987C-6A6ED4B728C0}" name="Козлова Анастасия Сергеевна" id="-1005163820" dateTime="2018-07-04T09:28:32"/>
</user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26" Type="http://schemas.openxmlformats.org/officeDocument/2006/relationships/printerSettings" Target="../printerSettings/printerSettings26.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printerSettings" Target="../printerSettings/printerSettings25.bin"/><Relationship Id="rId33" Type="http://schemas.openxmlformats.org/officeDocument/2006/relationships/printerSettings" Target="../printerSettings/printerSettings33.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29" Type="http://schemas.openxmlformats.org/officeDocument/2006/relationships/printerSettings" Target="../printerSettings/printerSettings29.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24" Type="http://schemas.openxmlformats.org/officeDocument/2006/relationships/printerSettings" Target="../printerSettings/printerSettings24.bin"/><Relationship Id="rId32" Type="http://schemas.openxmlformats.org/officeDocument/2006/relationships/printerSettings" Target="../printerSettings/printerSettings32.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28" Type="http://schemas.openxmlformats.org/officeDocument/2006/relationships/printerSettings" Target="../printerSettings/printerSettings28.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31" Type="http://schemas.openxmlformats.org/officeDocument/2006/relationships/printerSettings" Target="../printerSettings/printerSettings31.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 Id="rId27" Type="http://schemas.openxmlformats.org/officeDocument/2006/relationships/printerSettings" Target="../printerSettings/printerSettings27.bin"/><Relationship Id="rId30" Type="http://schemas.openxmlformats.org/officeDocument/2006/relationships/printerSettings" Target="../printerSettings/printerSettings3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outlinePr showOutlineSymbols="0"/>
    <pageSetUpPr fitToPage="1"/>
  </sheetPr>
  <dimension ref="A1:M418"/>
  <sheetViews>
    <sheetView showZeros="0" tabSelected="1" showOutlineSymbols="0" view="pageBreakPreview" zoomScale="50" zoomScaleNormal="50" zoomScaleSheetLayoutView="50" zoomScalePageLayoutView="75" workbookViewId="0">
      <pane xSplit="2" ySplit="8" topLeftCell="J9" activePane="bottomRight" state="frozen"/>
      <selection pane="topRight" activeCell="C1" sqref="C1"/>
      <selection pane="bottomLeft" activeCell="A9" sqref="A9"/>
      <selection pane="bottomRight" activeCell="K1" sqref="K1:N1048576"/>
    </sheetView>
  </sheetViews>
  <sheetFormatPr defaultRowHeight="26.25" outlineLevelRow="1" outlineLevelCol="2" x14ac:dyDescent="0.4"/>
  <cols>
    <col min="1" max="1" width="13" style="7" customWidth="1"/>
    <col min="2" max="2" width="89" style="12" customWidth="1"/>
    <col min="3" max="3" width="31.625" style="8" customWidth="1"/>
    <col min="4" max="4" width="30.875" style="8" customWidth="1"/>
    <col min="5" max="5" width="26.125" style="9" customWidth="1" outlineLevel="2"/>
    <col min="6" max="6" width="18.625" style="10" customWidth="1" outlineLevel="2"/>
    <col min="7" max="7" width="33.75" style="24" customWidth="1" outlineLevel="2"/>
    <col min="8" max="8" width="19.625" style="10" customWidth="1" outlineLevel="2"/>
    <col min="9" max="9" width="24.875" style="10" customWidth="1" outlineLevel="2"/>
    <col min="10" max="10" width="131.5" style="26" customWidth="1"/>
    <col min="11" max="12" width="21.5" style="16" customWidth="1"/>
    <col min="13" max="13" width="22.75" style="6" customWidth="1"/>
    <col min="14" max="66" width="9" style="6" customWidth="1"/>
    <col min="67" max="16384" width="9" style="6"/>
  </cols>
  <sheetData>
    <row r="1" spans="1:13" ht="30.75" x14ac:dyDescent="0.45">
      <c r="A1" s="1"/>
      <c r="B1" s="15"/>
      <c r="C1" s="3"/>
      <c r="D1" s="3"/>
      <c r="E1" s="4"/>
      <c r="F1" s="5"/>
      <c r="G1" s="22"/>
      <c r="H1" s="5"/>
      <c r="I1" s="5"/>
      <c r="J1" s="25"/>
    </row>
    <row r="2" spans="1:13" ht="30.75" x14ac:dyDescent="0.45">
      <c r="A2" s="1"/>
      <c r="B2" s="15"/>
      <c r="C2" s="3"/>
      <c r="D2" s="3"/>
      <c r="E2" s="4"/>
      <c r="F2" s="5"/>
      <c r="G2" s="22"/>
      <c r="H2" s="5"/>
      <c r="I2" s="5"/>
      <c r="J2" s="25"/>
    </row>
    <row r="3" spans="1:13" ht="73.5" customHeight="1" x14ac:dyDescent="0.4">
      <c r="A3" s="211" t="s">
        <v>114</v>
      </c>
      <c r="B3" s="211"/>
      <c r="C3" s="211"/>
      <c r="D3" s="211"/>
      <c r="E3" s="211"/>
      <c r="F3" s="211"/>
      <c r="G3" s="211"/>
      <c r="H3" s="211"/>
      <c r="I3" s="211"/>
      <c r="J3" s="211"/>
    </row>
    <row r="4" spans="1:13" s="2" customFormat="1" ht="41.25" customHeight="1" x14ac:dyDescent="0.4">
      <c r="A4" s="64"/>
      <c r="B4" s="65"/>
      <c r="C4" s="71"/>
      <c r="D4" s="71"/>
      <c r="E4" s="71"/>
      <c r="F4" s="71"/>
      <c r="G4" s="72"/>
      <c r="H4" s="66"/>
      <c r="I4" s="67"/>
      <c r="J4" s="27" t="s">
        <v>32</v>
      </c>
      <c r="K4" s="17"/>
      <c r="L4" s="17"/>
    </row>
    <row r="5" spans="1:13" s="11" customFormat="1" ht="57.75" customHeight="1" x14ac:dyDescent="0.25">
      <c r="A5" s="214" t="s">
        <v>3</v>
      </c>
      <c r="B5" s="217" t="s">
        <v>8</v>
      </c>
      <c r="C5" s="215" t="s">
        <v>61</v>
      </c>
      <c r="D5" s="215"/>
      <c r="E5" s="198" t="s">
        <v>91</v>
      </c>
      <c r="F5" s="198"/>
      <c r="G5" s="198"/>
      <c r="H5" s="198"/>
      <c r="I5" s="218" t="s">
        <v>64</v>
      </c>
      <c r="J5" s="219" t="s">
        <v>50</v>
      </c>
      <c r="K5" s="16"/>
      <c r="L5" s="16"/>
    </row>
    <row r="6" spans="1:13" s="11" customFormat="1" ht="47.25" customHeight="1" x14ac:dyDescent="0.25">
      <c r="A6" s="214"/>
      <c r="B6" s="217"/>
      <c r="C6" s="216" t="s">
        <v>62</v>
      </c>
      <c r="D6" s="215" t="s">
        <v>63</v>
      </c>
      <c r="E6" s="212" t="s">
        <v>7</v>
      </c>
      <c r="F6" s="212"/>
      <c r="G6" s="212" t="s">
        <v>6</v>
      </c>
      <c r="H6" s="212"/>
      <c r="I6" s="218"/>
      <c r="J6" s="219"/>
      <c r="K6" s="16"/>
      <c r="L6" s="16"/>
    </row>
    <row r="7" spans="1:13" s="11" customFormat="1" ht="28.5" customHeight="1" x14ac:dyDescent="0.25">
      <c r="A7" s="214"/>
      <c r="B7" s="217"/>
      <c r="C7" s="216"/>
      <c r="D7" s="215"/>
      <c r="E7" s="13" t="s">
        <v>0</v>
      </c>
      <c r="F7" s="14" t="s">
        <v>12</v>
      </c>
      <c r="G7" s="23" t="s">
        <v>9</v>
      </c>
      <c r="H7" s="14" t="s">
        <v>2</v>
      </c>
      <c r="I7" s="218"/>
      <c r="J7" s="219"/>
      <c r="K7" s="16"/>
      <c r="L7" s="16"/>
    </row>
    <row r="8" spans="1:13" s="34" customFormat="1" ht="24.75" customHeight="1" x14ac:dyDescent="0.25">
      <c r="A8" s="28">
        <v>1</v>
      </c>
      <c r="B8" s="29">
        <v>2</v>
      </c>
      <c r="C8" s="30">
        <v>3</v>
      </c>
      <c r="D8" s="30">
        <v>4</v>
      </c>
      <c r="E8" s="31">
        <v>5</v>
      </c>
      <c r="F8" s="30">
        <v>6</v>
      </c>
      <c r="G8" s="32">
        <v>7</v>
      </c>
      <c r="H8" s="32">
        <v>8</v>
      </c>
      <c r="I8" s="32">
        <v>9</v>
      </c>
      <c r="J8" s="30">
        <v>10</v>
      </c>
      <c r="K8" s="33"/>
      <c r="L8" s="33"/>
    </row>
    <row r="9" spans="1:13" s="177" customFormat="1" ht="87" customHeight="1" x14ac:dyDescent="0.25">
      <c r="A9" s="213"/>
      <c r="B9" s="173" t="s">
        <v>31</v>
      </c>
      <c r="C9" s="172">
        <f>SUM(C10:C14)</f>
        <v>12141524.27</v>
      </c>
      <c r="D9" s="172">
        <f>SUM(D10:D14)</f>
        <v>12792920.699999999</v>
      </c>
      <c r="E9" s="172">
        <f>SUM(E10:E14)</f>
        <v>5726258.2400000002</v>
      </c>
      <c r="F9" s="176">
        <f>E9/D9</f>
        <v>0.4476</v>
      </c>
      <c r="G9" s="172">
        <f t="shared" ref="G9" si="0">SUM(G10:G14)</f>
        <v>5410693.1900000004</v>
      </c>
      <c r="H9" s="176">
        <f>G9/D9</f>
        <v>0.4229</v>
      </c>
      <c r="I9" s="174">
        <f>SUM(I10:I14)</f>
        <v>12792200.99</v>
      </c>
      <c r="J9" s="199"/>
      <c r="K9" s="58"/>
      <c r="L9" s="58"/>
      <c r="M9" s="59"/>
    </row>
    <row r="10" spans="1:13" s="178" customFormat="1" ht="53.25" customHeight="1" x14ac:dyDescent="0.25">
      <c r="A10" s="213"/>
      <c r="B10" s="175" t="s">
        <v>4</v>
      </c>
      <c r="C10" s="172">
        <f t="shared" ref="C10:I10" si="1">C16+C24+C31+C38+C44+C50+C56+C63+C148+C155+C173+C180+C187+C167+C196</f>
        <v>59939.94</v>
      </c>
      <c r="D10" s="172">
        <f t="shared" si="1"/>
        <v>61412.480000000003</v>
      </c>
      <c r="E10" s="172">
        <f t="shared" si="1"/>
        <v>17200</v>
      </c>
      <c r="F10" s="176">
        <f t="shared" ref="F10:F14" si="2">E10/D10</f>
        <v>0.28010000000000002</v>
      </c>
      <c r="G10" s="172">
        <f t="shared" si="1"/>
        <v>17200</v>
      </c>
      <c r="H10" s="176">
        <f t="shared" ref="H10:H15" si="3">G10/D10</f>
        <v>0.28010000000000002</v>
      </c>
      <c r="I10" s="174">
        <f t="shared" si="1"/>
        <v>61392.12</v>
      </c>
      <c r="J10" s="199"/>
      <c r="K10" s="58"/>
      <c r="L10" s="58"/>
      <c r="M10" s="59"/>
    </row>
    <row r="11" spans="1:13" s="178" customFormat="1" x14ac:dyDescent="0.25">
      <c r="A11" s="213"/>
      <c r="B11" s="175" t="s">
        <v>16</v>
      </c>
      <c r="C11" s="172">
        <f t="shared" ref="C11:E12" si="4">C17+C25+C32+C39+C45+C51+C57+C64+C149+C156+C174+C181+C188+C168+C197</f>
        <v>11509039.300000001</v>
      </c>
      <c r="D11" s="172">
        <f t="shared" si="4"/>
        <v>12159609.939999999</v>
      </c>
      <c r="E11" s="172">
        <f t="shared" si="4"/>
        <v>5501879.79</v>
      </c>
      <c r="F11" s="176">
        <f t="shared" si="2"/>
        <v>0.45250000000000001</v>
      </c>
      <c r="G11" s="172">
        <f>G17+G25+G32+G39+G45+G51+G57+G64+G149+G156+G174+G181+G188+G168+G197</f>
        <v>5186314.74</v>
      </c>
      <c r="H11" s="176">
        <f t="shared" si="3"/>
        <v>0.42649999999999999</v>
      </c>
      <c r="I11" s="172">
        <f t="shared" ref="I11" si="5">I17+I25+I32+I39+I45+I51+I57+I64+I149+I156+I174+I181+I188+I168+I197</f>
        <v>12158910.59</v>
      </c>
      <c r="J11" s="199"/>
      <c r="K11" s="58"/>
      <c r="L11" s="58"/>
      <c r="M11" s="59"/>
    </row>
    <row r="12" spans="1:13" s="178" customFormat="1" x14ac:dyDescent="0.25">
      <c r="A12" s="213"/>
      <c r="B12" s="175" t="s">
        <v>11</v>
      </c>
      <c r="C12" s="172">
        <f t="shared" si="4"/>
        <v>376804.88</v>
      </c>
      <c r="D12" s="172">
        <f t="shared" si="4"/>
        <v>368915.58</v>
      </c>
      <c r="E12" s="172">
        <f t="shared" si="4"/>
        <v>182889.66</v>
      </c>
      <c r="F12" s="176">
        <f t="shared" si="2"/>
        <v>0.49569999999999997</v>
      </c>
      <c r="G12" s="172">
        <f>G18+G26+G33+G40+G46+G52+G58+G65+G150+G157+G175+G182+G189+G169+G198</f>
        <v>182889.66</v>
      </c>
      <c r="H12" s="176">
        <f t="shared" si="3"/>
        <v>0.49569999999999997</v>
      </c>
      <c r="I12" s="172">
        <f>I18+I26+I33+I40+I46+I52+I58+I65+I150+I157+I175+I182+I189+I169+I198</f>
        <v>368915.58</v>
      </c>
      <c r="J12" s="199"/>
      <c r="K12" s="58"/>
      <c r="L12" s="58"/>
      <c r="M12" s="59"/>
    </row>
    <row r="13" spans="1:13" s="178" customFormat="1" x14ac:dyDescent="0.25">
      <c r="A13" s="213"/>
      <c r="B13" s="175" t="s">
        <v>13</v>
      </c>
      <c r="C13" s="172">
        <f t="shared" ref="C13:E14" si="6">C19+C27+C34+C41+C47+C53+C59+C66+C151+C158+C176+C183+C190</f>
        <v>5294.13</v>
      </c>
      <c r="D13" s="172">
        <f t="shared" si="6"/>
        <v>12536.68</v>
      </c>
      <c r="E13" s="172">
        <f t="shared" si="6"/>
        <v>8396.02</v>
      </c>
      <c r="F13" s="176">
        <f t="shared" si="2"/>
        <v>0.66969999999999996</v>
      </c>
      <c r="G13" s="172">
        <f>G19+G27+G34+G41+G47+G53+G59+G66+G151+G158+G176+G183+G190+G170</f>
        <v>8396.02</v>
      </c>
      <c r="H13" s="176">
        <f t="shared" si="3"/>
        <v>0.66969999999999996</v>
      </c>
      <c r="I13" s="174">
        <f>I19+I27+I34+I41+I47+I53+I59+I66+I151+I158+I176+I183+I190</f>
        <v>12536.68</v>
      </c>
      <c r="J13" s="199"/>
      <c r="K13" s="58"/>
      <c r="L13" s="58"/>
      <c r="M13" s="59"/>
    </row>
    <row r="14" spans="1:13" s="178" customFormat="1" x14ac:dyDescent="0.25">
      <c r="A14" s="213"/>
      <c r="B14" s="175" t="s">
        <v>5</v>
      </c>
      <c r="C14" s="172">
        <f t="shared" si="6"/>
        <v>190446.02</v>
      </c>
      <c r="D14" s="172">
        <f t="shared" si="6"/>
        <v>190446.02</v>
      </c>
      <c r="E14" s="172">
        <f t="shared" si="6"/>
        <v>15892.77</v>
      </c>
      <c r="F14" s="176">
        <f t="shared" si="2"/>
        <v>8.3500000000000005E-2</v>
      </c>
      <c r="G14" s="172">
        <f>G20+G28+G35+G42+G48+G54+G60+G67+G152+G159+G177+G184+G191</f>
        <v>15892.77</v>
      </c>
      <c r="H14" s="176">
        <f t="shared" si="3"/>
        <v>8.3500000000000005E-2</v>
      </c>
      <c r="I14" s="174">
        <f>I20+I28+I35+I42+I48+I54+I60+I67+I152+I159+I177+I184+I191</f>
        <v>190446.02</v>
      </c>
      <c r="J14" s="199"/>
      <c r="K14" s="58"/>
      <c r="L14" s="58"/>
      <c r="M14" s="59"/>
    </row>
    <row r="15" spans="1:13" s="37" customFormat="1" ht="123" customHeight="1" x14ac:dyDescent="0.25">
      <c r="A15" s="209" t="s">
        <v>33</v>
      </c>
      <c r="B15" s="167" t="s">
        <v>93</v>
      </c>
      <c r="C15" s="99">
        <f>C16+C17+C18+C19+C20</f>
        <v>3197.6</v>
      </c>
      <c r="D15" s="99">
        <f t="shared" ref="D15:G15" si="7">D16+D17+D18+D19+D20</f>
        <v>3197.6</v>
      </c>
      <c r="E15" s="99">
        <f t="shared" si="7"/>
        <v>0</v>
      </c>
      <c r="F15" s="101">
        <f>E15/D15</f>
        <v>0</v>
      </c>
      <c r="G15" s="84">
        <f t="shared" si="7"/>
        <v>0</v>
      </c>
      <c r="H15" s="68">
        <f t="shared" si="3"/>
        <v>0</v>
      </c>
      <c r="I15" s="112">
        <f t="shared" ref="I15" si="8">I16+I17+I18+I19+I20</f>
        <v>3197.6</v>
      </c>
      <c r="J15" s="200" t="s">
        <v>97</v>
      </c>
      <c r="K15" s="18"/>
      <c r="L15" s="35"/>
      <c r="M15" s="36"/>
    </row>
    <row r="16" spans="1:13" s="37" customFormat="1" x14ac:dyDescent="0.25">
      <c r="A16" s="220"/>
      <c r="B16" s="94" t="s">
        <v>4</v>
      </c>
      <c r="C16" s="97"/>
      <c r="D16" s="97"/>
      <c r="E16" s="97"/>
      <c r="F16" s="98"/>
      <c r="G16" s="21"/>
      <c r="H16" s="70"/>
      <c r="I16" s="108"/>
      <c r="J16" s="200"/>
      <c r="K16" s="18"/>
      <c r="L16" s="35"/>
      <c r="M16" s="36"/>
    </row>
    <row r="17" spans="1:13" s="37" customFormat="1" x14ac:dyDescent="0.25">
      <c r="A17" s="220"/>
      <c r="B17" s="94" t="s">
        <v>16</v>
      </c>
      <c r="C17" s="97">
        <v>3197.6</v>
      </c>
      <c r="D17" s="97">
        <v>3197.6</v>
      </c>
      <c r="E17" s="97">
        <v>0</v>
      </c>
      <c r="F17" s="98">
        <f>E17/D17</f>
        <v>0</v>
      </c>
      <c r="G17" s="21">
        <v>0</v>
      </c>
      <c r="H17" s="70">
        <f>G17/D17</f>
        <v>0</v>
      </c>
      <c r="I17" s="118">
        <v>3197.6</v>
      </c>
      <c r="J17" s="200"/>
      <c r="K17" s="18"/>
      <c r="L17" s="35"/>
      <c r="M17" s="36"/>
    </row>
    <row r="18" spans="1:13" s="37" customFormat="1" x14ac:dyDescent="0.25">
      <c r="A18" s="220"/>
      <c r="B18" s="94" t="s">
        <v>11</v>
      </c>
      <c r="C18" s="97"/>
      <c r="D18" s="97"/>
      <c r="E18" s="97"/>
      <c r="F18" s="98"/>
      <c r="G18" s="21"/>
      <c r="H18" s="70"/>
      <c r="I18" s="108"/>
      <c r="J18" s="200"/>
      <c r="K18" s="18"/>
      <c r="L18" s="35"/>
      <c r="M18" s="36"/>
    </row>
    <row r="19" spans="1:13" s="37" customFormat="1" x14ac:dyDescent="0.25">
      <c r="A19" s="220"/>
      <c r="B19" s="94" t="s">
        <v>13</v>
      </c>
      <c r="C19" s="97">
        <v>0</v>
      </c>
      <c r="D19" s="97">
        <v>0</v>
      </c>
      <c r="E19" s="97">
        <v>0</v>
      </c>
      <c r="F19" s="98"/>
      <c r="G19" s="21">
        <v>0</v>
      </c>
      <c r="H19" s="70"/>
      <c r="I19" s="21">
        <v>0</v>
      </c>
      <c r="J19" s="200"/>
      <c r="K19" s="18"/>
      <c r="L19" s="35"/>
      <c r="M19" s="36"/>
    </row>
    <row r="20" spans="1:13" s="38" customFormat="1" x14ac:dyDescent="0.25">
      <c r="A20" s="210"/>
      <c r="B20" s="94" t="s">
        <v>5</v>
      </c>
      <c r="C20" s="97"/>
      <c r="D20" s="97"/>
      <c r="E20" s="97"/>
      <c r="F20" s="98"/>
      <c r="G20" s="21"/>
      <c r="H20" s="70"/>
      <c r="I20" s="21"/>
      <c r="J20" s="200"/>
      <c r="K20" s="18"/>
      <c r="L20" s="35"/>
      <c r="M20" s="36"/>
    </row>
    <row r="21" spans="1:13" s="39" customFormat="1" ht="26.25" customHeight="1" x14ac:dyDescent="0.4">
      <c r="A21" s="209" t="s">
        <v>14</v>
      </c>
      <c r="B21" s="208" t="s">
        <v>108</v>
      </c>
      <c r="C21" s="205">
        <f>C24+C25+C26+C27</f>
        <v>10076301.58</v>
      </c>
      <c r="D21" s="205">
        <f>D24+D25+D26+D27</f>
        <v>10296249.779999999</v>
      </c>
      <c r="E21" s="205">
        <f>E24+E25+E26+E27</f>
        <v>4889522.0599999996</v>
      </c>
      <c r="F21" s="204">
        <f>(E21/D21)</f>
        <v>0.47489999999999999</v>
      </c>
      <c r="G21" s="205">
        <f>G24+G25+G26+G27</f>
        <v>4665006.49</v>
      </c>
      <c r="H21" s="204">
        <f>G21/D21</f>
        <v>0.4531</v>
      </c>
      <c r="I21" s="205">
        <f>SUM(I24:I28)</f>
        <v>10296249.779999999</v>
      </c>
      <c r="J21" s="201" t="s">
        <v>117</v>
      </c>
      <c r="K21" s="18"/>
      <c r="L21" s="35"/>
      <c r="M21" s="36"/>
    </row>
    <row r="22" spans="1:13" s="39" customFormat="1" ht="409.5" customHeight="1" x14ac:dyDescent="0.4">
      <c r="A22" s="220"/>
      <c r="B22" s="208"/>
      <c r="C22" s="205"/>
      <c r="D22" s="205"/>
      <c r="E22" s="205"/>
      <c r="F22" s="204"/>
      <c r="G22" s="205"/>
      <c r="H22" s="204"/>
      <c r="I22" s="205"/>
      <c r="J22" s="202"/>
      <c r="K22" s="18"/>
      <c r="L22" s="35"/>
      <c r="M22" s="36"/>
    </row>
    <row r="23" spans="1:13" s="39" customFormat="1" ht="409.5" customHeight="1" x14ac:dyDescent="0.4">
      <c r="A23" s="165"/>
      <c r="B23" s="208"/>
      <c r="C23" s="205"/>
      <c r="D23" s="205"/>
      <c r="E23" s="205"/>
      <c r="F23" s="204"/>
      <c r="G23" s="205"/>
      <c r="H23" s="204"/>
      <c r="I23" s="205"/>
      <c r="J23" s="202"/>
      <c r="K23" s="18"/>
      <c r="L23" s="35"/>
      <c r="M23" s="36"/>
    </row>
    <row r="24" spans="1:13" s="86" customFormat="1" ht="39" customHeight="1" x14ac:dyDescent="0.4">
      <c r="A24" s="170"/>
      <c r="B24" s="162" t="s">
        <v>4</v>
      </c>
      <c r="C24" s="161"/>
      <c r="D24" s="97"/>
      <c r="E24" s="97"/>
      <c r="F24" s="98"/>
      <c r="G24" s="161"/>
      <c r="H24" s="98"/>
      <c r="I24" s="97"/>
      <c r="J24" s="202"/>
      <c r="K24" s="58"/>
      <c r="L24" s="58"/>
      <c r="M24" s="59"/>
    </row>
    <row r="25" spans="1:13" s="86" customFormat="1" ht="35.25" customHeight="1" x14ac:dyDescent="0.4">
      <c r="A25" s="170"/>
      <c r="B25" s="162" t="s">
        <v>16</v>
      </c>
      <c r="C25" s="97">
        <v>9985786.3000000007</v>
      </c>
      <c r="D25" s="97">
        <v>10205734.5</v>
      </c>
      <c r="E25" s="97">
        <v>4847984.3</v>
      </c>
      <c r="F25" s="98">
        <f>E25/D25</f>
        <v>0.47499999999999998</v>
      </c>
      <c r="G25" s="97">
        <v>4623468.7300000004</v>
      </c>
      <c r="H25" s="98">
        <f>G25/D25</f>
        <v>0.45300000000000001</v>
      </c>
      <c r="I25" s="97">
        <f>9996573.21+34691.39+174469.9</f>
        <v>10205734.5</v>
      </c>
      <c r="J25" s="202"/>
      <c r="K25" s="58"/>
      <c r="L25" s="58"/>
      <c r="M25" s="59"/>
    </row>
    <row r="26" spans="1:13" s="171" customFormat="1" ht="74.25" customHeight="1" x14ac:dyDescent="0.4">
      <c r="A26" s="170" t="s">
        <v>51</v>
      </c>
      <c r="B26" s="162" t="s">
        <v>11</v>
      </c>
      <c r="C26" s="97">
        <v>90515.28</v>
      </c>
      <c r="D26" s="97">
        <v>90515.28</v>
      </c>
      <c r="E26" s="97">
        <f>G26</f>
        <v>41537.760000000002</v>
      </c>
      <c r="F26" s="98">
        <f>E26/D26</f>
        <v>0.45889999999999997</v>
      </c>
      <c r="G26" s="97">
        <v>41537.760000000002</v>
      </c>
      <c r="H26" s="98">
        <f t="shared" ref="H26" si="9">G26/D26</f>
        <v>0.45889999999999997</v>
      </c>
      <c r="I26" s="97">
        <f>45819.72+34691.39+1560.91+8443.26</f>
        <v>90515.28</v>
      </c>
      <c r="J26" s="202"/>
      <c r="K26" s="58"/>
      <c r="L26" s="52"/>
      <c r="M26" s="53"/>
    </row>
    <row r="27" spans="1:13" s="86" customFormat="1" ht="39.75" customHeight="1" x14ac:dyDescent="0.4">
      <c r="A27" s="170"/>
      <c r="B27" s="162" t="s">
        <v>13</v>
      </c>
      <c r="C27" s="97"/>
      <c r="D27" s="97"/>
      <c r="E27" s="97"/>
      <c r="F27" s="98"/>
      <c r="G27" s="97"/>
      <c r="H27" s="98"/>
      <c r="I27" s="97"/>
      <c r="J27" s="202"/>
      <c r="K27" s="58"/>
      <c r="L27" s="58"/>
      <c r="M27" s="59"/>
    </row>
    <row r="28" spans="1:13" s="86" customFormat="1" ht="39.75" customHeight="1" x14ac:dyDescent="0.4">
      <c r="A28" s="170"/>
      <c r="B28" s="162" t="s">
        <v>5</v>
      </c>
      <c r="C28" s="97"/>
      <c r="D28" s="97"/>
      <c r="E28" s="97"/>
      <c r="F28" s="98"/>
      <c r="G28" s="97"/>
      <c r="H28" s="98"/>
      <c r="I28" s="97"/>
      <c r="J28" s="202"/>
      <c r="K28" s="58"/>
      <c r="L28" s="58"/>
      <c r="M28" s="59"/>
    </row>
    <row r="29" spans="1:13" s="39" customFormat="1" x14ac:dyDescent="0.4">
      <c r="A29" s="209" t="s">
        <v>15</v>
      </c>
      <c r="B29" s="208" t="s">
        <v>106</v>
      </c>
      <c r="C29" s="207">
        <f>C31+C32+C33+C34+C35</f>
        <v>282040.3</v>
      </c>
      <c r="D29" s="207">
        <f t="shared" ref="D29" si="10">D31+D32+D33+D34+D35</f>
        <v>308159</v>
      </c>
      <c r="E29" s="207">
        <f>E31+E32+E33+E34+E35</f>
        <v>192641.38</v>
      </c>
      <c r="F29" s="206">
        <f>E29/D29</f>
        <v>0.62509999999999999</v>
      </c>
      <c r="G29" s="205">
        <f>G31+G32+G33+G34+G35</f>
        <v>107063.84</v>
      </c>
      <c r="H29" s="206">
        <f>G29/D29</f>
        <v>0.34739999999999999</v>
      </c>
      <c r="I29" s="207">
        <f>I31+I32+I33+I34+I35</f>
        <v>308159</v>
      </c>
      <c r="J29" s="203" t="s">
        <v>122</v>
      </c>
      <c r="K29" s="18"/>
      <c r="L29" s="35"/>
      <c r="M29" s="36"/>
    </row>
    <row r="30" spans="1:13" s="39" customFormat="1" ht="373.5" customHeight="1" x14ac:dyDescent="0.4">
      <c r="A30" s="210"/>
      <c r="B30" s="208"/>
      <c r="C30" s="207"/>
      <c r="D30" s="207"/>
      <c r="E30" s="207"/>
      <c r="F30" s="206"/>
      <c r="G30" s="205"/>
      <c r="H30" s="206"/>
      <c r="I30" s="207"/>
      <c r="J30" s="202"/>
      <c r="K30" s="18"/>
      <c r="L30" s="35"/>
      <c r="M30" s="36"/>
    </row>
    <row r="31" spans="1:13" s="39" customFormat="1" ht="164.25" customHeight="1" x14ac:dyDescent="0.4">
      <c r="A31" s="163"/>
      <c r="B31" s="162" t="s">
        <v>4</v>
      </c>
      <c r="C31" s="105"/>
      <c r="D31" s="105"/>
      <c r="E31" s="105"/>
      <c r="F31" s="103"/>
      <c r="G31" s="97"/>
      <c r="H31" s="103"/>
      <c r="I31" s="105"/>
      <c r="J31" s="202"/>
      <c r="K31" s="18"/>
      <c r="L31" s="35"/>
      <c r="M31" s="36"/>
    </row>
    <row r="32" spans="1:13" s="39" customFormat="1" ht="205.5" customHeight="1" x14ac:dyDescent="0.4">
      <c r="A32" s="163"/>
      <c r="B32" s="162" t="s">
        <v>53</v>
      </c>
      <c r="C32" s="105">
        <v>282040.3</v>
      </c>
      <c r="D32" s="105">
        <f>282040.3+26118.7</f>
        <v>308159</v>
      </c>
      <c r="E32" s="105">
        <v>192641.38</v>
      </c>
      <c r="F32" s="103">
        <f t="shared" ref="F32" si="11">E32/D32</f>
        <v>0.62509999999999999</v>
      </c>
      <c r="G32" s="105">
        <v>107063.84</v>
      </c>
      <c r="H32" s="103">
        <f>G32/D32</f>
        <v>0.34739999999999999</v>
      </c>
      <c r="I32" s="105">
        <f>4565.5+83876+205717.5+14000</f>
        <v>308159</v>
      </c>
      <c r="J32" s="202"/>
      <c r="K32" s="18"/>
      <c r="L32" s="35"/>
      <c r="M32" s="36"/>
    </row>
    <row r="33" spans="1:13" s="39" customFormat="1" ht="80.25" customHeight="1" x14ac:dyDescent="0.4">
      <c r="A33" s="163"/>
      <c r="B33" s="162" t="s">
        <v>11</v>
      </c>
      <c r="C33" s="105"/>
      <c r="D33" s="105"/>
      <c r="E33" s="105">
        <f>G33</f>
        <v>0</v>
      </c>
      <c r="F33" s="103"/>
      <c r="G33" s="97"/>
      <c r="H33" s="103"/>
      <c r="I33" s="105"/>
      <c r="J33" s="202"/>
      <c r="K33" s="18"/>
      <c r="L33" s="35"/>
      <c r="M33" s="36"/>
    </row>
    <row r="34" spans="1:13" s="39" customFormat="1" ht="53.25" customHeight="1" x14ac:dyDescent="0.4">
      <c r="A34" s="163"/>
      <c r="B34" s="162" t="s">
        <v>13</v>
      </c>
      <c r="C34" s="105"/>
      <c r="D34" s="105"/>
      <c r="E34" s="105">
        <f>G34</f>
        <v>0</v>
      </c>
      <c r="F34" s="103"/>
      <c r="G34" s="97"/>
      <c r="H34" s="103"/>
      <c r="I34" s="105"/>
      <c r="J34" s="202"/>
      <c r="K34" s="18"/>
      <c r="L34" s="35"/>
      <c r="M34" s="36"/>
    </row>
    <row r="35" spans="1:13" s="39" customFormat="1" ht="182.25" customHeight="1" x14ac:dyDescent="0.4">
      <c r="A35" s="163"/>
      <c r="B35" s="162" t="s">
        <v>5</v>
      </c>
      <c r="C35" s="105"/>
      <c r="D35" s="105"/>
      <c r="E35" s="105"/>
      <c r="F35" s="103"/>
      <c r="G35" s="97"/>
      <c r="H35" s="103"/>
      <c r="I35" s="105"/>
      <c r="J35" s="202"/>
      <c r="K35" s="18"/>
      <c r="L35" s="35"/>
      <c r="M35" s="36"/>
    </row>
    <row r="36" spans="1:13" s="82" customFormat="1" ht="52.5" customHeight="1" x14ac:dyDescent="0.25">
      <c r="A36" s="75" t="s">
        <v>34</v>
      </c>
      <c r="B36" s="73" t="s">
        <v>58</v>
      </c>
      <c r="C36" s="99"/>
      <c r="D36" s="99"/>
      <c r="E36" s="100"/>
      <c r="F36" s="101"/>
      <c r="G36" s="74"/>
      <c r="H36" s="101"/>
      <c r="I36" s="102"/>
      <c r="J36" s="79" t="s">
        <v>36</v>
      </c>
      <c r="K36" s="58"/>
      <c r="L36" s="58"/>
      <c r="M36" s="59"/>
    </row>
    <row r="37" spans="1:13" s="39" customFormat="1" ht="355.5" customHeight="1" x14ac:dyDescent="0.4">
      <c r="A37" s="143" t="s">
        <v>1</v>
      </c>
      <c r="B37" s="146" t="s">
        <v>104</v>
      </c>
      <c r="C37" s="144">
        <f>C39+C40+C38</f>
        <v>321407.12</v>
      </c>
      <c r="D37" s="99">
        <f>D39+D40+D38</f>
        <v>321407.12</v>
      </c>
      <c r="E37" s="99">
        <f>E39+E40+E38</f>
        <v>173355.55</v>
      </c>
      <c r="F37" s="101">
        <f t="shared" ref="F37" si="12">E37/D37</f>
        <v>0.53939999999999999</v>
      </c>
      <c r="G37" s="144">
        <f>G39+G40+G38</f>
        <v>173283.1</v>
      </c>
      <c r="H37" s="101">
        <f t="shared" ref="H37" si="13">G37/D37</f>
        <v>0.53910000000000002</v>
      </c>
      <c r="I37" s="99">
        <f>I39+I40+I38</f>
        <v>321407.12</v>
      </c>
      <c r="J37" s="187" t="s">
        <v>115</v>
      </c>
      <c r="K37" s="18"/>
      <c r="L37" s="35"/>
      <c r="M37" s="36"/>
    </row>
    <row r="38" spans="1:13" s="39" customFormat="1" x14ac:dyDescent="0.4">
      <c r="A38" s="90"/>
      <c r="B38" s="147" t="s">
        <v>4</v>
      </c>
      <c r="C38" s="105">
        <v>486.14</v>
      </c>
      <c r="D38" s="105">
        <v>486.14</v>
      </c>
      <c r="E38" s="20">
        <v>0</v>
      </c>
      <c r="F38" s="103">
        <f>E38/D38</f>
        <v>0</v>
      </c>
      <c r="G38" s="21">
        <v>0</v>
      </c>
      <c r="H38" s="103">
        <f>G38/D38</f>
        <v>0</v>
      </c>
      <c r="I38" s="105">
        <f>D38</f>
        <v>486.14</v>
      </c>
      <c r="J38" s="188"/>
      <c r="K38" s="18"/>
      <c r="L38" s="43"/>
      <c r="M38" s="44"/>
    </row>
    <row r="39" spans="1:13" s="39" customFormat="1" x14ac:dyDescent="0.4">
      <c r="A39" s="89"/>
      <c r="B39" s="147" t="s">
        <v>53</v>
      </c>
      <c r="C39" s="105">
        <v>161667.5</v>
      </c>
      <c r="D39" s="105">
        <v>161667.5</v>
      </c>
      <c r="E39" s="105">
        <v>86979.31</v>
      </c>
      <c r="F39" s="103">
        <f t="shared" ref="F39" si="14">E39/D39</f>
        <v>0.53800000000000003</v>
      </c>
      <c r="G39" s="105">
        <v>86906.86</v>
      </c>
      <c r="H39" s="103">
        <f t="shared" ref="H39" si="15">G39/D39</f>
        <v>0.53759999999999997</v>
      </c>
      <c r="I39" s="105">
        <v>161667.5</v>
      </c>
      <c r="J39" s="188"/>
      <c r="K39" s="18"/>
      <c r="L39" s="35"/>
      <c r="M39" s="36"/>
    </row>
    <row r="40" spans="1:13" s="39" customFormat="1" x14ac:dyDescent="0.4">
      <c r="A40" s="89"/>
      <c r="B40" s="147" t="s">
        <v>11</v>
      </c>
      <c r="C40" s="105">
        <v>159253.48000000001</v>
      </c>
      <c r="D40" s="105">
        <v>159253.48000000001</v>
      </c>
      <c r="E40" s="105">
        <v>86376.24</v>
      </c>
      <c r="F40" s="103">
        <f>E40/D40</f>
        <v>0.54239999999999999</v>
      </c>
      <c r="G40" s="97">
        <v>86376.24</v>
      </c>
      <c r="H40" s="103">
        <f>G40/D40</f>
        <v>0.54239999999999999</v>
      </c>
      <c r="I40" s="105">
        <v>159253.48000000001</v>
      </c>
      <c r="J40" s="188"/>
      <c r="K40" s="18"/>
      <c r="L40" s="35"/>
      <c r="M40" s="36"/>
    </row>
    <row r="41" spans="1:13" s="39" customFormat="1" x14ac:dyDescent="0.4">
      <c r="A41" s="89"/>
      <c r="B41" s="147" t="s">
        <v>13</v>
      </c>
      <c r="C41" s="20"/>
      <c r="D41" s="20"/>
      <c r="E41" s="20"/>
      <c r="F41" s="69"/>
      <c r="G41" s="21"/>
      <c r="H41" s="69"/>
      <c r="I41" s="20"/>
      <c r="J41" s="188"/>
      <c r="K41" s="18"/>
      <c r="L41" s="35"/>
      <c r="M41" s="36"/>
    </row>
    <row r="42" spans="1:13" s="39" customFormat="1" x14ac:dyDescent="0.4">
      <c r="A42" s="89"/>
      <c r="B42" s="147" t="s">
        <v>5</v>
      </c>
      <c r="C42" s="20"/>
      <c r="D42" s="20"/>
      <c r="E42" s="20"/>
      <c r="F42" s="69"/>
      <c r="G42" s="21"/>
      <c r="H42" s="69"/>
      <c r="I42" s="20"/>
      <c r="J42" s="188"/>
      <c r="K42" s="18"/>
      <c r="L42" s="35"/>
      <c r="M42" s="36"/>
    </row>
    <row r="43" spans="1:13" s="42" customFormat="1" ht="174.75" customHeight="1" x14ac:dyDescent="0.25">
      <c r="A43" s="145" t="s">
        <v>10</v>
      </c>
      <c r="B43" s="146" t="s">
        <v>105</v>
      </c>
      <c r="C43" s="99">
        <f>C44+C45+C46+C47</f>
        <v>7574.19</v>
      </c>
      <c r="D43" s="99">
        <f>D44+D45+D46+D47</f>
        <v>7574.19</v>
      </c>
      <c r="E43" s="168">
        <f>E44+E45+E46+E47+E48</f>
        <v>45.29</v>
      </c>
      <c r="F43" s="169">
        <f>E43/D43</f>
        <v>6.0000000000000001E-3</v>
      </c>
      <c r="G43" s="144">
        <f>SUM(G44:G48)</f>
        <v>45.29</v>
      </c>
      <c r="H43" s="101">
        <f>G43/D43</f>
        <v>6.0000000000000001E-3</v>
      </c>
      <c r="I43" s="99">
        <f>I44+I45+I46+I47</f>
        <v>7574.19</v>
      </c>
      <c r="J43" s="189" t="s">
        <v>123</v>
      </c>
      <c r="K43" s="18"/>
      <c r="L43" s="35"/>
      <c r="M43" s="36"/>
    </row>
    <row r="44" spans="1:13" s="38" customFormat="1" x14ac:dyDescent="0.25">
      <c r="A44" s="166"/>
      <c r="B44" s="147" t="s">
        <v>4</v>
      </c>
      <c r="C44" s="105"/>
      <c r="D44" s="105"/>
      <c r="E44" s="105"/>
      <c r="F44" s="103"/>
      <c r="G44" s="97"/>
      <c r="H44" s="101"/>
      <c r="I44" s="105"/>
      <c r="J44" s="188"/>
      <c r="K44" s="18"/>
      <c r="L44" s="35"/>
      <c r="M44" s="36"/>
    </row>
    <row r="45" spans="1:13" s="38" customFormat="1" x14ac:dyDescent="0.25">
      <c r="A45" s="166"/>
      <c r="B45" s="147" t="s">
        <v>53</v>
      </c>
      <c r="C45" s="105">
        <v>6701</v>
      </c>
      <c r="D45" s="105">
        <v>6701</v>
      </c>
      <c r="E45" s="105">
        <v>0</v>
      </c>
      <c r="F45" s="103">
        <f>E45/D45</f>
        <v>0</v>
      </c>
      <c r="G45" s="97">
        <v>0</v>
      </c>
      <c r="H45" s="103">
        <f t="shared" ref="H45:H46" si="16">G45/D45</f>
        <v>0</v>
      </c>
      <c r="I45" s="105">
        <v>6701</v>
      </c>
      <c r="J45" s="188"/>
      <c r="K45" s="18"/>
      <c r="L45" s="35"/>
      <c r="M45" s="36"/>
    </row>
    <row r="46" spans="1:13" s="38" customFormat="1" x14ac:dyDescent="0.25">
      <c r="A46" s="166"/>
      <c r="B46" s="147" t="s">
        <v>11</v>
      </c>
      <c r="C46" s="105">
        <v>873.19</v>
      </c>
      <c r="D46" s="105">
        <v>873.19</v>
      </c>
      <c r="E46" s="105">
        <v>45.29</v>
      </c>
      <c r="F46" s="103">
        <f>E46/D46</f>
        <v>5.1900000000000002E-2</v>
      </c>
      <c r="G46" s="97">
        <v>45.29</v>
      </c>
      <c r="H46" s="103">
        <f t="shared" si="16"/>
        <v>5.1900000000000002E-2</v>
      </c>
      <c r="I46" s="105">
        <v>873.19</v>
      </c>
      <c r="J46" s="188"/>
      <c r="K46" s="18"/>
      <c r="L46" s="35"/>
      <c r="M46" s="36"/>
    </row>
    <row r="47" spans="1:13" s="38" customFormat="1" x14ac:dyDescent="0.25">
      <c r="A47" s="166"/>
      <c r="B47" s="147" t="s">
        <v>13</v>
      </c>
      <c r="C47" s="20">
        <v>0</v>
      </c>
      <c r="D47" s="20">
        <v>0</v>
      </c>
      <c r="E47" s="105"/>
      <c r="F47" s="103">
        <v>0</v>
      </c>
      <c r="G47" s="45"/>
      <c r="H47" s="69"/>
      <c r="I47" s="20">
        <v>0</v>
      </c>
      <c r="J47" s="188"/>
      <c r="K47" s="18"/>
      <c r="L47" s="35"/>
      <c r="M47" s="36"/>
    </row>
    <row r="48" spans="1:13" s="38" customFormat="1" x14ac:dyDescent="0.25">
      <c r="A48" s="166"/>
      <c r="B48" s="147" t="s">
        <v>5</v>
      </c>
      <c r="C48" s="20"/>
      <c r="D48" s="20"/>
      <c r="E48" s="105"/>
      <c r="F48" s="103"/>
      <c r="G48" s="21"/>
      <c r="H48" s="69"/>
      <c r="I48" s="20"/>
      <c r="J48" s="188"/>
      <c r="K48" s="18"/>
      <c r="L48" s="35"/>
      <c r="M48" s="36"/>
    </row>
    <row r="49" spans="1:13" s="38" customFormat="1" ht="183" customHeight="1" x14ac:dyDescent="0.25">
      <c r="A49" s="163" t="s">
        <v>35</v>
      </c>
      <c r="B49" s="160" t="s">
        <v>107</v>
      </c>
      <c r="C49" s="161">
        <f>C50+C51+C52+C53</f>
        <v>9497.1</v>
      </c>
      <c r="D49" s="161">
        <f t="shared" ref="D49:E49" si="17">D50+D51+D52+D53</f>
        <v>9497.1</v>
      </c>
      <c r="E49" s="161">
        <f t="shared" si="17"/>
        <v>3827.69</v>
      </c>
      <c r="F49" s="164">
        <f t="shared" ref="F49:F51" si="18">E49/D49</f>
        <v>0.40300000000000002</v>
      </c>
      <c r="G49" s="161">
        <f>G50+G51+G52+G53</f>
        <v>3576.57</v>
      </c>
      <c r="H49" s="164">
        <f t="shared" ref="H49:H51" si="19">G49/D49</f>
        <v>0.37659999999999999</v>
      </c>
      <c r="I49" s="161">
        <f>I50+I51+I52+I53</f>
        <v>9497.1</v>
      </c>
      <c r="J49" s="187" t="s">
        <v>109</v>
      </c>
      <c r="K49" s="18"/>
      <c r="L49" s="35"/>
      <c r="M49" s="36"/>
    </row>
    <row r="50" spans="1:13" s="38" customFormat="1" ht="27.75" customHeight="1" x14ac:dyDescent="0.25">
      <c r="A50" s="163"/>
      <c r="B50" s="162" t="s">
        <v>4</v>
      </c>
      <c r="C50" s="161"/>
      <c r="D50" s="161"/>
      <c r="E50" s="161"/>
      <c r="F50" s="164"/>
      <c r="G50" s="161"/>
      <c r="H50" s="164"/>
      <c r="I50" s="83"/>
      <c r="J50" s="188"/>
      <c r="K50" s="18"/>
      <c r="L50" s="35"/>
      <c r="M50" s="36"/>
    </row>
    <row r="51" spans="1:13" s="38" customFormat="1" ht="27.75" customHeight="1" x14ac:dyDescent="0.25">
      <c r="A51" s="163"/>
      <c r="B51" s="162" t="s">
        <v>16</v>
      </c>
      <c r="C51" s="97">
        <v>9497.1</v>
      </c>
      <c r="D51" s="97">
        <v>9497.1</v>
      </c>
      <c r="E51" s="97">
        <v>3827.69</v>
      </c>
      <c r="F51" s="98">
        <f t="shared" si="18"/>
        <v>0.40300000000000002</v>
      </c>
      <c r="G51" s="97">
        <v>3576.57</v>
      </c>
      <c r="H51" s="98">
        <f t="shared" si="19"/>
        <v>0.37659999999999999</v>
      </c>
      <c r="I51" s="97">
        <f>8749.2+747.9</f>
        <v>9497.1</v>
      </c>
      <c r="J51" s="188"/>
      <c r="K51" s="18"/>
      <c r="L51" s="35"/>
      <c r="M51" s="36"/>
    </row>
    <row r="52" spans="1:13" s="38" customFormat="1" ht="27.75" customHeight="1" x14ac:dyDescent="0.25">
      <c r="A52" s="163"/>
      <c r="B52" s="162" t="s">
        <v>11</v>
      </c>
      <c r="C52" s="83"/>
      <c r="D52" s="83"/>
      <c r="E52" s="83"/>
      <c r="F52" s="87"/>
      <c r="G52" s="83"/>
      <c r="H52" s="87"/>
      <c r="I52" s="83"/>
      <c r="J52" s="188"/>
      <c r="K52" s="18"/>
      <c r="L52" s="35"/>
      <c r="M52" s="36"/>
    </row>
    <row r="53" spans="1:13" s="38" customFormat="1" ht="27.75" customHeight="1" x14ac:dyDescent="0.25">
      <c r="A53" s="163"/>
      <c r="B53" s="162" t="s">
        <v>13</v>
      </c>
      <c r="C53" s="83"/>
      <c r="D53" s="83"/>
      <c r="E53" s="83"/>
      <c r="F53" s="87"/>
      <c r="G53" s="83"/>
      <c r="H53" s="87"/>
      <c r="I53" s="83"/>
      <c r="J53" s="188"/>
      <c r="K53" s="18"/>
      <c r="L53" s="35"/>
      <c r="M53" s="36"/>
    </row>
    <row r="54" spans="1:13" s="38" customFormat="1" ht="27.75" customHeight="1" x14ac:dyDescent="0.25">
      <c r="A54" s="163"/>
      <c r="B54" s="162" t="s">
        <v>5</v>
      </c>
      <c r="C54" s="21"/>
      <c r="D54" s="21"/>
      <c r="E54" s="21"/>
      <c r="F54" s="70"/>
      <c r="G54" s="21"/>
      <c r="H54" s="70"/>
      <c r="I54" s="21"/>
      <c r="J54" s="188"/>
      <c r="K54" s="18"/>
      <c r="L54" s="35"/>
      <c r="M54" s="36"/>
    </row>
    <row r="55" spans="1:13" s="46" customFormat="1" ht="282.75" customHeight="1" x14ac:dyDescent="0.25">
      <c r="A55" s="75" t="s">
        <v>17</v>
      </c>
      <c r="B55" s="93" t="s">
        <v>94</v>
      </c>
      <c r="C55" s="74">
        <f>C56+C57+C58+C59+C60</f>
        <v>1797</v>
      </c>
      <c r="D55" s="74">
        <f>D56+D57+D58+D59+D60</f>
        <v>1797</v>
      </c>
      <c r="E55" s="74">
        <f t="shared" ref="E55" si="20">E56+E57+E58+E59+E60</f>
        <v>1703.92</v>
      </c>
      <c r="F55" s="76">
        <f>E55/D55</f>
        <v>0.94820000000000004</v>
      </c>
      <c r="G55" s="74">
        <f>G56+G57+G58+G59+G60</f>
        <v>1703.92</v>
      </c>
      <c r="H55" s="76">
        <f>G55/D55</f>
        <v>0.94820000000000004</v>
      </c>
      <c r="I55" s="112">
        <f>I56+I57+I58+I59+I60</f>
        <v>1797</v>
      </c>
      <c r="J55" s="187" t="s">
        <v>124</v>
      </c>
      <c r="K55" s="18"/>
      <c r="L55" s="35"/>
      <c r="M55" s="36"/>
    </row>
    <row r="56" spans="1:13" s="38" customFormat="1" ht="57.75" customHeight="1" x14ac:dyDescent="0.25">
      <c r="A56" s="75"/>
      <c r="B56" s="96" t="s">
        <v>4</v>
      </c>
      <c r="C56" s="97">
        <v>0</v>
      </c>
      <c r="D56" s="97">
        <v>0</v>
      </c>
      <c r="E56" s="97">
        <v>0</v>
      </c>
      <c r="F56" s="98"/>
      <c r="G56" s="97">
        <v>0</v>
      </c>
      <c r="H56" s="98"/>
      <c r="I56" s="108">
        <v>0</v>
      </c>
      <c r="J56" s="188"/>
      <c r="K56" s="18"/>
      <c r="L56" s="35"/>
      <c r="M56" s="36"/>
    </row>
    <row r="57" spans="1:13" s="38" customFormat="1" ht="75.75" customHeight="1" x14ac:dyDescent="0.25">
      <c r="A57" s="75"/>
      <c r="B57" s="96" t="s">
        <v>53</v>
      </c>
      <c r="C57" s="97">
        <v>1797</v>
      </c>
      <c r="D57" s="97">
        <v>1797</v>
      </c>
      <c r="E57" s="97">
        <v>1703.92</v>
      </c>
      <c r="F57" s="98">
        <f t="shared" ref="F57" si="21">E57/D57</f>
        <v>0.94820000000000004</v>
      </c>
      <c r="G57" s="97">
        <v>1703.92</v>
      </c>
      <c r="H57" s="98">
        <f t="shared" ref="H57" si="22">G57/D57</f>
        <v>0.94820000000000004</v>
      </c>
      <c r="I57" s="108">
        <f>1070+727</f>
        <v>1797</v>
      </c>
      <c r="J57" s="188"/>
      <c r="K57" s="18"/>
      <c r="L57" s="35"/>
      <c r="M57" s="36"/>
    </row>
    <row r="58" spans="1:13" s="38" customFormat="1" x14ac:dyDescent="0.25">
      <c r="A58" s="75"/>
      <c r="B58" s="96" t="s">
        <v>11</v>
      </c>
      <c r="C58" s="97">
        <v>0</v>
      </c>
      <c r="D58" s="97">
        <v>0</v>
      </c>
      <c r="E58" s="97">
        <f>G58</f>
        <v>0</v>
      </c>
      <c r="F58" s="98"/>
      <c r="G58" s="97">
        <v>0</v>
      </c>
      <c r="H58" s="98"/>
      <c r="I58" s="21">
        <v>0</v>
      </c>
      <c r="J58" s="188"/>
      <c r="K58" s="18"/>
      <c r="L58" s="35"/>
      <c r="M58" s="36"/>
    </row>
    <row r="59" spans="1:13" s="38" customFormat="1" x14ac:dyDescent="0.25">
      <c r="A59" s="75"/>
      <c r="B59" s="96" t="s">
        <v>13</v>
      </c>
      <c r="C59" s="97"/>
      <c r="D59" s="97"/>
      <c r="E59" s="97"/>
      <c r="F59" s="98"/>
      <c r="G59" s="97"/>
      <c r="H59" s="98"/>
      <c r="I59" s="21"/>
      <c r="J59" s="188"/>
      <c r="K59" s="18"/>
      <c r="L59" s="35"/>
      <c r="M59" s="36"/>
    </row>
    <row r="60" spans="1:13" s="38" customFormat="1" ht="63" customHeight="1" x14ac:dyDescent="0.25">
      <c r="A60" s="75"/>
      <c r="B60" s="94" t="s">
        <v>5</v>
      </c>
      <c r="C60" s="97"/>
      <c r="D60" s="97"/>
      <c r="E60" s="97"/>
      <c r="F60" s="98"/>
      <c r="G60" s="97"/>
      <c r="H60" s="98"/>
      <c r="I60" s="21"/>
      <c r="J60" s="188"/>
      <c r="K60" s="18"/>
      <c r="L60" s="35"/>
      <c r="M60" s="36"/>
    </row>
    <row r="61" spans="1:13" s="88" customFormat="1" ht="72.75" customHeight="1" x14ac:dyDescent="0.25">
      <c r="A61" s="75" t="s">
        <v>18</v>
      </c>
      <c r="B61" s="73" t="s">
        <v>67</v>
      </c>
      <c r="C61" s="74"/>
      <c r="D61" s="74"/>
      <c r="E61" s="77"/>
      <c r="F61" s="76"/>
      <c r="G61" s="74"/>
      <c r="H61" s="76"/>
      <c r="I61" s="78"/>
      <c r="J61" s="79" t="s">
        <v>36</v>
      </c>
      <c r="K61" s="58"/>
      <c r="L61" s="58"/>
      <c r="M61" s="59"/>
    </row>
    <row r="62" spans="1:13" s="63" customFormat="1" ht="72" customHeight="1" x14ac:dyDescent="0.25">
      <c r="A62" s="124" t="s">
        <v>19</v>
      </c>
      <c r="B62" s="119" t="s">
        <v>103</v>
      </c>
      <c r="C62" s="120">
        <f>SUM(C63:C66)</f>
        <v>420467.97</v>
      </c>
      <c r="D62" s="120">
        <f>SUM(D63:D66)</f>
        <v>810407.53</v>
      </c>
      <c r="E62" s="120">
        <f>SUM(E63:E66)</f>
        <v>100803.17</v>
      </c>
      <c r="F62" s="101">
        <f>E62/D62</f>
        <v>0.1244</v>
      </c>
      <c r="G62" s="120">
        <f t="shared" ref="G62" si="23">SUM(G63:G67)</f>
        <v>100796.62</v>
      </c>
      <c r="H62" s="123">
        <f>G62/D62</f>
        <v>0.1244</v>
      </c>
      <c r="I62" s="120">
        <f>SUM(I63:I66)</f>
        <v>809687.82</v>
      </c>
      <c r="J62" s="190"/>
      <c r="K62" s="58"/>
      <c r="L62" s="58"/>
      <c r="M62" s="59"/>
    </row>
    <row r="63" spans="1:13" s="61" customFormat="1" x14ac:dyDescent="0.25">
      <c r="A63" s="122"/>
      <c r="B63" s="121" t="s">
        <v>4</v>
      </c>
      <c r="C63" s="97">
        <f t="shared" ref="C63:E67" si="24">C69+C111</f>
        <v>10198.4</v>
      </c>
      <c r="D63" s="97">
        <f t="shared" si="24"/>
        <v>11670.94</v>
      </c>
      <c r="E63" s="105">
        <f t="shared" si="24"/>
        <v>0</v>
      </c>
      <c r="F63" s="98">
        <f t="shared" ref="F63:F65" si="25">E63/D63</f>
        <v>0</v>
      </c>
      <c r="G63" s="105">
        <f>G69+G111</f>
        <v>0</v>
      </c>
      <c r="H63" s="98">
        <f t="shared" ref="H63:H65" si="26">G63/D63</f>
        <v>0</v>
      </c>
      <c r="I63" s="97">
        <f>I69+I111</f>
        <v>11650.58</v>
      </c>
      <c r="J63" s="190"/>
      <c r="K63" s="58"/>
      <c r="L63" s="58"/>
      <c r="M63" s="59"/>
    </row>
    <row r="64" spans="1:13" s="61" customFormat="1" x14ac:dyDescent="0.25">
      <c r="A64" s="122"/>
      <c r="B64" s="121" t="s">
        <v>37</v>
      </c>
      <c r="C64" s="97">
        <f t="shared" si="24"/>
        <v>337050.7</v>
      </c>
      <c r="D64" s="97">
        <f t="shared" si="24"/>
        <v>732984.74</v>
      </c>
      <c r="E64" s="105">
        <f t="shared" si="24"/>
        <v>65069.599999999999</v>
      </c>
      <c r="F64" s="98">
        <f t="shared" si="25"/>
        <v>8.8800000000000004E-2</v>
      </c>
      <c r="G64" s="105">
        <f>G70+G112</f>
        <v>65063.05</v>
      </c>
      <c r="H64" s="98">
        <f t="shared" si="26"/>
        <v>8.8800000000000004E-2</v>
      </c>
      <c r="I64" s="97">
        <f>I70+I112</f>
        <v>732285.39</v>
      </c>
      <c r="J64" s="190"/>
      <c r="K64" s="58"/>
      <c r="L64" s="58"/>
      <c r="M64" s="59"/>
    </row>
    <row r="65" spans="1:13" s="61" customFormat="1" x14ac:dyDescent="0.25">
      <c r="A65" s="122"/>
      <c r="B65" s="121" t="s">
        <v>11</v>
      </c>
      <c r="C65" s="97">
        <f t="shared" si="24"/>
        <v>73218.87</v>
      </c>
      <c r="D65" s="97">
        <f t="shared" si="24"/>
        <v>65751.850000000006</v>
      </c>
      <c r="E65" s="97">
        <f t="shared" si="24"/>
        <v>35733.57</v>
      </c>
      <c r="F65" s="98">
        <f t="shared" si="25"/>
        <v>0.54349999999999998</v>
      </c>
      <c r="G65" s="97">
        <f>G71+G113</f>
        <v>35733.57</v>
      </c>
      <c r="H65" s="98">
        <f t="shared" si="26"/>
        <v>0.54349999999999998</v>
      </c>
      <c r="I65" s="97">
        <f>I71+I113</f>
        <v>65751.850000000006</v>
      </c>
      <c r="J65" s="190"/>
      <c r="K65" s="58"/>
      <c r="L65" s="58"/>
      <c r="M65" s="59"/>
    </row>
    <row r="66" spans="1:13" s="61" customFormat="1" x14ac:dyDescent="0.25">
      <c r="A66" s="122"/>
      <c r="B66" s="121" t="s">
        <v>13</v>
      </c>
      <c r="C66" s="97">
        <f t="shared" si="24"/>
        <v>0</v>
      </c>
      <c r="D66" s="97">
        <f t="shared" si="24"/>
        <v>0</v>
      </c>
      <c r="E66" s="97">
        <f t="shared" si="24"/>
        <v>0</v>
      </c>
      <c r="F66" s="98">
        <v>0</v>
      </c>
      <c r="G66" s="105"/>
      <c r="H66" s="98">
        <v>0</v>
      </c>
      <c r="I66" s="97">
        <f>I72+I114</f>
        <v>0</v>
      </c>
      <c r="J66" s="190"/>
      <c r="K66" s="58"/>
      <c r="L66" s="58"/>
      <c r="M66" s="59"/>
    </row>
    <row r="67" spans="1:13" s="61" customFormat="1" collapsed="1" x14ac:dyDescent="0.25">
      <c r="A67" s="122"/>
      <c r="B67" s="121" t="s">
        <v>5</v>
      </c>
      <c r="C67" s="97">
        <f t="shared" si="24"/>
        <v>0</v>
      </c>
      <c r="D67" s="97">
        <f t="shared" si="24"/>
        <v>0</v>
      </c>
      <c r="E67" s="97">
        <f t="shared" si="24"/>
        <v>0</v>
      </c>
      <c r="F67" s="98"/>
      <c r="G67" s="97"/>
      <c r="H67" s="98"/>
      <c r="I67" s="97">
        <f>I73+I115</f>
        <v>0</v>
      </c>
      <c r="J67" s="190"/>
      <c r="K67" s="58"/>
      <c r="L67" s="58"/>
      <c r="M67" s="59"/>
    </row>
    <row r="68" spans="1:13" s="57" customFormat="1" ht="45.75" customHeight="1" x14ac:dyDescent="0.25">
      <c r="A68" s="131" t="s">
        <v>42</v>
      </c>
      <c r="B68" s="132" t="s">
        <v>78</v>
      </c>
      <c r="C68" s="133">
        <f>SUM(C69:C73)</f>
        <v>405012.72</v>
      </c>
      <c r="D68" s="133">
        <f>SUM(D69:D73)</f>
        <v>793888.19</v>
      </c>
      <c r="E68" s="133">
        <f>SUM(E69:E73)</f>
        <v>100796.62</v>
      </c>
      <c r="F68" s="134">
        <f>E68/D68</f>
        <v>0.127</v>
      </c>
      <c r="G68" s="133">
        <f>SUM(G69:G73)</f>
        <v>100796.62</v>
      </c>
      <c r="H68" s="134">
        <f>G68/D68</f>
        <v>0.127</v>
      </c>
      <c r="I68" s="133">
        <f>SUM(I69:I73)</f>
        <v>793888.19</v>
      </c>
      <c r="J68" s="193"/>
      <c r="K68" s="58"/>
      <c r="L68" s="56"/>
      <c r="M68" s="53"/>
    </row>
    <row r="69" spans="1:13" s="55" customFormat="1" x14ac:dyDescent="0.25">
      <c r="A69" s="142"/>
      <c r="B69" s="96" t="s">
        <v>4</v>
      </c>
      <c r="C69" s="97">
        <f t="shared" ref="C69:I69" si="27">C99+C75</f>
        <v>0</v>
      </c>
      <c r="D69" s="97">
        <f t="shared" si="27"/>
        <v>0</v>
      </c>
      <c r="E69" s="97">
        <f t="shared" si="27"/>
        <v>0</v>
      </c>
      <c r="F69" s="98">
        <f t="shared" si="27"/>
        <v>0</v>
      </c>
      <c r="G69" s="97">
        <f t="shared" si="27"/>
        <v>0</v>
      </c>
      <c r="H69" s="98">
        <f t="shared" si="27"/>
        <v>0</v>
      </c>
      <c r="I69" s="97">
        <f t="shared" si="27"/>
        <v>0</v>
      </c>
      <c r="J69" s="193"/>
      <c r="K69" s="58"/>
      <c r="L69" s="52"/>
      <c r="M69" s="53"/>
    </row>
    <row r="70" spans="1:13" s="55" customFormat="1" x14ac:dyDescent="0.25">
      <c r="A70" s="142"/>
      <c r="B70" s="96" t="s">
        <v>52</v>
      </c>
      <c r="C70" s="97">
        <f t="shared" ref="C70:I70" si="28">C100+C76</f>
        <v>332067.09999999998</v>
      </c>
      <c r="D70" s="97">
        <f t="shared" si="28"/>
        <v>728358.3</v>
      </c>
      <c r="E70" s="97">
        <f t="shared" si="28"/>
        <v>65063.05</v>
      </c>
      <c r="F70" s="98">
        <f t="shared" si="28"/>
        <v>0.43140000000000001</v>
      </c>
      <c r="G70" s="97">
        <f t="shared" si="28"/>
        <v>65063.05</v>
      </c>
      <c r="H70" s="98">
        <f t="shared" si="28"/>
        <v>0.43140000000000001</v>
      </c>
      <c r="I70" s="97">
        <f t="shared" si="28"/>
        <v>728358.3</v>
      </c>
      <c r="J70" s="193"/>
      <c r="K70" s="58"/>
      <c r="L70" s="52"/>
      <c r="M70" s="53"/>
    </row>
    <row r="71" spans="1:13" s="55" customFormat="1" x14ac:dyDescent="0.25">
      <c r="A71" s="142"/>
      <c r="B71" s="96" t="s">
        <v>11</v>
      </c>
      <c r="C71" s="97">
        <f t="shared" ref="C71:I71" si="29">C101+C77</f>
        <v>72945.62</v>
      </c>
      <c r="D71" s="97">
        <f t="shared" si="29"/>
        <v>65529.89</v>
      </c>
      <c r="E71" s="97">
        <f t="shared" si="29"/>
        <v>35733.57</v>
      </c>
      <c r="F71" s="98">
        <f t="shared" si="29"/>
        <v>0.7107</v>
      </c>
      <c r="G71" s="97">
        <f t="shared" si="29"/>
        <v>35733.57</v>
      </c>
      <c r="H71" s="98">
        <f t="shared" si="29"/>
        <v>0.7107</v>
      </c>
      <c r="I71" s="97">
        <f t="shared" si="29"/>
        <v>65529.89</v>
      </c>
      <c r="J71" s="193"/>
      <c r="K71" s="58"/>
      <c r="L71" s="52"/>
      <c r="M71" s="53"/>
    </row>
    <row r="72" spans="1:13" s="55" customFormat="1" x14ac:dyDescent="0.25">
      <c r="A72" s="142"/>
      <c r="B72" s="96" t="s">
        <v>13</v>
      </c>
      <c r="C72" s="97"/>
      <c r="D72" s="97"/>
      <c r="E72" s="97"/>
      <c r="F72" s="98">
        <v>0</v>
      </c>
      <c r="G72" s="97"/>
      <c r="H72" s="98">
        <v>0</v>
      </c>
      <c r="I72" s="97"/>
      <c r="J72" s="193"/>
      <c r="K72" s="58"/>
      <c r="L72" s="52"/>
      <c r="M72" s="53"/>
    </row>
    <row r="73" spans="1:13" s="55" customFormat="1" x14ac:dyDescent="0.25">
      <c r="A73" s="142"/>
      <c r="B73" s="96" t="s">
        <v>5</v>
      </c>
      <c r="C73" s="97">
        <f t="shared" ref="C73:I73" si="30">C79+C103</f>
        <v>0</v>
      </c>
      <c r="D73" s="97">
        <f t="shared" si="30"/>
        <v>0</v>
      </c>
      <c r="E73" s="97">
        <f t="shared" si="30"/>
        <v>0</v>
      </c>
      <c r="F73" s="98">
        <f t="shared" si="30"/>
        <v>0</v>
      </c>
      <c r="G73" s="97">
        <f t="shared" si="30"/>
        <v>0</v>
      </c>
      <c r="H73" s="98">
        <f t="shared" si="30"/>
        <v>0</v>
      </c>
      <c r="I73" s="97">
        <f t="shared" si="30"/>
        <v>0</v>
      </c>
      <c r="J73" s="193"/>
      <c r="K73" s="58"/>
      <c r="L73" s="52"/>
      <c r="M73" s="53"/>
    </row>
    <row r="74" spans="1:13" s="57" customFormat="1" ht="87" customHeight="1" x14ac:dyDescent="0.25">
      <c r="A74" s="139" t="s">
        <v>43</v>
      </c>
      <c r="B74" s="140" t="s">
        <v>83</v>
      </c>
      <c r="C74" s="133">
        <f>SUM(C75:C79)</f>
        <v>203898.29</v>
      </c>
      <c r="D74" s="133">
        <f>SUM(D75:D79)</f>
        <v>592773.76</v>
      </c>
      <c r="E74" s="133">
        <f>SUM(E75:E79)</f>
        <v>0</v>
      </c>
      <c r="F74" s="134">
        <f>E74/D74</f>
        <v>0</v>
      </c>
      <c r="G74" s="133">
        <f>SUM(G75:G79)</f>
        <v>0</v>
      </c>
      <c r="H74" s="134">
        <f>G74/D74</f>
        <v>0</v>
      </c>
      <c r="I74" s="133">
        <f>SUM(I75:I79)</f>
        <v>592773.76</v>
      </c>
      <c r="J74" s="141"/>
      <c r="K74" s="58"/>
      <c r="L74" s="56"/>
      <c r="M74" s="56"/>
    </row>
    <row r="75" spans="1:13" s="55" customFormat="1" x14ac:dyDescent="0.25">
      <c r="A75" s="125"/>
      <c r="B75" s="96" t="s">
        <v>4</v>
      </c>
      <c r="C75" s="97"/>
      <c r="D75" s="104"/>
      <c r="E75" s="97"/>
      <c r="F75" s="98"/>
      <c r="G75" s="97"/>
      <c r="H75" s="98"/>
      <c r="I75" s="97"/>
      <c r="J75" s="138"/>
      <c r="K75" s="58"/>
      <c r="L75" s="52"/>
      <c r="M75" s="53"/>
    </row>
    <row r="76" spans="1:13" s="55" customFormat="1" x14ac:dyDescent="0.25">
      <c r="A76" s="125"/>
      <c r="B76" s="96" t="s">
        <v>52</v>
      </c>
      <c r="C76" s="97">
        <f t="shared" ref="C76:I77" si="31">C82+C88+C94</f>
        <v>181231.3</v>
      </c>
      <c r="D76" s="97">
        <f t="shared" si="31"/>
        <v>577522.5</v>
      </c>
      <c r="E76" s="97">
        <f t="shared" si="31"/>
        <v>0</v>
      </c>
      <c r="F76" s="97">
        <f t="shared" si="31"/>
        <v>0</v>
      </c>
      <c r="G76" s="97">
        <f t="shared" si="31"/>
        <v>0</v>
      </c>
      <c r="H76" s="97">
        <f t="shared" si="31"/>
        <v>0</v>
      </c>
      <c r="I76" s="97">
        <f t="shared" si="31"/>
        <v>577522.5</v>
      </c>
      <c r="J76" s="138"/>
      <c r="K76" s="58"/>
      <c r="L76" s="52"/>
      <c r="M76" s="53"/>
    </row>
    <row r="77" spans="1:13" s="55" customFormat="1" x14ac:dyDescent="0.25">
      <c r="A77" s="125"/>
      <c r="B77" s="96" t="s">
        <v>38</v>
      </c>
      <c r="C77" s="97">
        <f t="shared" si="31"/>
        <v>22666.99</v>
      </c>
      <c r="D77" s="97">
        <f t="shared" si="31"/>
        <v>15251.26</v>
      </c>
      <c r="E77" s="97">
        <f t="shared" si="31"/>
        <v>0</v>
      </c>
      <c r="F77" s="97">
        <f t="shared" si="31"/>
        <v>0</v>
      </c>
      <c r="G77" s="97">
        <f t="shared" si="31"/>
        <v>0</v>
      </c>
      <c r="H77" s="97">
        <f t="shared" si="31"/>
        <v>0</v>
      </c>
      <c r="I77" s="97">
        <f t="shared" si="31"/>
        <v>15251.26</v>
      </c>
      <c r="J77" s="138"/>
      <c r="K77" s="58"/>
      <c r="L77" s="52"/>
      <c r="M77" s="53"/>
    </row>
    <row r="78" spans="1:13" s="55" customFormat="1" x14ac:dyDescent="0.25">
      <c r="A78" s="125"/>
      <c r="B78" s="96" t="s">
        <v>13</v>
      </c>
      <c r="C78" s="97"/>
      <c r="D78" s="97"/>
      <c r="E78" s="97"/>
      <c r="F78" s="98"/>
      <c r="G78" s="97"/>
      <c r="H78" s="98"/>
      <c r="I78" s="97"/>
      <c r="J78" s="138"/>
      <c r="K78" s="58"/>
      <c r="L78" s="52"/>
      <c r="M78" s="53"/>
    </row>
    <row r="79" spans="1:13" s="55" customFormat="1" x14ac:dyDescent="0.25">
      <c r="A79" s="125"/>
      <c r="B79" s="96" t="s">
        <v>5</v>
      </c>
      <c r="C79" s="97"/>
      <c r="D79" s="104"/>
      <c r="E79" s="97"/>
      <c r="F79" s="98"/>
      <c r="G79" s="97"/>
      <c r="H79" s="98"/>
      <c r="I79" s="97"/>
      <c r="J79" s="138"/>
      <c r="K79" s="58"/>
      <c r="L79" s="52"/>
      <c r="M79" s="53"/>
    </row>
    <row r="80" spans="1:13" s="57" customFormat="1" ht="105" customHeight="1" x14ac:dyDescent="0.25">
      <c r="A80" s="135" t="s">
        <v>84</v>
      </c>
      <c r="B80" s="136" t="s">
        <v>79</v>
      </c>
      <c r="C80" s="127">
        <f>SUM(C81:C85)</f>
        <v>203630.67</v>
      </c>
      <c r="D80" s="127">
        <f>SUM(D81:D85)</f>
        <v>579537.04</v>
      </c>
      <c r="E80" s="127">
        <f>SUM(E81:E85)</f>
        <v>0</v>
      </c>
      <c r="F80" s="128">
        <f>E80/D80</f>
        <v>0</v>
      </c>
      <c r="G80" s="127">
        <f>SUM(G81:G85)</f>
        <v>0</v>
      </c>
      <c r="H80" s="128">
        <f>G80/D80</f>
        <v>0</v>
      </c>
      <c r="I80" s="127">
        <f>SUM(I81:I85)</f>
        <v>579537.04</v>
      </c>
      <c r="J80" s="137" t="s">
        <v>102</v>
      </c>
      <c r="K80" s="58"/>
      <c r="L80" s="56"/>
      <c r="M80" s="56"/>
    </row>
    <row r="81" spans="1:13" s="55" customFormat="1" x14ac:dyDescent="0.25">
      <c r="A81" s="130"/>
      <c r="B81" s="180" t="s">
        <v>4</v>
      </c>
      <c r="C81" s="97"/>
      <c r="D81" s="179"/>
      <c r="E81" s="97"/>
      <c r="F81" s="98"/>
      <c r="G81" s="97"/>
      <c r="H81" s="98"/>
      <c r="I81" s="97"/>
      <c r="J81" s="181"/>
      <c r="K81" s="58"/>
      <c r="L81" s="52"/>
      <c r="M81" s="53"/>
    </row>
    <row r="82" spans="1:13" s="55" customFormat="1" x14ac:dyDescent="0.25">
      <c r="A82" s="130"/>
      <c r="B82" s="180" t="s">
        <v>52</v>
      </c>
      <c r="C82" s="97">
        <v>181231.3</v>
      </c>
      <c r="D82" s="97">
        <v>564553.4</v>
      </c>
      <c r="E82" s="97">
        <v>0</v>
      </c>
      <c r="F82" s="98">
        <f>E82/D82</f>
        <v>0</v>
      </c>
      <c r="G82" s="97">
        <v>0</v>
      </c>
      <c r="H82" s="98">
        <f>G82/D82</f>
        <v>0</v>
      </c>
      <c r="I82" s="97">
        <v>564553.4</v>
      </c>
      <c r="J82" s="181"/>
      <c r="K82" s="58"/>
      <c r="L82" s="52"/>
      <c r="M82" s="53"/>
    </row>
    <row r="83" spans="1:13" s="55" customFormat="1" x14ac:dyDescent="0.25">
      <c r="A83" s="130"/>
      <c r="B83" s="180" t="s">
        <v>38</v>
      </c>
      <c r="C83" s="97">
        <v>22399.37</v>
      </c>
      <c r="D83" s="97">
        <v>14983.64</v>
      </c>
      <c r="E83" s="97">
        <v>0</v>
      </c>
      <c r="F83" s="98">
        <f>E83/D83</f>
        <v>0</v>
      </c>
      <c r="G83" s="97">
        <v>0</v>
      </c>
      <c r="H83" s="98">
        <f>G83/D83</f>
        <v>0</v>
      </c>
      <c r="I83" s="97">
        <v>14983.64</v>
      </c>
      <c r="J83" s="181"/>
      <c r="K83" s="58"/>
      <c r="L83" s="52"/>
      <c r="M83" s="53"/>
    </row>
    <row r="84" spans="1:13" s="55" customFormat="1" x14ac:dyDescent="0.25">
      <c r="A84" s="130"/>
      <c r="B84" s="96" t="s">
        <v>13</v>
      </c>
      <c r="C84" s="97"/>
      <c r="D84" s="97"/>
      <c r="E84" s="97"/>
      <c r="F84" s="98"/>
      <c r="G84" s="97"/>
      <c r="H84" s="98"/>
      <c r="I84" s="97"/>
      <c r="J84" s="138"/>
      <c r="K84" s="58"/>
      <c r="L84" s="52"/>
      <c r="M84" s="53"/>
    </row>
    <row r="85" spans="1:13" s="55" customFormat="1" x14ac:dyDescent="0.25">
      <c r="A85" s="130"/>
      <c r="B85" s="96" t="s">
        <v>5</v>
      </c>
      <c r="C85" s="97"/>
      <c r="D85" s="104"/>
      <c r="E85" s="97"/>
      <c r="F85" s="98"/>
      <c r="G85" s="97"/>
      <c r="H85" s="98"/>
      <c r="I85" s="97"/>
      <c r="J85" s="138"/>
      <c r="K85" s="58"/>
      <c r="L85" s="52"/>
      <c r="M85" s="53"/>
    </row>
    <row r="86" spans="1:13" s="57" customFormat="1" ht="69.75" x14ac:dyDescent="0.25">
      <c r="A86" s="182" t="s">
        <v>86</v>
      </c>
      <c r="B86" s="183" t="s">
        <v>120</v>
      </c>
      <c r="C86" s="184">
        <v>0</v>
      </c>
      <c r="D86" s="184">
        <f>SUM(D87:D91)</f>
        <v>10803.8</v>
      </c>
      <c r="E86" s="184">
        <f>SUM(E87:E91)</f>
        <v>0</v>
      </c>
      <c r="F86" s="185">
        <f>E86/D86</f>
        <v>0</v>
      </c>
      <c r="G86" s="184">
        <f>SUM(G87:G91)</f>
        <v>0</v>
      </c>
      <c r="H86" s="185">
        <f>G86/D86</f>
        <v>0</v>
      </c>
      <c r="I86" s="184">
        <f>SUM(I87:I91)</f>
        <v>10803.8</v>
      </c>
      <c r="J86" s="137" t="s">
        <v>121</v>
      </c>
      <c r="K86" s="186"/>
      <c r="L86" s="56"/>
      <c r="M86" s="56"/>
    </row>
    <row r="87" spans="1:13" s="55" customFormat="1" x14ac:dyDescent="0.25">
      <c r="A87" s="130"/>
      <c r="B87" s="180" t="s">
        <v>4</v>
      </c>
      <c r="C87" s="97"/>
      <c r="D87" s="179"/>
      <c r="E87" s="97"/>
      <c r="F87" s="98"/>
      <c r="G87" s="97"/>
      <c r="H87" s="98"/>
      <c r="I87" s="97"/>
      <c r="J87" s="181"/>
      <c r="K87" s="58"/>
      <c r="L87" s="52"/>
      <c r="M87" s="53"/>
    </row>
    <row r="88" spans="1:13" s="55" customFormat="1" x14ac:dyDescent="0.25">
      <c r="A88" s="130"/>
      <c r="B88" s="180" t="s">
        <v>52</v>
      </c>
      <c r="C88" s="97">
        <v>0</v>
      </c>
      <c r="D88" s="97">
        <v>10803.8</v>
      </c>
      <c r="E88" s="97">
        <v>0</v>
      </c>
      <c r="F88" s="98">
        <f>E88/D88</f>
        <v>0</v>
      </c>
      <c r="G88" s="97">
        <v>0</v>
      </c>
      <c r="H88" s="98">
        <f>G88/D88</f>
        <v>0</v>
      </c>
      <c r="I88" s="97">
        <v>10803.8</v>
      </c>
      <c r="J88" s="181"/>
      <c r="K88" s="58"/>
      <c r="L88" s="52"/>
      <c r="M88" s="53"/>
    </row>
    <row r="89" spans="1:13" s="55" customFormat="1" x14ac:dyDescent="0.25">
      <c r="A89" s="130"/>
      <c r="B89" s="180" t="s">
        <v>38</v>
      </c>
      <c r="C89" s="97"/>
      <c r="D89" s="97">
        <v>0</v>
      </c>
      <c r="E89" s="97">
        <v>0</v>
      </c>
      <c r="F89" s="98">
        <v>0</v>
      </c>
      <c r="G89" s="97">
        <v>0</v>
      </c>
      <c r="H89" s="98"/>
      <c r="I89" s="97">
        <v>0</v>
      </c>
      <c r="J89" s="181"/>
      <c r="K89" s="58"/>
      <c r="L89" s="52"/>
      <c r="M89" s="53"/>
    </row>
    <row r="90" spans="1:13" s="55" customFormat="1" x14ac:dyDescent="0.25">
      <c r="A90" s="130"/>
      <c r="B90" s="180" t="s">
        <v>13</v>
      </c>
      <c r="C90" s="97"/>
      <c r="D90" s="97"/>
      <c r="E90" s="97"/>
      <c r="F90" s="98"/>
      <c r="G90" s="97"/>
      <c r="H90" s="98"/>
      <c r="I90" s="97">
        <v>0</v>
      </c>
      <c r="J90" s="181"/>
      <c r="K90" s="58"/>
      <c r="L90" s="52"/>
      <c r="M90" s="53"/>
    </row>
    <row r="91" spans="1:13" s="55" customFormat="1" x14ac:dyDescent="0.25">
      <c r="A91" s="130"/>
      <c r="B91" s="180" t="s">
        <v>5</v>
      </c>
      <c r="C91" s="97"/>
      <c r="D91" s="179"/>
      <c r="E91" s="97"/>
      <c r="F91" s="98"/>
      <c r="G91" s="97"/>
      <c r="H91" s="98"/>
      <c r="I91" s="97"/>
      <c r="J91" s="181"/>
      <c r="K91" s="58"/>
      <c r="L91" s="52"/>
      <c r="M91" s="53"/>
    </row>
    <row r="92" spans="1:13" s="57" customFormat="1" ht="88.5" customHeight="1" x14ac:dyDescent="0.25">
      <c r="A92" s="135" t="s">
        <v>119</v>
      </c>
      <c r="B92" s="136" t="s">
        <v>87</v>
      </c>
      <c r="C92" s="127">
        <f>SUM(C93:C97)</f>
        <v>267.62</v>
      </c>
      <c r="D92" s="127">
        <f>SUM(D93:D97)</f>
        <v>2432.92</v>
      </c>
      <c r="E92" s="127">
        <f>SUM(E93:E97)</f>
        <v>0</v>
      </c>
      <c r="F92" s="128">
        <f>E92/D92</f>
        <v>0</v>
      </c>
      <c r="G92" s="127">
        <f>SUM(G93:G97)</f>
        <v>0</v>
      </c>
      <c r="H92" s="128">
        <f>G92/D92</f>
        <v>0</v>
      </c>
      <c r="I92" s="127">
        <f>SUM(I93:I97)</f>
        <v>2432.92</v>
      </c>
      <c r="J92" s="137" t="s">
        <v>101</v>
      </c>
      <c r="K92" s="58"/>
      <c r="L92" s="56"/>
      <c r="M92" s="56"/>
    </row>
    <row r="93" spans="1:13" s="55" customFormat="1" x14ac:dyDescent="0.25">
      <c r="A93" s="130"/>
      <c r="B93" s="96" t="s">
        <v>4</v>
      </c>
      <c r="C93" s="97"/>
      <c r="D93" s="104"/>
      <c r="E93" s="97"/>
      <c r="F93" s="98"/>
      <c r="G93" s="97"/>
      <c r="H93" s="98"/>
      <c r="I93" s="97"/>
      <c r="J93" s="138"/>
      <c r="K93" s="58"/>
      <c r="L93" s="52"/>
      <c r="M93" s="53"/>
    </row>
    <row r="94" spans="1:13" s="55" customFormat="1" x14ac:dyDescent="0.25">
      <c r="A94" s="130"/>
      <c r="B94" s="96" t="s">
        <v>52</v>
      </c>
      <c r="C94" s="97">
        <v>0</v>
      </c>
      <c r="D94" s="97">
        <v>2165.3000000000002</v>
      </c>
      <c r="E94" s="97">
        <v>0</v>
      </c>
      <c r="F94" s="98">
        <f>E94/D94</f>
        <v>0</v>
      </c>
      <c r="G94" s="97">
        <v>0</v>
      </c>
      <c r="H94" s="98">
        <f>G94/D94</f>
        <v>0</v>
      </c>
      <c r="I94" s="97">
        <v>2165.3000000000002</v>
      </c>
      <c r="J94" s="138"/>
      <c r="K94" s="58"/>
      <c r="L94" s="52"/>
      <c r="M94" s="53"/>
    </row>
    <row r="95" spans="1:13" s="55" customFormat="1" x14ac:dyDescent="0.25">
      <c r="A95" s="130"/>
      <c r="B95" s="96" t="s">
        <v>38</v>
      </c>
      <c r="C95" s="97">
        <v>267.62</v>
      </c>
      <c r="D95" s="97">
        <v>267.62</v>
      </c>
      <c r="E95" s="97">
        <v>0</v>
      </c>
      <c r="F95" s="98">
        <v>0</v>
      </c>
      <c r="G95" s="97">
        <v>0</v>
      </c>
      <c r="H95" s="98"/>
      <c r="I95" s="97">
        <v>267.62</v>
      </c>
      <c r="J95" s="138"/>
      <c r="K95" s="58"/>
      <c r="L95" s="52"/>
      <c r="M95" s="53"/>
    </row>
    <row r="96" spans="1:13" s="55" customFormat="1" x14ac:dyDescent="0.25">
      <c r="A96" s="130"/>
      <c r="B96" s="96" t="s">
        <v>13</v>
      </c>
      <c r="C96" s="97"/>
      <c r="D96" s="97"/>
      <c r="E96" s="97"/>
      <c r="F96" s="98"/>
      <c r="G96" s="97"/>
      <c r="H96" s="98"/>
      <c r="I96" s="97"/>
      <c r="J96" s="138"/>
      <c r="K96" s="58"/>
      <c r="L96" s="52"/>
      <c r="M96" s="53"/>
    </row>
    <row r="97" spans="1:13" s="55" customFormat="1" x14ac:dyDescent="0.25">
      <c r="A97" s="130"/>
      <c r="B97" s="96" t="s">
        <v>5</v>
      </c>
      <c r="C97" s="97"/>
      <c r="D97" s="104"/>
      <c r="E97" s="97"/>
      <c r="F97" s="98"/>
      <c r="G97" s="97"/>
      <c r="H97" s="98"/>
      <c r="I97" s="97"/>
      <c r="J97" s="138"/>
      <c r="K97" s="58"/>
      <c r="L97" s="52"/>
      <c r="M97" s="53"/>
    </row>
    <row r="98" spans="1:13" s="57" customFormat="1" ht="64.5" customHeight="1" x14ac:dyDescent="0.25">
      <c r="A98" s="131" t="s">
        <v>60</v>
      </c>
      <c r="B98" s="132" t="s">
        <v>80</v>
      </c>
      <c r="C98" s="133">
        <f>SUM(C99:C103)</f>
        <v>201114.43</v>
      </c>
      <c r="D98" s="133">
        <f>SUM(D99:D103)</f>
        <v>201114.43</v>
      </c>
      <c r="E98" s="133">
        <f>SUM(E99:E103)</f>
        <v>100796.62</v>
      </c>
      <c r="F98" s="134">
        <f>E98/D98</f>
        <v>0.50119999999999998</v>
      </c>
      <c r="G98" s="133">
        <f>SUM(G99:G103)</f>
        <v>100796.62</v>
      </c>
      <c r="H98" s="134">
        <f>G98/D98</f>
        <v>0.50119999999999998</v>
      </c>
      <c r="I98" s="133">
        <f>SUM(I99:I103)</f>
        <v>201114.43</v>
      </c>
      <c r="J98" s="192"/>
      <c r="K98" s="58"/>
      <c r="L98" s="56"/>
      <c r="M98" s="53"/>
    </row>
    <row r="99" spans="1:13" s="55" customFormat="1" ht="30.75" customHeight="1" x14ac:dyDescent="0.25">
      <c r="A99" s="130"/>
      <c r="B99" s="96" t="s">
        <v>4</v>
      </c>
      <c r="C99" s="97">
        <f>C105</f>
        <v>0</v>
      </c>
      <c r="D99" s="97">
        <f>D105</f>
        <v>0</v>
      </c>
      <c r="E99" s="97">
        <f>E105</f>
        <v>0</v>
      </c>
      <c r="F99" s="98"/>
      <c r="G99" s="97"/>
      <c r="H99" s="98"/>
      <c r="I99" s="97"/>
      <c r="J99" s="192"/>
      <c r="K99" s="58"/>
      <c r="L99" s="52"/>
      <c r="M99" s="53"/>
    </row>
    <row r="100" spans="1:13" s="55" customFormat="1" ht="30.75" customHeight="1" x14ac:dyDescent="0.25">
      <c r="A100" s="130"/>
      <c r="B100" s="96" t="s">
        <v>52</v>
      </c>
      <c r="C100" s="97">
        <f t="shared" ref="C100:I103" si="32">C106</f>
        <v>150835.79999999999</v>
      </c>
      <c r="D100" s="97">
        <f t="shared" si="32"/>
        <v>150835.79999999999</v>
      </c>
      <c r="E100" s="97">
        <f t="shared" si="32"/>
        <v>65063.05</v>
      </c>
      <c r="F100" s="98">
        <f>E100/D100</f>
        <v>0.43140000000000001</v>
      </c>
      <c r="G100" s="97">
        <f t="shared" si="32"/>
        <v>65063.05</v>
      </c>
      <c r="H100" s="98">
        <f>G100/D100</f>
        <v>0.43140000000000001</v>
      </c>
      <c r="I100" s="97">
        <f t="shared" si="32"/>
        <v>150835.79999999999</v>
      </c>
      <c r="J100" s="192"/>
      <c r="K100" s="58"/>
      <c r="L100" s="52"/>
      <c r="M100" s="53"/>
    </row>
    <row r="101" spans="1:13" s="55" customFormat="1" ht="30.75" customHeight="1" x14ac:dyDescent="0.25">
      <c r="A101" s="130"/>
      <c r="B101" s="96" t="s">
        <v>38</v>
      </c>
      <c r="C101" s="97">
        <f t="shared" si="32"/>
        <v>50278.63</v>
      </c>
      <c r="D101" s="97">
        <f t="shared" si="32"/>
        <v>50278.63</v>
      </c>
      <c r="E101" s="97">
        <f t="shared" si="32"/>
        <v>35733.57</v>
      </c>
      <c r="F101" s="98">
        <f>E101/D101</f>
        <v>0.7107</v>
      </c>
      <c r="G101" s="97">
        <f t="shared" si="32"/>
        <v>35733.57</v>
      </c>
      <c r="H101" s="98">
        <f>G101/D101</f>
        <v>0.7107</v>
      </c>
      <c r="I101" s="97">
        <f t="shared" si="32"/>
        <v>50278.63</v>
      </c>
      <c r="J101" s="192"/>
      <c r="K101" s="58"/>
      <c r="L101" s="52"/>
      <c r="M101" s="53"/>
    </row>
    <row r="102" spans="1:13" s="55" customFormat="1" ht="30.75" customHeight="1" x14ac:dyDescent="0.25">
      <c r="A102" s="130"/>
      <c r="B102" s="96" t="s">
        <v>13</v>
      </c>
      <c r="C102" s="97">
        <f t="shared" si="32"/>
        <v>0</v>
      </c>
      <c r="D102" s="97">
        <f t="shared" si="32"/>
        <v>0</v>
      </c>
      <c r="E102" s="97">
        <f>E108</f>
        <v>0</v>
      </c>
      <c r="F102" s="98"/>
      <c r="G102" s="97">
        <f>G108</f>
        <v>0</v>
      </c>
      <c r="H102" s="98"/>
      <c r="I102" s="97">
        <f t="shared" ref="I102" si="33">I108</f>
        <v>0</v>
      </c>
      <c r="J102" s="192"/>
      <c r="K102" s="58"/>
      <c r="L102" s="52"/>
      <c r="M102" s="53"/>
    </row>
    <row r="103" spans="1:13" s="55" customFormat="1" ht="30.75" customHeight="1" x14ac:dyDescent="0.25">
      <c r="A103" s="130"/>
      <c r="B103" s="96" t="s">
        <v>5</v>
      </c>
      <c r="C103" s="97">
        <f t="shared" si="32"/>
        <v>0</v>
      </c>
      <c r="D103" s="97">
        <f t="shared" si="32"/>
        <v>0</v>
      </c>
      <c r="E103" s="97">
        <f>E109</f>
        <v>0</v>
      </c>
      <c r="F103" s="98"/>
      <c r="G103" s="97"/>
      <c r="H103" s="98"/>
      <c r="I103" s="97"/>
      <c r="J103" s="192"/>
      <c r="K103" s="58"/>
      <c r="L103" s="52"/>
      <c r="M103" s="53"/>
    </row>
    <row r="104" spans="1:13" s="54" customFormat="1" ht="32.25" customHeight="1" x14ac:dyDescent="0.25">
      <c r="A104" s="130" t="s">
        <v>65</v>
      </c>
      <c r="B104" s="126" t="s">
        <v>56</v>
      </c>
      <c r="C104" s="127">
        <f>SUM(C105:C109)</f>
        <v>201114.43</v>
      </c>
      <c r="D104" s="127">
        <f>SUM(D105:D109)</f>
        <v>201114.43</v>
      </c>
      <c r="E104" s="127">
        <f>SUM(E105:E109)</f>
        <v>100796.62</v>
      </c>
      <c r="F104" s="128">
        <f>E104/D104</f>
        <v>0.50119999999999998</v>
      </c>
      <c r="G104" s="127">
        <f>SUM(G105:G109)</f>
        <v>100796.62</v>
      </c>
      <c r="H104" s="128">
        <f>G104/D104</f>
        <v>0.50119999999999998</v>
      </c>
      <c r="I104" s="127">
        <f>SUM(I105:I109)</f>
        <v>201114.43</v>
      </c>
      <c r="J104" s="197" t="s">
        <v>100</v>
      </c>
      <c r="K104" s="58"/>
      <c r="L104" s="56"/>
      <c r="M104" s="53"/>
    </row>
    <row r="105" spans="1:13" s="55" customFormat="1" ht="60.75" customHeight="1" x14ac:dyDescent="0.25">
      <c r="A105" s="130"/>
      <c r="B105" s="96" t="s">
        <v>4</v>
      </c>
      <c r="C105" s="97"/>
      <c r="D105" s="104"/>
      <c r="E105" s="97"/>
      <c r="F105" s="98"/>
      <c r="G105" s="97"/>
      <c r="H105" s="98"/>
      <c r="I105" s="97"/>
      <c r="J105" s="197"/>
      <c r="K105" s="58"/>
      <c r="L105" s="52"/>
      <c r="M105" s="53"/>
    </row>
    <row r="106" spans="1:13" s="55" customFormat="1" ht="60.75" customHeight="1" x14ac:dyDescent="0.25">
      <c r="A106" s="130"/>
      <c r="B106" s="96" t="s">
        <v>52</v>
      </c>
      <c r="C106" s="97">
        <v>150835.79999999999</v>
      </c>
      <c r="D106" s="97">
        <v>150835.79999999999</v>
      </c>
      <c r="E106" s="97">
        <v>65063.05</v>
      </c>
      <c r="F106" s="98">
        <f>E106/D106</f>
        <v>0.43140000000000001</v>
      </c>
      <c r="G106" s="97">
        <v>65063.05</v>
      </c>
      <c r="H106" s="98">
        <f>G106/D106</f>
        <v>0.43140000000000001</v>
      </c>
      <c r="I106" s="97">
        <v>150835.79999999999</v>
      </c>
      <c r="J106" s="197"/>
      <c r="K106" s="58"/>
      <c r="L106" s="52"/>
      <c r="M106" s="53"/>
    </row>
    <row r="107" spans="1:13" s="55" customFormat="1" ht="60.75" customHeight="1" x14ac:dyDescent="0.25">
      <c r="A107" s="130"/>
      <c r="B107" s="96" t="s">
        <v>38</v>
      </c>
      <c r="C107" s="97">
        <v>50278.63</v>
      </c>
      <c r="D107" s="97">
        <v>50278.63</v>
      </c>
      <c r="E107" s="97">
        <v>35733.57</v>
      </c>
      <c r="F107" s="98">
        <f>E107/D107</f>
        <v>0.7107</v>
      </c>
      <c r="G107" s="97">
        <v>35733.57</v>
      </c>
      <c r="H107" s="98">
        <f>G107/D107</f>
        <v>0.7107</v>
      </c>
      <c r="I107" s="97">
        <v>50278.63</v>
      </c>
      <c r="J107" s="197"/>
      <c r="K107" s="58"/>
      <c r="L107" s="52"/>
      <c r="M107" s="53"/>
    </row>
    <row r="108" spans="1:13" s="55" customFormat="1" ht="32.25" customHeight="1" x14ac:dyDescent="0.25">
      <c r="A108" s="130"/>
      <c r="B108" s="96" t="s">
        <v>13</v>
      </c>
      <c r="C108" s="97">
        <v>0</v>
      </c>
      <c r="D108" s="97">
        <v>0</v>
      </c>
      <c r="E108" s="97"/>
      <c r="F108" s="98"/>
      <c r="G108" s="97"/>
      <c r="H108" s="98">
        <v>0</v>
      </c>
      <c r="I108" s="97"/>
      <c r="J108" s="197"/>
      <c r="K108" s="58"/>
      <c r="L108" s="52"/>
      <c r="M108" s="53"/>
    </row>
    <row r="109" spans="1:13" s="55" customFormat="1" ht="32.25" customHeight="1" x14ac:dyDescent="0.25">
      <c r="A109" s="125"/>
      <c r="B109" s="96" t="s">
        <v>5</v>
      </c>
      <c r="C109" s="97"/>
      <c r="D109" s="104"/>
      <c r="E109" s="97"/>
      <c r="F109" s="98"/>
      <c r="G109" s="97"/>
      <c r="H109" s="98"/>
      <c r="I109" s="129"/>
      <c r="J109" s="197"/>
      <c r="K109" s="58"/>
      <c r="L109" s="52"/>
      <c r="M109" s="53"/>
    </row>
    <row r="110" spans="1:13" s="63" customFormat="1" ht="65.25" customHeight="1" x14ac:dyDescent="0.25">
      <c r="A110" s="155" t="s">
        <v>44</v>
      </c>
      <c r="B110" s="156" t="s">
        <v>81</v>
      </c>
      <c r="C110" s="157">
        <f>SUM(C111:C115)</f>
        <v>15455.25</v>
      </c>
      <c r="D110" s="157">
        <f t="shared" ref="D110" si="34">SUM(D111:D115)</f>
        <v>16519.34</v>
      </c>
      <c r="E110" s="157">
        <f>SUM(E111:E115)</f>
        <v>6.55</v>
      </c>
      <c r="F110" s="158">
        <f t="shared" ref="F110:F119" si="35">E110/D110</f>
        <v>4.0000000000000002E-4</v>
      </c>
      <c r="G110" s="133">
        <f>SUM(G111:G115)</f>
        <v>0</v>
      </c>
      <c r="H110" s="158">
        <f t="shared" ref="H110:H119" si="36">G110/D110</f>
        <v>0</v>
      </c>
      <c r="I110" s="157">
        <f>SUM(I111:I115)</f>
        <v>15799.63</v>
      </c>
      <c r="J110" s="195"/>
      <c r="K110" s="58"/>
      <c r="L110" s="58"/>
      <c r="M110" s="59"/>
    </row>
    <row r="111" spans="1:13" s="61" customFormat="1" x14ac:dyDescent="0.25">
      <c r="A111" s="159"/>
      <c r="B111" s="121" t="s">
        <v>4</v>
      </c>
      <c r="C111" s="105">
        <f>C135+C117+C123+C129+C141</f>
        <v>10198.4</v>
      </c>
      <c r="D111" s="105">
        <f t="shared" ref="D111" si="37">D135+D117+D123+D129+D141</f>
        <v>11670.94</v>
      </c>
      <c r="E111" s="105">
        <f>E117+E123+E129+E135+E141</f>
        <v>0</v>
      </c>
      <c r="F111" s="103">
        <f t="shared" si="35"/>
        <v>0</v>
      </c>
      <c r="G111" s="97">
        <f>G135+G117+G123+G129+G141</f>
        <v>0</v>
      </c>
      <c r="H111" s="103">
        <f t="shared" si="36"/>
        <v>0</v>
      </c>
      <c r="I111" s="105">
        <f>I117+I123+I129+I135+I141</f>
        <v>11650.58</v>
      </c>
      <c r="J111" s="195"/>
      <c r="K111" s="58"/>
      <c r="L111" s="58"/>
      <c r="M111" s="59"/>
    </row>
    <row r="112" spans="1:13" s="61" customFormat="1" x14ac:dyDescent="0.25">
      <c r="A112" s="159"/>
      <c r="B112" s="121" t="s">
        <v>37</v>
      </c>
      <c r="C112" s="105">
        <f>C136+C118+C124+C130+C142</f>
        <v>4983.6000000000004</v>
      </c>
      <c r="D112" s="105">
        <f t="shared" ref="C112:E115" si="38">D136+D118+D124+D130+D142</f>
        <v>4626.4399999999996</v>
      </c>
      <c r="E112" s="105">
        <f>E118++E124+E130+E136+E142</f>
        <v>6.55</v>
      </c>
      <c r="F112" s="103">
        <f t="shared" si="35"/>
        <v>1.4E-3</v>
      </c>
      <c r="G112" s="97">
        <f>G136+G118+G124+G130+G142</f>
        <v>0</v>
      </c>
      <c r="H112" s="103">
        <f t="shared" si="36"/>
        <v>0</v>
      </c>
      <c r="I112" s="105">
        <f>I118+I124+I130+I136+I142</f>
        <v>3927.09</v>
      </c>
      <c r="J112" s="195"/>
      <c r="K112" s="58"/>
      <c r="L112" s="58"/>
      <c r="M112" s="59"/>
    </row>
    <row r="113" spans="1:13" s="61" customFormat="1" x14ac:dyDescent="0.25">
      <c r="A113" s="159"/>
      <c r="B113" s="121" t="s">
        <v>38</v>
      </c>
      <c r="C113" s="105">
        <f t="shared" si="38"/>
        <v>273.25</v>
      </c>
      <c r="D113" s="105">
        <f t="shared" si="38"/>
        <v>221.96</v>
      </c>
      <c r="E113" s="105">
        <f>E137+E119+E125+E131+E143</f>
        <v>0</v>
      </c>
      <c r="F113" s="103">
        <f t="shared" si="35"/>
        <v>0</v>
      </c>
      <c r="G113" s="97">
        <f>G137+G119+G125+G131+G143</f>
        <v>0</v>
      </c>
      <c r="H113" s="103">
        <f t="shared" si="36"/>
        <v>0</v>
      </c>
      <c r="I113" s="105">
        <f>I119+I125+I131+I137+I143</f>
        <v>221.96</v>
      </c>
      <c r="J113" s="195"/>
      <c r="K113" s="58"/>
      <c r="L113" s="58"/>
      <c r="M113" s="59"/>
    </row>
    <row r="114" spans="1:13" s="61" customFormat="1" x14ac:dyDescent="0.25">
      <c r="A114" s="159"/>
      <c r="B114" s="121" t="s">
        <v>13</v>
      </c>
      <c r="C114" s="105">
        <f t="shared" si="38"/>
        <v>0</v>
      </c>
      <c r="D114" s="105">
        <f t="shared" si="38"/>
        <v>0</v>
      </c>
      <c r="E114" s="105">
        <f t="shared" si="38"/>
        <v>0</v>
      </c>
      <c r="F114" s="103"/>
      <c r="G114" s="97"/>
      <c r="H114" s="103"/>
      <c r="I114" s="105"/>
      <c r="J114" s="195"/>
      <c r="K114" s="58"/>
      <c r="L114" s="58"/>
      <c r="M114" s="59"/>
    </row>
    <row r="115" spans="1:13" s="61" customFormat="1" collapsed="1" x14ac:dyDescent="0.25">
      <c r="A115" s="159"/>
      <c r="B115" s="121" t="s">
        <v>5</v>
      </c>
      <c r="C115" s="105">
        <f t="shared" si="38"/>
        <v>0</v>
      </c>
      <c r="D115" s="105">
        <f t="shared" si="38"/>
        <v>0</v>
      </c>
      <c r="E115" s="105">
        <f t="shared" si="38"/>
        <v>0</v>
      </c>
      <c r="F115" s="103"/>
      <c r="G115" s="97"/>
      <c r="H115" s="103"/>
      <c r="I115" s="105"/>
      <c r="J115" s="195"/>
      <c r="K115" s="58"/>
      <c r="L115" s="58"/>
      <c r="M115" s="59"/>
    </row>
    <row r="116" spans="1:13" s="62" customFormat="1" ht="45" customHeight="1" x14ac:dyDescent="0.25">
      <c r="A116" s="148" t="s">
        <v>45</v>
      </c>
      <c r="B116" s="149" t="s">
        <v>39</v>
      </c>
      <c r="C116" s="150">
        <f t="shared" ref="C116:E116" si="39">SUM(C117:C121)</f>
        <v>5471.55</v>
      </c>
      <c r="D116" s="150">
        <f t="shared" si="39"/>
        <v>4439.24</v>
      </c>
      <c r="E116" s="150">
        <f t="shared" si="39"/>
        <v>0</v>
      </c>
      <c r="F116" s="151">
        <f>E116/D116</f>
        <v>0</v>
      </c>
      <c r="G116" s="127">
        <f>SUM(G117:G121)</f>
        <v>0</v>
      </c>
      <c r="H116" s="151">
        <f t="shared" si="36"/>
        <v>0</v>
      </c>
      <c r="I116" s="150">
        <f>I117+I118+I119</f>
        <v>4439.24</v>
      </c>
      <c r="J116" s="191" t="s">
        <v>92</v>
      </c>
      <c r="K116" s="58"/>
      <c r="L116" s="58"/>
      <c r="M116" s="59"/>
    </row>
    <row r="117" spans="1:13" s="61" customFormat="1" ht="39" customHeight="1" x14ac:dyDescent="0.25">
      <c r="A117" s="148"/>
      <c r="B117" s="121" t="s">
        <v>54</v>
      </c>
      <c r="C117" s="105">
        <v>706.1</v>
      </c>
      <c r="D117" s="105">
        <v>572.84</v>
      </c>
      <c r="E117" s="105"/>
      <c r="F117" s="151">
        <f>E117/D117</f>
        <v>0</v>
      </c>
      <c r="G117" s="97"/>
      <c r="H117" s="151">
        <f>G117/D117</f>
        <v>0</v>
      </c>
      <c r="I117" s="152">
        <v>572.84</v>
      </c>
      <c r="J117" s="191"/>
      <c r="K117" s="58"/>
      <c r="L117" s="58"/>
      <c r="M117" s="59"/>
    </row>
    <row r="118" spans="1:13" s="61" customFormat="1" ht="39" customHeight="1" x14ac:dyDescent="0.25">
      <c r="A118" s="148"/>
      <c r="B118" s="121" t="s">
        <v>52</v>
      </c>
      <c r="C118" s="105">
        <v>4492.2</v>
      </c>
      <c r="D118" s="105">
        <v>3644.44</v>
      </c>
      <c r="E118" s="105"/>
      <c r="F118" s="151">
        <f>E118/D118</f>
        <v>0</v>
      </c>
      <c r="G118" s="97"/>
      <c r="H118" s="151">
        <f>G118/D118</f>
        <v>0</v>
      </c>
      <c r="I118" s="152">
        <v>3644.44</v>
      </c>
      <c r="J118" s="191"/>
      <c r="K118" s="58"/>
      <c r="L118" s="58"/>
      <c r="M118" s="59"/>
    </row>
    <row r="119" spans="1:13" s="61" customFormat="1" ht="39" customHeight="1" x14ac:dyDescent="0.25">
      <c r="A119" s="148"/>
      <c r="B119" s="121" t="s">
        <v>38</v>
      </c>
      <c r="C119" s="105">
        <v>273.25</v>
      </c>
      <c r="D119" s="105">
        <v>221.96</v>
      </c>
      <c r="E119" s="105"/>
      <c r="F119" s="103">
        <f t="shared" si="35"/>
        <v>0</v>
      </c>
      <c r="G119" s="105"/>
      <c r="H119" s="151">
        <f t="shared" si="36"/>
        <v>0</v>
      </c>
      <c r="I119" s="152">
        <v>221.96</v>
      </c>
      <c r="J119" s="191"/>
      <c r="K119" s="58"/>
      <c r="L119" s="58"/>
      <c r="M119" s="59"/>
    </row>
    <row r="120" spans="1:13" s="61" customFormat="1" ht="22.5" customHeight="1" x14ac:dyDescent="0.25">
      <c r="A120" s="148"/>
      <c r="B120" s="121" t="s">
        <v>13</v>
      </c>
      <c r="C120" s="105"/>
      <c r="D120" s="99"/>
      <c r="E120" s="105"/>
      <c r="F120" s="103"/>
      <c r="G120" s="97"/>
      <c r="H120" s="103"/>
      <c r="I120" s="153"/>
      <c r="J120" s="191"/>
      <c r="K120" s="58"/>
      <c r="L120" s="58"/>
      <c r="M120" s="59"/>
    </row>
    <row r="121" spans="1:13" s="61" customFormat="1" ht="36" customHeight="1" collapsed="1" x14ac:dyDescent="0.25">
      <c r="A121" s="148"/>
      <c r="B121" s="121" t="s">
        <v>5</v>
      </c>
      <c r="C121" s="105"/>
      <c r="D121" s="99"/>
      <c r="E121" s="105"/>
      <c r="F121" s="103"/>
      <c r="G121" s="97"/>
      <c r="H121" s="103"/>
      <c r="I121" s="153"/>
      <c r="J121" s="191"/>
      <c r="K121" s="58"/>
      <c r="L121" s="58"/>
      <c r="M121" s="59"/>
    </row>
    <row r="122" spans="1:13" s="62" customFormat="1" ht="146.25" customHeight="1" x14ac:dyDescent="0.25">
      <c r="A122" s="148" t="s">
        <v>46</v>
      </c>
      <c r="B122" s="149" t="s">
        <v>40</v>
      </c>
      <c r="C122" s="150">
        <f t="shared" ref="C122:E122" si="40">SUM(C123:C127)</f>
        <v>13.1</v>
      </c>
      <c r="D122" s="150">
        <f t="shared" si="40"/>
        <v>13.1</v>
      </c>
      <c r="E122" s="150">
        <f t="shared" si="40"/>
        <v>6.55</v>
      </c>
      <c r="F122" s="151">
        <f t="shared" ref="F122:F146" si="41">E122/D122</f>
        <v>0.5</v>
      </c>
      <c r="G122" s="127">
        <f>G124</f>
        <v>0</v>
      </c>
      <c r="H122" s="151">
        <f t="shared" ref="H122:H146" si="42">G122/D122</f>
        <v>0</v>
      </c>
      <c r="I122" s="152">
        <f>I124</f>
        <v>13.1</v>
      </c>
      <c r="J122" s="121" t="s">
        <v>66</v>
      </c>
      <c r="K122" s="58"/>
      <c r="L122" s="58"/>
      <c r="M122" s="59"/>
    </row>
    <row r="123" spans="1:13" s="61" customFormat="1" x14ac:dyDescent="0.25">
      <c r="A123" s="148"/>
      <c r="B123" s="121" t="s">
        <v>4</v>
      </c>
      <c r="C123" s="105"/>
      <c r="D123" s="105"/>
      <c r="E123" s="105"/>
      <c r="F123" s="103"/>
      <c r="G123" s="97"/>
      <c r="H123" s="103"/>
      <c r="I123" s="153"/>
      <c r="J123" s="121"/>
      <c r="K123" s="58"/>
      <c r="L123" s="58"/>
      <c r="M123" s="59"/>
    </row>
    <row r="124" spans="1:13" s="61" customFormat="1" x14ac:dyDescent="0.25">
      <c r="A124" s="148"/>
      <c r="B124" s="121" t="s">
        <v>37</v>
      </c>
      <c r="C124" s="105">
        <v>13.1</v>
      </c>
      <c r="D124" s="105">
        <v>13.1</v>
      </c>
      <c r="E124" s="105">
        <v>6.55</v>
      </c>
      <c r="F124" s="103">
        <f t="shared" si="41"/>
        <v>0.5</v>
      </c>
      <c r="G124" s="97"/>
      <c r="H124" s="103">
        <f t="shared" si="42"/>
        <v>0</v>
      </c>
      <c r="I124" s="152">
        <v>13.1</v>
      </c>
      <c r="J124" s="121"/>
      <c r="K124" s="58"/>
      <c r="L124" s="58"/>
      <c r="M124" s="59"/>
    </row>
    <row r="125" spans="1:13" s="61" customFormat="1" x14ac:dyDescent="0.25">
      <c r="A125" s="148"/>
      <c r="B125" s="121" t="s">
        <v>38</v>
      </c>
      <c r="C125" s="105"/>
      <c r="D125" s="105"/>
      <c r="E125" s="105"/>
      <c r="F125" s="103"/>
      <c r="G125" s="97"/>
      <c r="H125" s="103"/>
      <c r="I125" s="153"/>
      <c r="J125" s="121"/>
      <c r="K125" s="58"/>
      <c r="L125" s="58"/>
      <c r="M125" s="59"/>
    </row>
    <row r="126" spans="1:13" s="61" customFormat="1" x14ac:dyDescent="0.25">
      <c r="A126" s="148"/>
      <c r="B126" s="121" t="s">
        <v>13</v>
      </c>
      <c r="C126" s="105"/>
      <c r="D126" s="105"/>
      <c r="E126" s="105"/>
      <c r="F126" s="103"/>
      <c r="G126" s="97"/>
      <c r="H126" s="103"/>
      <c r="I126" s="153"/>
      <c r="J126" s="121"/>
      <c r="K126" s="58"/>
      <c r="L126" s="58"/>
      <c r="M126" s="59"/>
    </row>
    <row r="127" spans="1:13" s="61" customFormat="1" ht="27.75" customHeight="1" collapsed="1" x14ac:dyDescent="0.25">
      <c r="A127" s="148"/>
      <c r="B127" s="121" t="s">
        <v>5</v>
      </c>
      <c r="C127" s="105"/>
      <c r="D127" s="105"/>
      <c r="E127" s="105"/>
      <c r="F127" s="103"/>
      <c r="G127" s="97"/>
      <c r="H127" s="103"/>
      <c r="I127" s="153"/>
      <c r="J127" s="121"/>
      <c r="K127" s="58"/>
      <c r="L127" s="58"/>
      <c r="M127" s="59"/>
    </row>
    <row r="128" spans="1:13" s="154" customFormat="1" ht="84.75" customHeight="1" outlineLevel="1" x14ac:dyDescent="0.25">
      <c r="A128" s="148" t="s">
        <v>47</v>
      </c>
      <c r="B128" s="149" t="s">
        <v>82</v>
      </c>
      <c r="C128" s="150">
        <f>SUM(C129:C133)</f>
        <v>7927.2</v>
      </c>
      <c r="D128" s="150">
        <f t="shared" ref="D128:E128" si="43">SUM(D129:D133)</f>
        <v>7927.2</v>
      </c>
      <c r="E128" s="150">
        <f t="shared" si="43"/>
        <v>0</v>
      </c>
      <c r="F128" s="151">
        <f t="shared" si="41"/>
        <v>0</v>
      </c>
      <c r="G128" s="127">
        <f>SUM(G129:G133)</f>
        <v>0</v>
      </c>
      <c r="H128" s="151">
        <f t="shared" si="42"/>
        <v>0</v>
      </c>
      <c r="I128" s="105">
        <f>I129</f>
        <v>7927.2</v>
      </c>
      <c r="J128" s="191" t="s">
        <v>85</v>
      </c>
      <c r="K128" s="58"/>
      <c r="L128" s="58"/>
      <c r="M128" s="59"/>
    </row>
    <row r="129" spans="1:13" s="61" customFormat="1" outlineLevel="1" x14ac:dyDescent="0.25">
      <c r="A129" s="148"/>
      <c r="B129" s="121" t="s">
        <v>4</v>
      </c>
      <c r="C129" s="105">
        <f>D129</f>
        <v>7927.2</v>
      </c>
      <c r="D129" s="105">
        <f>7134.5+792.7</f>
        <v>7927.2</v>
      </c>
      <c r="E129" s="105"/>
      <c r="F129" s="103">
        <f t="shared" si="41"/>
        <v>0</v>
      </c>
      <c r="G129" s="97"/>
      <c r="H129" s="103">
        <f t="shared" si="42"/>
        <v>0</v>
      </c>
      <c r="I129" s="105">
        <f>7134.5+792.7</f>
        <v>7927.2</v>
      </c>
      <c r="J129" s="191"/>
      <c r="K129" s="58"/>
      <c r="L129" s="58"/>
      <c r="M129" s="59"/>
    </row>
    <row r="130" spans="1:13" s="61" customFormat="1" outlineLevel="1" x14ac:dyDescent="0.25">
      <c r="A130" s="148"/>
      <c r="B130" s="121" t="s">
        <v>37</v>
      </c>
      <c r="C130" s="105"/>
      <c r="D130" s="105"/>
      <c r="E130" s="105"/>
      <c r="F130" s="103"/>
      <c r="G130" s="97"/>
      <c r="H130" s="103"/>
      <c r="I130" s="153"/>
      <c r="J130" s="191"/>
      <c r="K130" s="58"/>
      <c r="L130" s="58"/>
      <c r="M130" s="59"/>
    </row>
    <row r="131" spans="1:13" s="61" customFormat="1" outlineLevel="1" x14ac:dyDescent="0.25">
      <c r="A131" s="148"/>
      <c r="B131" s="121" t="s">
        <v>38</v>
      </c>
      <c r="C131" s="105"/>
      <c r="D131" s="105"/>
      <c r="E131" s="105"/>
      <c r="F131" s="103"/>
      <c r="G131" s="97"/>
      <c r="H131" s="103"/>
      <c r="I131" s="153"/>
      <c r="J131" s="191"/>
      <c r="K131" s="58"/>
      <c r="L131" s="58"/>
      <c r="M131" s="59"/>
    </row>
    <row r="132" spans="1:13" s="61" customFormat="1" outlineLevel="1" x14ac:dyDescent="0.25">
      <c r="A132" s="148"/>
      <c r="B132" s="121" t="s">
        <v>13</v>
      </c>
      <c r="C132" s="105"/>
      <c r="D132" s="99"/>
      <c r="E132" s="105"/>
      <c r="F132" s="103"/>
      <c r="G132" s="97"/>
      <c r="H132" s="103"/>
      <c r="I132" s="153"/>
      <c r="J132" s="191"/>
      <c r="K132" s="58"/>
      <c r="L132" s="58"/>
      <c r="M132" s="59"/>
    </row>
    <row r="133" spans="1:13" s="61" customFormat="1" outlineLevel="1" collapsed="1" x14ac:dyDescent="0.25">
      <c r="A133" s="148"/>
      <c r="B133" s="121" t="s">
        <v>5</v>
      </c>
      <c r="C133" s="105"/>
      <c r="D133" s="99"/>
      <c r="E133" s="105"/>
      <c r="F133" s="103"/>
      <c r="G133" s="97"/>
      <c r="H133" s="103"/>
      <c r="I133" s="153"/>
      <c r="J133" s="191"/>
      <c r="K133" s="58"/>
      <c r="L133" s="58"/>
      <c r="M133" s="59"/>
    </row>
    <row r="134" spans="1:13" s="54" customFormat="1" ht="46.5" customHeight="1" x14ac:dyDescent="0.25">
      <c r="A134" s="125" t="s">
        <v>48</v>
      </c>
      <c r="B134" s="126" t="s">
        <v>41</v>
      </c>
      <c r="C134" s="127">
        <f t="shared" ref="C134:D134" si="44">SUM(C135:C139)</f>
        <v>2043.4</v>
      </c>
      <c r="D134" s="127">
        <f t="shared" si="44"/>
        <v>4139.8</v>
      </c>
      <c r="E134" s="127"/>
      <c r="F134" s="128">
        <f t="shared" si="41"/>
        <v>0</v>
      </c>
      <c r="G134" s="127"/>
      <c r="H134" s="128">
        <f t="shared" si="42"/>
        <v>0</v>
      </c>
      <c r="I134" s="127">
        <f>SUM(I135:I139)</f>
        <v>3420.09</v>
      </c>
      <c r="J134" s="196" t="s">
        <v>99</v>
      </c>
      <c r="K134" s="58"/>
      <c r="L134" s="52"/>
      <c r="M134" s="53"/>
    </row>
    <row r="135" spans="1:13" s="55" customFormat="1" ht="90" customHeight="1" x14ac:dyDescent="0.25">
      <c r="A135" s="125"/>
      <c r="B135" s="96" t="s">
        <v>4</v>
      </c>
      <c r="C135" s="97">
        <v>1565.1</v>
      </c>
      <c r="D135" s="97">
        <v>3170.9</v>
      </c>
      <c r="E135" s="97"/>
      <c r="F135" s="98"/>
      <c r="G135" s="97"/>
      <c r="H135" s="98">
        <f t="shared" si="42"/>
        <v>0</v>
      </c>
      <c r="I135" s="97">
        <f>1565.1+1585.44</f>
        <v>3150.54</v>
      </c>
      <c r="J135" s="196"/>
      <c r="K135" s="58"/>
      <c r="L135" s="52"/>
      <c r="M135" s="53"/>
    </row>
    <row r="136" spans="1:13" s="55" customFormat="1" ht="90" customHeight="1" x14ac:dyDescent="0.25">
      <c r="A136" s="125"/>
      <c r="B136" s="96" t="s">
        <v>37</v>
      </c>
      <c r="C136" s="97">
        <v>478.3</v>
      </c>
      <c r="D136" s="97">
        <v>968.9</v>
      </c>
      <c r="E136" s="97"/>
      <c r="F136" s="98"/>
      <c r="G136" s="97"/>
      <c r="H136" s="98">
        <f t="shared" si="42"/>
        <v>0</v>
      </c>
      <c r="I136" s="97">
        <v>269.55</v>
      </c>
      <c r="J136" s="196"/>
      <c r="K136" s="58"/>
      <c r="L136" s="52"/>
      <c r="M136" s="53"/>
    </row>
    <row r="137" spans="1:13" s="55" customFormat="1" ht="90" customHeight="1" x14ac:dyDescent="0.25">
      <c r="A137" s="125"/>
      <c r="B137" s="96" t="s">
        <v>38</v>
      </c>
      <c r="C137" s="97"/>
      <c r="D137" s="97"/>
      <c r="E137" s="97"/>
      <c r="F137" s="98"/>
      <c r="G137" s="97"/>
      <c r="H137" s="98"/>
      <c r="I137" s="129"/>
      <c r="J137" s="196"/>
      <c r="K137" s="58"/>
      <c r="L137" s="52"/>
      <c r="M137" s="53"/>
    </row>
    <row r="138" spans="1:13" s="55" customFormat="1" ht="49.5" customHeight="1" x14ac:dyDescent="0.25">
      <c r="A138" s="125"/>
      <c r="B138" s="96" t="s">
        <v>13</v>
      </c>
      <c r="C138" s="97"/>
      <c r="D138" s="104"/>
      <c r="E138" s="97"/>
      <c r="F138" s="98"/>
      <c r="G138" s="97"/>
      <c r="H138" s="98"/>
      <c r="I138" s="129"/>
      <c r="J138" s="196"/>
      <c r="K138" s="58"/>
      <c r="L138" s="52"/>
      <c r="M138" s="53"/>
    </row>
    <row r="139" spans="1:13" s="55" customFormat="1" ht="49.5" customHeight="1" x14ac:dyDescent="0.25">
      <c r="A139" s="125"/>
      <c r="B139" s="96" t="s">
        <v>5</v>
      </c>
      <c r="C139" s="97"/>
      <c r="D139" s="104"/>
      <c r="E139" s="97"/>
      <c r="F139" s="98"/>
      <c r="G139" s="97"/>
      <c r="H139" s="98"/>
      <c r="I139" s="129"/>
      <c r="J139" s="196"/>
      <c r="K139" s="58"/>
      <c r="L139" s="52"/>
      <c r="M139" s="53"/>
    </row>
    <row r="140" spans="1:13" s="60" customFormat="1" ht="42" customHeight="1" x14ac:dyDescent="0.25">
      <c r="A140" s="148" t="s">
        <v>49</v>
      </c>
      <c r="B140" s="149" t="s">
        <v>55</v>
      </c>
      <c r="C140" s="150">
        <f t="shared" ref="C140:E140" si="45">SUM(C141:C145)</f>
        <v>0</v>
      </c>
      <c r="D140" s="150">
        <f t="shared" si="45"/>
        <v>0</v>
      </c>
      <c r="E140" s="150">
        <f t="shared" si="45"/>
        <v>0</v>
      </c>
      <c r="F140" s="98"/>
      <c r="G140" s="127">
        <f>SUM(G141:G145)</f>
        <v>0</v>
      </c>
      <c r="H140" s="151"/>
      <c r="I140" s="105">
        <f>I141</f>
        <v>0</v>
      </c>
      <c r="J140" s="194" t="s">
        <v>88</v>
      </c>
      <c r="K140" s="58"/>
      <c r="L140" s="58"/>
      <c r="M140" s="59"/>
    </row>
    <row r="141" spans="1:13" s="61" customFormat="1" x14ac:dyDescent="0.25">
      <c r="A141" s="148"/>
      <c r="B141" s="121" t="s">
        <v>4</v>
      </c>
      <c r="C141" s="105"/>
      <c r="D141" s="105"/>
      <c r="E141" s="105"/>
      <c r="F141" s="98"/>
      <c r="G141" s="97"/>
      <c r="H141" s="103"/>
      <c r="I141" s="105"/>
      <c r="J141" s="194"/>
      <c r="K141" s="58"/>
      <c r="L141" s="58"/>
      <c r="M141" s="59"/>
    </row>
    <row r="142" spans="1:13" s="61" customFormat="1" x14ac:dyDescent="0.25">
      <c r="A142" s="148"/>
      <c r="B142" s="121" t="s">
        <v>37</v>
      </c>
      <c r="C142" s="105"/>
      <c r="D142" s="105"/>
      <c r="E142" s="105"/>
      <c r="F142" s="98"/>
      <c r="G142" s="97"/>
      <c r="H142" s="103"/>
      <c r="I142" s="153"/>
      <c r="J142" s="194"/>
      <c r="K142" s="58"/>
      <c r="L142" s="58"/>
      <c r="M142" s="59"/>
    </row>
    <row r="143" spans="1:13" s="61" customFormat="1" x14ac:dyDescent="0.25">
      <c r="A143" s="148"/>
      <c r="B143" s="121" t="s">
        <v>38</v>
      </c>
      <c r="C143" s="105"/>
      <c r="D143" s="105"/>
      <c r="E143" s="105"/>
      <c r="F143" s="98"/>
      <c r="G143" s="97"/>
      <c r="H143" s="103"/>
      <c r="I143" s="153"/>
      <c r="J143" s="194"/>
      <c r="K143" s="58"/>
      <c r="L143" s="58"/>
      <c r="M143" s="59"/>
    </row>
    <row r="144" spans="1:13" s="61" customFormat="1" x14ac:dyDescent="0.25">
      <c r="A144" s="148"/>
      <c r="B144" s="121" t="s">
        <v>13</v>
      </c>
      <c r="C144" s="105"/>
      <c r="D144" s="99"/>
      <c r="E144" s="105"/>
      <c r="F144" s="103"/>
      <c r="G144" s="97"/>
      <c r="H144" s="103"/>
      <c r="I144" s="153"/>
      <c r="J144" s="194"/>
      <c r="K144" s="58"/>
      <c r="L144" s="58"/>
      <c r="M144" s="59"/>
    </row>
    <row r="145" spans="1:13" s="61" customFormat="1" x14ac:dyDescent="0.25">
      <c r="A145" s="148"/>
      <c r="B145" s="121" t="s">
        <v>5</v>
      </c>
      <c r="C145" s="105"/>
      <c r="D145" s="99"/>
      <c r="E145" s="105"/>
      <c r="F145" s="103"/>
      <c r="G145" s="97"/>
      <c r="H145" s="103"/>
      <c r="I145" s="153"/>
      <c r="J145" s="194"/>
      <c r="K145" s="58"/>
      <c r="L145" s="58"/>
      <c r="M145" s="59"/>
    </row>
    <row r="146" spans="1:13" s="46" customFormat="1" ht="409.5" customHeight="1" x14ac:dyDescent="0.25">
      <c r="A146" s="221" t="s">
        <v>20</v>
      </c>
      <c r="B146" s="208" t="s">
        <v>126</v>
      </c>
      <c r="C146" s="205">
        <f>SUM(C148:C152)</f>
        <v>294503.71000000002</v>
      </c>
      <c r="D146" s="205">
        <f>SUM(D148:D152)</f>
        <v>304571.18</v>
      </c>
      <c r="E146" s="205">
        <f t="shared" ref="E146:G146" si="46">SUM(E148:E152)</f>
        <v>22639.99</v>
      </c>
      <c r="F146" s="204">
        <f t="shared" si="41"/>
        <v>7.4300000000000005E-2</v>
      </c>
      <c r="G146" s="205">
        <f t="shared" si="46"/>
        <v>18052.79</v>
      </c>
      <c r="H146" s="222">
        <f t="shared" si="42"/>
        <v>5.9299999999999999E-2</v>
      </c>
      <c r="I146" s="224">
        <f>I148+I149+I150+I151+I152</f>
        <v>304571.18</v>
      </c>
      <c r="J146" s="187" t="s">
        <v>125</v>
      </c>
      <c r="K146" s="18"/>
      <c r="L146" s="35"/>
      <c r="M146" s="36"/>
    </row>
    <row r="147" spans="1:13" s="46" customFormat="1" ht="291" customHeight="1" x14ac:dyDescent="0.25">
      <c r="A147" s="221"/>
      <c r="B147" s="208"/>
      <c r="C147" s="205"/>
      <c r="D147" s="205"/>
      <c r="E147" s="205"/>
      <c r="F147" s="204"/>
      <c r="G147" s="205"/>
      <c r="H147" s="222"/>
      <c r="I147" s="224"/>
      <c r="J147" s="188"/>
      <c r="K147" s="18"/>
      <c r="L147" s="35"/>
      <c r="M147" s="36"/>
    </row>
    <row r="148" spans="1:13" s="38" customFormat="1" ht="151.5" customHeight="1" x14ac:dyDescent="0.25">
      <c r="A148" s="221"/>
      <c r="B148" s="94" t="s">
        <v>4</v>
      </c>
      <c r="C148" s="97">
        <v>18110.400000000001</v>
      </c>
      <c r="D148" s="97">
        <v>18110.400000000001</v>
      </c>
      <c r="E148" s="97">
        <v>0</v>
      </c>
      <c r="F148" s="109">
        <f>E148/D148</f>
        <v>0</v>
      </c>
      <c r="G148" s="108">
        <v>0</v>
      </c>
      <c r="H148" s="109">
        <f>G148/D148</f>
        <v>0</v>
      </c>
      <c r="I148" s="108">
        <v>18110.400000000001</v>
      </c>
      <c r="J148" s="188"/>
      <c r="K148" s="18"/>
      <c r="L148" s="35"/>
      <c r="M148" s="36"/>
    </row>
    <row r="149" spans="1:13" s="48" customFormat="1" ht="129.75" customHeight="1" x14ac:dyDescent="0.25">
      <c r="A149" s="221"/>
      <c r="B149" s="96" t="s">
        <v>16</v>
      </c>
      <c r="C149" s="97">
        <v>71322.399999999994</v>
      </c>
      <c r="D149" s="97">
        <v>79892.100000000006</v>
      </c>
      <c r="E149" s="97">
        <v>4587.2</v>
      </c>
      <c r="F149" s="109">
        <f>E149/D149</f>
        <v>5.74E-2</v>
      </c>
      <c r="G149" s="108">
        <v>0</v>
      </c>
      <c r="H149" s="109">
        <f>G149/D149</f>
        <v>0</v>
      </c>
      <c r="I149" s="108">
        <v>79892.100000000006</v>
      </c>
      <c r="J149" s="188"/>
      <c r="K149" s="18"/>
      <c r="L149" s="40"/>
      <c r="M149" s="36"/>
    </row>
    <row r="150" spans="1:13" s="38" customFormat="1" ht="74.25" customHeight="1" x14ac:dyDescent="0.25">
      <c r="A150" s="221"/>
      <c r="B150" s="94" t="s">
        <v>11</v>
      </c>
      <c r="C150" s="105">
        <v>14624.89</v>
      </c>
      <c r="D150" s="105">
        <v>16122.66</v>
      </c>
      <c r="E150" s="105">
        <f>G150</f>
        <v>2160.02</v>
      </c>
      <c r="F150" s="113">
        <f>E150/D150</f>
        <v>0.13400000000000001</v>
      </c>
      <c r="G150" s="118">
        <v>2160.02</v>
      </c>
      <c r="H150" s="113">
        <f>G150/D150</f>
        <v>0.13400000000000001</v>
      </c>
      <c r="I150" s="118">
        <v>16122.66</v>
      </c>
      <c r="J150" s="188"/>
      <c r="K150" s="18"/>
      <c r="L150" s="35"/>
      <c r="M150" s="36"/>
    </row>
    <row r="151" spans="1:13" s="38" customFormat="1" ht="96" customHeight="1" x14ac:dyDescent="0.25">
      <c r="A151" s="221"/>
      <c r="B151" s="94" t="s">
        <v>13</v>
      </c>
      <c r="C151" s="97"/>
      <c r="D151" s="97"/>
      <c r="E151" s="106"/>
      <c r="F151" s="98"/>
      <c r="G151" s="106"/>
      <c r="H151" s="70"/>
      <c r="I151" s="21"/>
      <c r="J151" s="188"/>
      <c r="K151" s="18"/>
      <c r="L151" s="35"/>
      <c r="M151" s="36"/>
    </row>
    <row r="152" spans="1:13" s="38" customFormat="1" ht="117" customHeight="1" x14ac:dyDescent="0.25">
      <c r="A152" s="221"/>
      <c r="B152" s="107" t="s">
        <v>5</v>
      </c>
      <c r="C152" s="108">
        <v>190446.02</v>
      </c>
      <c r="D152" s="108">
        <v>190446.02</v>
      </c>
      <c r="E152" s="108">
        <f>G152</f>
        <v>15892.77</v>
      </c>
      <c r="F152" s="109">
        <f t="shared" ref="F152:F168" si="47">E152/D152</f>
        <v>8.3500000000000005E-2</v>
      </c>
      <c r="G152" s="108">
        <v>15892.77</v>
      </c>
      <c r="H152" s="109">
        <f t="shared" ref="H152:H158" si="48">G152/D152</f>
        <v>8.3500000000000005E-2</v>
      </c>
      <c r="I152" s="108">
        <v>190446.02</v>
      </c>
      <c r="J152" s="188"/>
      <c r="K152" s="18"/>
      <c r="L152" s="35"/>
      <c r="M152" s="36"/>
    </row>
    <row r="153" spans="1:13" s="46" customFormat="1" ht="409.5" customHeight="1" x14ac:dyDescent="0.25">
      <c r="A153" s="209" t="s">
        <v>21</v>
      </c>
      <c r="B153" s="208" t="s">
        <v>110</v>
      </c>
      <c r="C153" s="207">
        <f>C155+C156+C157+C158+C159</f>
        <v>32876.800000000003</v>
      </c>
      <c r="D153" s="207">
        <f>D155+D156+D157+D158+D159</f>
        <v>33087.300000000003</v>
      </c>
      <c r="E153" s="207">
        <f>E155+E156+E157+E158+E159</f>
        <v>19613.57</v>
      </c>
      <c r="F153" s="206">
        <f t="shared" si="47"/>
        <v>0.59279999999999999</v>
      </c>
      <c r="G153" s="207">
        <f>G155+G156+G157+G158+G159</f>
        <v>19334.97</v>
      </c>
      <c r="H153" s="206">
        <f t="shared" si="48"/>
        <v>0.58440000000000003</v>
      </c>
      <c r="I153" s="207">
        <f>I155+I156+I157+I158+I159</f>
        <v>33087.300000000003</v>
      </c>
      <c r="J153" s="187" t="s">
        <v>113</v>
      </c>
      <c r="K153" s="18"/>
      <c r="L153" s="35"/>
      <c r="M153" s="36"/>
    </row>
    <row r="154" spans="1:13" s="46" customFormat="1" ht="210" customHeight="1" x14ac:dyDescent="0.25">
      <c r="A154" s="210"/>
      <c r="B154" s="208"/>
      <c r="C154" s="207"/>
      <c r="D154" s="207"/>
      <c r="E154" s="207"/>
      <c r="F154" s="206"/>
      <c r="G154" s="207"/>
      <c r="H154" s="206"/>
      <c r="I154" s="207"/>
      <c r="J154" s="188"/>
      <c r="K154" s="18"/>
      <c r="L154" s="35"/>
      <c r="M154" s="36"/>
    </row>
    <row r="155" spans="1:13" s="38" customFormat="1" x14ac:dyDescent="0.25">
      <c r="A155" s="89"/>
      <c r="B155" s="162" t="s">
        <v>4</v>
      </c>
      <c r="C155" s="105">
        <v>446.3</v>
      </c>
      <c r="D155" s="105">
        <v>446.3</v>
      </c>
      <c r="E155" s="105">
        <v>200</v>
      </c>
      <c r="F155" s="103">
        <f>E155/D155</f>
        <v>0.4481</v>
      </c>
      <c r="G155" s="105">
        <v>200</v>
      </c>
      <c r="H155" s="103">
        <f>G155/D155</f>
        <v>0.4481</v>
      </c>
      <c r="I155" s="105">
        <v>446.3</v>
      </c>
      <c r="J155" s="188"/>
      <c r="K155" s="18"/>
      <c r="L155" s="35"/>
      <c r="M155" s="36"/>
    </row>
    <row r="156" spans="1:13" s="38" customFormat="1" x14ac:dyDescent="0.25">
      <c r="A156" s="89"/>
      <c r="B156" s="162" t="s">
        <v>16</v>
      </c>
      <c r="C156" s="105">
        <v>21104.9</v>
      </c>
      <c r="D156" s="105">
        <v>21104.9</v>
      </c>
      <c r="E156" s="105">
        <v>9790</v>
      </c>
      <c r="F156" s="103">
        <f t="shared" si="47"/>
        <v>0.46389999999999998</v>
      </c>
      <c r="G156" s="105">
        <v>9511.4</v>
      </c>
      <c r="H156" s="103">
        <f t="shared" si="48"/>
        <v>0.45069999999999999</v>
      </c>
      <c r="I156" s="105">
        <f>9518+11480.2+106.7</f>
        <v>21104.9</v>
      </c>
      <c r="J156" s="188"/>
      <c r="K156" s="18"/>
      <c r="L156" s="35"/>
      <c r="M156" s="36"/>
    </row>
    <row r="157" spans="1:13" s="38" customFormat="1" x14ac:dyDescent="0.25">
      <c r="A157" s="89"/>
      <c r="B157" s="162" t="s">
        <v>11</v>
      </c>
      <c r="C157" s="105">
        <v>6069.57</v>
      </c>
      <c r="D157" s="105">
        <v>3018.8</v>
      </c>
      <c r="E157" s="105">
        <f>G157</f>
        <v>1227.55</v>
      </c>
      <c r="F157" s="103">
        <f t="shared" si="47"/>
        <v>0.40660000000000002</v>
      </c>
      <c r="G157" s="105">
        <v>1227.55</v>
      </c>
      <c r="H157" s="103">
        <f t="shared" si="48"/>
        <v>0.40660000000000002</v>
      </c>
      <c r="I157" s="105">
        <f>D157</f>
        <v>3018.8</v>
      </c>
      <c r="J157" s="188"/>
      <c r="K157" s="18"/>
      <c r="L157" s="35"/>
      <c r="M157" s="36"/>
    </row>
    <row r="158" spans="1:13" s="38" customFormat="1" x14ac:dyDescent="0.25">
      <c r="A158" s="89"/>
      <c r="B158" s="162" t="s">
        <v>13</v>
      </c>
      <c r="C158" s="105">
        <v>5256.03</v>
      </c>
      <c r="D158" s="105">
        <v>8517.2999999999993</v>
      </c>
      <c r="E158" s="105">
        <f>G158</f>
        <v>8396.02</v>
      </c>
      <c r="F158" s="103">
        <f t="shared" si="47"/>
        <v>0.98580000000000001</v>
      </c>
      <c r="G158" s="105">
        <v>8396.02</v>
      </c>
      <c r="H158" s="103">
        <f t="shared" si="48"/>
        <v>0.98580000000000001</v>
      </c>
      <c r="I158" s="105">
        <f>D158</f>
        <v>8517.2999999999993</v>
      </c>
      <c r="J158" s="188"/>
      <c r="K158" s="18"/>
      <c r="L158" s="35"/>
      <c r="M158" s="36"/>
    </row>
    <row r="159" spans="1:13" s="38" customFormat="1" x14ac:dyDescent="0.25">
      <c r="A159" s="89"/>
      <c r="B159" s="162" t="s">
        <v>5</v>
      </c>
      <c r="C159" s="20"/>
      <c r="D159" s="20"/>
      <c r="E159" s="20"/>
      <c r="F159" s="69"/>
      <c r="G159" s="20"/>
      <c r="H159" s="69"/>
      <c r="I159" s="20"/>
      <c r="J159" s="188"/>
      <c r="K159" s="18"/>
      <c r="L159" s="35"/>
      <c r="M159" s="36"/>
    </row>
    <row r="160" spans="1:13" s="33" customFormat="1" ht="88.5" customHeight="1" x14ac:dyDescent="0.25">
      <c r="A160" s="75" t="s">
        <v>22</v>
      </c>
      <c r="B160" s="73" t="s">
        <v>68</v>
      </c>
      <c r="C160" s="99"/>
      <c r="D160" s="99"/>
      <c r="E160" s="99"/>
      <c r="F160" s="103"/>
      <c r="G160" s="74"/>
      <c r="H160" s="101"/>
      <c r="I160" s="102"/>
      <c r="J160" s="223" t="s">
        <v>36</v>
      </c>
      <c r="K160" s="58"/>
      <c r="L160" s="58"/>
      <c r="M160" s="59"/>
    </row>
    <row r="161" spans="1:13" s="33" customFormat="1" x14ac:dyDescent="0.25">
      <c r="A161" s="75"/>
      <c r="B161" s="91" t="s">
        <v>4</v>
      </c>
      <c r="C161" s="99"/>
      <c r="D161" s="99"/>
      <c r="E161" s="99"/>
      <c r="F161" s="103"/>
      <c r="G161" s="74"/>
      <c r="H161" s="101"/>
      <c r="I161" s="102"/>
      <c r="J161" s="223"/>
      <c r="K161" s="58"/>
      <c r="L161" s="58"/>
      <c r="M161" s="59"/>
    </row>
    <row r="162" spans="1:13" s="33" customFormat="1" x14ac:dyDescent="0.25">
      <c r="A162" s="75"/>
      <c r="B162" s="91" t="s">
        <v>16</v>
      </c>
      <c r="C162" s="99"/>
      <c r="D162" s="99"/>
      <c r="E162" s="99"/>
      <c r="F162" s="103"/>
      <c r="G162" s="74"/>
      <c r="H162" s="101"/>
      <c r="I162" s="102"/>
      <c r="J162" s="223"/>
      <c r="K162" s="58"/>
      <c r="L162" s="58"/>
      <c r="M162" s="59"/>
    </row>
    <row r="163" spans="1:13" s="33" customFormat="1" x14ac:dyDescent="0.25">
      <c r="A163" s="75"/>
      <c r="B163" s="91" t="s">
        <v>11</v>
      </c>
      <c r="C163" s="99"/>
      <c r="D163" s="99"/>
      <c r="E163" s="99"/>
      <c r="F163" s="103"/>
      <c r="G163" s="74"/>
      <c r="H163" s="101"/>
      <c r="I163" s="102"/>
      <c r="J163" s="223"/>
      <c r="K163" s="58"/>
      <c r="L163" s="58"/>
      <c r="M163" s="59"/>
    </row>
    <row r="164" spans="1:13" s="33" customFormat="1" x14ac:dyDescent="0.25">
      <c r="A164" s="75"/>
      <c r="B164" s="91" t="s">
        <v>13</v>
      </c>
      <c r="C164" s="99"/>
      <c r="D164" s="99"/>
      <c r="E164" s="99"/>
      <c r="F164" s="103"/>
      <c r="G164" s="74"/>
      <c r="H164" s="101"/>
      <c r="I164" s="102"/>
      <c r="J164" s="223"/>
      <c r="K164" s="58"/>
      <c r="L164" s="58"/>
      <c r="M164" s="59"/>
    </row>
    <row r="165" spans="1:13" s="33" customFormat="1" x14ac:dyDescent="0.25">
      <c r="A165" s="75"/>
      <c r="B165" s="91" t="s">
        <v>5</v>
      </c>
      <c r="C165" s="99"/>
      <c r="D165" s="99"/>
      <c r="E165" s="99"/>
      <c r="F165" s="103"/>
      <c r="G165" s="74"/>
      <c r="H165" s="101"/>
      <c r="I165" s="102"/>
      <c r="J165" s="223"/>
      <c r="K165" s="58"/>
      <c r="L165" s="58"/>
      <c r="M165" s="59"/>
    </row>
    <row r="166" spans="1:13" s="47" customFormat="1" ht="132.75" customHeight="1" x14ac:dyDescent="0.25">
      <c r="A166" s="110" t="s">
        <v>23</v>
      </c>
      <c r="B166" s="111" t="s">
        <v>95</v>
      </c>
      <c r="C166" s="112">
        <f>SUM(C167:C171)</f>
        <v>252.2</v>
      </c>
      <c r="D166" s="112">
        <f t="shared" ref="D166:I166" si="49">SUM(D167:D171)</f>
        <v>252.2</v>
      </c>
      <c r="E166" s="112">
        <f t="shared" si="49"/>
        <v>14.28</v>
      </c>
      <c r="F166" s="113">
        <f t="shared" si="47"/>
        <v>5.6599999999999998E-2</v>
      </c>
      <c r="G166" s="112">
        <f t="shared" si="49"/>
        <v>14.12</v>
      </c>
      <c r="H166" s="114">
        <f>G166/D166*100</f>
        <v>5.5987</v>
      </c>
      <c r="I166" s="179">
        <f t="shared" si="49"/>
        <v>252.2</v>
      </c>
      <c r="J166" s="223" t="s">
        <v>89</v>
      </c>
      <c r="K166" s="18"/>
      <c r="L166" s="35"/>
      <c r="M166" s="36"/>
    </row>
    <row r="167" spans="1:13" s="47" customFormat="1" x14ac:dyDescent="0.25">
      <c r="A167" s="110"/>
      <c r="B167" s="115" t="s">
        <v>4</v>
      </c>
      <c r="C167" s="108"/>
      <c r="D167" s="108"/>
      <c r="E167" s="108"/>
      <c r="F167" s="113"/>
      <c r="G167" s="108"/>
      <c r="H167" s="109"/>
      <c r="I167" s="97"/>
      <c r="J167" s="223"/>
      <c r="K167" s="18"/>
      <c r="L167" s="35"/>
      <c r="M167" s="36"/>
    </row>
    <row r="168" spans="1:13" s="47" customFormat="1" x14ac:dyDescent="0.25">
      <c r="A168" s="110"/>
      <c r="B168" s="115" t="s">
        <v>16</v>
      </c>
      <c r="C168" s="108">
        <v>252.2</v>
      </c>
      <c r="D168" s="108">
        <v>252.2</v>
      </c>
      <c r="E168" s="108">
        <v>14.28</v>
      </c>
      <c r="F168" s="113">
        <f t="shared" si="47"/>
        <v>5.6599999999999998E-2</v>
      </c>
      <c r="G168" s="108">
        <v>14.12</v>
      </c>
      <c r="H168" s="109">
        <f>G168/D168*100</f>
        <v>5.5987</v>
      </c>
      <c r="I168" s="97">
        <v>252.2</v>
      </c>
      <c r="J168" s="223"/>
      <c r="K168" s="18"/>
      <c r="L168" s="35"/>
      <c r="M168" s="36"/>
    </row>
    <row r="169" spans="1:13" s="47" customFormat="1" x14ac:dyDescent="0.25">
      <c r="A169" s="110"/>
      <c r="B169" s="115" t="s">
        <v>11</v>
      </c>
      <c r="C169" s="108"/>
      <c r="D169" s="108"/>
      <c r="E169" s="108"/>
      <c r="F169" s="109"/>
      <c r="G169" s="108"/>
      <c r="H169" s="109"/>
      <c r="I169" s="21"/>
      <c r="J169" s="223"/>
      <c r="K169" s="18"/>
      <c r="L169" s="35"/>
      <c r="M169" s="36"/>
    </row>
    <row r="170" spans="1:13" s="47" customFormat="1" x14ac:dyDescent="0.25">
      <c r="A170" s="110"/>
      <c r="B170" s="115" t="s">
        <v>13</v>
      </c>
      <c r="C170" s="108"/>
      <c r="D170" s="108"/>
      <c r="E170" s="108"/>
      <c r="F170" s="109"/>
      <c r="G170" s="108"/>
      <c r="H170" s="109"/>
      <c r="I170" s="21"/>
      <c r="J170" s="223"/>
      <c r="K170" s="18"/>
      <c r="L170" s="35"/>
      <c r="M170" s="36"/>
    </row>
    <row r="171" spans="1:13" s="47" customFormat="1" x14ac:dyDescent="0.25">
      <c r="A171" s="110"/>
      <c r="B171" s="115" t="s">
        <v>5</v>
      </c>
      <c r="C171" s="108"/>
      <c r="D171" s="108"/>
      <c r="E171" s="108"/>
      <c r="F171" s="109"/>
      <c r="G171" s="108"/>
      <c r="H171" s="109"/>
      <c r="I171" s="21"/>
      <c r="J171" s="223"/>
      <c r="K171" s="18"/>
      <c r="L171" s="35"/>
      <c r="M171" s="36"/>
    </row>
    <row r="172" spans="1:13" s="49" customFormat="1" ht="222.75" customHeight="1" x14ac:dyDescent="0.25">
      <c r="A172" s="163" t="s">
        <v>24</v>
      </c>
      <c r="B172" s="93" t="s">
        <v>111</v>
      </c>
      <c r="C172" s="99">
        <f>C174+C173+C175+C176+C177</f>
        <v>235712.5</v>
      </c>
      <c r="D172" s="99">
        <f>D174+D173+D175+D176+D177</f>
        <v>240755.92</v>
      </c>
      <c r="E172" s="99">
        <f t="shared" ref="E172" si="50">E174+E173+E175+E176+E177</f>
        <v>85156.5</v>
      </c>
      <c r="F172" s="101">
        <f>E172/D172</f>
        <v>0.35370000000000001</v>
      </c>
      <c r="G172" s="161">
        <f>G174+G173+G175+G176+G177</f>
        <v>85156.54</v>
      </c>
      <c r="H172" s="101">
        <f t="shared" ref="H172" si="51">G172/D172</f>
        <v>0.35370000000000001</v>
      </c>
      <c r="I172" s="99">
        <f>I174+I173+I175+I176+I177</f>
        <v>240755.92</v>
      </c>
      <c r="J172" s="187" t="s">
        <v>118</v>
      </c>
      <c r="K172" s="18"/>
      <c r="L172" s="35"/>
      <c r="M172" s="36"/>
    </row>
    <row r="173" spans="1:13" s="38" customFormat="1" ht="95.25" customHeight="1" x14ac:dyDescent="0.25">
      <c r="A173" s="163"/>
      <c r="B173" s="162" t="s">
        <v>4</v>
      </c>
      <c r="C173" s="20"/>
      <c r="D173" s="20"/>
      <c r="E173" s="20"/>
      <c r="F173" s="69"/>
      <c r="G173" s="21"/>
      <c r="H173" s="69"/>
      <c r="I173" s="20"/>
      <c r="J173" s="188"/>
      <c r="K173" s="18"/>
      <c r="L173" s="35"/>
      <c r="M173" s="36"/>
    </row>
    <row r="174" spans="1:13" s="38" customFormat="1" ht="120.75" customHeight="1" x14ac:dyDescent="0.25">
      <c r="A174" s="163"/>
      <c r="B174" s="162" t="s">
        <v>16</v>
      </c>
      <c r="C174" s="105">
        <v>224499.20000000001</v>
      </c>
      <c r="D174" s="105">
        <v>224499.20000000001</v>
      </c>
      <c r="E174" s="105">
        <v>80302.559999999998</v>
      </c>
      <c r="F174" s="103">
        <f>E174/D174</f>
        <v>0.35770000000000002</v>
      </c>
      <c r="G174" s="97">
        <v>80302.600000000006</v>
      </c>
      <c r="H174" s="103">
        <f>G174/D174</f>
        <v>0.35770000000000002</v>
      </c>
      <c r="I174" s="105">
        <v>224499.20000000001</v>
      </c>
      <c r="J174" s="188"/>
      <c r="K174" s="18"/>
      <c r="L174" s="35"/>
      <c r="M174" s="36"/>
    </row>
    <row r="175" spans="1:13" s="38" customFormat="1" ht="128.25" customHeight="1" x14ac:dyDescent="0.25">
      <c r="A175" s="163"/>
      <c r="B175" s="162" t="s">
        <v>11</v>
      </c>
      <c r="C175" s="105">
        <f>11213.3-C176</f>
        <v>11175.2</v>
      </c>
      <c r="D175" s="105">
        <v>12237.34</v>
      </c>
      <c r="E175" s="105">
        <f>G175</f>
        <v>4853.9399999999996</v>
      </c>
      <c r="F175" s="103">
        <f>E175/D175</f>
        <v>0.39660000000000001</v>
      </c>
      <c r="G175" s="105">
        <v>4853.9399999999996</v>
      </c>
      <c r="H175" s="103">
        <f>G175/D175</f>
        <v>0.39660000000000001</v>
      </c>
      <c r="I175" s="105">
        <v>12237.34</v>
      </c>
      <c r="J175" s="188"/>
      <c r="K175" s="18"/>
      <c r="L175" s="35"/>
      <c r="M175" s="36"/>
    </row>
    <row r="176" spans="1:13" s="38" customFormat="1" ht="95.25" customHeight="1" x14ac:dyDescent="0.25">
      <c r="A176" s="163"/>
      <c r="B176" s="162" t="s">
        <v>13</v>
      </c>
      <c r="C176" s="105">
        <v>38.1</v>
      </c>
      <c r="D176" s="105">
        <v>4019.38</v>
      </c>
      <c r="E176" s="105">
        <f>G176</f>
        <v>0</v>
      </c>
      <c r="F176" s="103"/>
      <c r="G176" s="97"/>
      <c r="H176" s="103"/>
      <c r="I176" s="105">
        <f>D176</f>
        <v>4019.38</v>
      </c>
      <c r="J176" s="188"/>
      <c r="K176" s="18"/>
      <c r="L176" s="35"/>
      <c r="M176" s="36"/>
    </row>
    <row r="177" spans="1:13" s="38" customFormat="1" ht="22.5" customHeight="1" x14ac:dyDescent="0.25">
      <c r="A177" s="163"/>
      <c r="B177" s="162" t="s">
        <v>5</v>
      </c>
      <c r="C177" s="20"/>
      <c r="D177" s="20"/>
      <c r="E177" s="20"/>
      <c r="F177" s="69"/>
      <c r="G177" s="21"/>
      <c r="H177" s="69"/>
      <c r="I177" s="20"/>
      <c r="J177" s="188"/>
      <c r="K177" s="18"/>
      <c r="L177" s="35"/>
      <c r="M177" s="36"/>
    </row>
    <row r="178" spans="1:13" s="34" customFormat="1" ht="63.75" customHeight="1" x14ac:dyDescent="0.25">
      <c r="A178" s="75" t="s">
        <v>25</v>
      </c>
      <c r="B178" s="73" t="s">
        <v>69</v>
      </c>
      <c r="C178" s="99"/>
      <c r="D178" s="99"/>
      <c r="E178" s="100"/>
      <c r="F178" s="101"/>
      <c r="G178" s="74"/>
      <c r="H178" s="101"/>
      <c r="I178" s="102"/>
      <c r="J178" s="79" t="s">
        <v>36</v>
      </c>
      <c r="K178" s="58"/>
      <c r="L178" s="58"/>
      <c r="M178" s="59"/>
    </row>
    <row r="179" spans="1:13" s="39" customFormat="1" ht="128.25" customHeight="1" x14ac:dyDescent="0.4">
      <c r="A179" s="110" t="s">
        <v>26</v>
      </c>
      <c r="B179" s="116" t="s">
        <v>96</v>
      </c>
      <c r="C179" s="112">
        <f>SUM(C180:C184)</f>
        <v>421455</v>
      </c>
      <c r="D179" s="112">
        <f t="shared" ref="D179:G179" si="52">SUM(D180:D184)</f>
        <v>421455</v>
      </c>
      <c r="E179" s="112">
        <f t="shared" si="52"/>
        <v>218925.84</v>
      </c>
      <c r="F179" s="114">
        <f>E179/D179</f>
        <v>0.51949999999999996</v>
      </c>
      <c r="G179" s="112">
        <f t="shared" si="52"/>
        <v>218925.84</v>
      </c>
      <c r="H179" s="114">
        <f>G179/D179</f>
        <v>0.51949999999999996</v>
      </c>
      <c r="I179" s="112">
        <f>SUM(I180:I184)</f>
        <v>421455</v>
      </c>
      <c r="J179" s="187" t="s">
        <v>98</v>
      </c>
      <c r="K179" s="18"/>
      <c r="L179" s="35"/>
      <c r="M179" s="36"/>
    </row>
    <row r="180" spans="1:13" s="39" customFormat="1" ht="102.75" customHeight="1" x14ac:dyDescent="0.4">
      <c r="A180" s="110"/>
      <c r="B180" s="107" t="s">
        <v>4</v>
      </c>
      <c r="C180" s="108"/>
      <c r="D180" s="108"/>
      <c r="E180" s="108"/>
      <c r="F180" s="109"/>
      <c r="G180" s="108"/>
      <c r="H180" s="109"/>
      <c r="I180" s="21"/>
      <c r="J180" s="188"/>
      <c r="K180" s="18"/>
      <c r="L180" s="35"/>
      <c r="M180" s="36"/>
    </row>
    <row r="181" spans="1:13" s="41" customFormat="1" ht="102.75" customHeight="1" x14ac:dyDescent="0.4">
      <c r="A181" s="117"/>
      <c r="B181" s="115" t="s">
        <v>16</v>
      </c>
      <c r="C181" s="108">
        <v>400380.6</v>
      </c>
      <c r="D181" s="108">
        <v>400380.6</v>
      </c>
      <c r="E181" s="108">
        <v>207979.55</v>
      </c>
      <c r="F181" s="109">
        <f>E181/D181</f>
        <v>0.51949999999999996</v>
      </c>
      <c r="G181" s="108">
        <v>207979.55</v>
      </c>
      <c r="H181" s="109">
        <f>G181/D181</f>
        <v>0.51949999999999996</v>
      </c>
      <c r="I181" s="108">
        <f>368367.5+32013.1</f>
        <v>400380.6</v>
      </c>
      <c r="J181" s="188"/>
      <c r="K181" s="18"/>
      <c r="L181" s="40"/>
      <c r="M181" s="36"/>
    </row>
    <row r="182" spans="1:13" s="41" customFormat="1" ht="102.75" customHeight="1" x14ac:dyDescent="0.4">
      <c r="A182" s="117"/>
      <c r="B182" s="115" t="s">
        <v>11</v>
      </c>
      <c r="C182" s="108">
        <v>21074.400000000001</v>
      </c>
      <c r="D182" s="108">
        <v>21074.400000000001</v>
      </c>
      <c r="E182" s="108">
        <f>G182</f>
        <v>10946.29</v>
      </c>
      <c r="F182" s="109">
        <f>E182/D182</f>
        <v>0.51939999999999997</v>
      </c>
      <c r="G182" s="108">
        <v>10946.29</v>
      </c>
      <c r="H182" s="109">
        <f>G182/D182</f>
        <v>0.51939999999999997</v>
      </c>
      <c r="I182" s="108">
        <f>19389.5+1684.9</f>
        <v>21074.400000000001</v>
      </c>
      <c r="J182" s="188"/>
      <c r="K182" s="18"/>
      <c r="L182" s="40"/>
      <c r="M182" s="36"/>
    </row>
    <row r="183" spans="1:13" s="39" customFormat="1" ht="65.25" customHeight="1" x14ac:dyDescent="0.4">
      <c r="A183" s="110"/>
      <c r="B183" s="107" t="s">
        <v>13</v>
      </c>
      <c r="C183" s="108">
        <v>0</v>
      </c>
      <c r="D183" s="108">
        <v>0</v>
      </c>
      <c r="E183" s="108">
        <v>0</v>
      </c>
      <c r="F183" s="109"/>
      <c r="G183" s="108"/>
      <c r="H183" s="109"/>
      <c r="I183" s="21">
        <v>0</v>
      </c>
      <c r="J183" s="188"/>
      <c r="K183" s="18"/>
      <c r="L183" s="35"/>
      <c r="M183" s="36"/>
    </row>
    <row r="184" spans="1:13" s="39" customFormat="1" ht="65.25" customHeight="1" x14ac:dyDescent="0.4">
      <c r="A184" s="110"/>
      <c r="B184" s="107" t="s">
        <v>5</v>
      </c>
      <c r="C184" s="118"/>
      <c r="D184" s="118"/>
      <c r="E184" s="118"/>
      <c r="F184" s="113"/>
      <c r="G184" s="108"/>
      <c r="H184" s="113"/>
      <c r="I184" s="20"/>
      <c r="J184" s="188"/>
      <c r="K184" s="18"/>
      <c r="L184" s="35"/>
      <c r="M184" s="36"/>
    </row>
    <row r="185" spans="1:13" s="85" customFormat="1" ht="75.75" customHeight="1" x14ac:dyDescent="0.25">
      <c r="A185" s="75" t="s">
        <v>27</v>
      </c>
      <c r="B185" s="73" t="s">
        <v>70</v>
      </c>
      <c r="C185" s="99"/>
      <c r="D185" s="99"/>
      <c r="E185" s="100"/>
      <c r="F185" s="101"/>
      <c r="G185" s="74"/>
      <c r="H185" s="101"/>
      <c r="I185" s="102"/>
      <c r="J185" s="79" t="s">
        <v>36</v>
      </c>
      <c r="K185" s="58"/>
      <c r="L185" s="58"/>
      <c r="M185" s="59"/>
    </row>
    <row r="186" spans="1:13" s="80" customFormat="1" ht="121.5" x14ac:dyDescent="0.25">
      <c r="A186" s="92" t="s">
        <v>30</v>
      </c>
      <c r="B186" s="93" t="s">
        <v>90</v>
      </c>
      <c r="C186" s="74">
        <f>C187+C188+C189</f>
        <v>0</v>
      </c>
      <c r="D186" s="74">
        <f t="shared" ref="D186:E186" si="53">D187+D188+D189</f>
        <v>0</v>
      </c>
      <c r="E186" s="74">
        <f t="shared" si="53"/>
        <v>0</v>
      </c>
      <c r="F186" s="76"/>
      <c r="G186" s="74">
        <f>G187+G188+G189</f>
        <v>0</v>
      </c>
      <c r="H186" s="76"/>
      <c r="I186" s="74">
        <f>I187+I188+I189</f>
        <v>0</v>
      </c>
      <c r="J186" s="191" t="s">
        <v>36</v>
      </c>
      <c r="K186" s="58"/>
      <c r="L186" s="52"/>
      <c r="M186" s="53"/>
    </row>
    <row r="187" spans="1:13" s="81" customFormat="1" x14ac:dyDescent="0.25">
      <c r="A187" s="95"/>
      <c r="B187" s="96" t="s">
        <v>4</v>
      </c>
      <c r="C187" s="97"/>
      <c r="D187" s="97"/>
      <c r="E187" s="97"/>
      <c r="F187" s="98"/>
      <c r="G187" s="97"/>
      <c r="H187" s="98"/>
      <c r="I187" s="97"/>
      <c r="J187" s="191"/>
      <c r="K187" s="58"/>
      <c r="L187" s="52"/>
      <c r="M187" s="53"/>
    </row>
    <row r="188" spans="1:13" s="81" customFormat="1" x14ac:dyDescent="0.25">
      <c r="A188" s="95"/>
      <c r="B188" s="96" t="s">
        <v>16</v>
      </c>
      <c r="C188" s="97"/>
      <c r="D188" s="97"/>
      <c r="E188" s="97"/>
      <c r="F188" s="98"/>
      <c r="G188" s="97"/>
      <c r="H188" s="98"/>
      <c r="I188" s="97"/>
      <c r="J188" s="191"/>
      <c r="K188" s="58"/>
      <c r="L188" s="52"/>
      <c r="M188" s="53"/>
    </row>
    <row r="189" spans="1:13" s="81" customFormat="1" x14ac:dyDescent="0.25">
      <c r="A189" s="95"/>
      <c r="B189" s="96" t="s">
        <v>11</v>
      </c>
      <c r="C189" s="97"/>
      <c r="D189" s="97"/>
      <c r="E189" s="97"/>
      <c r="F189" s="98"/>
      <c r="G189" s="97"/>
      <c r="H189" s="98"/>
      <c r="I189" s="97"/>
      <c r="J189" s="191"/>
      <c r="K189" s="58"/>
      <c r="L189" s="52"/>
      <c r="M189" s="53"/>
    </row>
    <row r="190" spans="1:13" s="81" customFormat="1" x14ac:dyDescent="0.25">
      <c r="A190" s="95"/>
      <c r="B190" s="96" t="s">
        <v>13</v>
      </c>
      <c r="C190" s="97"/>
      <c r="D190" s="97"/>
      <c r="E190" s="97"/>
      <c r="F190" s="98"/>
      <c r="G190" s="97"/>
      <c r="H190" s="98"/>
      <c r="I190" s="97"/>
      <c r="J190" s="191"/>
      <c r="K190" s="58"/>
      <c r="L190" s="52"/>
      <c r="M190" s="53"/>
    </row>
    <row r="191" spans="1:13" s="81" customFormat="1" x14ac:dyDescent="0.25">
      <c r="A191" s="95"/>
      <c r="B191" s="96" t="s">
        <v>5</v>
      </c>
      <c r="C191" s="97"/>
      <c r="D191" s="97"/>
      <c r="E191" s="97"/>
      <c r="F191" s="98"/>
      <c r="G191" s="97"/>
      <c r="H191" s="98"/>
      <c r="I191" s="97"/>
      <c r="J191" s="191"/>
      <c r="K191" s="58"/>
      <c r="L191" s="52"/>
      <c r="M191" s="53"/>
    </row>
    <row r="192" spans="1:13" s="82" customFormat="1" ht="74.25" customHeight="1" x14ac:dyDescent="0.25">
      <c r="A192" s="75" t="s">
        <v>29</v>
      </c>
      <c r="B192" s="73" t="s">
        <v>71</v>
      </c>
      <c r="C192" s="74"/>
      <c r="D192" s="74"/>
      <c r="E192" s="74"/>
      <c r="F192" s="76"/>
      <c r="G192" s="74"/>
      <c r="H192" s="76"/>
      <c r="I192" s="78"/>
      <c r="J192" s="79" t="s">
        <v>36</v>
      </c>
      <c r="K192" s="58"/>
      <c r="L192" s="58"/>
      <c r="M192" s="59"/>
    </row>
    <row r="193" spans="1:13" s="82" customFormat="1" ht="72.75" customHeight="1" x14ac:dyDescent="0.25">
      <c r="A193" s="75" t="s">
        <v>28</v>
      </c>
      <c r="B193" s="73" t="s">
        <v>72</v>
      </c>
      <c r="C193" s="74"/>
      <c r="D193" s="74"/>
      <c r="E193" s="74"/>
      <c r="F193" s="76"/>
      <c r="G193" s="74"/>
      <c r="H193" s="76"/>
      <c r="I193" s="78"/>
      <c r="J193" s="79" t="s">
        <v>36</v>
      </c>
      <c r="K193" s="58"/>
      <c r="L193" s="58"/>
      <c r="M193" s="59"/>
    </row>
    <row r="194" spans="1:13" s="86" customFormat="1" ht="94.5" customHeight="1" x14ac:dyDescent="0.4">
      <c r="A194" s="75" t="s">
        <v>73</v>
      </c>
      <c r="B194" s="73" t="s">
        <v>59</v>
      </c>
      <c r="C194" s="74"/>
      <c r="D194" s="74"/>
      <c r="E194" s="77"/>
      <c r="F194" s="76"/>
      <c r="G194" s="74"/>
      <c r="H194" s="76"/>
      <c r="I194" s="78"/>
      <c r="J194" s="79" t="s">
        <v>36</v>
      </c>
      <c r="K194" s="58"/>
      <c r="L194" s="58"/>
      <c r="M194" s="59"/>
    </row>
    <row r="195" spans="1:13" s="39" customFormat="1" ht="210" customHeight="1" x14ac:dyDescent="0.4">
      <c r="A195" s="163" t="s">
        <v>57</v>
      </c>
      <c r="B195" s="160" t="s">
        <v>112</v>
      </c>
      <c r="C195" s="99">
        <f>SUM(C196:C199)</f>
        <v>34441.199999999997</v>
      </c>
      <c r="D195" s="99">
        <f>SUM(D196:D199)</f>
        <v>34509.78</v>
      </c>
      <c r="E195" s="99">
        <f>SUM(E196:E199)</f>
        <v>18009</v>
      </c>
      <c r="F195" s="101">
        <f>E195/D195</f>
        <v>0.52190000000000003</v>
      </c>
      <c r="G195" s="161">
        <f>SUM(G196:G199)</f>
        <v>17733.099999999999</v>
      </c>
      <c r="H195" s="101">
        <f>G195/D195</f>
        <v>0.51390000000000002</v>
      </c>
      <c r="I195" s="99">
        <f>SUM(I196:I199)</f>
        <v>34509.78</v>
      </c>
      <c r="J195" s="223" t="s">
        <v>116</v>
      </c>
      <c r="K195" s="18"/>
      <c r="L195" s="35"/>
      <c r="M195" s="36"/>
    </row>
    <row r="196" spans="1:13" s="51" customFormat="1" ht="33.75" customHeight="1" x14ac:dyDescent="0.4">
      <c r="A196" s="163"/>
      <c r="B196" s="162" t="s">
        <v>4</v>
      </c>
      <c r="C196" s="105">
        <v>30698.7</v>
      </c>
      <c r="D196" s="105">
        <v>30698.7</v>
      </c>
      <c r="E196" s="105">
        <f>G196</f>
        <v>17000</v>
      </c>
      <c r="F196" s="103">
        <f>E196/D196</f>
        <v>0.55379999999999996</v>
      </c>
      <c r="G196" s="97">
        <v>17000</v>
      </c>
      <c r="H196" s="103">
        <f t="shared" ref="H196:H198" si="54">G196/D196</f>
        <v>0.55379999999999996</v>
      </c>
      <c r="I196" s="105">
        <v>30698.7</v>
      </c>
      <c r="J196" s="223"/>
      <c r="K196" s="18"/>
      <c r="L196" s="35"/>
      <c r="M196" s="50"/>
    </row>
    <row r="197" spans="1:13" s="51" customFormat="1" ht="33.75" customHeight="1" x14ac:dyDescent="0.4">
      <c r="A197" s="163"/>
      <c r="B197" s="162" t="s">
        <v>16</v>
      </c>
      <c r="C197" s="105">
        <v>3742.5</v>
      </c>
      <c r="D197" s="105">
        <v>3742.5</v>
      </c>
      <c r="E197" s="105">
        <v>1000</v>
      </c>
      <c r="F197" s="103">
        <f>E197/D197</f>
        <v>0.26719999999999999</v>
      </c>
      <c r="G197" s="97">
        <v>724.1</v>
      </c>
      <c r="H197" s="103">
        <f t="shared" si="54"/>
        <v>0.19350000000000001</v>
      </c>
      <c r="I197" s="105">
        <v>3742.5</v>
      </c>
      <c r="J197" s="223"/>
      <c r="K197" s="18"/>
      <c r="L197" s="35"/>
      <c r="M197" s="50"/>
    </row>
    <row r="198" spans="1:13" s="51" customFormat="1" ht="33.75" customHeight="1" x14ac:dyDescent="0.4">
      <c r="A198" s="163"/>
      <c r="B198" s="162" t="s">
        <v>11</v>
      </c>
      <c r="C198" s="105"/>
      <c r="D198" s="105">
        <v>68.58</v>
      </c>
      <c r="E198" s="105">
        <v>9</v>
      </c>
      <c r="F198" s="103">
        <f>E198/D198</f>
        <v>0.13120000000000001</v>
      </c>
      <c r="G198" s="97">
        <v>9</v>
      </c>
      <c r="H198" s="103">
        <f t="shared" si="54"/>
        <v>0.13120000000000001</v>
      </c>
      <c r="I198" s="105">
        <v>68.58</v>
      </c>
      <c r="J198" s="223"/>
      <c r="K198" s="18"/>
      <c r="L198" s="35"/>
      <c r="M198" s="50"/>
    </row>
    <row r="199" spans="1:13" s="51" customFormat="1" ht="33.75" customHeight="1" x14ac:dyDescent="0.4">
      <c r="A199" s="163"/>
      <c r="B199" s="162" t="s">
        <v>13</v>
      </c>
      <c r="C199" s="105"/>
      <c r="D199" s="105"/>
      <c r="E199" s="105"/>
      <c r="F199" s="103"/>
      <c r="G199" s="97"/>
      <c r="H199" s="103"/>
      <c r="I199" s="105"/>
      <c r="J199" s="223"/>
      <c r="K199" s="18"/>
      <c r="L199" s="35"/>
      <c r="M199" s="50"/>
    </row>
    <row r="200" spans="1:13" ht="73.5" customHeight="1" x14ac:dyDescent="0.4">
      <c r="A200" s="75" t="s">
        <v>75</v>
      </c>
      <c r="B200" s="73" t="s">
        <v>74</v>
      </c>
      <c r="C200" s="74"/>
      <c r="D200" s="74"/>
      <c r="E200" s="77"/>
      <c r="F200" s="76"/>
      <c r="G200" s="74"/>
      <c r="H200" s="76"/>
      <c r="I200" s="78"/>
      <c r="J200" s="79" t="s">
        <v>36</v>
      </c>
      <c r="K200" s="18"/>
      <c r="L200" s="18"/>
      <c r="M200" s="19"/>
    </row>
    <row r="201" spans="1:13" ht="73.5" customHeight="1" x14ac:dyDescent="0.4">
      <c r="A201" s="75" t="s">
        <v>77</v>
      </c>
      <c r="B201" s="73" t="s">
        <v>76</v>
      </c>
      <c r="C201" s="74"/>
      <c r="D201" s="74"/>
      <c r="E201" s="77"/>
      <c r="F201" s="76"/>
      <c r="G201" s="74"/>
      <c r="H201" s="76"/>
      <c r="I201" s="78"/>
      <c r="J201" s="79" t="s">
        <v>36</v>
      </c>
      <c r="K201" s="18"/>
      <c r="L201" s="18"/>
      <c r="M201" s="19"/>
    </row>
    <row r="416" spans="9:9" x14ac:dyDescent="0.4">
      <c r="I416" s="6"/>
    </row>
    <row r="417" spans="9:9" x14ac:dyDescent="0.4">
      <c r="I417" s="6"/>
    </row>
    <row r="418" spans="9:9" x14ac:dyDescent="0.4">
      <c r="I418" s="6"/>
    </row>
  </sheetData>
  <autoFilter ref="A7:J403"/>
  <customSheetViews>
    <customSheetView guid="{67ADFAE6-A9AF-44D7-8539-93CD0F6B7849}" scale="50" showPageBreaks="1" outlineSymbols="0" zeroValues="0" fitToPage="1" printArea="1" showAutoFilter="1" hiddenRows="1" view="pageBreakPreview" topLeftCell="A4">
      <pane xSplit="4" ySplit="7" topLeftCell="E36" activePane="bottomRight" state="frozen"/>
      <selection pane="bottomRight" activeCell="I43" sqref="I43"/>
      <rowBreaks count="31" manualBreakCount="31">
        <brk id="25" max="9" man="1"/>
        <brk id="42" max="9" man="1"/>
        <brk id="130" max="9" man="1"/>
        <brk id="207" max="18" man="1"/>
        <brk id="1030" max="18" man="1"/>
        <brk id="1080" max="18" man="1"/>
        <brk id="1137" max="18" man="1"/>
        <brk id="1208" max="18" man="1"/>
        <brk id="1263" max="14" man="1"/>
        <brk id="1278" max="10" man="1"/>
        <brk id="1314" max="10" man="1"/>
        <brk id="1354" max="10" man="1"/>
        <brk id="1393" max="10" man="1"/>
        <brk id="1431" max="10" man="1"/>
        <brk id="1467" max="10" man="1"/>
        <brk id="1504" max="10" man="1"/>
        <brk id="1542" max="10" man="1"/>
        <brk id="1577" max="10" man="1"/>
        <brk id="1613" max="10" man="1"/>
        <brk id="1653" max="10" man="1"/>
        <brk id="1692" max="10" man="1"/>
        <brk id="1731" max="10" man="1"/>
        <brk id="1771" max="10" man="1"/>
        <brk id="1809" max="10" man="1"/>
        <brk id="1844" max="10" man="1"/>
        <brk id="1874" max="10" man="1"/>
        <brk id="1911" max="10" man="1"/>
        <brk id="1948" max="10" man="1"/>
        <brk id="1983" max="10" man="1"/>
        <brk id="2025" max="10" man="1"/>
        <brk id="2079" max="10" man="1"/>
      </rowBreaks>
      <pageMargins left="0" right="0" top="0.9055118110236221" bottom="0" header="0" footer="0"/>
      <printOptions horizontalCentered="1"/>
      <pageSetup paperSize="8" scale="46" fitToHeight="0" orientation="landscape" r:id="rId1"/>
      <autoFilter ref="A7:J403"/>
    </customSheetView>
    <customSheetView guid="{0CCCFAED-79CE-4449-BC23-D60C794B65C2}" scale="50" showPageBreaks="1" outlineSymbols="0" zeroValues="0" fitToPage="1" printArea="1" showAutoFilter="1" view="pageBreakPreview" topLeftCell="A5">
      <pane xSplit="2" ySplit="4" topLeftCell="H162" activePane="bottomRight" state="frozen"/>
      <selection pane="bottomRight" activeCell="J166" sqref="J166:J171"/>
      <rowBreaks count="32" manualBreakCount="32">
        <brk id="68" max="11" man="1"/>
        <brk id="122" max="11" man="1"/>
        <brk id="146" max="11" man="1"/>
        <brk id="168" max="11" man="1"/>
        <brk id="205" max="18" man="1"/>
        <brk id="1016" max="18" man="1"/>
        <brk id="1066" max="18" man="1"/>
        <brk id="1123" max="18" man="1"/>
        <brk id="1194" max="18" man="1"/>
        <brk id="1249" max="14" man="1"/>
        <brk id="1264" max="10" man="1"/>
        <brk id="1300" max="10" man="1"/>
        <brk id="1340" max="10" man="1"/>
        <brk id="1379" max="10" man="1"/>
        <brk id="1417" max="10" man="1"/>
        <brk id="1453" max="10" man="1"/>
        <brk id="1490" max="10" man="1"/>
        <brk id="1528" max="10" man="1"/>
        <brk id="1563" max="10" man="1"/>
        <brk id="1599" max="10" man="1"/>
        <brk id="1639" max="10" man="1"/>
        <brk id="1678" max="10" man="1"/>
        <brk id="1717" max="10" man="1"/>
        <brk id="1757" max="10" man="1"/>
        <brk id="1795" max="10" man="1"/>
        <brk id="1830" max="10" man="1"/>
        <brk id="1860" max="10" man="1"/>
        <brk id="1897" max="10" man="1"/>
        <brk id="1934" max="10" man="1"/>
        <brk id="1969" max="10" man="1"/>
        <brk id="2011" max="10" man="1"/>
        <brk id="2065" max="10" man="1"/>
      </rowBreaks>
      <pageMargins left="0" right="0" top="0.9055118110236221" bottom="0" header="0" footer="0"/>
      <printOptions horizontalCentered="1"/>
      <pageSetup paperSize="8" scale="46" fitToHeight="0" orientation="landscape" horizontalDpi="4294967293" r:id="rId2"/>
      <autoFilter ref="A7:J397"/>
    </customSheetView>
    <customSheetView guid="{99950613-28E7-4EC2-B918-559A2757B0A9}" scale="50" showPageBreaks="1" outlineSymbols="0" zeroValues="0" fitToPage="1" printArea="1" showAutoFilter="1" view="pageBreakPreview" topLeftCell="A150">
      <selection activeCell="I102" sqref="I102"/>
      <rowBreaks count="32" manualBreakCount="32">
        <brk id="28" max="11" man="1"/>
        <brk id="109" max="11" man="1"/>
        <brk id="146" max="11" man="1"/>
        <brk id="178" max="11" man="1"/>
        <brk id="211" max="18" man="1"/>
        <brk id="1022" max="18" man="1"/>
        <brk id="1072" max="18" man="1"/>
        <brk id="1129" max="18" man="1"/>
        <brk id="1200" max="18" man="1"/>
        <brk id="1255" max="14" man="1"/>
        <brk id="1270" max="10" man="1"/>
        <brk id="1306" max="10" man="1"/>
        <brk id="1346" max="10" man="1"/>
        <brk id="1385" max="10" man="1"/>
        <brk id="1423" max="10" man="1"/>
        <brk id="1459" max="10" man="1"/>
        <brk id="1496" max="10" man="1"/>
        <brk id="1534" max="10" man="1"/>
        <brk id="1569" max="10" man="1"/>
        <brk id="1605" max="10" man="1"/>
        <brk id="1645" max="10" man="1"/>
        <brk id="1684" max="10" man="1"/>
        <brk id="1723" max="10" man="1"/>
        <brk id="1763" max="10" man="1"/>
        <brk id="1801" max="10" man="1"/>
        <brk id="1836" max="10" man="1"/>
        <brk id="1866" max="10" man="1"/>
        <brk id="1903" max="10" man="1"/>
        <brk id="1940" max="10" man="1"/>
        <brk id="1975" max="10" man="1"/>
        <brk id="2017" max="10" man="1"/>
        <brk id="2071" max="10" man="1"/>
      </rowBreaks>
      <pageMargins left="0" right="0" top="0.9055118110236221" bottom="0" header="0" footer="0"/>
      <printOptions horizontalCentered="1"/>
      <pageSetup paperSize="8" scale="46" fitToHeight="0" orientation="landscape" r:id="rId3"/>
      <autoFilter ref="A7:J397"/>
    </customSheetView>
    <customSheetView guid="{CCF533A2-322B-40E2-88B2-065E6D1D35B4}" scale="50" showPageBreaks="1" outlineSymbols="0" zeroValues="0" fitToPage="1" printArea="1" showAutoFilter="1" view="pageBreakPreview" topLeftCell="A4">
      <pane xSplit="2" ySplit="5" topLeftCell="C146" activePane="bottomRight" state="frozen"/>
      <selection pane="bottomRight" activeCell="H142" sqref="H142"/>
      <rowBreaks count="31" manualBreakCount="31">
        <brk id="28" max="11" man="1"/>
        <brk id="61" max="11" man="1"/>
        <brk id="128" max="11" man="1"/>
        <brk id="204" max="18" man="1"/>
        <brk id="1021" max="18" man="1"/>
        <brk id="1071" max="18" man="1"/>
        <brk id="1128" max="18" man="1"/>
        <brk id="1199" max="18" man="1"/>
        <brk id="1254" max="14" man="1"/>
        <brk id="1269" max="10" man="1"/>
        <brk id="1305" max="10" man="1"/>
        <brk id="1345" max="10" man="1"/>
        <brk id="1384" max="10" man="1"/>
        <brk id="1422" max="10" man="1"/>
        <brk id="1458" max="10" man="1"/>
        <brk id="1495" max="10" man="1"/>
        <brk id="1533" max="10" man="1"/>
        <brk id="1568" max="10" man="1"/>
        <brk id="1604" max="10" man="1"/>
        <brk id="1644" max="10" man="1"/>
        <brk id="1683" max="10" man="1"/>
        <brk id="1722" max="10" man="1"/>
        <brk id="1762" max="10" man="1"/>
        <brk id="1800" max="10" man="1"/>
        <brk id="1835" max="10" man="1"/>
        <brk id="1865" max="10" man="1"/>
        <brk id="1902" max="10" man="1"/>
        <brk id="1939" max="10" man="1"/>
        <brk id="1974" max="10" man="1"/>
        <brk id="2016" max="10" man="1"/>
        <brk id="2070" max="10" man="1"/>
      </rowBreaks>
      <colBreaks count="1" manualBreakCount="1">
        <brk id="12" max="183" man="1"/>
      </colBreaks>
      <pageMargins left="0" right="0" top="0.9055118110236221" bottom="0" header="0" footer="0"/>
      <printOptions horizontalCentered="1"/>
      <pageSetup paperSize="8" scale="46" fitToHeight="0" orientation="landscape" horizontalDpi="4294967293" r:id="rId4"/>
      <autoFilter ref="A7:J397"/>
    </customSheetView>
    <customSheetView guid="{13BE7114-35DF-4699-8779-61985C68F6C3}" scale="50" showPageBreaks="1" outlineSymbols="0" zeroValues="0" printArea="1" showAutoFilter="1" view="pageBreakPreview" topLeftCell="A5">
      <pane xSplit="4" ySplit="10" topLeftCell="J147" activePane="bottomRight" state="frozen"/>
      <selection pane="bottomRight" activeCell="D147" sqref="D147:D148"/>
      <rowBreaks count="33" manualBreakCount="33">
        <brk id="28" max="15" man="1"/>
        <brk id="35" max="11" man="1"/>
        <brk id="44" max="11" man="1"/>
        <brk id="109" max="11" man="1"/>
        <brk id="148" max="11" man="1"/>
        <brk id="208" max="18" man="1"/>
        <brk id="1031" max="18" man="1"/>
        <brk id="1081" max="18" man="1"/>
        <brk id="1138" max="18" man="1"/>
        <brk id="1209" max="18" man="1"/>
        <brk id="1264" max="14" man="1"/>
        <brk id="1279" max="10" man="1"/>
        <brk id="1315" max="10" man="1"/>
        <brk id="1355" max="10" man="1"/>
        <brk id="1394" max="10" man="1"/>
        <brk id="1432" max="10" man="1"/>
        <brk id="1468" max="10" man="1"/>
        <brk id="1505" max="10" man="1"/>
        <brk id="1543" max="10" man="1"/>
        <brk id="1578" max="10" man="1"/>
        <brk id="1614" max="10" man="1"/>
        <brk id="1654" max="10" man="1"/>
        <brk id="1693" max="10" man="1"/>
        <brk id="1732" max="10" man="1"/>
        <brk id="1772" max="10" man="1"/>
        <brk id="1810" max="10" man="1"/>
        <brk id="1845" max="10" man="1"/>
        <brk id="1875" max="10" man="1"/>
        <brk id="1912" max="10" man="1"/>
        <brk id="1949" max="10" man="1"/>
        <brk id="1984" max="10" man="1"/>
        <brk id="2026" max="10" man="1"/>
        <brk id="2080" max="10" man="1"/>
      </rowBreaks>
      <pageMargins left="0" right="0" top="0.6692913385826772" bottom="0" header="0" footer="0"/>
      <printOptions horizontalCentered="1"/>
      <pageSetup paperSize="9" scale="25" fitToHeight="0" orientation="landscape" horizontalDpi="4294967293" r:id="rId5"/>
      <autoFilter ref="A7:J397"/>
    </customSheetView>
    <customSheetView guid="{7B245AB0-C2AF-4822-BFC4-2399F85856C1}" scale="40" showPageBreaks="1" outlineSymbols="0" zeroValues="0" fitToPage="1" printArea="1" showAutoFilter="1" hiddenColumns="1" view="pageBreakPreview" topLeftCell="A4">
      <pane xSplit="4" ySplit="7" topLeftCell="F182" activePane="bottomRight" state="frozen"/>
      <selection pane="bottomRight" activeCell="F190" sqref="F190"/>
      <rowBreaks count="29" manualBreakCount="29">
        <brk id="180" max="18" man="1"/>
        <brk id="214" max="18" man="1"/>
        <brk id="1037" max="18" man="1"/>
        <brk id="1087" max="18" man="1"/>
        <brk id="1144" max="18" man="1"/>
        <brk id="1215" max="18" man="1"/>
        <brk id="1270" max="14" man="1"/>
        <brk id="1285" max="10" man="1"/>
        <brk id="1321" max="10" man="1"/>
        <brk id="1361" max="10" man="1"/>
        <brk id="1400" max="10" man="1"/>
        <brk id="1438" max="10" man="1"/>
        <brk id="1474" max="10" man="1"/>
        <brk id="1511" max="10" man="1"/>
        <brk id="1549" max="10" man="1"/>
        <brk id="1584" max="10" man="1"/>
        <brk id="1620" max="10" man="1"/>
        <brk id="1660" max="10" man="1"/>
        <brk id="1699" max="10" man="1"/>
        <brk id="1738" max="10" man="1"/>
        <brk id="1778" max="10" man="1"/>
        <brk id="1816" max="10" man="1"/>
        <brk id="1851" max="10" man="1"/>
        <brk id="1881" max="10" man="1"/>
        <brk id="1918" max="10" man="1"/>
        <brk id="1955" max="10" man="1"/>
        <brk id="1990" max="10" man="1"/>
        <brk id="2032" max="10" man="1"/>
        <brk id="2086" max="10" man="1"/>
      </rowBreaks>
      <pageMargins left="0" right="0" top="0.9055118110236221" bottom="0" header="0" footer="0"/>
      <printOptions horizontalCentered="1"/>
      <pageSetup paperSize="8" scale="38" fitToHeight="0" orientation="landscape" r:id="rId6"/>
      <autoFilter ref="A7:P404"/>
    </customSheetView>
    <customSheetView guid="{2F7AC811-CA37-46E3-866E-6E10DF43054A}" scale="60" showPageBreaks="1" outlineSymbols="0" zeroValues="0" fitToPage="1" showAutoFilter="1" view="pageBreakPreview" topLeftCell="A4">
      <pane xSplit="2" ySplit="7" topLeftCell="C776" activePane="bottomRight" state="frozen"/>
      <selection pane="bottomRight" activeCell="N792" sqref="N792"/>
      <rowBreaks count="47" manualBreakCount="47">
        <brk id="67" max="24" man="1"/>
        <brk id="97" max="15" man="1"/>
        <brk id="129" max="15" man="1"/>
        <brk id="171" max="15" man="1"/>
        <brk id="227" max="15" man="1"/>
        <brk id="267" max="15" man="1"/>
        <brk id="321" max="15" man="1"/>
        <brk id="385" max="24" man="1"/>
        <brk id="390" max="15" man="1"/>
        <brk id="432" max="15" man="1"/>
        <brk id="467" max="15" man="1"/>
        <brk id="514" max="15" man="1"/>
        <brk id="577" max="15" man="1"/>
        <brk id="656" max="24" man="1"/>
        <brk id="665" max="15" man="1"/>
        <brk id="723" max="15" man="1"/>
        <brk id="784" max="15" man="1"/>
        <brk id="858" max="24" man="1"/>
        <brk id="943" max="15" man="1"/>
        <brk id="993" max="15" man="1"/>
        <brk id="1048" max="24" man="1"/>
        <brk id="1050" max="15" man="1"/>
        <brk id="1118" max="24" man="1"/>
        <brk id="1121" max="14" man="1"/>
        <brk id="1176" max="14" man="1"/>
        <brk id="1191" max="10" man="1"/>
        <brk id="1227" max="10" man="1"/>
        <brk id="1267" max="10" man="1"/>
        <brk id="1306" max="10" man="1"/>
        <brk id="1344" max="10" man="1"/>
        <brk id="1380" max="10" man="1"/>
        <brk id="1417" max="10" man="1"/>
        <brk id="1455" max="10" man="1"/>
        <brk id="1490" max="10" man="1"/>
        <brk id="1526" max="10" man="1"/>
        <brk id="1566" max="10" man="1"/>
        <brk id="1605" max="10" man="1"/>
        <brk id="1644" max="10" man="1"/>
        <brk id="1684" max="10" man="1"/>
        <brk id="1722" max="10" man="1"/>
        <brk id="1757" max="10" man="1"/>
        <brk id="1787" max="10" man="1"/>
        <brk id="1824" max="10" man="1"/>
        <brk id="1861" max="10" man="1"/>
        <brk id="1896" max="10" man="1"/>
        <brk id="1938" max="10" man="1"/>
        <brk id="1992" max="10" man="1"/>
      </rowBreaks>
      <pageMargins left="0" right="0" top="0.9055118110236221" bottom="0" header="0" footer="0"/>
      <printOptions horizontalCentered="1"/>
      <pageSetup paperSize="8" scale="16" fitToHeight="0" orientation="landscape" r:id="rId7"/>
      <autoFilter ref="A9:S1185"/>
    </customSheetView>
    <customSheetView guid="{CB1A56DC-A135-41E6-8A02-AE4E518C879F}" scale="50" showPageBreaks="1" fitToPage="1" view="pageBreakPreview" topLeftCell="A4">
      <pane xSplit="2" ySplit="7" topLeftCell="C408" activePane="bottomRight" state="frozen"/>
      <selection pane="bottomRight" activeCell="G421" sqref="G421"/>
      <rowBreaks count="38" manualBreakCount="38">
        <brk id="101" max="20" man="1"/>
        <brk id="136" max="20" man="1"/>
        <brk id="184" max="20" man="1"/>
        <brk id="256" max="20" man="1"/>
        <brk id="304" max="20" man="1"/>
        <brk id="430" max="20" man="1"/>
        <brk id="489" max="20" man="1"/>
        <brk id="531" max="20" man="1"/>
        <brk id="569" max="20" man="1"/>
        <brk id="641" max="20" man="1"/>
        <brk id="709" max="20" man="1"/>
        <brk id="784" max="20" man="1"/>
        <brk id="856" max="20" man="1"/>
        <brk id="918" max="20" man="1"/>
        <brk id="1049" max="20" man="1"/>
        <brk id="1110" max="20" man="1"/>
        <brk id="1164" max="20" man="1"/>
        <brk id="1236" max="10" man="1"/>
        <brk id="1276" max="10" man="1"/>
        <brk id="1315" max="10" man="1"/>
        <brk id="1353" max="10" man="1"/>
        <brk id="1389" max="10" man="1"/>
        <brk id="1426" max="10" man="1"/>
        <brk id="1464" max="10" man="1"/>
        <brk id="1499" max="10" man="1"/>
        <brk id="1535" max="10" man="1"/>
        <brk id="1575" max="10" man="1"/>
        <brk id="1614" max="10" man="1"/>
        <brk id="1653" max="10" man="1"/>
        <brk id="1693" max="10" man="1"/>
        <brk id="1731" max="10" man="1"/>
        <brk id="1766" max="10" man="1"/>
        <brk id="1796" max="10" man="1"/>
        <brk id="1833" max="10" man="1"/>
        <brk id="1870" max="10" man="1"/>
        <brk id="1905" max="10" man="1"/>
        <brk id="1947" max="10" man="1"/>
        <brk id="2001" max="10" man="1"/>
      </rowBreaks>
      <pageMargins left="0" right="0" top="0.9055118110236221" bottom="0" header="0" footer="0"/>
      <printOptions horizontalCentered="1"/>
      <pageSetup paperSize="8" scale="16" fitToHeight="0" orientation="landscape" r:id="rId8"/>
    </customSheetView>
    <customSheetView guid="{C8C7D91A-0101-429D-A7C4-25C2A366909A}" scale="46" showPageBreaks="1" outlineSymbols="0" zeroValues="0" fitToPage="1" showAutoFilter="1" hiddenRows="1" hiddenColumns="1" view="pageBreakPreview" topLeftCell="A4">
      <pane xSplit="2" ySplit="7" topLeftCell="C863" activePane="bottomRight" state="frozen"/>
      <selection pane="bottomRight" activeCell="N1075" sqref="N1075"/>
      <rowBreaks count="42" manualBreakCount="42">
        <brk id="97" max="15" man="1"/>
        <brk id="129" max="15" man="1"/>
        <brk id="159" max="15" man="1"/>
        <brk id="214" max="16383" man="1"/>
        <brk id="256" max="16383" man="1"/>
        <brk id="310" max="16383" man="1"/>
        <brk id="378" max="15" man="1"/>
        <brk id="420" max="15" man="1"/>
        <brk id="455" max="15" man="1"/>
        <brk id="502" max="15" man="1"/>
        <brk id="565" max="15" man="1"/>
        <brk id="646" max="15" man="1"/>
        <brk id="702" max="16383" man="1"/>
        <brk id="763" max="16383" man="1"/>
        <brk id="821" max="24" man="1"/>
        <brk id="906" max="15" man="1"/>
        <brk id="956" max="15" man="1"/>
        <brk id="1013" max="15" man="1"/>
        <brk id="1084" max="14" man="1"/>
        <brk id="1139" max="14" man="1"/>
        <brk id="1154" max="10" man="1"/>
        <brk id="1183" max="10" man="1"/>
        <brk id="1223" max="10" man="1"/>
        <brk id="1262" max="10" man="1"/>
        <brk id="1300" max="10" man="1"/>
        <brk id="1336" max="10" man="1"/>
        <brk id="1373" max="10" man="1"/>
        <brk id="1411" max="10" man="1"/>
        <brk id="1446" max="10" man="1"/>
        <brk id="1482" max="10" man="1"/>
        <brk id="1522" max="10" man="1"/>
        <brk id="1561" max="10" man="1"/>
        <brk id="1600" max="10" man="1"/>
        <brk id="1640" max="10" man="1"/>
        <brk id="1678" max="10" man="1"/>
        <brk id="1713" max="10" man="1"/>
        <brk id="1743" max="10" man="1"/>
        <brk id="1780" max="10" man="1"/>
        <brk id="1817" max="10" man="1"/>
        <brk id="1852" max="10" man="1"/>
        <brk id="1894" max="10" man="1"/>
        <brk id="1948" max="10" man="1"/>
      </rowBreaks>
      <pageMargins left="0" right="0" top="0.9055118110236221" bottom="0" header="0" footer="0"/>
      <printOptions horizontalCentered="1"/>
      <pageSetup paperSize="8" scale="34" fitToHeight="0" orientation="landscape" r:id="rId9"/>
      <autoFilter ref="A9:V1172"/>
    </customSheetView>
    <customSheetView guid="{CBF9D894-3FD2-4B68-BAC8-643DB23851C0}" scale="30" showPageBreaks="1" hiddenRows="1" view="pageBreakPreview" topLeftCell="A4">
      <pane xSplit="2" ySplit="7" topLeftCell="C757" activePane="bottomRight" state="frozen"/>
      <selection pane="bottomRight" activeCell="A768" sqref="A768:O773"/>
      <rowBreaks count="63" manualBreakCount="63">
        <brk id="60" max="15" man="1"/>
        <brk id="83" max="15" man="1"/>
        <brk id="95" max="15" man="1"/>
        <brk id="119" max="15" man="1"/>
        <brk id="130" max="15" man="1"/>
        <brk id="160" max="15" man="1"/>
        <brk id="179" max="15" man="1"/>
        <brk id="219" max="15" man="1"/>
        <brk id="231" max="15" man="1"/>
        <brk id="257" max="15" man="1"/>
        <brk id="270" max="15" man="1"/>
        <brk id="302" max="15" man="1"/>
        <brk id="330" max="15" man="1"/>
        <brk id="360" max="15" man="1"/>
        <brk id="375" max="15" man="1"/>
        <brk id="405" max="15" man="1"/>
        <brk id="412" max="15" man="1"/>
        <brk id="435" max="15" man="1"/>
        <brk id="440" max="15" man="1"/>
        <brk id="465" max="15" man="1"/>
        <brk id="487" max="15" man="1"/>
        <brk id="526" max="15" man="1"/>
        <brk id="538" max="15" man="1"/>
        <brk id="596" max="15" man="1"/>
        <brk id="637" max="15" man="1"/>
        <brk id="661" max="15" man="1"/>
        <brk id="676" max="15" man="1"/>
        <brk id="713" max="15" man="1"/>
        <brk id="746" max="15" man="1"/>
        <brk id="775" max="15" man="1"/>
        <brk id="794" max="15" man="1"/>
        <brk id="840" max="15" man="1"/>
        <brk id="864" max="15" man="1"/>
        <brk id="894" max="15" man="1"/>
        <brk id="905" max="15" man="1"/>
        <brk id="936" max="15" man="1"/>
        <brk id="949" max="15" man="1"/>
        <brk id="982" max="15" man="1"/>
        <brk id="1015" max="15" man="1"/>
        <brk id="1091" max="14" man="1"/>
        <brk id="1146" max="14" man="1"/>
        <brk id="1161" max="10" man="1"/>
        <brk id="1197" max="10" man="1"/>
        <brk id="1237" max="10" man="1"/>
        <brk id="1276" max="10" man="1"/>
        <brk id="1314" max="10" man="1"/>
        <brk id="1350" max="10" man="1"/>
        <brk id="1387" max="10" man="1"/>
        <brk id="1425" max="10" man="1"/>
        <brk id="1460" max="10" man="1"/>
        <brk id="1496" max="10" man="1"/>
        <brk id="1536" max="10" man="1"/>
        <brk id="1575" max="10" man="1"/>
        <brk id="1614" max="10" man="1"/>
        <brk id="1654" max="10" man="1"/>
        <brk id="1692" max="10" man="1"/>
        <brk id="1727" max="10" man="1"/>
        <brk id="1757" max="10" man="1"/>
        <brk id="1794" max="10" man="1"/>
        <brk id="1831" max="10" man="1"/>
        <brk id="1866" max="10" man="1"/>
        <brk id="1908" max="10" man="1"/>
        <brk id="1962" max="10" man="1"/>
      </rowBreaks>
      <pageMargins left="0" right="0" top="0.9055118110236221" bottom="0" header="0" footer="0"/>
      <printOptions horizontalCentered="1"/>
      <pageSetup paperSize="8" scale="29" fitToHeight="0" orientation="landscape" r:id="rId10"/>
    </customSheetView>
    <customSheetView guid="{37F8CE32-8CE8-4D95-9C0E-63112E6EFFE9}" scale="30" showPageBreaks="1" printArea="1" hiddenRows="1" hiddenColumns="1" view="pageBreakPreview" showRuler="0" topLeftCell="A4">
      <pane xSplit="2" ySplit="7" topLeftCell="L11" activePane="bottomRight" state="frozen"/>
      <selection pane="bottomRight" activeCell="L119" sqref="L119"/>
      <rowBreaks count="43" manualBreakCount="43">
        <brk id="95" max="15" man="1"/>
        <brk id="123" max="15" man="1"/>
        <brk id="172" max="15" man="1"/>
        <brk id="224" max="15" man="1"/>
        <brk id="263" max="15" man="1"/>
        <brk id="323" max="15" man="1"/>
        <brk id="368" max="15" man="1"/>
        <brk id="405" max="15" man="1"/>
        <brk id="433" max="15" man="1"/>
        <brk id="480" max="15" man="1"/>
        <brk id="531" max="15" man="1"/>
        <brk id="623" max="15" man="1"/>
        <brk id="662" max="15" man="1"/>
        <brk id="732" max="15" man="1"/>
        <brk id="780" max="15" man="1"/>
        <brk id="850" max="15" man="1"/>
        <brk id="891" max="15" man="1"/>
        <brk id="935" max="15" man="1"/>
        <brk id="987" max="15" man="1"/>
        <brk id="1077" max="14" man="1"/>
        <brk id="1132" max="14" man="1"/>
        <brk id="1147" max="10" man="1"/>
        <brk id="1183" max="10" man="1"/>
        <brk id="1223" max="10" man="1"/>
        <brk id="1262" max="10" man="1"/>
        <brk id="1300" max="10" man="1"/>
        <brk id="1336" max="10" man="1"/>
        <brk id="1373" max="10" man="1"/>
        <brk id="1411" max="10" man="1"/>
        <brk id="1446" max="10" man="1"/>
        <brk id="1482" max="10" man="1"/>
        <brk id="1522" max="10" man="1"/>
        <brk id="1561" max="10" man="1"/>
        <brk id="1600" max="10" man="1"/>
        <brk id="1640" max="10" man="1"/>
        <brk id="1678" max="10" man="1"/>
        <brk id="1713" max="10" man="1"/>
        <brk id="1743" max="10" man="1"/>
        <brk id="1780" max="10" man="1"/>
        <brk id="1817" max="10" man="1"/>
        <brk id="1852" max="10" man="1"/>
        <brk id="1894" max="10" man="1"/>
        <brk id="1948" max="10" man="1"/>
      </rowBreaks>
      <pageMargins left="0" right="0" top="0.9055118110236221" bottom="0" header="0" footer="0"/>
      <printOptions horizontalCentered="1"/>
      <pageSetup paperSize="8" scale="29" fitToHeight="0" orientation="landscape" r:id="rId11"/>
      <headerFooter alignWithMargins="0"/>
    </customSheetView>
    <customSheetView guid="{24E5C1BC-322C-4FEF-B964-F0DCC04482C1}" scale="25" showPageBreaks="1" fitToPage="1" hiddenRows="1" hiddenColumns="1" view="pageBreakPreview">
      <pane xSplit="1" ySplit="10" topLeftCell="J501" activePane="bottomRight" state="frozen"/>
      <selection pane="bottomRight" activeCell="AC507" sqref="AB507:AC507"/>
      <rowBreaks count="52" manualBreakCount="52">
        <brk id="53" max="16383" man="1"/>
        <brk id="88" max="16383" man="1"/>
        <brk id="116" max="16383" man="1"/>
        <brk id="138" max="16383" man="1"/>
        <brk id="179" max="16383" man="1"/>
        <brk id="192" max="16383" man="1"/>
        <brk id="233" max="16383" man="1"/>
        <brk id="266" max="16383" man="1"/>
        <brk id="294" max="16383" man="1"/>
        <brk id="329" max="16383" man="1"/>
        <brk id="363" max="16383" man="1"/>
        <brk id="390" max="16383" man="1"/>
        <brk id="423" max="16383" man="1"/>
        <brk id="465" max="16383" man="1"/>
        <brk id="498" max="16383" man="1"/>
        <brk id="527" max="16383" man="1"/>
        <brk id="554" max="16383" man="1"/>
        <brk id="587" max="16383" man="1"/>
        <brk id="629" max="16383" man="1"/>
        <brk id="677" max="16383" man="1"/>
        <brk id="726" max="16383" man="1"/>
        <brk id="768" max="16383" man="1"/>
        <brk id="802" max="16383" man="1"/>
        <brk id="841" max="16383" man="1"/>
        <brk id="877" max="16383" man="1"/>
        <brk id="901" max="16383" man="1"/>
        <brk id="909" max="16383" man="1"/>
        <brk id="999" max="14" man="1"/>
        <brk id="1054" max="14" man="1"/>
        <brk id="1069" max="10" man="1"/>
        <brk id="1105" max="10" man="1"/>
        <brk id="1145" max="10" man="1"/>
        <brk id="1184" max="10" man="1"/>
        <brk id="1222" max="10" man="1"/>
        <brk id="1258" max="10" man="1"/>
        <brk id="1295" max="10" man="1"/>
        <brk id="1333" max="10" man="1"/>
        <brk id="1368" max="10" man="1"/>
        <brk id="1404" max="10" man="1"/>
        <brk id="1444" max="10" man="1"/>
        <brk id="1483" max="10" man="1"/>
        <brk id="1522" max="10" man="1"/>
        <brk id="1562" max="10" man="1"/>
        <brk id="1600" max="10" man="1"/>
        <brk id="1635" max="10" man="1"/>
        <brk id="1665" max="10" man="1"/>
        <brk id="1702" max="10" man="1"/>
        <brk id="1739" max="10" man="1"/>
        <brk id="1774" max="10" man="1"/>
        <brk id="1816" max="10" man="1"/>
        <brk id="1870" max="10" man="1"/>
        <brk id="1888" max="10" man="1"/>
      </rowBreaks>
      <pageMargins left="0" right="0" top="0.70866141732283472" bottom="0.19685039370078741" header="0" footer="0"/>
      <printOptions horizontalCentered="1"/>
      <pageSetup paperSize="8" scale="30" fitToHeight="0" orientation="landscape" horizontalDpi="4294967293" r:id="rId12"/>
    </customSheetView>
    <customSheetView guid="{2DF88C31-E5A0-4DFE-877D-5A31D3992603}" scale="40" showPageBreaks="1" fitToPage="1" printArea="1" hiddenRows="1" view="pageBreakPreview" topLeftCell="A4">
      <pane xSplit="2" ySplit="7" topLeftCell="H664" activePane="bottomRight" state="frozen"/>
      <selection pane="bottomRight" activeCell="J675" sqref="J675"/>
      <rowBreaks count="59" manualBreakCount="59">
        <brk id="46" max="15" man="1"/>
        <brk id="95" max="15" man="1"/>
        <brk id="123" max="15" man="1"/>
        <brk id="124" max="15" man="1"/>
        <brk id="170" max="15" man="1"/>
        <brk id="212" max="15" man="1"/>
        <brk id="240" max="15" man="1"/>
        <brk id="272" max="15" man="1"/>
        <brk id="312" max="15" man="1"/>
        <brk id="363" max="15" man="1"/>
        <brk id="364" max="15" man="1"/>
        <brk id="377" max="15" man="1"/>
        <brk id="419" max="15" man="1"/>
        <brk id="457" max="15" man="1"/>
        <brk id="458" max="15" man="1"/>
        <brk id="482" max="15" man="1"/>
        <brk id="534" max="15" man="1"/>
        <brk id="541" max="15" man="1"/>
        <brk id="590" max="15" man="1"/>
        <brk id="591" max="15" man="1"/>
        <brk id="631" max="15" man="1"/>
        <brk id="671" max="15" man="1"/>
        <brk id="715" max="15" man="1"/>
        <brk id="717" max="15" man="1"/>
        <brk id="728" max="15" man="1"/>
        <brk id="767" max="15" man="1"/>
        <brk id="790" max="15" man="1"/>
        <brk id="800" max="15" man="1"/>
        <brk id="843" max="15" man="1"/>
        <brk id="880" max="15" man="1"/>
        <brk id="930" max="15" man="1"/>
        <brk id="931" max="15" man="1"/>
        <brk id="973" max="15" man="1"/>
        <brk id="1029" max="15" man="1"/>
        <brk id="1071" max="15" man="1"/>
        <brk id="1105" max="14" man="1"/>
        <brk id="1160" max="14" man="1"/>
        <brk id="1175" max="10" man="1"/>
        <brk id="1211" max="10" man="1"/>
        <brk id="1251" max="10" man="1"/>
        <brk id="1290" max="10" man="1"/>
        <brk id="1328" max="10" man="1"/>
        <brk id="1364" max="10" man="1"/>
        <brk id="1401" max="10" man="1"/>
        <brk id="1439" max="10" man="1"/>
        <brk id="1474" max="10" man="1"/>
        <brk id="1510" max="10" man="1"/>
        <brk id="1550" max="10" man="1"/>
        <brk id="1589" max="10" man="1"/>
        <brk id="1628" max="10" man="1"/>
        <brk id="1668" max="10" man="1"/>
        <brk id="1706" max="10" man="1"/>
        <brk id="1741" max="10" man="1"/>
        <brk id="1771" max="10" man="1"/>
        <brk id="1808" max="10" man="1"/>
        <brk id="1845" max="10" man="1"/>
        <brk id="1880" max="10" man="1"/>
        <brk id="1922" max="10" man="1"/>
        <brk id="1976" max="10" man="1"/>
      </rowBreaks>
      <pageMargins left="0" right="0" top="0.9055118110236221" bottom="0" header="0" footer="0"/>
      <printOptions horizontalCentered="1"/>
      <pageSetup paperSize="8" scale="38" fitToHeight="0" orientation="landscape" r:id="rId13"/>
    </customSheetView>
    <customSheetView guid="{9E943B7D-D4C7-443F-BC4C-8AB90546D8A5}" scale="40" showPageBreaks="1" zeroValues="0" fitToPage="1" showAutoFilter="1" hiddenRows="1" hiddenColumns="1" view="pageBreakPreview" topLeftCell="A4">
      <pane xSplit="2" ySplit="7" topLeftCell="D714" activePane="bottomRight" state="frozen"/>
      <selection pane="bottomRight" activeCell="M818" sqref="M818"/>
      <rowBreaks count="42" manualBreakCount="42">
        <brk id="99" max="17" man="1"/>
        <brk id="134" max="17" man="1"/>
        <brk id="180" max="16383" man="1"/>
        <brk id="249" max="17" man="1"/>
        <brk id="266" max="17" man="1"/>
        <brk id="300" max="16383" man="1"/>
        <brk id="435" max="16383" man="1"/>
        <brk id="489" max="17" man="1"/>
        <brk id="535" max="17" man="1"/>
        <brk id="579" max="17" man="1"/>
        <brk id="632" max="17" man="1"/>
        <brk id="695" max="16383" man="1"/>
        <brk id="763" max="16383" man="1"/>
        <brk id="814" max="16383" man="1"/>
        <brk id="876" max="16383" man="1"/>
        <brk id="1024" max="17" man="1"/>
        <brk id="1085" max="16383" man="1"/>
        <brk id="1146" max="17" man="1"/>
        <brk id="1210" max="14" man="1"/>
        <brk id="1265" max="14" man="1"/>
        <brk id="1280" max="10" man="1"/>
        <brk id="1316" max="10" man="1"/>
        <brk id="1356" max="10" man="1"/>
        <brk id="1395" max="10" man="1"/>
        <brk id="1433" max="10" man="1"/>
        <brk id="1469" max="10" man="1"/>
        <brk id="1506" max="10" man="1"/>
        <brk id="1544" max="10" man="1"/>
        <brk id="1579" max="10" man="1"/>
        <brk id="1615" max="10" man="1"/>
        <brk id="1655" max="10" man="1"/>
        <brk id="1694" max="10" man="1"/>
        <brk id="1733" max="10" man="1"/>
        <brk id="1773" max="10" man="1"/>
        <brk id="1811" max="10" man="1"/>
        <brk id="1846" max="10" man="1"/>
        <brk id="1876" max="10" man="1"/>
        <brk id="1913" max="10" man="1"/>
        <brk id="1950" max="10" man="1"/>
        <brk id="1985" max="10" man="1"/>
        <brk id="2027" max="10" man="1"/>
        <brk id="2081" max="10" man="1"/>
      </rowBreaks>
      <pageMargins left="0" right="0" top="0.39370078740157483" bottom="0" header="0" footer="0"/>
      <printOptions horizontalCentered="1"/>
      <pageSetup paperSize="8" scale="39" fitToHeight="0" orientation="landscape" r:id="rId14"/>
      <autoFilter ref="B1:T1"/>
    </customSheetView>
    <customSheetView guid="{F2110B0B-AAE7-42F0-B553-C360E9249AD4}" scale="48" showPageBreaks="1" outlineSymbols="0" zeroValues="0" fitToPage="1" printArea="1" showAutoFilter="1" hiddenColumns="1" view="pageBreakPreview" topLeftCell="A4">
      <pane xSplit="2" ySplit="7" topLeftCell="L726" activePane="bottomRight" state="frozen"/>
      <selection pane="bottomRight" activeCell="S728" sqref="S728:S733"/>
      <pageMargins left="0" right="0" top="0.9055118110236221" bottom="0.47" header="0" footer="0"/>
      <printOptions horizontalCentered="1"/>
      <pageSetup paperSize="8" scale="42" fitToHeight="0" orientation="landscape" r:id="rId15"/>
      <autoFilter ref="A9:T1142"/>
    </customSheetView>
    <customSheetView guid="{D7BC8E82-4392-4806-9DAE-D94253790B9C}" scale="48" showPageBreaks="1" outlineSymbols="0" zeroValues="0" fitToPage="1" printArea="1" showAutoFilter="1" hiddenColumns="1" view="pageBreakPreview" topLeftCell="A4">
      <pane xSplit="2" ySplit="7" topLeftCell="L909" activePane="bottomRight" state="frozen"/>
      <selection pane="bottomRight" activeCell="S925" sqref="S925:S930"/>
      <rowBreaks count="4" manualBreakCount="4">
        <brk id="70" max="85" man="1"/>
        <brk id="88" max="85" man="1"/>
        <brk id="260" max="85" man="1"/>
        <brk id="320" max="85" man="1"/>
      </rowBreaks>
      <pageMargins left="0" right="0" top="0.9055118110236221" bottom="0.47" header="0" footer="0"/>
      <printOptions horizontalCentered="1"/>
      <pageSetup paperSize="8" scale="42" fitToHeight="0" orientation="landscape" r:id="rId16"/>
      <autoFilter ref="A9:T1161"/>
    </customSheetView>
    <customSheetView guid="{A6B98527-7CBF-4E4D-BDEA-9334A3EB779F}" scale="57" showPageBreaks="1" outlineSymbols="0" zeroValues="0" fitToPage="1" printArea="1" showAutoFilter="1" hiddenColumns="1" view="pageBreakPreview" topLeftCell="A4">
      <pane xSplit="2" ySplit="7" topLeftCell="C11" activePane="bottomRight" state="frozen"/>
      <selection pane="bottomRight" activeCell="G15" sqref="G15"/>
      <pageMargins left="0" right="0" top="0.9055118110236221" bottom="0.47" header="0" footer="0"/>
      <printOptions horizontalCentered="1"/>
      <pageSetup paperSize="8" scale="42" fitToHeight="0" orientation="landscape" r:id="rId17"/>
      <autoFilter ref="A9:S1185"/>
    </customSheetView>
    <customSheetView guid="{D20DFCFE-63F9-4265-B37B-4F36C46DF159}" scale="40" showPageBreaks="1" outlineSymbols="0" zeroValues="0" fitToPage="1" printArea="1" showAutoFilter="1" hiddenRows="1" hiddenColumns="1" view="pageBreakPreview" topLeftCell="A4">
      <pane xSplit="2" ySplit="7" topLeftCell="C963" activePane="bottomRight" state="frozen"/>
      <selection pane="bottomRight" activeCell="A782" sqref="A778:XFD782"/>
      <rowBreaks count="29" manualBreakCount="29">
        <brk id="174" max="18" man="1"/>
        <brk id="208" max="18" man="1"/>
        <brk id="1019" max="18" man="1"/>
        <brk id="1069" max="18" man="1"/>
        <brk id="1126" max="18" man="1"/>
        <brk id="1197" max="18" man="1"/>
        <brk id="1252" max="14" man="1"/>
        <brk id="1267" max="10" man="1"/>
        <brk id="1303" max="10" man="1"/>
        <brk id="1343" max="10" man="1"/>
        <brk id="1382" max="10" man="1"/>
        <brk id="1420" max="10" man="1"/>
        <brk id="1456" max="10" man="1"/>
        <brk id="1493" max="10" man="1"/>
        <brk id="1531" max="10" man="1"/>
        <brk id="1566" max="10" man="1"/>
        <brk id="1602" max="10" man="1"/>
        <brk id="1642" max="10" man="1"/>
        <brk id="1681" max="10" man="1"/>
        <brk id="1720" max="10" man="1"/>
        <brk id="1760" max="10" man="1"/>
        <brk id="1798" max="10" man="1"/>
        <brk id="1833" max="10" man="1"/>
        <brk id="1863" max="10" man="1"/>
        <brk id="1900" max="10" man="1"/>
        <brk id="1937" max="10" man="1"/>
        <brk id="1972" max="10" man="1"/>
        <brk id="2014" max="10" man="1"/>
        <brk id="2068" max="10" man="1"/>
      </rowBreaks>
      <pageMargins left="0" right="0" top="0.9055118110236221" bottom="0" header="0" footer="0"/>
      <printOptions horizontalCentered="1"/>
      <pageSetup paperSize="8" scale="42" fitToHeight="0" orientation="landscape" r:id="rId18"/>
      <autoFilter ref="A9:S1185"/>
    </customSheetView>
    <customSheetView guid="{539CB3DF-9B66-4BE7-9074-8CE0405EB8A6}" scale="40" showPageBreaks="1" outlineSymbols="0" zeroValues="0" fitToPage="1" printArea="1" showAutoFilter="1" hiddenColumns="1" view="pageBreakPreview" topLeftCell="A4">
      <pane xSplit="4" ySplit="7" topLeftCell="J170" activePane="bottomRight" state="frozen"/>
      <selection pane="bottomRight" activeCell="P182" sqref="P182"/>
      <rowBreaks count="29" manualBreakCount="29">
        <brk id="174" max="18" man="1"/>
        <brk id="208" max="18" man="1"/>
        <brk id="1036" max="18" man="1"/>
        <brk id="1086" max="18" man="1"/>
        <brk id="1143" max="18" man="1"/>
        <brk id="1214" max="18" man="1"/>
        <brk id="1269" max="14" man="1"/>
        <brk id="1284" max="10" man="1"/>
        <brk id="1320" max="10" man="1"/>
        <brk id="1360" max="10" man="1"/>
        <brk id="1399" max="10" man="1"/>
        <brk id="1437" max="10" man="1"/>
        <brk id="1473" max="10" man="1"/>
        <brk id="1510" max="10" man="1"/>
        <brk id="1548" max="10" man="1"/>
        <brk id="1583" max="10" man="1"/>
        <brk id="1619" max="10" man="1"/>
        <brk id="1659" max="10" man="1"/>
        <brk id="1698" max="10" man="1"/>
        <brk id="1737" max="10" man="1"/>
        <brk id="1777" max="10" man="1"/>
        <brk id="1815" max="10" man="1"/>
        <brk id="1850" max="10" man="1"/>
        <brk id="1880" max="10" man="1"/>
        <brk id="1917" max="10" man="1"/>
        <brk id="1954" max="10" man="1"/>
        <brk id="1989" max="10" man="1"/>
        <brk id="2031" max="10" man="1"/>
        <brk id="2085" max="10" man="1"/>
      </rowBreaks>
      <pageMargins left="0" right="0" top="0.9055118110236221" bottom="0" header="0" footer="0"/>
      <printOptions horizontalCentered="1"/>
      <pageSetup paperSize="8" scale="43" fitToHeight="0" orientation="landscape" r:id="rId19"/>
      <autoFilter ref="A7:P393"/>
    </customSheetView>
    <customSheetView guid="{998B8119-4FF3-4A16-838D-539C6AE34D55}" scale="40" showPageBreaks="1" outlineSymbols="0" zeroValues="0" fitToPage="1" printArea="1" showAutoFilter="1" hiddenRows="1" hiddenColumns="1" view="pageBreakPreview" topLeftCell="A4">
      <pane xSplit="4" ySplit="7" topLeftCell="F163" activePane="bottomRight" state="frozen"/>
      <selection pane="bottomRight" activeCell="F144" sqref="F144:G149"/>
      <rowBreaks count="29" manualBreakCount="29">
        <brk id="175" max="18" man="1"/>
        <brk id="209" max="18" man="1"/>
        <brk id="1033" max="18" man="1"/>
        <brk id="1083" max="18" man="1"/>
        <brk id="1140" max="18" man="1"/>
        <brk id="1211" max="18" man="1"/>
        <brk id="1266" max="14" man="1"/>
        <brk id="1281" max="10" man="1"/>
        <brk id="1317" max="10" man="1"/>
        <brk id="1357" max="10" man="1"/>
        <brk id="1396" max="10" man="1"/>
        <brk id="1434" max="10" man="1"/>
        <brk id="1470" max="10" man="1"/>
        <brk id="1507" max="10" man="1"/>
        <brk id="1545" max="10" man="1"/>
        <brk id="1580" max="10" man="1"/>
        <brk id="1616" max="10" man="1"/>
        <brk id="1656" max="10" man="1"/>
        <brk id="1695" max="10" man="1"/>
        <brk id="1734" max="10" man="1"/>
        <brk id="1774" max="10" man="1"/>
        <brk id="1812" max="10" man="1"/>
        <brk id="1847" max="10" man="1"/>
        <brk id="1877" max="10" man="1"/>
        <brk id="1914" max="10" man="1"/>
        <brk id="1951" max="10" man="1"/>
        <brk id="1986" max="10" man="1"/>
        <brk id="2028" max="10" man="1"/>
        <brk id="2082" max="10" man="1"/>
      </rowBreaks>
      <pageMargins left="0" right="0" top="0.9055118110236221" bottom="0" header="0" footer="0"/>
      <printOptions horizontalCentered="1"/>
      <pageSetup paperSize="8" scale="27" fitToHeight="0" orientation="landscape" r:id="rId20"/>
      <autoFilter ref="A7:P401"/>
    </customSheetView>
    <customSheetView guid="{9FA29541-62F4-4CED-BF33-19F6BA57578F}" scale="40" showPageBreaks="1" outlineSymbols="0" zeroValues="0" printArea="1" showAutoFilter="1" hiddenColumns="1" view="pageBreakPreview" topLeftCell="A4">
      <pane xSplit="4" ySplit="4" topLeftCell="K167" activePane="bottomRight" state="frozen"/>
      <selection pane="bottomRight" activeCell="P172" sqref="P172:P175"/>
      <rowBreaks count="2" manualBreakCount="2">
        <brk id="77" max="15" man="1"/>
        <brk id="171" max="15" man="1"/>
      </rowBreaks>
      <pageMargins left="0" right="0" top="0.9055118110236221" bottom="0" header="0" footer="0"/>
      <printOptions horizontalCentered="1"/>
      <pageSetup paperSize="8" scale="45" fitToHeight="9" orientation="landscape" r:id="rId21"/>
      <autoFilter ref="A7:P401"/>
    </customSheetView>
    <customSheetView guid="{5FB953A5-71FF-4056-AF98-C9D06FF0EDF3}" scale="35" showPageBreaks="1" outlineSymbols="0" zeroValues="0" fitToPage="1" printArea="1" showAutoFilter="1" hiddenColumns="1" view="pageBreakPreview" topLeftCell="A5">
      <pane xSplit="4" ySplit="4" topLeftCell="F9" activePane="bottomRight" state="frozen"/>
      <selection pane="bottomRight" activeCell="F9" sqref="F9"/>
      <rowBreaks count="29" manualBreakCount="29">
        <brk id="175" max="18" man="1"/>
        <brk id="209" max="18" man="1"/>
        <brk id="1033" max="18" man="1"/>
        <brk id="1083" max="18" man="1"/>
        <brk id="1140" max="18" man="1"/>
        <brk id="1211" max="18" man="1"/>
        <brk id="1266" max="14" man="1"/>
        <brk id="1281" max="10" man="1"/>
        <brk id="1317" max="10" man="1"/>
        <brk id="1357" max="10" man="1"/>
        <brk id="1396" max="10" man="1"/>
        <brk id="1434" max="10" man="1"/>
        <brk id="1470" max="10" man="1"/>
        <brk id="1507" max="10" man="1"/>
        <brk id="1545" max="10" man="1"/>
        <brk id="1580" max="10" man="1"/>
        <brk id="1616" max="10" man="1"/>
        <brk id="1656" max="10" man="1"/>
        <brk id="1695" max="10" man="1"/>
        <brk id="1734" max="10" man="1"/>
        <brk id="1774" max="10" man="1"/>
        <brk id="1812" max="10" man="1"/>
        <brk id="1847" max="10" man="1"/>
        <brk id="1877" max="10" man="1"/>
        <brk id="1914" max="10" man="1"/>
        <brk id="1951" max="10" man="1"/>
        <brk id="1986" max="10" man="1"/>
        <brk id="2028" max="10" man="1"/>
        <brk id="2082" max="10" man="1"/>
      </rowBreaks>
      <pageMargins left="0" right="0" top="0.9055118110236221" bottom="0" header="0" footer="0"/>
      <printOptions horizontalCentered="1"/>
      <pageSetup paperSize="8" scale="39" fitToHeight="0" orientation="landscape" r:id="rId22"/>
      <autoFilter ref="A7:P398"/>
    </customSheetView>
    <customSheetView guid="{5EB1B5BB-79BE-4318-9140-3FA31802D519}" scale="40" showPageBreaks="1" outlineSymbols="0" zeroValues="0" fitToPage="1" printArea="1" showAutoFilter="1" view="pageBreakPreview" topLeftCell="A4">
      <pane xSplit="4" ySplit="7" topLeftCell="K166" activePane="bottomRight" state="frozen"/>
      <selection pane="bottomRight" activeCell="K170" sqref="K170:K175"/>
      <rowBreaks count="29" manualBreakCount="29">
        <brk id="180" max="18" man="1"/>
        <brk id="214" max="18" man="1"/>
        <brk id="1037" max="18" man="1"/>
        <brk id="1087" max="18" man="1"/>
        <brk id="1144" max="18" man="1"/>
        <brk id="1215" max="18" man="1"/>
        <brk id="1270" max="14" man="1"/>
        <brk id="1285" max="10" man="1"/>
        <brk id="1321" max="10" man="1"/>
        <brk id="1361" max="10" man="1"/>
        <brk id="1400" max="10" man="1"/>
        <brk id="1438" max="10" man="1"/>
        <brk id="1474" max="10" man="1"/>
        <brk id="1511" max="10" man="1"/>
        <brk id="1549" max="10" man="1"/>
        <brk id="1584" max="10" man="1"/>
        <brk id="1620" max="10" man="1"/>
        <brk id="1660" max="10" man="1"/>
        <brk id="1699" max="10" man="1"/>
        <brk id="1738" max="10" man="1"/>
        <brk id="1778" max="10" man="1"/>
        <brk id="1816" max="10" man="1"/>
        <brk id="1851" max="10" man="1"/>
        <brk id="1881" max="10" man="1"/>
        <brk id="1918" max="10" man="1"/>
        <brk id="1955" max="10" man="1"/>
        <brk id="1990" max="10" man="1"/>
        <brk id="2032" max="10" man="1"/>
        <brk id="2086" max="10" man="1"/>
      </rowBreaks>
      <pageMargins left="0" right="0" top="0.9055118110236221" bottom="0" header="0" footer="0"/>
      <printOptions horizontalCentered="1"/>
      <pageSetup paperSize="8" scale="39" fitToHeight="0" orientation="landscape" r:id="rId23"/>
      <autoFilter ref="A7:K386"/>
    </customSheetView>
    <customSheetView guid="{649E5CE3-4976-49D9-83DA-4E57FFC714BF}" scale="50" showPageBreaks="1" outlineSymbols="0" zeroValues="0" fitToPage="1" printArea="1" showAutoFilter="1" hiddenColumns="1" view="pageBreakPreview" topLeftCell="A6">
      <pane xSplit="2" ySplit="2" topLeftCell="C155" activePane="bottomRight" state="frozen"/>
      <selection pane="bottomRight" activeCell="E164" sqref="E164"/>
      <rowBreaks count="35" manualBreakCount="35">
        <brk id="28" max="11" man="1"/>
        <brk id="38" max="11" man="1"/>
        <brk id="54" max="11" man="1"/>
        <brk id="86" max="11" man="1"/>
        <brk id="116" max="11" man="1"/>
        <brk id="134" max="11" man="1"/>
        <brk id="148" max="11" man="1"/>
        <brk id="198" max="18" man="1"/>
        <brk id="1015" max="18" man="1"/>
        <brk id="1065" max="18" man="1"/>
        <brk id="1122" max="18" man="1"/>
        <brk id="1193" max="18" man="1"/>
        <brk id="1248" max="14" man="1"/>
        <brk id="1263" max="10" man="1"/>
        <brk id="1299" max="10" man="1"/>
        <brk id="1339" max="10" man="1"/>
        <brk id="1378" max="10" man="1"/>
        <brk id="1416" max="10" man="1"/>
        <brk id="1452" max="10" man="1"/>
        <brk id="1489" max="10" man="1"/>
        <brk id="1527" max="10" man="1"/>
        <brk id="1562" max="10" man="1"/>
        <brk id="1598" max="10" man="1"/>
        <brk id="1638" max="10" man="1"/>
        <brk id="1677" max="10" man="1"/>
        <brk id="1716" max="10" man="1"/>
        <brk id="1756" max="10" man="1"/>
        <brk id="1794" max="10" man="1"/>
        <brk id="1829" max="10" man="1"/>
        <brk id="1859" max="10" man="1"/>
        <brk id="1896" max="10" man="1"/>
        <brk id="1933" max="10" man="1"/>
        <brk id="1968" max="10" man="1"/>
        <brk id="2010" max="10" man="1"/>
        <brk id="2064" max="10" man="1"/>
      </rowBreaks>
      <colBreaks count="1" manualBreakCount="1">
        <brk id="12" max="183" man="1"/>
      </colBreaks>
      <pageMargins left="0" right="0" top="0.9055118110236221" bottom="0" header="0" footer="0"/>
      <printOptions horizontalCentered="1"/>
      <pageSetup paperSize="8" scale="43" fitToHeight="0" orientation="landscape" r:id="rId24"/>
      <autoFilter ref="A7:L386"/>
    </customSheetView>
    <customSheetView guid="{72C0943B-A5D5-4B80-AD54-166C5CDC74DE}" scale="40" showPageBreaks="1" outlineSymbols="0" zeroValues="0" fitToPage="1" printArea="1" showAutoFilter="1" view="pageBreakPreview" topLeftCell="A5">
      <pane xSplit="4" ySplit="10" topLeftCell="E135" activePane="bottomRight" state="frozen"/>
      <selection pane="bottomRight" activeCell="G33" sqref="G33"/>
      <rowBreaks count="30" manualBreakCount="30">
        <brk id="7" max="11" man="1"/>
        <brk id="40" max="15" man="1"/>
        <brk id="214" max="18" man="1"/>
        <brk id="1037" max="18" man="1"/>
        <brk id="1087" max="18" man="1"/>
        <brk id="1144" max="18" man="1"/>
        <brk id="1215" max="18" man="1"/>
        <brk id="1270" max="14" man="1"/>
        <brk id="1285" max="10" man="1"/>
        <brk id="1321" max="10" man="1"/>
        <brk id="1361" max="10" man="1"/>
        <brk id="1400" max="10" man="1"/>
        <brk id="1438" max="10" man="1"/>
        <brk id="1474" max="10" man="1"/>
        <brk id="1511" max="10" man="1"/>
        <brk id="1549" max="10" man="1"/>
        <brk id="1584" max="10" man="1"/>
        <brk id="1620" max="10" man="1"/>
        <brk id="1660" max="10" man="1"/>
        <brk id="1699" max="10" man="1"/>
        <brk id="1738" max="10" man="1"/>
        <brk id="1778" max="10" man="1"/>
        <brk id="1816" max="10" man="1"/>
        <brk id="1851" max="10" man="1"/>
        <brk id="1881" max="10" man="1"/>
        <brk id="1918" max="10" man="1"/>
        <brk id="1955" max="10" man="1"/>
        <brk id="1990" max="10" man="1"/>
        <brk id="2032" max="10" man="1"/>
        <brk id="2086" max="10" man="1"/>
      </rowBreaks>
      <pageMargins left="0" right="0" top="0.67" bottom="0" header="0" footer="0"/>
      <printOptions horizontalCentered="1"/>
      <pageSetup paperSize="8" scale="41" fitToHeight="0" orientation="landscape" r:id="rId25"/>
      <autoFilter ref="A3:M184">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autoFilter>
    </customSheetView>
    <customSheetView guid="{A0A3CD9B-2436-40D7-91DB-589A95FBBF00}" scale="50" showPageBreaks="1" outlineSymbols="0" zeroValues="0" fitToPage="1" printArea="1" showAutoFilter="1" hiddenColumns="1" view="pageBreakPreview">
      <pane xSplit="2" ySplit="8" topLeftCell="K150" activePane="bottomRight" state="frozen"/>
      <selection pane="bottomRight" activeCell="L160" sqref="L160:L165"/>
      <rowBreaks count="29" manualBreakCount="29">
        <brk id="174" max="18" man="1"/>
        <brk id="208" max="18" man="1"/>
        <brk id="1031" max="18" man="1"/>
        <brk id="1081" max="18" man="1"/>
        <brk id="1138" max="18" man="1"/>
        <brk id="1209" max="18" man="1"/>
        <brk id="1264" max="14" man="1"/>
        <brk id="1279" max="10" man="1"/>
        <brk id="1315" max="10" man="1"/>
        <brk id="1355" max="10" man="1"/>
        <brk id="1394" max="10" man="1"/>
        <brk id="1432" max="10" man="1"/>
        <brk id="1468" max="10" man="1"/>
        <brk id="1505" max="10" man="1"/>
        <brk id="1543" max="10" man="1"/>
        <brk id="1578" max="10" man="1"/>
        <brk id="1614" max="10" man="1"/>
        <brk id="1654" max="10" man="1"/>
        <brk id="1693" max="10" man="1"/>
        <brk id="1732" max="10" man="1"/>
        <brk id="1772" max="10" man="1"/>
        <brk id="1810" max="10" man="1"/>
        <brk id="1845" max="10" man="1"/>
        <brk id="1875" max="10" man="1"/>
        <brk id="1912" max="10" man="1"/>
        <brk id="1949" max="10" man="1"/>
        <brk id="1984" max="10" man="1"/>
        <brk id="2026" max="10" man="1"/>
        <brk id="2080" max="10" man="1"/>
      </rowBreaks>
      <pageMargins left="0" right="0" top="0.9055118110236221" bottom="0" header="0" footer="0"/>
      <printOptions horizontalCentered="1"/>
      <pageSetup paperSize="8" scale="43" fitToHeight="0" orientation="landscape" r:id="rId26"/>
      <autoFilter ref="A7:L397"/>
    </customSheetView>
    <customSheetView guid="{D95852A1-B0FC-4AC5-B62B-5CCBE05B0D15}" scale="50" showPageBreaks="1" outlineSymbols="0" zeroValues="0" fitToPage="1" showAutoFilter="1" view="pageBreakPreview" topLeftCell="A5">
      <pane xSplit="4" ySplit="4" topLeftCell="E162" activePane="bottomRight" state="frozen"/>
      <selection pane="bottomRight" activeCell="I169" sqref="I169"/>
      <rowBreaks count="29" manualBreakCount="29">
        <brk id="24" max="11" man="1"/>
        <brk id="33" max="11" man="1"/>
        <brk id="215" max="18" man="1"/>
        <brk id="265" max="18" man="1"/>
        <brk id="322" max="18" man="1"/>
        <brk id="393" max="18" man="1"/>
        <brk id="448" max="14" man="1"/>
        <brk id="463" max="10" man="1"/>
        <brk id="499" max="10" man="1"/>
        <brk id="539" max="10" man="1"/>
        <brk id="578" max="10" man="1"/>
        <brk id="616" max="10" man="1"/>
        <brk id="652" max="10" man="1"/>
        <brk id="689" max="10" man="1"/>
        <brk id="727" max="10" man="1"/>
        <brk id="762" max="10" man="1"/>
        <brk id="798" max="10" man="1"/>
        <brk id="838" max="10" man="1"/>
        <brk id="877" max="10" man="1"/>
        <brk id="916" max="10" man="1"/>
        <brk id="956" max="10" man="1"/>
        <brk id="994" max="10" man="1"/>
        <brk id="1029" max="10" man="1"/>
        <brk id="1059" max="10" man="1"/>
        <brk id="1096" max="10" man="1"/>
        <brk id="1133" max="10" man="1"/>
        <brk id="1168" max="10" man="1"/>
        <brk id="1210" max="10" man="1"/>
        <brk id="1264" max="10" man="1"/>
      </rowBreaks>
      <pageMargins left="0" right="0" top="0.9055118110236221" bottom="0" header="0" footer="0"/>
      <printOptions horizontalCentered="1"/>
      <pageSetup paperSize="9" scale="28" fitToHeight="0" orientation="landscape" r:id="rId27"/>
      <autoFilter ref="A7:J397"/>
    </customSheetView>
    <customSheetView guid="{CA384592-0CFD-4322-A4EB-34EC04693944}" scale="50" showPageBreaks="1" outlineSymbols="0" zeroValues="0" fitToPage="1" printArea="1" showAutoFilter="1" view="pageBreakPreview" topLeftCell="A20">
      <selection activeCell="B21" sqref="B21:B23"/>
      <rowBreaks count="31" manualBreakCount="31">
        <brk id="28" max="9" man="1"/>
        <brk id="147" max="9" man="1"/>
        <brk id="171" max="9" man="1"/>
        <brk id="205" max="18" man="1"/>
        <brk id="1016" max="18" man="1"/>
        <brk id="1066" max="18" man="1"/>
        <brk id="1123" max="18" man="1"/>
        <brk id="1194" max="18" man="1"/>
        <brk id="1249" max="14" man="1"/>
        <brk id="1264" max="10" man="1"/>
        <brk id="1300" max="10" man="1"/>
        <brk id="1340" max="10" man="1"/>
        <brk id="1379" max="10" man="1"/>
        <brk id="1417" max="10" man="1"/>
        <brk id="1453" max="10" man="1"/>
        <brk id="1490" max="10" man="1"/>
        <brk id="1528" max="10" man="1"/>
        <brk id="1563" max="10" man="1"/>
        <brk id="1599" max="10" man="1"/>
        <brk id="1639" max="10" man="1"/>
        <brk id="1678" max="10" man="1"/>
        <brk id="1717" max="10" man="1"/>
        <brk id="1757" max="10" man="1"/>
        <brk id="1795" max="10" man="1"/>
        <brk id="1830" max="10" man="1"/>
        <brk id="1860" max="10" man="1"/>
        <brk id="1897" max="10" man="1"/>
        <brk id="1934" max="10" man="1"/>
        <brk id="1969" max="10" man="1"/>
        <brk id="2011" max="10" man="1"/>
        <brk id="2065" max="10" man="1"/>
      </rowBreaks>
      <pageMargins left="0" right="0" top="0.9055118110236221" bottom="0" header="0" footer="0"/>
      <printOptions horizontalCentered="1"/>
      <pageSetup paperSize="8" scale="46" fitToHeight="0" orientation="landscape" r:id="rId28"/>
      <autoFilter ref="A7:J397"/>
    </customSheetView>
    <customSheetView guid="{6E4A7295-8CE0-4D28-ABEF-D38EBAE7C204}" scale="50" showPageBreaks="1" outlineSymbols="0" zeroValues="0" fitToPage="1" printArea="1" showAutoFilter="1" view="pageBreakPreview" topLeftCell="A4">
      <pane xSplit="2" ySplit="5" topLeftCell="C180" activePane="bottomRight" state="frozen"/>
      <selection pane="bottomRight" activeCell="H189" sqref="H189"/>
      <rowBreaks count="31" manualBreakCount="31">
        <brk id="28" max="11" man="1"/>
        <brk id="61" max="11" man="1"/>
        <brk id="128" max="11" man="1"/>
        <brk id="204" max="18" man="1"/>
        <brk id="1021" max="18" man="1"/>
        <brk id="1071" max="18" man="1"/>
        <brk id="1128" max="18" man="1"/>
        <brk id="1199" max="18" man="1"/>
        <brk id="1254" max="14" man="1"/>
        <brk id="1269" max="10" man="1"/>
        <brk id="1305" max="10" man="1"/>
        <brk id="1345" max="10" man="1"/>
        <brk id="1384" max="10" man="1"/>
        <brk id="1422" max="10" man="1"/>
        <brk id="1458" max="10" man="1"/>
        <brk id="1495" max="10" man="1"/>
        <brk id="1533" max="10" man="1"/>
        <brk id="1568" max="10" man="1"/>
        <brk id="1604" max="10" man="1"/>
        <brk id="1644" max="10" man="1"/>
        <brk id="1683" max="10" man="1"/>
        <brk id="1722" max="10" man="1"/>
        <brk id="1762" max="10" man="1"/>
        <brk id="1800" max="10" man="1"/>
        <brk id="1835" max="10" man="1"/>
        <brk id="1865" max="10" man="1"/>
        <brk id="1902" max="10" man="1"/>
        <brk id="1939" max="10" man="1"/>
        <brk id="1974" max="10" man="1"/>
        <brk id="2016" max="10" man="1"/>
        <brk id="2070" max="10" man="1"/>
      </rowBreaks>
      <colBreaks count="1" manualBreakCount="1">
        <brk id="12" max="183" man="1"/>
      </colBreaks>
      <pageMargins left="0" right="0" top="0.9055118110236221" bottom="0" header="0" footer="0"/>
      <printOptions horizontalCentered="1"/>
      <pageSetup paperSize="8" scale="46" fitToHeight="0" orientation="landscape" horizontalDpi="4294967293" r:id="rId29"/>
      <autoFilter ref="A7:J397"/>
    </customSheetView>
    <customSheetView guid="{3EEA7E1A-5F2B-4408-A34C-1F0223B5B245}" scale="50" showPageBreaks="1" outlineSymbols="0" zeroValues="0" fitToPage="1" printArea="1" showAutoFilter="1" view="pageBreakPreview" topLeftCell="A5">
      <pane xSplit="4" ySplit="10" topLeftCell="J18" activePane="bottomRight" state="frozen"/>
      <selection pane="bottomRight" activeCell="J21" sqref="J21:J28"/>
      <rowBreaks count="30" manualBreakCount="30">
        <brk id="28" max="15" man="1"/>
        <brk id="40" max="15" man="1"/>
        <brk id="214" max="18" man="1"/>
        <brk id="1037" max="18" man="1"/>
        <brk id="1087" max="18" man="1"/>
        <brk id="1144" max="18" man="1"/>
        <brk id="1215" max="18" man="1"/>
        <brk id="1270" max="14" man="1"/>
        <brk id="1285" max="10" man="1"/>
        <brk id="1321" max="10" man="1"/>
        <brk id="1361" max="10" man="1"/>
        <brk id="1400" max="10" man="1"/>
        <brk id="1438" max="10" man="1"/>
        <brk id="1474" max="10" man="1"/>
        <brk id="1511" max="10" man="1"/>
        <brk id="1549" max="10" man="1"/>
        <brk id="1584" max="10" man="1"/>
        <brk id="1620" max="10" man="1"/>
        <brk id="1660" max="10" man="1"/>
        <brk id="1699" max="10" man="1"/>
        <brk id="1738" max="10" man="1"/>
        <brk id="1778" max="10" man="1"/>
        <brk id="1816" max="10" man="1"/>
        <brk id="1851" max="10" man="1"/>
        <brk id="1881" max="10" man="1"/>
        <brk id="1918" max="10" man="1"/>
        <brk id="1955" max="10" man="1"/>
        <brk id="1990" max="10" man="1"/>
        <brk id="2032" max="10" man="1"/>
        <brk id="2086" max="10" man="1"/>
      </rowBreaks>
      <pageMargins left="0" right="0" top="0.67" bottom="0" header="0" footer="0"/>
      <printOptions horizontalCentered="1"/>
      <pageSetup paperSize="8" scale="32" fitToHeight="0" orientation="landscape" horizontalDpi="4294967293" r:id="rId30"/>
      <autoFilter ref="A7:J397"/>
    </customSheetView>
    <customSheetView guid="{BEA0FDBA-BB07-4C19-8BBD-5E57EE395C09}" scale="50" showPageBreaks="1" outlineSymbols="0" zeroValues="0" fitToPage="1" printArea="1" showAutoFilter="1" view="pageBreakPreview">
      <selection activeCell="K13" sqref="K13"/>
      <rowBreaks count="34" manualBreakCount="34">
        <brk id="25" max="9" man="1"/>
        <brk id="71" max="9" man="1"/>
        <brk id="115" max="9" man="1"/>
        <brk id="139" max="9" man="1"/>
        <brk id="146" max="9" man="1"/>
        <brk id="167" max="9" man="1"/>
        <brk id="203" max="18" man="1"/>
        <brk id="1020" max="18" man="1"/>
        <brk id="1070" max="18" man="1"/>
        <brk id="1127" max="18" man="1"/>
        <brk id="1198" max="18" man="1"/>
        <brk id="1253" max="14" man="1"/>
        <brk id="1268" max="10" man="1"/>
        <brk id="1304" max="10" man="1"/>
        <brk id="1344" max="10" man="1"/>
        <brk id="1383" max="10" man="1"/>
        <brk id="1421" max="10" man="1"/>
        <brk id="1457" max="10" man="1"/>
        <brk id="1494" max="10" man="1"/>
        <brk id="1532" max="10" man="1"/>
        <brk id="1567" max="10" man="1"/>
        <brk id="1603" max="10" man="1"/>
        <brk id="1643" max="10" man="1"/>
        <brk id="1682" max="10" man="1"/>
        <brk id="1721" max="10" man="1"/>
        <brk id="1761" max="10" man="1"/>
        <brk id="1799" max="10" man="1"/>
        <brk id="1834" max="10" man="1"/>
        <brk id="1864" max="10" man="1"/>
        <brk id="1901" max="10" man="1"/>
        <brk id="1938" max="10" man="1"/>
        <brk id="1973" max="10" man="1"/>
        <brk id="2015" max="10" man="1"/>
        <brk id="2069" max="10" man="1"/>
      </rowBreaks>
      <colBreaks count="1" manualBreakCount="1">
        <brk id="12" max="183" man="1"/>
      </colBreaks>
      <pageMargins left="0" right="0" top="0.9055118110236221" bottom="0" header="0" footer="0"/>
      <printOptions horizontalCentered="1"/>
      <pageSetup paperSize="8" scale="46" fitToHeight="0" orientation="landscape" r:id="rId31"/>
      <autoFilter ref="A7:J397"/>
    </customSheetView>
    <customSheetView guid="{45DE1976-7F07-4EB4-8A9C-FB72D060BEFA}" scale="50" showPageBreaks="1" outlineSymbols="0" zeroValues="0" fitToPage="1" printArea="1" showAutoFilter="1" view="pageBreakPreview" topLeftCell="A143">
      <selection activeCell="B146" sqref="B146:B147"/>
      <rowBreaks count="32" manualBreakCount="32">
        <brk id="30" max="11" man="1"/>
        <brk id="128" max="11" man="1"/>
        <brk id="147" max="11" man="1"/>
        <brk id="171" max="11" man="1"/>
        <brk id="206" max="18" man="1"/>
        <brk id="1017" max="18" man="1"/>
        <brk id="1067" max="18" man="1"/>
        <brk id="1124" max="18" man="1"/>
        <brk id="1195" max="18" man="1"/>
        <brk id="1250" max="14" man="1"/>
        <brk id="1265" max="10" man="1"/>
        <brk id="1301" max="10" man="1"/>
        <brk id="1341" max="10" man="1"/>
        <brk id="1380" max="10" man="1"/>
        <brk id="1418" max="10" man="1"/>
        <brk id="1454" max="10" man="1"/>
        <brk id="1491" max="10" man="1"/>
        <brk id="1529" max="10" man="1"/>
        <brk id="1564" max="10" man="1"/>
        <brk id="1600" max="10" man="1"/>
        <brk id="1640" max="10" man="1"/>
        <brk id="1679" max="10" man="1"/>
        <brk id="1718" max="10" man="1"/>
        <brk id="1758" max="10" man="1"/>
        <brk id="1796" max="10" man="1"/>
        <brk id="1831" max="10" man="1"/>
        <brk id="1861" max="10" man="1"/>
        <brk id="1898" max="10" man="1"/>
        <brk id="1935" max="10" man="1"/>
        <brk id="1970" max="10" man="1"/>
        <brk id="2012" max="10" man="1"/>
        <brk id="2066" max="10" man="1"/>
      </rowBreaks>
      <pageMargins left="0" right="0" top="0.9055118110236221" bottom="0" header="0" footer="0"/>
      <printOptions horizontalCentered="1"/>
      <pageSetup paperSize="8" scale="46" fitToHeight="0" orientation="landscape" r:id="rId32"/>
      <autoFilter ref="A7:J403"/>
    </customSheetView>
  </customSheetViews>
  <mergeCells count="74">
    <mergeCell ref="J195:J199"/>
    <mergeCell ref="C153:C154"/>
    <mergeCell ref="B146:B147"/>
    <mergeCell ref="C146:C147"/>
    <mergeCell ref="J186:J191"/>
    <mergeCell ref="J153:J159"/>
    <mergeCell ref="J179:J184"/>
    <mergeCell ref="J146:J152"/>
    <mergeCell ref="I146:I147"/>
    <mergeCell ref="I153:I154"/>
    <mergeCell ref="J172:J177"/>
    <mergeCell ref="J166:J171"/>
    <mergeCell ref="J160:J165"/>
    <mergeCell ref="A153:A154"/>
    <mergeCell ref="B153:B154"/>
    <mergeCell ref="D146:D147"/>
    <mergeCell ref="D153:D154"/>
    <mergeCell ref="H153:H154"/>
    <mergeCell ref="F153:F154"/>
    <mergeCell ref="E153:E154"/>
    <mergeCell ref="A146:A152"/>
    <mergeCell ref="E146:E147"/>
    <mergeCell ref="F146:F147"/>
    <mergeCell ref="G153:G154"/>
    <mergeCell ref="G146:G147"/>
    <mergeCell ref="H146:H147"/>
    <mergeCell ref="B21:B23"/>
    <mergeCell ref="C21:C23"/>
    <mergeCell ref="D21:D23"/>
    <mergeCell ref="E21:E23"/>
    <mergeCell ref="A21:A22"/>
    <mergeCell ref="B29:B30"/>
    <mergeCell ref="A29:A30"/>
    <mergeCell ref="C29:C30"/>
    <mergeCell ref="D29:D30"/>
    <mergeCell ref="A3:J3"/>
    <mergeCell ref="G6:H6"/>
    <mergeCell ref="A9:A14"/>
    <mergeCell ref="A5:A7"/>
    <mergeCell ref="E6:F6"/>
    <mergeCell ref="D6:D7"/>
    <mergeCell ref="C5:D5"/>
    <mergeCell ref="C6:C7"/>
    <mergeCell ref="B5:B7"/>
    <mergeCell ref="I5:I7"/>
    <mergeCell ref="J5:J7"/>
    <mergeCell ref="A15:A20"/>
    <mergeCell ref="E5:H5"/>
    <mergeCell ref="J9:J14"/>
    <mergeCell ref="J15:J20"/>
    <mergeCell ref="J37:J42"/>
    <mergeCell ref="J21:J28"/>
    <mergeCell ref="J29:J35"/>
    <mergeCell ref="F21:F23"/>
    <mergeCell ref="G21:G23"/>
    <mergeCell ref="I21:I23"/>
    <mergeCell ref="G29:G30"/>
    <mergeCell ref="H29:H30"/>
    <mergeCell ref="I29:I30"/>
    <mergeCell ref="F29:F30"/>
    <mergeCell ref="E29:E30"/>
    <mergeCell ref="H21:H23"/>
    <mergeCell ref="J140:J145"/>
    <mergeCell ref="J110:J115"/>
    <mergeCell ref="J134:J139"/>
    <mergeCell ref="J116:J121"/>
    <mergeCell ref="J104:J109"/>
    <mergeCell ref="J49:J54"/>
    <mergeCell ref="J43:J48"/>
    <mergeCell ref="J55:J60"/>
    <mergeCell ref="J62:J67"/>
    <mergeCell ref="J128:J133"/>
    <mergeCell ref="J98:J103"/>
    <mergeCell ref="J68:J73"/>
  </mergeCells>
  <phoneticPr fontId="4" type="noConversion"/>
  <printOptions horizontalCentered="1"/>
  <pageMargins left="0" right="0" top="0.9055118110236221" bottom="0" header="0" footer="0"/>
  <pageSetup paperSize="8" scale="46" fitToHeight="0" orientation="landscape" r:id="rId33"/>
  <rowBreaks count="29" manualBreakCount="29">
    <brk id="174" max="18" man="1"/>
    <brk id="208" max="18" man="1"/>
    <brk id="1031" max="18" man="1"/>
    <brk id="1081" max="18" man="1"/>
    <brk id="1138" max="18" man="1"/>
    <brk id="1209" max="18" man="1"/>
    <brk id="1264" max="14" man="1"/>
    <brk id="1279" max="10" man="1"/>
    <brk id="1315" max="10" man="1"/>
    <brk id="1355" max="10" man="1"/>
    <brk id="1394" max="10" man="1"/>
    <brk id="1432" max="10" man="1"/>
    <brk id="1468" max="10" man="1"/>
    <brk id="1505" max="10" man="1"/>
    <brk id="1543" max="10" man="1"/>
    <brk id="1578" max="10" man="1"/>
    <brk id="1614" max="10" man="1"/>
    <brk id="1654" max="10" man="1"/>
    <brk id="1693" max="10" man="1"/>
    <brk id="1732" max="10" man="1"/>
    <brk id="1772" max="10" man="1"/>
    <brk id="1810" max="10" man="1"/>
    <brk id="1845" max="10" man="1"/>
    <brk id="1875" max="10" man="1"/>
    <brk id="1912" max="10" man="1"/>
    <brk id="1949" max="10" man="1"/>
    <brk id="1984" max="10" man="1"/>
    <brk id="2026" max="10" man="1"/>
    <brk id="2080"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на 01.07.2018</vt:lpstr>
      <vt:lpstr>'на 01.07.2018'!Заголовки_для_печати</vt:lpstr>
      <vt:lpstr>'на 01.07.2018'!Область_печати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Задума Инна Павловна</dc:creator>
  <cp:lastModifiedBy>Вершинина Мария Игоревна</cp:lastModifiedBy>
  <cp:lastPrinted>2018-07-06T08:19:13Z</cp:lastPrinted>
  <dcterms:created xsi:type="dcterms:W3CDTF">2011-12-13T05:34:09Z</dcterms:created>
  <dcterms:modified xsi:type="dcterms:W3CDTF">2018-07-10T10:51:04Z</dcterms:modified>
</cp:coreProperties>
</file>