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3545"/>
  </bookViews>
  <sheets>
    <sheet name="таблица 1  (2)" sheetId="6" r:id="rId1"/>
    <sheet name="таблица 2 (2)" sheetId="7" r:id="rId2"/>
    <sheet name="таблица 3" sheetId="1" r:id="rId3"/>
    <sheet name="таблица 4" sheetId="4" r:id="rId4"/>
  </sheets>
  <externalReferences>
    <externalReference r:id="rId5"/>
  </externalReferences>
  <definedNames>
    <definedName name="_xlnm.Print_Area" localSheetId="0">'таблица 1  (2)'!$A$1:$Q$24</definedName>
    <definedName name="_xlnm.Print_Area" localSheetId="1">'таблица 2 (2)'!$A$1:$O$12</definedName>
    <definedName name="_xlnm.Print_Area" localSheetId="2">'таблица 3'!$A$1:$N$129</definedName>
    <definedName name="_xlnm.Print_Area" localSheetId="3">'таблица 4'!$A$1:$N$113</definedName>
  </definedNames>
  <calcPr calcId="162913"/>
</workbook>
</file>

<file path=xl/calcChain.xml><?xml version="1.0" encoding="utf-8"?>
<calcChain xmlns="http://schemas.openxmlformats.org/spreadsheetml/2006/main">
  <c r="C113" i="4" l="1"/>
  <c r="C111" i="4"/>
  <c r="C110" i="4"/>
  <c r="C108" i="4"/>
  <c r="C106" i="4"/>
  <c r="C105" i="4"/>
  <c r="C103" i="4"/>
  <c r="G102" i="4"/>
  <c r="F102" i="4"/>
  <c r="E102" i="4"/>
  <c r="D102" i="4"/>
  <c r="C101" i="4"/>
  <c r="C100" i="4"/>
  <c r="F99" i="4"/>
  <c r="D99" i="4"/>
  <c r="C98" i="4"/>
  <c r="H97" i="4"/>
  <c r="H102" i="4" s="1"/>
  <c r="H99" i="4" s="1"/>
  <c r="G97" i="4"/>
  <c r="C96" i="4"/>
  <c r="C95" i="4"/>
  <c r="H94" i="4"/>
  <c r="G94" i="4"/>
  <c r="F94" i="4"/>
  <c r="E94" i="4"/>
  <c r="D94" i="4"/>
  <c r="F89" i="4"/>
  <c r="E89" i="4"/>
  <c r="H88" i="4"/>
  <c r="I88" i="4" s="1"/>
  <c r="J88" i="4" s="1"/>
  <c r="G88" i="4"/>
  <c r="M87" i="4"/>
  <c r="K87" i="4"/>
  <c r="I87" i="4"/>
  <c r="G87" i="4"/>
  <c r="E87" i="4"/>
  <c r="C87" i="4"/>
  <c r="M86" i="4"/>
  <c r="K86" i="4"/>
  <c r="I86" i="4"/>
  <c r="G86" i="4"/>
  <c r="E86" i="4"/>
  <c r="C86" i="4" s="1"/>
  <c r="D85" i="4"/>
  <c r="C83" i="4"/>
  <c r="C82" i="4"/>
  <c r="C81" i="4"/>
  <c r="C80" i="4"/>
  <c r="C79" i="4"/>
  <c r="C78" i="4"/>
  <c r="C77" i="4"/>
  <c r="C76" i="4"/>
  <c r="C75" i="4"/>
  <c r="M74" i="4"/>
  <c r="L74" i="4"/>
  <c r="K74" i="4"/>
  <c r="J74" i="4"/>
  <c r="I74" i="4"/>
  <c r="H74" i="4"/>
  <c r="G74" i="4"/>
  <c r="F74" i="4"/>
  <c r="E74" i="4"/>
  <c r="D74" i="4"/>
  <c r="C74" i="4" s="1"/>
  <c r="C72" i="4"/>
  <c r="C71" i="4"/>
  <c r="C70" i="4"/>
  <c r="C69" i="4"/>
  <c r="M68" i="4"/>
  <c r="L68" i="4"/>
  <c r="K68" i="4"/>
  <c r="J68" i="4"/>
  <c r="I68" i="4"/>
  <c r="H68" i="4"/>
  <c r="G68" i="4"/>
  <c r="F68" i="4"/>
  <c r="E68" i="4"/>
  <c r="D68" i="4"/>
  <c r="C68" i="4"/>
  <c r="C67" i="4"/>
  <c r="G66" i="4"/>
  <c r="F66" i="4"/>
  <c r="C65" i="4"/>
  <c r="C64" i="4"/>
  <c r="F63" i="4"/>
  <c r="E63" i="4"/>
  <c r="D63" i="4"/>
  <c r="C62" i="4"/>
  <c r="J61" i="4"/>
  <c r="I61" i="4"/>
  <c r="I58" i="4" s="1"/>
  <c r="H61" i="4"/>
  <c r="G61" i="4"/>
  <c r="C60" i="4"/>
  <c r="C59" i="4"/>
  <c r="H58" i="4"/>
  <c r="G58" i="4"/>
  <c r="F58" i="4"/>
  <c r="E58" i="4"/>
  <c r="D58" i="4"/>
  <c r="C56" i="4"/>
  <c r="C55" i="4"/>
  <c r="C54" i="4"/>
  <c r="C53" i="4"/>
  <c r="M52" i="4"/>
  <c r="L52" i="4"/>
  <c r="K52" i="4"/>
  <c r="J52" i="4"/>
  <c r="I52" i="4"/>
  <c r="H52" i="4"/>
  <c r="G52" i="4"/>
  <c r="F52" i="4"/>
  <c r="C52" i="4" s="1"/>
  <c r="E52" i="4"/>
  <c r="D52" i="4"/>
  <c r="C51" i="4"/>
  <c r="G50" i="4"/>
  <c r="C49" i="4"/>
  <c r="C48" i="4"/>
  <c r="F47" i="4"/>
  <c r="E47" i="4"/>
  <c r="D47" i="4"/>
  <c r="C42" i="4"/>
  <c r="G41" i="4"/>
  <c r="G38" i="4" s="1"/>
  <c r="F41" i="4"/>
  <c r="C40" i="4"/>
  <c r="C39" i="4"/>
  <c r="C38" i="4" s="1"/>
  <c r="F38" i="4"/>
  <c r="E38" i="4"/>
  <c r="D38" i="4"/>
  <c r="C36" i="4"/>
  <c r="F35" i="4"/>
  <c r="C34" i="4"/>
  <c r="C33" i="4"/>
  <c r="E32" i="4"/>
  <c r="D32" i="4"/>
  <c r="D43" i="4" s="1"/>
  <c r="C32" i="4"/>
  <c r="C30" i="4"/>
  <c r="G29" i="4"/>
  <c r="G26" i="4" s="1"/>
  <c r="F29" i="4"/>
  <c r="C28" i="4"/>
  <c r="C27" i="4"/>
  <c r="C26" i="4" s="1"/>
  <c r="F26" i="4"/>
  <c r="E26" i="4"/>
  <c r="D26" i="4"/>
  <c r="C25" i="4"/>
  <c r="I24" i="4"/>
  <c r="I21" i="4" s="1"/>
  <c r="H24" i="4"/>
  <c r="F24" i="4"/>
  <c r="G24" i="4" s="1"/>
  <c r="C23" i="4"/>
  <c r="C22" i="4"/>
  <c r="C21" i="4" s="1"/>
  <c r="H21" i="4"/>
  <c r="G21" i="4"/>
  <c r="F21" i="4"/>
  <c r="E21" i="4"/>
  <c r="D21" i="4"/>
  <c r="C20" i="4"/>
  <c r="F19" i="4"/>
  <c r="G19" i="4" s="1"/>
  <c r="C18" i="4"/>
  <c r="C17" i="4"/>
  <c r="C16" i="4" s="1"/>
  <c r="F16" i="4"/>
  <c r="E16" i="4"/>
  <c r="D16" i="4"/>
  <c r="C129" i="1"/>
  <c r="C128" i="1"/>
  <c r="C127" i="1"/>
  <c r="C126" i="1"/>
  <c r="M125" i="1"/>
  <c r="L125" i="1"/>
  <c r="K125" i="1"/>
  <c r="J125" i="1"/>
  <c r="I125" i="1"/>
  <c r="H125" i="1"/>
  <c r="G125" i="1"/>
  <c r="F125" i="1"/>
  <c r="E125" i="1"/>
  <c r="D125" i="1"/>
  <c r="C125" i="1" s="1"/>
  <c r="J123" i="1"/>
  <c r="J118" i="1" s="1"/>
  <c r="S118" i="1" s="1"/>
  <c r="S119" i="1" s="1"/>
  <c r="I123" i="1"/>
  <c r="E123" i="1"/>
  <c r="I122" i="1"/>
  <c r="I117" i="1" s="1"/>
  <c r="R117" i="1" s="1"/>
  <c r="R116" i="1" s="1"/>
  <c r="D122" i="1"/>
  <c r="D121" i="1"/>
  <c r="D116" i="1" s="1"/>
  <c r="O119" i="1"/>
  <c r="I118" i="1"/>
  <c r="R118" i="1" s="1"/>
  <c r="R119" i="1" s="1"/>
  <c r="E118" i="1"/>
  <c r="D117" i="1"/>
  <c r="T116" i="1"/>
  <c r="M114" i="1"/>
  <c r="L114" i="1"/>
  <c r="K114" i="1"/>
  <c r="J114" i="1"/>
  <c r="I114" i="1"/>
  <c r="H114" i="1"/>
  <c r="G114" i="1"/>
  <c r="F114" i="1"/>
  <c r="E114" i="1"/>
  <c r="E124" i="1" s="1"/>
  <c r="E119" i="1" s="1"/>
  <c r="D114" i="1"/>
  <c r="D124" i="1" s="1"/>
  <c r="M113" i="1"/>
  <c r="M123" i="1" s="1"/>
  <c r="M118" i="1" s="1"/>
  <c r="V118" i="1" s="1"/>
  <c r="V119" i="1" s="1"/>
  <c r="L113" i="1"/>
  <c r="L123" i="1" s="1"/>
  <c r="L118" i="1" s="1"/>
  <c r="U118" i="1" s="1"/>
  <c r="U119" i="1" s="1"/>
  <c r="K113" i="1"/>
  <c r="K123" i="1" s="1"/>
  <c r="K118" i="1" s="1"/>
  <c r="T118" i="1" s="1"/>
  <c r="T119" i="1" s="1"/>
  <c r="J113" i="1"/>
  <c r="I113" i="1"/>
  <c r="H113" i="1"/>
  <c r="H123" i="1" s="1"/>
  <c r="H118" i="1" s="1"/>
  <c r="Q118" i="1" s="1"/>
  <c r="Q119" i="1" s="1"/>
  <c r="G113" i="1"/>
  <c r="G123" i="1" s="1"/>
  <c r="G118" i="1" s="1"/>
  <c r="P118" i="1" s="1"/>
  <c r="P119" i="1" s="1"/>
  <c r="F113" i="1"/>
  <c r="F123" i="1" s="1"/>
  <c r="F118" i="1" s="1"/>
  <c r="O118" i="1" s="1"/>
  <c r="E113" i="1"/>
  <c r="D113" i="1"/>
  <c r="D123" i="1" s="1"/>
  <c r="M112" i="1"/>
  <c r="L112" i="1"/>
  <c r="L122" i="1" s="1"/>
  <c r="L117" i="1" s="1"/>
  <c r="U117" i="1" s="1"/>
  <c r="U116" i="1" s="1"/>
  <c r="K112" i="1"/>
  <c r="K122" i="1" s="1"/>
  <c r="K117" i="1" s="1"/>
  <c r="T117" i="1" s="1"/>
  <c r="J112" i="1"/>
  <c r="J122" i="1" s="1"/>
  <c r="J117" i="1" s="1"/>
  <c r="S117" i="1" s="1"/>
  <c r="S116" i="1" s="1"/>
  <c r="I112" i="1"/>
  <c r="H112" i="1"/>
  <c r="H122" i="1" s="1"/>
  <c r="H117" i="1" s="1"/>
  <c r="Q117" i="1" s="1"/>
  <c r="Q116" i="1" s="1"/>
  <c r="G112" i="1"/>
  <c r="F112" i="1"/>
  <c r="F122" i="1" s="1"/>
  <c r="F117" i="1" s="1"/>
  <c r="O117" i="1" s="1"/>
  <c r="O116" i="1" s="1"/>
  <c r="E112" i="1"/>
  <c r="D112" i="1"/>
  <c r="C112" i="1"/>
  <c r="M111" i="1"/>
  <c r="M121" i="1" s="1"/>
  <c r="L111" i="1"/>
  <c r="L121" i="1" s="1"/>
  <c r="K111" i="1"/>
  <c r="J111" i="1"/>
  <c r="J121" i="1" s="1"/>
  <c r="I111" i="1"/>
  <c r="H111" i="1"/>
  <c r="H121" i="1" s="1"/>
  <c r="G111" i="1"/>
  <c r="G121" i="1" s="1"/>
  <c r="G116" i="1" s="1"/>
  <c r="F111" i="1"/>
  <c r="F121" i="1" s="1"/>
  <c r="E111" i="1"/>
  <c r="E121" i="1" s="1"/>
  <c r="D111" i="1"/>
  <c r="C111" i="1"/>
  <c r="L110" i="1"/>
  <c r="H110" i="1"/>
  <c r="D110" i="1"/>
  <c r="C109" i="1"/>
  <c r="C114" i="1" s="1"/>
  <c r="C108" i="1"/>
  <c r="C105" i="1" s="1"/>
  <c r="C110" i="1" s="1"/>
  <c r="M105" i="1"/>
  <c r="M110" i="1" s="1"/>
  <c r="L105" i="1"/>
  <c r="K105" i="1"/>
  <c r="K110" i="1" s="1"/>
  <c r="J105" i="1"/>
  <c r="J110" i="1" s="1"/>
  <c r="I105" i="1"/>
  <c r="I110" i="1" s="1"/>
  <c r="H105" i="1"/>
  <c r="G105" i="1"/>
  <c r="G110" i="1" s="1"/>
  <c r="F105" i="1"/>
  <c r="F110" i="1" s="1"/>
  <c r="E105" i="1"/>
  <c r="E110" i="1" s="1"/>
  <c r="D105" i="1"/>
  <c r="C100" i="1"/>
  <c r="D99" i="1"/>
  <c r="C99" i="1" s="1"/>
  <c r="C98" i="1"/>
  <c r="C97" i="1"/>
  <c r="M96" i="1"/>
  <c r="L96" i="1"/>
  <c r="K96" i="1"/>
  <c r="J96" i="1"/>
  <c r="I96" i="1"/>
  <c r="H96" i="1"/>
  <c r="G96" i="1"/>
  <c r="F96" i="1"/>
  <c r="E96" i="1"/>
  <c r="C95" i="1"/>
  <c r="C94" i="1"/>
  <c r="C93" i="1"/>
  <c r="C92" i="1"/>
  <c r="M91" i="1"/>
  <c r="L91" i="1"/>
  <c r="K91" i="1"/>
  <c r="J91" i="1"/>
  <c r="I91" i="1"/>
  <c r="H91" i="1"/>
  <c r="G91" i="1"/>
  <c r="F91" i="1"/>
  <c r="E91" i="1"/>
  <c r="D91" i="1"/>
  <c r="C91" i="1" s="1"/>
  <c r="G89" i="1"/>
  <c r="H89" i="1" s="1"/>
  <c r="F89" i="1"/>
  <c r="F85" i="1" s="1"/>
  <c r="E89" i="1"/>
  <c r="C88" i="1"/>
  <c r="M87" i="1"/>
  <c r="K87" i="1"/>
  <c r="I87" i="1"/>
  <c r="G87" i="1"/>
  <c r="G85" i="1" s="1"/>
  <c r="E87" i="1"/>
  <c r="M86" i="1"/>
  <c r="K86" i="1"/>
  <c r="I86" i="1"/>
  <c r="G86" i="1"/>
  <c r="E86" i="1"/>
  <c r="E85" i="1"/>
  <c r="D85" i="1"/>
  <c r="C83" i="1"/>
  <c r="C82" i="1"/>
  <c r="C81" i="1"/>
  <c r="C80" i="1"/>
  <c r="M79" i="1"/>
  <c r="L79" i="1"/>
  <c r="K79" i="1"/>
  <c r="J79" i="1"/>
  <c r="I79" i="1"/>
  <c r="H79" i="1"/>
  <c r="G79" i="1"/>
  <c r="F79" i="1"/>
  <c r="E79" i="1"/>
  <c r="D79" i="1"/>
  <c r="C78" i="1"/>
  <c r="C77" i="1"/>
  <c r="C76" i="1"/>
  <c r="C75" i="1"/>
  <c r="M74" i="1"/>
  <c r="L74" i="1"/>
  <c r="K74" i="1"/>
  <c r="J74" i="1"/>
  <c r="I74" i="1"/>
  <c r="H74" i="1"/>
  <c r="G74" i="1"/>
  <c r="F74" i="1"/>
  <c r="E74" i="1"/>
  <c r="D74" i="1"/>
  <c r="C74" i="1" s="1"/>
  <c r="C72" i="1"/>
  <c r="C71" i="1"/>
  <c r="C70" i="1"/>
  <c r="C69" i="1"/>
  <c r="M68" i="1"/>
  <c r="L68" i="1"/>
  <c r="K68" i="1"/>
  <c r="J68" i="1"/>
  <c r="I68" i="1"/>
  <c r="H68" i="1"/>
  <c r="G68" i="1"/>
  <c r="F68" i="1"/>
  <c r="E68" i="1"/>
  <c r="D68" i="1"/>
  <c r="C68" i="1"/>
  <c r="C67" i="1"/>
  <c r="G66" i="1"/>
  <c r="F66" i="1"/>
  <c r="C65" i="1"/>
  <c r="C64" i="1"/>
  <c r="F63" i="1"/>
  <c r="E63" i="1"/>
  <c r="D63" i="1"/>
  <c r="C62" i="1"/>
  <c r="C61" i="1"/>
  <c r="C60" i="1"/>
  <c r="C59" i="1"/>
  <c r="M58" i="1"/>
  <c r="L58" i="1"/>
  <c r="K58" i="1"/>
  <c r="J58" i="1"/>
  <c r="I58" i="1"/>
  <c r="H58" i="1"/>
  <c r="G58" i="1"/>
  <c r="F58" i="1"/>
  <c r="E58" i="1"/>
  <c r="E101" i="1" s="1"/>
  <c r="D58" i="1"/>
  <c r="C56" i="1"/>
  <c r="C55" i="1"/>
  <c r="C52" i="1" s="1"/>
  <c r="C54" i="1"/>
  <c r="C53" i="1"/>
  <c r="M52" i="1"/>
  <c r="L52" i="1"/>
  <c r="K52" i="1"/>
  <c r="J52" i="1"/>
  <c r="I52" i="1"/>
  <c r="H52" i="1"/>
  <c r="G52" i="1"/>
  <c r="F52" i="1"/>
  <c r="E52" i="1"/>
  <c r="D52" i="1"/>
  <c r="C51" i="1"/>
  <c r="C50" i="1"/>
  <c r="C49" i="1"/>
  <c r="C48" i="1"/>
  <c r="M47" i="1"/>
  <c r="L47" i="1"/>
  <c r="K47" i="1"/>
  <c r="J47" i="1"/>
  <c r="I47" i="1"/>
  <c r="H47" i="1"/>
  <c r="G47" i="1"/>
  <c r="F47" i="1"/>
  <c r="E47" i="1"/>
  <c r="D47" i="1"/>
  <c r="C47" i="1"/>
  <c r="M43" i="1"/>
  <c r="L43" i="1"/>
  <c r="K43" i="1"/>
  <c r="J43" i="1"/>
  <c r="I43" i="1"/>
  <c r="H43" i="1"/>
  <c r="G43" i="1"/>
  <c r="F43" i="1"/>
  <c r="E43" i="1"/>
  <c r="D43" i="1"/>
  <c r="C43" i="1"/>
  <c r="C42" i="1"/>
  <c r="F41" i="1"/>
  <c r="G41" i="1" s="1"/>
  <c r="H41" i="1" s="1"/>
  <c r="I41" i="1" s="1"/>
  <c r="J41" i="1" s="1"/>
  <c r="K41" i="1" s="1"/>
  <c r="L41" i="1" s="1"/>
  <c r="M41" i="1" s="1"/>
  <c r="C40" i="1"/>
  <c r="C39" i="1"/>
  <c r="C36" i="1"/>
  <c r="F35" i="1"/>
  <c r="G35" i="1" s="1"/>
  <c r="H35" i="1" s="1"/>
  <c r="I35" i="1" s="1"/>
  <c r="J35" i="1" s="1"/>
  <c r="K35" i="1" s="1"/>
  <c r="L35" i="1" s="1"/>
  <c r="M35" i="1" s="1"/>
  <c r="C34" i="1"/>
  <c r="C33" i="1"/>
  <c r="C30" i="1"/>
  <c r="H29" i="1"/>
  <c r="I29" i="1" s="1"/>
  <c r="J29" i="1" s="1"/>
  <c r="K29" i="1" s="1"/>
  <c r="L29" i="1" s="1"/>
  <c r="M29" i="1" s="1"/>
  <c r="G29" i="1"/>
  <c r="F29" i="1"/>
  <c r="C28" i="1"/>
  <c r="C27" i="1"/>
  <c r="C25" i="1"/>
  <c r="F24" i="1"/>
  <c r="G24" i="1" s="1"/>
  <c r="H24" i="1" s="1"/>
  <c r="I24" i="1" s="1"/>
  <c r="J24" i="1" s="1"/>
  <c r="K24" i="1" s="1"/>
  <c r="L24" i="1" s="1"/>
  <c r="M24" i="1" s="1"/>
  <c r="C23" i="1"/>
  <c r="C22" i="1"/>
  <c r="C20" i="1"/>
  <c r="G19" i="1"/>
  <c r="H19" i="1" s="1"/>
  <c r="I19" i="1" s="1"/>
  <c r="J19" i="1" s="1"/>
  <c r="K19" i="1" s="1"/>
  <c r="L19" i="1" s="1"/>
  <c r="M19" i="1" s="1"/>
  <c r="F19" i="1"/>
  <c r="C18" i="1"/>
  <c r="C17" i="1"/>
  <c r="F101" i="1" l="1"/>
  <c r="C79" i="1"/>
  <c r="C86" i="1"/>
  <c r="K121" i="1"/>
  <c r="C121" i="1" s="1"/>
  <c r="D96" i="1"/>
  <c r="C96" i="1" s="1"/>
  <c r="H116" i="1"/>
  <c r="L116" i="1"/>
  <c r="M122" i="1"/>
  <c r="M117" i="1" s="1"/>
  <c r="V117" i="1" s="1"/>
  <c r="V116" i="1" s="1"/>
  <c r="D119" i="1"/>
  <c r="H124" i="1"/>
  <c r="H119" i="1" s="1"/>
  <c r="F116" i="1"/>
  <c r="G16" i="4"/>
  <c r="H19" i="4"/>
  <c r="G101" i="1"/>
  <c r="C58" i="1"/>
  <c r="E116" i="1"/>
  <c r="I121" i="1"/>
  <c r="M116" i="1"/>
  <c r="C113" i="1"/>
  <c r="I124" i="1"/>
  <c r="I119" i="1" s="1"/>
  <c r="H66" i="1"/>
  <c r="G63" i="1"/>
  <c r="E122" i="1"/>
  <c r="E117" i="1" s="1"/>
  <c r="C117" i="1" s="1"/>
  <c r="C87" i="1"/>
  <c r="I89" i="1"/>
  <c r="J89" i="1" s="1"/>
  <c r="H85" i="1"/>
  <c r="G122" i="1"/>
  <c r="G117" i="1" s="1"/>
  <c r="P117" i="1" s="1"/>
  <c r="P116" i="1" s="1"/>
  <c r="C123" i="1"/>
  <c r="D120" i="1"/>
  <c r="D118" i="1"/>
  <c r="C118" i="1" s="1"/>
  <c r="F124" i="1"/>
  <c r="F119" i="1" s="1"/>
  <c r="J116" i="1"/>
  <c r="G120" i="1"/>
  <c r="G124" i="1"/>
  <c r="G119" i="1" s="1"/>
  <c r="D115" i="1"/>
  <c r="C43" i="4"/>
  <c r="F32" i="4"/>
  <c r="G35" i="4"/>
  <c r="J58" i="4"/>
  <c r="K61" i="4"/>
  <c r="F85" i="4"/>
  <c r="F90" i="4" s="1"/>
  <c r="G89" i="4"/>
  <c r="H89" i="4" s="1"/>
  <c r="I89" i="4" s="1"/>
  <c r="J89" i="4" s="1"/>
  <c r="K89" i="4" s="1"/>
  <c r="L89" i="4" s="1"/>
  <c r="M89" i="4" s="1"/>
  <c r="E99" i="4"/>
  <c r="H66" i="4"/>
  <c r="G63" i="4"/>
  <c r="I85" i="4"/>
  <c r="K88" i="4"/>
  <c r="L88" i="4" s="1"/>
  <c r="J85" i="4"/>
  <c r="E43" i="4"/>
  <c r="D90" i="4"/>
  <c r="G85" i="4"/>
  <c r="K85" i="4"/>
  <c r="J24" i="4"/>
  <c r="H29" i="4"/>
  <c r="F43" i="4"/>
  <c r="H41" i="4"/>
  <c r="G47" i="4"/>
  <c r="H50" i="4"/>
  <c r="H85" i="4"/>
  <c r="C89" i="4"/>
  <c r="E85" i="4"/>
  <c r="E90" i="4" s="1"/>
  <c r="E107" i="4" s="1"/>
  <c r="G99" i="4"/>
  <c r="I97" i="4"/>
  <c r="E112" i="4" l="1"/>
  <c r="E109" i="4" s="1"/>
  <c r="E104" i="4"/>
  <c r="I50" i="4"/>
  <c r="H47" i="4"/>
  <c r="I29" i="4"/>
  <c r="H26" i="4"/>
  <c r="I66" i="4"/>
  <c r="H63" i="4"/>
  <c r="K24" i="4"/>
  <c r="J21" i="4"/>
  <c r="I120" i="1"/>
  <c r="I116" i="1"/>
  <c r="I115" i="1" s="1"/>
  <c r="F115" i="1"/>
  <c r="H120" i="1"/>
  <c r="D101" i="1"/>
  <c r="M88" i="4"/>
  <c r="L85" i="4"/>
  <c r="H35" i="4"/>
  <c r="G32" i="4"/>
  <c r="G43" i="4" s="1"/>
  <c r="G90" i="4"/>
  <c r="G107" i="4" s="1"/>
  <c r="I94" i="4"/>
  <c r="I102" i="4"/>
  <c r="J97" i="4"/>
  <c r="H38" i="4"/>
  <c r="I41" i="4"/>
  <c r="D107" i="4"/>
  <c r="C122" i="1"/>
  <c r="L61" i="4"/>
  <c r="K58" i="4"/>
  <c r="J124" i="1"/>
  <c r="J85" i="1"/>
  <c r="K89" i="1"/>
  <c r="I66" i="1"/>
  <c r="H63" i="1"/>
  <c r="E115" i="1"/>
  <c r="I19" i="4"/>
  <c r="H16" i="4"/>
  <c r="H115" i="1"/>
  <c r="I85" i="1"/>
  <c r="G115" i="1"/>
  <c r="F107" i="4"/>
  <c r="E120" i="1"/>
  <c r="F120" i="1"/>
  <c r="K116" i="1"/>
  <c r="J19" i="4" l="1"/>
  <c r="I16" i="4"/>
  <c r="G104" i="4"/>
  <c r="G112" i="4"/>
  <c r="G109" i="4" s="1"/>
  <c r="J66" i="4"/>
  <c r="I63" i="4"/>
  <c r="I90" i="4" s="1"/>
  <c r="C116" i="1"/>
  <c r="D104" i="4"/>
  <c r="D112" i="4"/>
  <c r="L24" i="4"/>
  <c r="K21" i="4"/>
  <c r="I47" i="4"/>
  <c r="J50" i="4"/>
  <c r="J66" i="1"/>
  <c r="I63" i="1"/>
  <c r="I101" i="1" s="1"/>
  <c r="L89" i="1"/>
  <c r="K85" i="1"/>
  <c r="K124" i="1"/>
  <c r="J94" i="4"/>
  <c r="J102" i="4"/>
  <c r="K97" i="4"/>
  <c r="C88" i="4"/>
  <c r="M85" i="4"/>
  <c r="C85" i="4" s="1"/>
  <c r="H90" i="4"/>
  <c r="F112" i="4"/>
  <c r="F109" i="4" s="1"/>
  <c r="F104" i="4"/>
  <c r="H101" i="1"/>
  <c r="J119" i="1"/>
  <c r="J120" i="1"/>
  <c r="M61" i="4"/>
  <c r="L58" i="4"/>
  <c r="J41" i="4"/>
  <c r="I38" i="4"/>
  <c r="I99" i="4"/>
  <c r="H32" i="4"/>
  <c r="H43" i="4" s="1"/>
  <c r="I35" i="4"/>
  <c r="J29" i="4"/>
  <c r="I26" i="4"/>
  <c r="C58" i="4" l="1"/>
  <c r="K29" i="4"/>
  <c r="J26" i="4"/>
  <c r="J38" i="4"/>
  <c r="K41" i="4"/>
  <c r="J115" i="1"/>
  <c r="K94" i="4"/>
  <c r="K102" i="4"/>
  <c r="L97" i="4"/>
  <c r="J47" i="4"/>
  <c r="K50" i="4"/>
  <c r="D109" i="4"/>
  <c r="H107" i="4"/>
  <c r="J99" i="4"/>
  <c r="K119" i="1"/>
  <c r="K115" i="1" s="1"/>
  <c r="K120" i="1"/>
  <c r="K66" i="4"/>
  <c r="J63" i="4"/>
  <c r="K19" i="4"/>
  <c r="J16" i="4"/>
  <c r="I32" i="4"/>
  <c r="J35" i="4"/>
  <c r="J63" i="1"/>
  <c r="J101" i="1" s="1"/>
  <c r="K66" i="1"/>
  <c r="M58" i="4"/>
  <c r="C61" i="4"/>
  <c r="I43" i="4"/>
  <c r="I107" i="4" s="1"/>
  <c r="M89" i="1"/>
  <c r="C89" i="1" s="1"/>
  <c r="L85" i="1"/>
  <c r="L124" i="1"/>
  <c r="M24" i="4"/>
  <c r="M21" i="4" s="1"/>
  <c r="L21" i="4"/>
  <c r="C124" i="1" l="1"/>
  <c r="I112" i="4"/>
  <c r="I109" i="4" s="1"/>
  <c r="I104" i="4"/>
  <c r="L66" i="4"/>
  <c r="K63" i="4"/>
  <c r="K90" i="4" s="1"/>
  <c r="K47" i="4"/>
  <c r="L50" i="4"/>
  <c r="L66" i="1"/>
  <c r="K63" i="1"/>
  <c r="K16" i="4"/>
  <c r="L19" i="4"/>
  <c r="L102" i="4"/>
  <c r="M97" i="4"/>
  <c r="L94" i="4"/>
  <c r="C97" i="4"/>
  <c r="K26" i="4"/>
  <c r="L29" i="4"/>
  <c r="J43" i="4"/>
  <c r="L119" i="1"/>
  <c r="L115" i="1" s="1"/>
  <c r="L120" i="1"/>
  <c r="M85" i="1"/>
  <c r="C85" i="1" s="1"/>
  <c r="M124" i="1"/>
  <c r="J32" i="4"/>
  <c r="K35" i="4"/>
  <c r="J90" i="4"/>
  <c r="H104" i="4"/>
  <c r="H112" i="4"/>
  <c r="K99" i="4"/>
  <c r="K38" i="4"/>
  <c r="L41" i="4"/>
  <c r="K43" i="4" l="1"/>
  <c r="K107" i="4" s="1"/>
  <c r="M29" i="4"/>
  <c r="M26" i="4" s="1"/>
  <c r="L26" i="4"/>
  <c r="M19" i="4"/>
  <c r="M16" i="4" s="1"/>
  <c r="L16" i="4"/>
  <c r="M50" i="4"/>
  <c r="L47" i="4"/>
  <c r="M66" i="4"/>
  <c r="L63" i="4"/>
  <c r="L90" i="4" s="1"/>
  <c r="J107" i="4"/>
  <c r="M66" i="1"/>
  <c r="L63" i="1"/>
  <c r="L101" i="1" s="1"/>
  <c r="L35" i="4"/>
  <c r="K32" i="4"/>
  <c r="H109" i="4"/>
  <c r="M94" i="4"/>
  <c r="C94" i="4" s="1"/>
  <c r="M102" i="4"/>
  <c r="L38" i="4"/>
  <c r="M41" i="4"/>
  <c r="M38" i="4" s="1"/>
  <c r="M119" i="1"/>
  <c r="M115" i="1" s="1"/>
  <c r="C115" i="1" s="1"/>
  <c r="M120" i="1"/>
  <c r="C120" i="1" s="1"/>
  <c r="C119" i="1"/>
  <c r="L99" i="4"/>
  <c r="K101" i="1"/>
  <c r="K104" i="4" l="1"/>
  <c r="K112" i="4"/>
  <c r="K109" i="4" s="1"/>
  <c r="M35" i="4"/>
  <c r="M32" i="4" s="1"/>
  <c r="L32" i="4"/>
  <c r="M47" i="4"/>
  <c r="C47" i="4" s="1"/>
  <c r="C50" i="4"/>
  <c r="M43" i="4"/>
  <c r="M99" i="4"/>
  <c r="C99" i="4" s="1"/>
  <c r="C102" i="4"/>
  <c r="J112" i="4"/>
  <c r="J104" i="4"/>
  <c r="L43" i="4"/>
  <c r="L107" i="4" s="1"/>
  <c r="M63" i="1"/>
  <c r="C66" i="1"/>
  <c r="M63" i="4"/>
  <c r="C66" i="4"/>
  <c r="L104" i="4" l="1"/>
  <c r="L112" i="4"/>
  <c r="L109" i="4" s="1"/>
  <c r="J109" i="4"/>
  <c r="C63" i="4"/>
  <c r="M90" i="4"/>
  <c r="M101" i="1"/>
  <c r="C63" i="1"/>
  <c r="C101" i="1" s="1"/>
  <c r="C90" i="4" l="1"/>
  <c r="M107" i="4"/>
  <c r="M112" i="4" l="1"/>
  <c r="M104" i="4"/>
  <c r="C104" i="4" s="1"/>
  <c r="C107" i="4"/>
  <c r="M109" i="4" l="1"/>
  <c r="C109" i="4" s="1"/>
  <c r="C112" i="4"/>
</calcChain>
</file>

<file path=xl/sharedStrings.xml><?xml version="1.0" encoding="utf-8"?>
<sst xmlns="http://schemas.openxmlformats.org/spreadsheetml/2006/main" count="440" uniqueCount="128">
  <si>
    <t>Наименование</t>
  </si>
  <si>
    <t>Источники финансирования</t>
  </si>
  <si>
    <t>Объем финансир. (всего, руб.)</t>
  </si>
  <si>
    <t>В том числе по годам</t>
  </si>
  <si>
    <t>Ответственный (администратор или соадминистратор)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</si>
  <si>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</si>
  <si>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</si>
  <si>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</si>
  <si>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</si>
  <si>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</si>
  <si>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</si>
  <si>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</si>
  <si>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</si>
  <si>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</si>
  <si>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</si>
  <si>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</si>
  <si>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Целевые показатели результатов реализации муниципальной программы</t>
  </si>
  <si>
    <t>всего, в том числе</t>
  </si>
  <si>
    <t xml:space="preserve">Цель подпрограммы: формирование эффективной системы муниципального управления посредством использования информационных и телекоммуникационных технологий </t>
  </si>
  <si>
    <t>за счет межбюджетных трансфертов из федерального бюджета</t>
  </si>
  <si>
    <t xml:space="preserve">за счет межбюджетных трансфертов из окружного бюджета </t>
  </si>
  <si>
    <t xml:space="preserve">за счет средств местного бюджета </t>
  </si>
  <si>
    <t xml:space="preserve">за счет других источников </t>
  </si>
  <si>
    <t xml:space="preserve">Задача 2.3. Обеспечение безопасности функционирования информационных и телекоммуникационных систем </t>
  </si>
  <si>
    <t>Задача 2.4. Развитие муниципальной информационно-телекоммуникационной инфраструктуры</t>
  </si>
  <si>
    <t>Цель подпрограммы: повышение результативности расходования бюджетных средств на мероприятия в сфере информационно-коммуникационных технологий, связи и телекоммуникаций</t>
  </si>
  <si>
    <t xml:space="preserve">Задача 3. Осуществление возложенных на учреждение функций, в том числе отдельных вопросов местного значения </t>
  </si>
  <si>
    <t>МКУ "УИТС
г. Сургута"</t>
  </si>
  <si>
    <t xml:space="preserve">к муниципальной программе </t>
  </si>
  <si>
    <t xml:space="preserve">Задача 2.1. Формирование и реализация единой политики в области информационно-коммуникационных технологий </t>
  </si>
  <si>
    <t xml:space="preserve">Подпрограмма «Обеспечение выполнения функций муниципальным казённым учреждением «Управление информационных технологий и связи города Сургута» </t>
  </si>
  <si>
    <t>Задача 1.2. Повышения качества и доступности электронных сервисов предоставления муниципальных услуг, а также услуг, предоставляемых муниципальными учреждениями и другими организациями, с помощью информационных технологий</t>
  </si>
  <si>
    <t>Наименование показателя</t>
  </si>
  <si>
    <t>Базовый показатель</t>
  </si>
  <si>
    <t>Номер целевого показателя</t>
  </si>
  <si>
    <t>Итоговое значение показателя</t>
  </si>
  <si>
    <t>Оценка качества функционирования официального портала Администрации города (место, занятое в рейтинге по итогам конкурса официальных интернет-сайтов муниципальных образований автономного округа), не ниже</t>
  </si>
  <si>
    <t>Среднее количество групп тематических слоев геоинформационных систем, используемых пользователями публичного сегмента муниципальной  Геоинформационной системы, шт.</t>
  </si>
  <si>
    <t>Количество действующих электронных сервисов взаимодействия органов местного самоуправления и муниципальных учреждений с населением и организациями, ед.  </t>
  </si>
  <si>
    <t>Стоимостная доля закупаемого компьютерного оборудования иностранного производства, %</t>
  </si>
  <si>
    <t>Стоимостная доля закупаемого и (или) арендуемого  иностранного программного обеспечения, %</t>
  </si>
  <si>
    <t>Количество созданных или модернизированных инфомационных систем, ед.</t>
  </si>
  <si>
    <t>Количество административных процедур истребования документов (сведений), необходимых для предоставления муниципальной услуги и находящихся в распоряжении других органов власти и организаций автоматизированных в информационных системах посредством системы межведомственного информационного взаимодействия, ед.</t>
  </si>
  <si>
    <t>Средний срок простоя информационных систем в результате компьютерных атак, часов</t>
  </si>
  <si>
    <t>Доля  пользователей органов местного самоуправления и муниципальных учреждений, обеспеченных средствами электронной подписи, от общего количества пользователей органов местного самоуправления и муниципальных учреждений, %</t>
  </si>
  <si>
    <t>Доля образовательных учреждений, у которых есть широкополосный доступ к сети "Интернет" (не менее 100 Мбит/с), %</t>
  </si>
  <si>
    <t>Стоимостная доля закупаемого серверного и телекоммуникационного оборудования иностранного производства, %</t>
  </si>
  <si>
    <t>Уровень удовлетворенности граждан качеством предоставления государственных 
и муниципальных услуг, %</t>
  </si>
  <si>
    <t>1</t>
  </si>
  <si>
    <t>2</t>
  </si>
  <si>
    <t>3</t>
  </si>
  <si>
    <t>4</t>
  </si>
  <si>
    <t>5</t>
  </si>
  <si>
    <t>6</t>
  </si>
  <si>
    <t>7</t>
  </si>
  <si>
    <t xml:space="preserve">8 </t>
  </si>
  <si>
    <t>9</t>
  </si>
  <si>
    <t>10</t>
  </si>
  <si>
    <t>11</t>
  </si>
  <si>
    <t>12</t>
  </si>
  <si>
    <t>13</t>
  </si>
  <si>
    <t>15</t>
  </si>
  <si>
    <t>16</t>
  </si>
  <si>
    <t>Количество наборов открытых данных в машиночитаемом формате, ед.</t>
  </si>
  <si>
    <t>Доля внутриведомственного и межведомственного юридически значимого электронного документооборота муниципальных органов и бюджетных учреждений, %</t>
  </si>
  <si>
    <t>14</t>
  </si>
  <si>
    <t>Доля граждан, имеющих доступ к получению государственных и муниципальных услуг по принципу «одного окна» по месту пребывания, в том числе в многофункциональном центре предоставления государственных и муниципальных услуг, %</t>
  </si>
  <si>
    <t>Основное мероприятие 1.1.1. Развитие интернет- ресурсов  органов местного самоуправления
и муниципальных учреждений                                        (целевой показатель № 1)</t>
  </si>
  <si>
    <t>Основное мероприятие 1.1.2. Развитие муниципальной  Геоинформационной системы на основе Web-технологий (целевой показатель № 2)</t>
  </si>
  <si>
    <t>Основное мероприятие 1.1.3. Предоставление данных муниципальных информационных систем в открытом и машиночитаемом формате в общедоступном виде (целевой показатель № 3)</t>
  </si>
  <si>
    <t>Основное мероприятие 1.2.1. Разработка
и внедрение новых электронных сервисов взаимодействия  органов местного самоуправления
и муниципальных учреждений с населением и организациями  (целевой показатель № 4)</t>
  </si>
  <si>
    <t>Подпрограмма  «Цифровая трансформация муниципального образования»</t>
  </si>
  <si>
    <t>Всего по подпрограмме «Цифровая трансформация муниципального образования»</t>
  </si>
  <si>
    <t>Основное мероприятие 2.1.1. Унификация технического обеспечения, эксплуатируемого в органах местного самоуправления  и муниципальных учреждений, стандартизация процессов содержания и обслуживания технического обеспечения в органах местного самоуправления и муниципальных учреждений (целевой показатель № 6)</t>
  </si>
  <si>
    <t>Основное мероприятие 2.1.2. Стандартизация (унификация) программного обеспечения и информационных систем, эксплуатируемых в органах местного самоуправления и муниципальных учреждениях (целевой показатель № 7)</t>
  </si>
  <si>
    <t>Основное мероприятие 2.2.2. Развитие системы электронного документооборота в структурных подразделениях Администрации города и муниципальных учреждениях (целевой показатель № 9)</t>
  </si>
  <si>
    <t>Основное мероприятие  2.2.3. Формирование системы межведомственного информационного взаимодействия органов местного самоуправления и муниципальных учреждений с другими органами власти и организациями (целевой показатель № 10)</t>
  </si>
  <si>
    <t>Основное мероприятие 2.3.1. Организация защиты информации комплексной муниципальной информационной системы (целевой показатель № 11)</t>
  </si>
  <si>
    <t>Основное мероприятие 2.3.2. Развитие систем криптографической защиты и центра сертификации (целевой показатель № 12)</t>
  </si>
  <si>
    <t>Основное мероприятие 2.4.1. Развитие единой телекоммуникационной инфраструктуры и обеспечение ее функционирования, развитие муниципального центра обработки и хранения данных в составе комплексной муниципальной информационной системы (целевой показатель № 13-14)</t>
  </si>
  <si>
    <t xml:space="preserve">Основное мероприятие2.2.1. Создание, развитие и эксплуатация информационных систем специальной и типовой деятельности (целевой показатель № 8)
</t>
  </si>
  <si>
    <t>Задача 2.2.Развитие специальных и типовых информационных систем для обеспечения деятельности органов местного самоуправления и муниципальных учреждений</t>
  </si>
  <si>
    <t xml:space="preserve">Всего по подпрограмме «Повышение эффективности муниципального управления за счет использования современных информационно-телекоммуникационных технологий» </t>
  </si>
  <si>
    <t xml:space="preserve">Задача 1.1 Обеспечение информационной открытости органов местного самоуправления и муниципальных учреждений в информационно-телекоммуникационной сети Интернет </t>
  </si>
  <si>
    <t>Задача 1.3 Организация цифрового развития отраслей экономики муниципального образования</t>
  </si>
  <si>
    <t xml:space="preserve">Общий объем финансирования программы – всего,
в том числе </t>
  </si>
  <si>
    <t>Объем финансирования администратора - МКУ "УИТС г. Сургута"</t>
  </si>
  <si>
    <t>*</t>
  </si>
  <si>
    <t>Приложение 1</t>
  </si>
  <si>
    <t>Приложение 2</t>
  </si>
  <si>
    <t>Приложение 3</t>
  </si>
  <si>
    <t>Комплексная цель программы: комплексное цифровое развитие муниципального образования, направленное на повышение  эффективности системы муниципального управления, качества жизни населения муниципального образования, конкурентоспособности экономики муниципального образования.</t>
  </si>
  <si>
    <t xml:space="preserve">Цель подпрограммы: повышение качества жизни населения муниципального образования, конкурентоспособности экономики муниципального образования, в том числе посредством развития общественно-политической активности, эффективного публичного взаимодействия граждан с органами местного самоуправления, друг с другом, общественными организациями и другими субъектами общественно-политической деятельности, оперативного и качественного получения населением и организациями муниципальных услуг и информации о результатах деятельности органов местного самоуправления и муниципальных учреждений  </t>
  </si>
  <si>
    <t xml:space="preserve">Подпрограмма «Повышение эффективности системы муниципального управления за счет использования современных информационно-телекоммуникационных технологий » </t>
  </si>
  <si>
    <t xml:space="preserve">Основное мероприятие 3. Обеспечение деятельности МКУ «УИТС г. Сургута»  </t>
  </si>
  <si>
    <t xml:space="preserve">Всего по мероприятию «Обеспечение деятельности МКУ «УИТС г. Сургута»  </t>
  </si>
  <si>
    <t>Всего по мероприятию «Обеспечение деятельности МКУ «УИТС г. Сургута»»</t>
  </si>
  <si>
    <r>
      <t xml:space="preserve">Реализация мероприятий, включенных в дорожную карту пилотного проекта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Умный город</t>
    </r>
    <r>
      <rPr>
        <sz val="11"/>
        <rFont val="Calibri"/>
        <family val="2"/>
        <charset val="204"/>
      </rPr>
      <t>»</t>
    </r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</si>
  <si>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УИТС
г. Сургута</t>
    </r>
    <r>
      <rPr>
        <sz val="11"/>
        <rFont val="Calibri"/>
        <family val="2"/>
        <charset val="204"/>
      </rPr>
      <t>»</t>
    </r>
  </si>
  <si>
    <t>МКУ «УИТС
г. Сургута»</t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</si>
  <si>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МФЦ               г. Сургута</t>
    </r>
    <r>
      <rPr>
        <sz val="11"/>
        <rFont val="Calibri"/>
        <family val="2"/>
        <charset val="204"/>
      </rPr>
      <t>»</t>
    </r>
  </si>
  <si>
    <r>
      <t xml:space="preserve">МКУ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МФЦ                г. Сургута</t>
    </r>
    <r>
      <rPr>
        <sz val="11"/>
        <rFont val="Calibri"/>
        <family val="2"/>
        <charset val="204"/>
      </rPr>
      <t>»</t>
    </r>
  </si>
  <si>
    <t>Программные мероприятия, объем их финансирования муниципальной программы «Развитие электронного муниципалитета на период до 2030 года»</t>
  </si>
  <si>
    <t>Дополнительная потребность в объеме финансирования муниципальной программы «Развитие электронного муниципалитета на период до 2030 года»</t>
  </si>
  <si>
    <r>
      <t xml:space="preserve">Основное мероприятие 1.3.1. Реализация проекта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Умный город</t>
    </r>
    <r>
      <rPr>
        <sz val="11"/>
        <rFont val="Calibri"/>
        <family val="2"/>
        <charset val="204"/>
      </rPr>
      <t>»</t>
    </r>
    <r>
      <rPr>
        <sz val="11"/>
        <rFont val="Times New Roman"/>
        <family val="1"/>
        <charset val="204"/>
      </rPr>
      <t xml:space="preserve"> (целевой показатель № 5)</t>
    </r>
  </si>
  <si>
    <t>Основное мероприятие 1.3.1. Реализация проекта «Умный город» (целевой показатель № 5)</t>
  </si>
  <si>
    <t>Влияние на исполнение целевого показателя предоставляемой налогвой льготы, установленной в качестве мер муниципальной поддержки (налоговых расходов)</t>
  </si>
  <si>
    <t>Задача 2.5. Оптимизация предоставления  государственных и муниципальных услуг, в том числе путем организации их предоставления по принципу "одного окна"</t>
  </si>
  <si>
    <t>Объем финансирования соадминистратора - МКУ "МФЦ г. Сургута"</t>
  </si>
  <si>
    <t>Приложение 4</t>
  </si>
  <si>
    <t>Номер показателя</t>
  </si>
  <si>
    <t>VI.</t>
  </si>
  <si>
    <t>Прочие показатели</t>
  </si>
  <si>
    <t>Планирование и исполнение расходов, связанных с выполнением ликвидационных мероприятий МКУ "МФЦ" по переходу учреждения в централизованную систему, %</t>
  </si>
  <si>
    <t>МКУ «МФЦ        г. Сургута»</t>
  </si>
  <si>
    <t>Мероприятие 2.5.2.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                      (иной показатель № 1)</t>
  </si>
  <si>
    <t>МКУ «МФЦ                  г. Сургута»</t>
  </si>
  <si>
    <t>Основное мероприятие  2.5.1. Развитие многофункциональных центров предоставления государственных и муниципальных услуг                           (иной показатель № 1)</t>
  </si>
  <si>
    <t>Значение целевого показателя, в том числе по годам</t>
  </si>
  <si>
    <t>Значение показателя, в том числе по годам</t>
  </si>
  <si>
    <r>
      <rPr>
        <sz val="16"/>
        <rFont val="Calibri"/>
        <family val="2"/>
        <charset val="204"/>
      </rPr>
      <t>«</t>
    </r>
    <r>
      <rPr>
        <sz val="16"/>
        <rFont val="Times New Roman"/>
        <family val="1"/>
        <charset val="204"/>
      </rPr>
      <t>Развитие электронного муниципалитета                                                       на период до 2030 года</t>
    </r>
    <r>
      <rPr>
        <sz val="16"/>
        <rFont val="Calibri"/>
        <family val="2"/>
        <charset val="204"/>
      </rPr>
      <t>»</t>
    </r>
  </si>
  <si>
    <r>
      <t xml:space="preserve">Целевые показатели муниципальной программы </t>
    </r>
    <r>
      <rPr>
        <sz val="16"/>
        <rFont val="Calibri"/>
        <family val="2"/>
        <charset val="204"/>
      </rPr>
      <t>«</t>
    </r>
    <r>
      <rPr>
        <sz val="16"/>
        <rFont val="Times New Roman"/>
        <family val="1"/>
        <charset val="204"/>
      </rPr>
      <t>Развитие электронного муниципалитета на период до 2030 года</t>
    </r>
    <r>
      <rPr>
        <sz val="16"/>
        <rFont val="Calibri"/>
        <family val="2"/>
        <charset val="204"/>
      </rPr>
      <t>»</t>
    </r>
  </si>
  <si>
    <r>
      <rPr>
        <sz val="16"/>
        <rFont val="Calibri"/>
        <family val="2"/>
        <charset val="204"/>
      </rPr>
      <t>«</t>
    </r>
    <r>
      <rPr>
        <sz val="16"/>
        <rFont val="Times New Roman"/>
        <family val="1"/>
        <charset val="204"/>
      </rPr>
      <t>Развитие электронного муниципалитета                                                 на период до 2030 года</t>
    </r>
    <r>
      <rPr>
        <sz val="16"/>
        <rFont val="Calibri"/>
        <family val="2"/>
        <charset val="204"/>
      </rPr>
      <t>»</t>
    </r>
  </si>
  <si>
    <r>
      <t xml:space="preserve">Иные показатели муниципальной программы </t>
    </r>
    <r>
      <rPr>
        <sz val="16"/>
        <rFont val="Calibri"/>
        <family val="2"/>
        <charset val="204"/>
      </rPr>
      <t>«</t>
    </r>
    <r>
      <rPr>
        <sz val="16"/>
        <rFont val="Times New Roman"/>
        <family val="1"/>
        <charset val="204"/>
      </rPr>
      <t>Развитие электронного муниципалитета на период до 2030 года</t>
    </r>
    <r>
      <rPr>
        <sz val="16"/>
        <rFont val="Calibri"/>
        <family val="2"/>
        <charset val="204"/>
      </rPr>
      <t>»</t>
    </r>
  </si>
  <si>
    <t>«Развитие электронного муниципалитета                                                                  на период до 2030 года»</t>
  </si>
  <si>
    <t>«Развитие электронного муниципалитета                                                                                       на период до 2030 года»</t>
  </si>
  <si>
    <t>МКУ "МФЦ  г. Сургута"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</si>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</sst>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name val="Calibri"/>
      <family val="2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1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3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" fontId="1" fillId="2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center" wrapText="1"/>
    </xf>
    <xf numFmtId="4" fontId="1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vertical="top" wrapText="1"/>
    </xf>
    <xf numFmtId="2" fontId="1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4" fontId="6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top" wrapText="1"/>
    </xf>
    <xf numFmtId="1" fontId="1" fillId="2" borderId="4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3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17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gako_ds\AppData\Local\Microsoft\Windows\Temporary%20Internet%20Files\Content.Outlook\H68MCKWY\&#1055;&#1088;&#1080;&#1083;&#1086;&#1078;&#1077;&#1085;&#1080;&#1077;%201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арый"/>
      <sheetName val="приложение 1"/>
      <sheetName val="приложение 2"/>
    </sheetNames>
    <sheetDataSet>
      <sheetData sheetId="0"/>
      <sheetData sheetId="1"/>
      <sheetData sheetId="2">
        <row r="33">
          <cell r="N33">
            <v>579.16</v>
          </cell>
          <cell r="O33">
            <v>340.11</v>
          </cell>
          <cell r="P33">
            <v>239.05</v>
          </cell>
          <cell r="R33">
            <v>348</v>
          </cell>
          <cell r="S33">
            <v>239.05</v>
          </cell>
          <cell r="U33">
            <v>355.42</v>
          </cell>
          <cell r="V33">
            <v>239.05</v>
          </cell>
          <cell r="X33">
            <v>362.47</v>
          </cell>
          <cell r="Y33">
            <v>239.05</v>
          </cell>
          <cell r="AA33">
            <v>369.04</v>
          </cell>
          <cell r="AB33">
            <v>239.05</v>
          </cell>
          <cell r="AD33">
            <v>375.17</v>
          </cell>
          <cell r="AE33">
            <v>239.05</v>
          </cell>
          <cell r="AG33">
            <v>386.27</v>
          </cell>
          <cell r="AH33">
            <v>239.05</v>
          </cell>
          <cell r="AJ33">
            <v>403.77</v>
          </cell>
          <cell r="AK33">
            <v>239.05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view="pageBreakPreview" zoomScale="65" zoomScaleNormal="35" zoomScaleSheetLayoutView="65" zoomScalePageLayoutView="70" workbookViewId="0">
      <selection activeCell="P4" sqref="P4"/>
    </sheetView>
  </sheetViews>
  <sheetFormatPr defaultColWidth="9.140625" defaultRowHeight="15" x14ac:dyDescent="0.25"/>
  <cols>
    <col min="1" max="1" width="11.85546875" style="15" customWidth="1"/>
    <col min="2" max="2" width="53" style="14" customWidth="1"/>
    <col min="3" max="3" width="14" style="9" customWidth="1"/>
    <col min="4" max="4" width="8.5703125" style="9" hidden="1" customWidth="1"/>
    <col min="5" max="5" width="8.5703125" style="9" customWidth="1"/>
    <col min="6" max="7" width="8.5703125" style="2" customWidth="1"/>
    <col min="8" max="8" width="8.42578125" style="2" customWidth="1"/>
    <col min="9" max="14" width="8.5703125" style="2" customWidth="1"/>
    <col min="15" max="15" width="12.28515625" style="2" customWidth="1"/>
    <col min="16" max="16" width="30.28515625" style="2" customWidth="1"/>
    <col min="17" max="17" width="11.5703125" style="2" hidden="1" customWidth="1"/>
    <col min="18" max="16384" width="9.140625" style="3"/>
  </cols>
  <sheetData>
    <row r="1" spans="1:22" ht="21.75" customHeight="1" x14ac:dyDescent="0.25">
      <c r="A1" s="1"/>
      <c r="B1" s="1"/>
      <c r="C1" s="1"/>
      <c r="D1" s="1"/>
      <c r="E1" s="1"/>
      <c r="F1" s="8"/>
      <c r="G1" s="8"/>
      <c r="H1" s="8"/>
      <c r="I1" s="8"/>
      <c r="J1" s="8"/>
      <c r="L1" s="32"/>
      <c r="M1" s="55" t="s">
        <v>88</v>
      </c>
      <c r="N1" s="55"/>
      <c r="O1" s="55"/>
      <c r="P1" s="55"/>
      <c r="Q1" s="55"/>
      <c r="R1" s="32"/>
      <c r="S1" s="32"/>
      <c r="T1" s="32"/>
      <c r="U1" s="9"/>
      <c r="V1" s="32"/>
    </row>
    <row r="2" spans="1:22" ht="21.75" customHeight="1" x14ac:dyDescent="0.25">
      <c r="A2" s="1"/>
      <c r="B2" s="1"/>
      <c r="C2" s="1"/>
      <c r="D2" s="1"/>
      <c r="E2" s="1"/>
      <c r="F2" s="8"/>
      <c r="G2" s="8"/>
      <c r="H2" s="8"/>
      <c r="I2" s="8"/>
      <c r="J2" s="8"/>
      <c r="M2" s="55" t="s">
        <v>28</v>
      </c>
      <c r="N2" s="55"/>
      <c r="O2" s="55"/>
      <c r="P2" s="55"/>
      <c r="Q2" s="55"/>
      <c r="R2" s="32"/>
      <c r="S2" s="32"/>
      <c r="T2" s="32"/>
      <c r="U2" s="32"/>
      <c r="V2" s="32"/>
    </row>
    <row r="3" spans="1:22" ht="43.5" customHeight="1" x14ac:dyDescent="0.25">
      <c r="A3" s="1"/>
      <c r="B3" s="1"/>
      <c r="C3" s="1"/>
      <c r="D3" s="1"/>
      <c r="E3" s="1"/>
      <c r="F3" s="8"/>
      <c r="G3" s="8"/>
      <c r="H3" s="8"/>
      <c r="I3" s="8"/>
      <c r="J3" s="8"/>
      <c r="L3" s="32"/>
      <c r="M3" s="55" t="s">
        <v>120</v>
      </c>
      <c r="N3" s="55"/>
      <c r="O3" s="55"/>
      <c r="P3" s="55"/>
      <c r="Q3" s="55"/>
      <c r="R3" s="32"/>
      <c r="S3" s="32"/>
      <c r="T3" s="32"/>
      <c r="U3" s="9"/>
      <c r="V3" s="32"/>
    </row>
    <row r="4" spans="1:22" ht="39" customHeight="1" x14ac:dyDescent="0.25">
      <c r="A4" s="1"/>
      <c r="B4" s="1"/>
      <c r="C4" s="1"/>
      <c r="D4" s="1"/>
      <c r="E4" s="1"/>
      <c r="F4" s="8"/>
      <c r="G4" s="8"/>
      <c r="H4" s="8"/>
      <c r="I4" s="8"/>
      <c r="J4" s="8"/>
      <c r="L4" s="47"/>
      <c r="M4" s="46"/>
      <c r="N4" s="46"/>
      <c r="O4" s="46"/>
      <c r="P4" s="46"/>
      <c r="Q4" s="46"/>
      <c r="R4" s="47"/>
      <c r="S4" s="47"/>
      <c r="T4" s="47"/>
      <c r="U4" s="9"/>
      <c r="V4" s="47"/>
    </row>
    <row r="5" spans="1:22" ht="30.75" customHeight="1" x14ac:dyDescent="0.25">
      <c r="A5" s="56" t="s">
        <v>121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8"/>
    </row>
    <row r="6" spans="1:22" ht="20.25" customHeight="1" x14ac:dyDescent="0.25">
      <c r="A6" s="50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8"/>
    </row>
    <row r="7" spans="1:22" s="2" customFormat="1" ht="41.25" customHeight="1" x14ac:dyDescent="0.25">
      <c r="A7" s="59" t="s">
        <v>34</v>
      </c>
      <c r="B7" s="53" t="s">
        <v>32</v>
      </c>
      <c r="C7" s="53" t="s">
        <v>33</v>
      </c>
      <c r="D7" s="62" t="s">
        <v>118</v>
      </c>
      <c r="E7" s="62"/>
      <c r="F7" s="62"/>
      <c r="G7" s="62"/>
      <c r="H7" s="62"/>
      <c r="I7" s="62"/>
      <c r="J7" s="62"/>
      <c r="K7" s="62"/>
      <c r="L7" s="62"/>
      <c r="M7" s="62"/>
      <c r="N7" s="63"/>
      <c r="O7" s="64" t="s">
        <v>35</v>
      </c>
      <c r="P7" s="53" t="s">
        <v>4</v>
      </c>
      <c r="Q7" s="53" t="s">
        <v>106</v>
      </c>
    </row>
    <row r="8" spans="1:22" s="2" customFormat="1" ht="35.25" customHeight="1" x14ac:dyDescent="0.25">
      <c r="A8" s="60"/>
      <c r="B8" s="54"/>
      <c r="C8" s="61"/>
      <c r="D8" s="10" t="s">
        <v>5</v>
      </c>
      <c r="E8" s="10" t="s">
        <v>6</v>
      </c>
      <c r="F8" s="17" t="s">
        <v>7</v>
      </c>
      <c r="G8" s="17" t="s">
        <v>8</v>
      </c>
      <c r="H8" s="17" t="s">
        <v>9</v>
      </c>
      <c r="I8" s="17" t="s">
        <v>10</v>
      </c>
      <c r="J8" s="17" t="s">
        <v>11</v>
      </c>
      <c r="K8" s="17" t="s">
        <v>12</v>
      </c>
      <c r="L8" s="17" t="s">
        <v>13</v>
      </c>
      <c r="M8" s="17" t="s">
        <v>14</v>
      </c>
      <c r="N8" s="17" t="s">
        <v>15</v>
      </c>
      <c r="O8" s="65"/>
      <c r="P8" s="54"/>
      <c r="Q8" s="54"/>
    </row>
    <row r="9" spans="1:22" ht="75.75" customHeight="1" x14ac:dyDescent="0.25">
      <c r="A9" s="21" t="s">
        <v>48</v>
      </c>
      <c r="B9" s="31" t="s">
        <v>36</v>
      </c>
      <c r="C9" s="30">
        <v>18</v>
      </c>
      <c r="D9" s="30">
        <v>16</v>
      </c>
      <c r="E9" s="30">
        <v>16</v>
      </c>
      <c r="F9" s="30">
        <v>14</v>
      </c>
      <c r="G9" s="30">
        <v>14</v>
      </c>
      <c r="H9" s="30">
        <v>12</v>
      </c>
      <c r="I9" s="30">
        <v>12</v>
      </c>
      <c r="J9" s="30">
        <v>10</v>
      </c>
      <c r="K9" s="30">
        <v>10</v>
      </c>
      <c r="L9" s="30">
        <v>8</v>
      </c>
      <c r="M9" s="30">
        <v>8</v>
      </c>
      <c r="N9" s="30">
        <v>5</v>
      </c>
      <c r="O9" s="30">
        <v>5</v>
      </c>
      <c r="P9" s="33" t="s">
        <v>98</v>
      </c>
      <c r="Q9" s="33"/>
    </row>
    <row r="10" spans="1:22" ht="63.75" customHeight="1" x14ac:dyDescent="0.25">
      <c r="A10" s="21" t="s">
        <v>49</v>
      </c>
      <c r="B10" s="31" t="s">
        <v>37</v>
      </c>
      <c r="C10" s="30">
        <v>18</v>
      </c>
      <c r="D10" s="30">
        <v>33</v>
      </c>
      <c r="E10" s="30">
        <v>34</v>
      </c>
      <c r="F10" s="30">
        <v>34</v>
      </c>
      <c r="G10" s="30">
        <v>34</v>
      </c>
      <c r="H10" s="30">
        <v>34</v>
      </c>
      <c r="I10" s="30">
        <v>34</v>
      </c>
      <c r="J10" s="30">
        <v>34</v>
      </c>
      <c r="K10" s="30">
        <v>34</v>
      </c>
      <c r="L10" s="30">
        <v>34</v>
      </c>
      <c r="M10" s="30">
        <v>34</v>
      </c>
      <c r="N10" s="30">
        <v>34</v>
      </c>
      <c r="O10" s="30">
        <v>34</v>
      </c>
      <c r="P10" s="33" t="s">
        <v>98</v>
      </c>
      <c r="Q10" s="33"/>
    </row>
    <row r="11" spans="1:22" ht="46.5" customHeight="1" x14ac:dyDescent="0.25">
      <c r="A11" s="21" t="s">
        <v>50</v>
      </c>
      <c r="B11" s="31" t="s">
        <v>63</v>
      </c>
      <c r="C11" s="30">
        <v>13</v>
      </c>
      <c r="D11" s="30">
        <v>15</v>
      </c>
      <c r="E11" s="30">
        <v>16</v>
      </c>
      <c r="F11" s="30">
        <v>17</v>
      </c>
      <c r="G11" s="30">
        <v>18</v>
      </c>
      <c r="H11" s="30">
        <v>19</v>
      </c>
      <c r="I11" s="30">
        <v>20</v>
      </c>
      <c r="J11" s="30">
        <v>21</v>
      </c>
      <c r="K11" s="30">
        <v>22</v>
      </c>
      <c r="L11" s="30">
        <v>23</v>
      </c>
      <c r="M11" s="30">
        <v>24</v>
      </c>
      <c r="N11" s="30">
        <v>25</v>
      </c>
      <c r="O11" s="30">
        <v>25</v>
      </c>
      <c r="P11" s="33" t="s">
        <v>98</v>
      </c>
      <c r="Q11" s="33"/>
    </row>
    <row r="12" spans="1:22" ht="72.75" customHeight="1" x14ac:dyDescent="0.25">
      <c r="A12" s="21" t="s">
        <v>51</v>
      </c>
      <c r="B12" s="31" t="s">
        <v>38</v>
      </c>
      <c r="C12" s="30">
        <v>4</v>
      </c>
      <c r="D12" s="30">
        <v>5</v>
      </c>
      <c r="E12" s="30">
        <v>5</v>
      </c>
      <c r="F12" s="30">
        <v>6</v>
      </c>
      <c r="G12" s="30">
        <v>6</v>
      </c>
      <c r="H12" s="30">
        <v>7</v>
      </c>
      <c r="I12" s="30">
        <v>7</v>
      </c>
      <c r="J12" s="30">
        <v>8</v>
      </c>
      <c r="K12" s="30">
        <v>8</v>
      </c>
      <c r="L12" s="30">
        <v>9</v>
      </c>
      <c r="M12" s="30">
        <v>9</v>
      </c>
      <c r="N12" s="30">
        <v>10</v>
      </c>
      <c r="O12" s="30">
        <v>10</v>
      </c>
      <c r="P12" s="33" t="s">
        <v>98</v>
      </c>
      <c r="Q12" s="33"/>
    </row>
    <row r="13" spans="1:22" ht="48.75" customHeight="1" x14ac:dyDescent="0.25">
      <c r="A13" s="21" t="s">
        <v>52</v>
      </c>
      <c r="B13" s="31" t="s">
        <v>97</v>
      </c>
      <c r="C13" s="30" t="s">
        <v>87</v>
      </c>
      <c r="D13" s="30">
        <v>2</v>
      </c>
      <c r="E13" s="30">
        <v>2</v>
      </c>
      <c r="F13" s="30">
        <v>2</v>
      </c>
      <c r="G13" s="30">
        <v>2</v>
      </c>
      <c r="H13" s="30">
        <v>2</v>
      </c>
      <c r="I13" s="30">
        <v>2</v>
      </c>
      <c r="J13" s="30">
        <v>2</v>
      </c>
      <c r="K13" s="30">
        <v>2</v>
      </c>
      <c r="L13" s="30">
        <v>2</v>
      </c>
      <c r="M13" s="30">
        <v>2</v>
      </c>
      <c r="N13" s="30">
        <v>2</v>
      </c>
      <c r="O13" s="30">
        <v>2</v>
      </c>
      <c r="P13" s="33" t="s">
        <v>98</v>
      </c>
      <c r="Q13" s="33"/>
    </row>
    <row r="14" spans="1:22" ht="54.75" customHeight="1" x14ac:dyDescent="0.25">
      <c r="A14" s="21" t="s">
        <v>53</v>
      </c>
      <c r="B14" s="31" t="s">
        <v>39</v>
      </c>
      <c r="C14" s="30">
        <v>94</v>
      </c>
      <c r="D14" s="30">
        <v>90</v>
      </c>
      <c r="E14" s="30">
        <v>80</v>
      </c>
      <c r="F14" s="30">
        <v>75</v>
      </c>
      <c r="G14" s="30">
        <v>60</v>
      </c>
      <c r="H14" s="30">
        <v>50</v>
      </c>
      <c r="I14" s="30">
        <v>50</v>
      </c>
      <c r="J14" s="30">
        <v>50</v>
      </c>
      <c r="K14" s="30">
        <v>40</v>
      </c>
      <c r="L14" s="30">
        <v>40</v>
      </c>
      <c r="M14" s="30">
        <v>40</v>
      </c>
      <c r="N14" s="30">
        <v>30</v>
      </c>
      <c r="O14" s="30">
        <v>30</v>
      </c>
      <c r="P14" s="33" t="s">
        <v>98</v>
      </c>
      <c r="Q14" s="33"/>
    </row>
    <row r="15" spans="1:22" ht="48.75" customHeight="1" x14ac:dyDescent="0.25">
      <c r="A15" s="21" t="s">
        <v>54</v>
      </c>
      <c r="B15" s="31" t="s">
        <v>40</v>
      </c>
      <c r="C15" s="30">
        <v>50</v>
      </c>
      <c r="D15" s="30">
        <v>30</v>
      </c>
      <c r="E15" s="30">
        <v>25</v>
      </c>
      <c r="F15" s="30">
        <v>20</v>
      </c>
      <c r="G15" s="30">
        <v>15</v>
      </c>
      <c r="H15" s="30">
        <v>10</v>
      </c>
      <c r="I15" s="30">
        <v>10</v>
      </c>
      <c r="J15" s="30">
        <v>10</v>
      </c>
      <c r="K15" s="30">
        <v>10</v>
      </c>
      <c r="L15" s="30">
        <v>10</v>
      </c>
      <c r="M15" s="30">
        <v>10</v>
      </c>
      <c r="N15" s="30">
        <v>10</v>
      </c>
      <c r="O15" s="30">
        <v>10</v>
      </c>
      <c r="P15" s="33" t="s">
        <v>98</v>
      </c>
      <c r="Q15" s="33"/>
    </row>
    <row r="16" spans="1:22" ht="50.25" customHeight="1" x14ac:dyDescent="0.25">
      <c r="A16" s="21" t="s">
        <v>55</v>
      </c>
      <c r="B16" s="31" t="s">
        <v>41</v>
      </c>
      <c r="C16" s="30">
        <v>11</v>
      </c>
      <c r="D16" s="30">
        <v>17</v>
      </c>
      <c r="E16" s="30">
        <v>20</v>
      </c>
      <c r="F16" s="30">
        <v>23</v>
      </c>
      <c r="G16" s="30">
        <v>26</v>
      </c>
      <c r="H16" s="30">
        <v>29</v>
      </c>
      <c r="I16" s="30">
        <v>32</v>
      </c>
      <c r="J16" s="30">
        <v>35</v>
      </c>
      <c r="K16" s="30">
        <v>38</v>
      </c>
      <c r="L16" s="30">
        <v>41</v>
      </c>
      <c r="M16" s="30">
        <v>44</v>
      </c>
      <c r="N16" s="30">
        <v>47</v>
      </c>
      <c r="O16" s="30">
        <v>47</v>
      </c>
      <c r="P16" s="33" t="s">
        <v>98</v>
      </c>
      <c r="Q16" s="33"/>
    </row>
    <row r="17" spans="1:17" ht="63" customHeight="1" x14ac:dyDescent="0.25">
      <c r="A17" s="21" t="s">
        <v>56</v>
      </c>
      <c r="B17" s="31" t="s">
        <v>64</v>
      </c>
      <c r="C17" s="30">
        <v>5</v>
      </c>
      <c r="D17" s="30">
        <v>30</v>
      </c>
      <c r="E17" s="30">
        <v>50</v>
      </c>
      <c r="F17" s="30">
        <v>70</v>
      </c>
      <c r="G17" s="30">
        <v>90</v>
      </c>
      <c r="H17" s="30">
        <v>90</v>
      </c>
      <c r="I17" s="30">
        <v>90</v>
      </c>
      <c r="J17" s="30">
        <v>90</v>
      </c>
      <c r="K17" s="30">
        <v>90</v>
      </c>
      <c r="L17" s="30">
        <v>90</v>
      </c>
      <c r="M17" s="30">
        <v>90</v>
      </c>
      <c r="N17" s="30">
        <v>90</v>
      </c>
      <c r="O17" s="30">
        <v>90</v>
      </c>
      <c r="P17" s="33" t="s">
        <v>98</v>
      </c>
      <c r="Q17" s="33"/>
    </row>
    <row r="18" spans="1:17" ht="115.5" customHeight="1" x14ac:dyDescent="0.25">
      <c r="A18" s="21" t="s">
        <v>57</v>
      </c>
      <c r="B18" s="31" t="s">
        <v>42</v>
      </c>
      <c r="C18" s="30">
        <v>3</v>
      </c>
      <c r="D18" s="30">
        <v>4</v>
      </c>
      <c r="E18" s="30">
        <v>4</v>
      </c>
      <c r="F18" s="30">
        <v>5</v>
      </c>
      <c r="G18" s="30">
        <v>5</v>
      </c>
      <c r="H18" s="30">
        <v>6</v>
      </c>
      <c r="I18" s="30">
        <v>6</v>
      </c>
      <c r="J18" s="30">
        <v>7</v>
      </c>
      <c r="K18" s="30">
        <v>7</v>
      </c>
      <c r="L18" s="30">
        <v>8</v>
      </c>
      <c r="M18" s="30">
        <v>8</v>
      </c>
      <c r="N18" s="30">
        <v>9</v>
      </c>
      <c r="O18" s="30">
        <v>9</v>
      </c>
      <c r="P18" s="33" t="s">
        <v>98</v>
      </c>
      <c r="Q18" s="33"/>
    </row>
    <row r="19" spans="1:17" ht="34.5" customHeight="1" x14ac:dyDescent="0.25">
      <c r="A19" s="21" t="s">
        <v>58</v>
      </c>
      <c r="B19" s="31" t="s">
        <v>43</v>
      </c>
      <c r="C19" s="30">
        <v>65</v>
      </c>
      <c r="D19" s="22">
        <v>24</v>
      </c>
      <c r="E19" s="22">
        <v>18</v>
      </c>
      <c r="F19" s="22">
        <v>12</v>
      </c>
      <c r="G19" s="22">
        <v>6</v>
      </c>
      <c r="H19" s="22">
        <v>1</v>
      </c>
      <c r="I19" s="22">
        <v>1</v>
      </c>
      <c r="J19" s="22">
        <v>1</v>
      </c>
      <c r="K19" s="22">
        <v>1</v>
      </c>
      <c r="L19" s="22">
        <v>1</v>
      </c>
      <c r="M19" s="22">
        <v>1</v>
      </c>
      <c r="N19" s="22">
        <v>1</v>
      </c>
      <c r="O19" s="22">
        <v>1</v>
      </c>
      <c r="P19" s="33" t="s">
        <v>98</v>
      </c>
      <c r="Q19" s="33"/>
    </row>
    <row r="20" spans="1:17" ht="93.75" customHeight="1" x14ac:dyDescent="0.25">
      <c r="A20" s="21" t="s">
        <v>59</v>
      </c>
      <c r="B20" s="31" t="s">
        <v>44</v>
      </c>
      <c r="C20" s="30">
        <v>90</v>
      </c>
      <c r="D20" s="17">
        <v>100</v>
      </c>
      <c r="E20" s="17">
        <v>100</v>
      </c>
      <c r="F20" s="17">
        <v>100</v>
      </c>
      <c r="G20" s="17">
        <v>100</v>
      </c>
      <c r="H20" s="17">
        <v>100</v>
      </c>
      <c r="I20" s="17">
        <v>100</v>
      </c>
      <c r="J20" s="17">
        <v>100</v>
      </c>
      <c r="K20" s="17">
        <v>100</v>
      </c>
      <c r="L20" s="17">
        <v>100</v>
      </c>
      <c r="M20" s="17">
        <v>100</v>
      </c>
      <c r="N20" s="17">
        <v>100</v>
      </c>
      <c r="O20" s="17">
        <v>100</v>
      </c>
      <c r="P20" s="33" t="s">
        <v>98</v>
      </c>
      <c r="Q20" s="33"/>
    </row>
    <row r="21" spans="1:17" ht="45.75" customHeight="1" x14ac:dyDescent="0.25">
      <c r="A21" s="21" t="s">
        <v>60</v>
      </c>
      <c r="B21" s="31" t="s">
        <v>45</v>
      </c>
      <c r="C21" s="30">
        <v>100</v>
      </c>
      <c r="D21" s="30">
        <v>100</v>
      </c>
      <c r="E21" s="30">
        <v>100</v>
      </c>
      <c r="F21" s="30">
        <v>100</v>
      </c>
      <c r="G21" s="30">
        <v>100</v>
      </c>
      <c r="H21" s="30">
        <v>100</v>
      </c>
      <c r="I21" s="30">
        <v>100</v>
      </c>
      <c r="J21" s="30">
        <v>100</v>
      </c>
      <c r="K21" s="30">
        <v>100</v>
      </c>
      <c r="L21" s="30">
        <v>100</v>
      </c>
      <c r="M21" s="30">
        <v>100</v>
      </c>
      <c r="N21" s="30">
        <v>100</v>
      </c>
      <c r="O21" s="30">
        <v>100</v>
      </c>
      <c r="P21" s="33" t="s">
        <v>98</v>
      </c>
      <c r="Q21" s="33"/>
    </row>
    <row r="22" spans="1:17" ht="51.75" customHeight="1" x14ac:dyDescent="0.25">
      <c r="A22" s="21" t="s">
        <v>65</v>
      </c>
      <c r="B22" s="31" t="s">
        <v>46</v>
      </c>
      <c r="C22" s="30">
        <v>94</v>
      </c>
      <c r="D22" s="30">
        <v>90</v>
      </c>
      <c r="E22" s="30">
        <v>80</v>
      </c>
      <c r="F22" s="30">
        <v>75</v>
      </c>
      <c r="G22" s="30">
        <v>60</v>
      </c>
      <c r="H22" s="30">
        <v>50</v>
      </c>
      <c r="I22" s="30">
        <v>50</v>
      </c>
      <c r="J22" s="30">
        <v>50</v>
      </c>
      <c r="K22" s="30">
        <v>40</v>
      </c>
      <c r="L22" s="30">
        <v>40</v>
      </c>
      <c r="M22" s="30">
        <v>40</v>
      </c>
      <c r="N22" s="30">
        <v>40</v>
      </c>
      <c r="O22" s="30">
        <v>40</v>
      </c>
      <c r="P22" s="33" t="s">
        <v>98</v>
      </c>
      <c r="Q22" s="33"/>
    </row>
    <row r="23" spans="1:17" ht="90" hidden="1" customHeight="1" x14ac:dyDescent="0.25">
      <c r="A23" s="21" t="s">
        <v>61</v>
      </c>
      <c r="B23" s="31" t="s">
        <v>66</v>
      </c>
      <c r="C23" s="30">
        <v>100</v>
      </c>
      <c r="D23" s="30">
        <v>100</v>
      </c>
      <c r="E23" s="30">
        <v>100</v>
      </c>
      <c r="F23" s="30">
        <v>100</v>
      </c>
      <c r="G23" s="30">
        <v>100</v>
      </c>
      <c r="H23" s="30">
        <v>100</v>
      </c>
      <c r="I23" s="30">
        <v>100</v>
      </c>
      <c r="J23" s="30">
        <v>100</v>
      </c>
      <c r="K23" s="30">
        <v>100</v>
      </c>
      <c r="L23" s="30">
        <v>100</v>
      </c>
      <c r="M23" s="30">
        <v>100</v>
      </c>
      <c r="N23" s="30">
        <v>100</v>
      </c>
      <c r="O23" s="30">
        <v>100</v>
      </c>
      <c r="P23" s="33" t="s">
        <v>100</v>
      </c>
      <c r="Q23" s="33" t="s">
        <v>100</v>
      </c>
    </row>
    <row r="24" spans="1:17" ht="64.5" hidden="1" customHeight="1" x14ac:dyDescent="0.25">
      <c r="A24" s="21" t="s">
        <v>62</v>
      </c>
      <c r="B24" s="31" t="s">
        <v>47</v>
      </c>
      <c r="C24" s="30">
        <v>90</v>
      </c>
      <c r="D24" s="30">
        <v>90</v>
      </c>
      <c r="E24" s="30">
        <v>90</v>
      </c>
      <c r="F24" s="30">
        <v>90</v>
      </c>
      <c r="G24" s="30">
        <v>90</v>
      </c>
      <c r="H24" s="30">
        <v>90</v>
      </c>
      <c r="I24" s="30">
        <v>90</v>
      </c>
      <c r="J24" s="30">
        <v>90</v>
      </c>
      <c r="K24" s="30">
        <v>90</v>
      </c>
      <c r="L24" s="30">
        <v>90</v>
      </c>
      <c r="M24" s="30">
        <v>90</v>
      </c>
      <c r="N24" s="30">
        <v>90</v>
      </c>
      <c r="O24" s="30">
        <v>90</v>
      </c>
      <c r="P24" s="33" t="s">
        <v>101</v>
      </c>
      <c r="Q24" s="33" t="s">
        <v>101</v>
      </c>
    </row>
  </sheetData>
  <mergeCells count="11">
    <mergeCell ref="Q7:Q8"/>
    <mergeCell ref="M1:Q1"/>
    <mergeCell ref="M2:Q2"/>
    <mergeCell ref="M3:Q3"/>
    <mergeCell ref="A5:Q5"/>
    <mergeCell ref="A7:A8"/>
    <mergeCell ref="B7:B8"/>
    <mergeCell ref="C7:C8"/>
    <mergeCell ref="D7:N7"/>
    <mergeCell ref="O7:O8"/>
    <mergeCell ref="P7:P8"/>
  </mergeCells>
  <pageMargins left="0.59055118110236227" right="0.39370078740157483" top="1.1811023622047245" bottom="0.31496062992125984" header="0.31496062992125984" footer="0.19685039370078741"/>
  <pageSetup paperSize="256" scale="65" firstPageNumber="10" fitToHeight="0" orientation="landscape" useFirstPageNumber="1" r:id="rId1"/>
  <headerFooter differentFirst="1">
    <oddHeader>&amp;C&amp;"Times New Roman,обычный"&amp;12&amp;P</oddHeader>
    <firstHeader>&amp;C&amp;"Times New Roman,обычный"&amp;12&amp;P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"/>
  <sheetViews>
    <sheetView zoomScale="70" zoomScaleNormal="35" zoomScaleSheetLayoutView="65" zoomScalePageLayoutView="70" workbookViewId="0">
      <selection activeCell="K10" sqref="K10"/>
    </sheetView>
  </sheetViews>
  <sheetFormatPr defaultColWidth="9.140625" defaultRowHeight="15" x14ac:dyDescent="0.25"/>
  <cols>
    <col min="1" max="1" width="11.85546875" style="15" customWidth="1"/>
    <col min="2" max="2" width="53" style="14" customWidth="1"/>
    <col min="3" max="3" width="8.5703125" style="9" hidden="1" customWidth="1"/>
    <col min="4" max="4" width="8.5703125" style="9" customWidth="1"/>
    <col min="5" max="6" width="8.5703125" style="2" customWidth="1"/>
    <col min="7" max="7" width="8.42578125" style="2" customWidth="1"/>
    <col min="8" max="13" width="8.5703125" style="2" customWidth="1"/>
    <col min="14" max="14" width="13" style="2" customWidth="1"/>
    <col min="15" max="15" width="27.5703125" style="2" customWidth="1"/>
    <col min="16" max="16384" width="9.140625" style="3"/>
  </cols>
  <sheetData>
    <row r="1" spans="1:20" ht="23.25" customHeight="1" x14ac:dyDescent="0.25">
      <c r="A1" s="1"/>
      <c r="B1" s="1"/>
      <c r="C1" s="1"/>
      <c r="D1" s="1"/>
      <c r="E1" s="8"/>
      <c r="F1" s="8"/>
      <c r="G1" s="8"/>
      <c r="H1" s="8"/>
      <c r="I1" s="8"/>
      <c r="K1" s="32"/>
      <c r="L1" s="55" t="s">
        <v>89</v>
      </c>
      <c r="M1" s="55"/>
      <c r="N1" s="55"/>
      <c r="O1" s="55"/>
      <c r="P1" s="32"/>
      <c r="Q1" s="32"/>
      <c r="R1" s="32"/>
      <c r="S1" s="9"/>
      <c r="T1" s="32"/>
    </row>
    <row r="2" spans="1:20" ht="23.25" customHeight="1" x14ac:dyDescent="0.25">
      <c r="A2" s="1"/>
      <c r="B2" s="1"/>
      <c r="C2" s="1"/>
      <c r="D2" s="1"/>
      <c r="E2" s="8"/>
      <c r="F2" s="8"/>
      <c r="G2" s="8"/>
      <c r="H2" s="8"/>
      <c r="I2" s="8"/>
      <c r="L2" s="55" t="s">
        <v>28</v>
      </c>
      <c r="M2" s="55"/>
      <c r="N2" s="55"/>
      <c r="O2" s="55"/>
      <c r="P2" s="32"/>
      <c r="Q2" s="32"/>
      <c r="R2" s="32"/>
      <c r="S2" s="32"/>
      <c r="T2" s="32"/>
    </row>
    <row r="3" spans="1:20" ht="40.5" customHeight="1" x14ac:dyDescent="0.25">
      <c r="A3" s="1"/>
      <c r="B3" s="1"/>
      <c r="C3" s="1"/>
      <c r="D3" s="1"/>
      <c r="E3" s="8"/>
      <c r="F3" s="8"/>
      <c r="G3" s="8"/>
      <c r="H3" s="8"/>
      <c r="I3" s="8"/>
      <c r="K3" s="32"/>
      <c r="L3" s="55" t="s">
        <v>122</v>
      </c>
      <c r="M3" s="55"/>
      <c r="N3" s="55"/>
      <c r="O3" s="55"/>
      <c r="P3" s="32"/>
      <c r="Q3" s="32"/>
      <c r="R3" s="32"/>
      <c r="S3" s="9"/>
      <c r="T3" s="32"/>
    </row>
    <row r="4" spans="1:20" ht="33.75" customHeight="1" x14ac:dyDescent="0.25">
      <c r="A4" s="1"/>
      <c r="B4" s="1"/>
      <c r="C4" s="1"/>
      <c r="D4" s="1"/>
      <c r="E4" s="8"/>
      <c r="F4" s="8"/>
      <c r="G4" s="8"/>
      <c r="H4" s="8"/>
      <c r="I4" s="8"/>
      <c r="K4" s="47"/>
      <c r="L4" s="51"/>
      <c r="M4" s="51"/>
      <c r="N4" s="51"/>
      <c r="O4" s="51"/>
      <c r="P4" s="47"/>
      <c r="Q4" s="47"/>
      <c r="R4" s="47"/>
      <c r="S4" s="9"/>
      <c r="T4" s="47"/>
    </row>
    <row r="5" spans="1:20" ht="30.75" customHeight="1" x14ac:dyDescent="0.25">
      <c r="A5" s="56" t="s">
        <v>123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</row>
    <row r="6" spans="1:20" ht="30.75" customHeight="1" x14ac:dyDescent="0.25">
      <c r="A6" s="50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20" s="2" customFormat="1" ht="41.25" customHeight="1" x14ac:dyDescent="0.25">
      <c r="A7" s="59" t="s">
        <v>110</v>
      </c>
      <c r="B7" s="53" t="s">
        <v>32</v>
      </c>
      <c r="C7" s="62" t="s">
        <v>119</v>
      </c>
      <c r="D7" s="62"/>
      <c r="E7" s="62"/>
      <c r="F7" s="62"/>
      <c r="G7" s="62"/>
      <c r="H7" s="62"/>
      <c r="I7" s="62"/>
      <c r="J7" s="62"/>
      <c r="K7" s="62"/>
      <c r="L7" s="62"/>
      <c r="M7" s="63"/>
      <c r="N7" s="64" t="s">
        <v>35</v>
      </c>
      <c r="O7" s="53" t="s">
        <v>4</v>
      </c>
    </row>
    <row r="8" spans="1:20" s="2" customFormat="1" ht="35.25" customHeight="1" x14ac:dyDescent="0.25">
      <c r="A8" s="60"/>
      <c r="B8" s="54"/>
      <c r="C8" s="10" t="s">
        <v>5</v>
      </c>
      <c r="D8" s="10" t="s">
        <v>6</v>
      </c>
      <c r="E8" s="17" t="s">
        <v>7</v>
      </c>
      <c r="F8" s="17" t="s">
        <v>8</v>
      </c>
      <c r="G8" s="17" t="s">
        <v>9</v>
      </c>
      <c r="H8" s="17" t="s">
        <v>10</v>
      </c>
      <c r="I8" s="17" t="s">
        <v>11</v>
      </c>
      <c r="J8" s="17" t="s">
        <v>12</v>
      </c>
      <c r="K8" s="17" t="s">
        <v>13</v>
      </c>
      <c r="L8" s="17" t="s">
        <v>14</v>
      </c>
      <c r="M8" s="17" t="s">
        <v>15</v>
      </c>
      <c r="N8" s="65"/>
      <c r="O8" s="54"/>
    </row>
    <row r="9" spans="1:20" ht="33" customHeight="1" x14ac:dyDescent="0.25">
      <c r="A9" s="21" t="s">
        <v>111</v>
      </c>
      <c r="B9" s="31" t="s">
        <v>112</v>
      </c>
      <c r="C9" s="30">
        <v>16</v>
      </c>
      <c r="D9" s="66"/>
      <c r="E9" s="67"/>
      <c r="F9" s="67"/>
      <c r="G9" s="67"/>
      <c r="H9" s="67"/>
      <c r="I9" s="67"/>
      <c r="J9" s="67"/>
      <c r="K9" s="67"/>
      <c r="L9" s="67"/>
      <c r="M9" s="67"/>
      <c r="N9" s="67"/>
      <c r="O9" s="68"/>
    </row>
    <row r="10" spans="1:20" ht="63.75" customHeight="1" x14ac:dyDescent="0.25">
      <c r="A10" s="21" t="s">
        <v>48</v>
      </c>
      <c r="B10" s="31" t="s">
        <v>113</v>
      </c>
      <c r="C10" s="30">
        <v>33</v>
      </c>
      <c r="D10" s="30" t="s">
        <v>127</v>
      </c>
      <c r="E10" s="30"/>
      <c r="F10" s="30"/>
      <c r="G10" s="30"/>
      <c r="H10" s="30"/>
      <c r="I10" s="30"/>
      <c r="J10" s="30"/>
      <c r="K10" s="30"/>
      <c r="L10" s="30"/>
      <c r="M10" s="30"/>
      <c r="N10" s="30" t="s">
        <v>127</v>
      </c>
      <c r="O10" s="33" t="s">
        <v>126</v>
      </c>
    </row>
    <row r="11" spans="1:20" ht="90" hidden="1" customHeight="1" x14ac:dyDescent="0.25">
      <c r="A11" s="21" t="s">
        <v>61</v>
      </c>
      <c r="B11" s="31" t="s">
        <v>66</v>
      </c>
      <c r="C11" s="30">
        <v>100</v>
      </c>
      <c r="D11" s="30">
        <v>100</v>
      </c>
      <c r="E11" s="30">
        <v>100</v>
      </c>
      <c r="F11" s="30">
        <v>100</v>
      </c>
      <c r="G11" s="30">
        <v>100</v>
      </c>
      <c r="H11" s="30">
        <v>100</v>
      </c>
      <c r="I11" s="30">
        <v>100</v>
      </c>
      <c r="J11" s="30">
        <v>100</v>
      </c>
      <c r="K11" s="30">
        <v>100</v>
      </c>
      <c r="L11" s="30">
        <v>100</v>
      </c>
      <c r="M11" s="30">
        <v>100</v>
      </c>
      <c r="N11" s="30">
        <v>100</v>
      </c>
      <c r="O11" s="33" t="s">
        <v>100</v>
      </c>
    </row>
    <row r="12" spans="1:20" ht="64.5" hidden="1" customHeight="1" x14ac:dyDescent="0.25">
      <c r="A12" s="21" t="s">
        <v>62</v>
      </c>
      <c r="B12" s="31" t="s">
        <v>47</v>
      </c>
      <c r="C12" s="30">
        <v>90</v>
      </c>
      <c r="D12" s="30">
        <v>90</v>
      </c>
      <c r="E12" s="30">
        <v>90</v>
      </c>
      <c r="F12" s="30">
        <v>90</v>
      </c>
      <c r="G12" s="30">
        <v>90</v>
      </c>
      <c r="H12" s="30">
        <v>90</v>
      </c>
      <c r="I12" s="30">
        <v>90</v>
      </c>
      <c r="J12" s="30">
        <v>90</v>
      </c>
      <c r="K12" s="30">
        <v>90</v>
      </c>
      <c r="L12" s="30">
        <v>90</v>
      </c>
      <c r="M12" s="30">
        <v>90</v>
      </c>
      <c r="N12" s="30">
        <v>90</v>
      </c>
      <c r="O12" s="33" t="s">
        <v>101</v>
      </c>
    </row>
  </sheetData>
  <mergeCells count="10">
    <mergeCell ref="D9:O9"/>
    <mergeCell ref="L1:O1"/>
    <mergeCell ref="L2:O2"/>
    <mergeCell ref="L3:O3"/>
    <mergeCell ref="A5:O5"/>
    <mergeCell ref="A7:A8"/>
    <mergeCell ref="B7:B8"/>
    <mergeCell ref="C7:M7"/>
    <mergeCell ref="N7:N8"/>
    <mergeCell ref="O7:O8"/>
  </mergeCells>
  <pageMargins left="0.59055118110236227" right="0.39370078740157483" top="1.1811023622047245" bottom="0.31496062992125984" header="0.31496062992125984" footer="0.19685039370078741"/>
  <pageSetup paperSize="256" scale="59" firstPageNumber="11" fitToHeight="0" orientation="landscape" useFirstPageNumber="1" r:id="rId1"/>
  <headerFooter differentFirst="1">
    <oddHeader>&amp;C&amp;"Times New Roman,обычный"&amp;14 10</oddHeader>
    <firstHeader xml:space="preserve">&amp;C&amp;"Times New Roman,обычный"&amp;12 12&amp;14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9"/>
  <sheetViews>
    <sheetView zoomScale="75" zoomScaleNormal="85" zoomScaleSheetLayoutView="85" zoomScalePageLayoutView="75" workbookViewId="0">
      <selection activeCell="K4" sqref="K4"/>
    </sheetView>
  </sheetViews>
  <sheetFormatPr defaultColWidth="9.140625" defaultRowHeight="15" x14ac:dyDescent="0.25"/>
  <cols>
    <col min="1" max="1" width="50.140625" style="14" customWidth="1"/>
    <col min="2" max="2" width="21.5703125" style="13" customWidth="1"/>
    <col min="3" max="3" width="17.5703125" style="12" customWidth="1"/>
    <col min="4" max="4" width="15.7109375" style="12" customWidth="1"/>
    <col min="5" max="5" width="16.42578125" style="12" customWidth="1"/>
    <col min="6" max="6" width="17.85546875" style="12" customWidth="1"/>
    <col min="7" max="7" width="16.7109375" style="12" customWidth="1"/>
    <col min="8" max="8" width="17.42578125" style="12" customWidth="1"/>
    <col min="9" max="9" width="17.5703125" style="12" customWidth="1"/>
    <col min="10" max="10" width="16.42578125" style="12" customWidth="1"/>
    <col min="11" max="11" width="16.5703125" style="12" customWidth="1"/>
    <col min="12" max="12" width="16.42578125" style="12" customWidth="1"/>
    <col min="13" max="13" width="15.7109375" style="12" customWidth="1"/>
    <col min="14" max="14" width="18.5703125" style="13" customWidth="1"/>
    <col min="15" max="15" width="7.140625" style="13" bestFit="1" customWidth="1"/>
    <col min="16" max="16384" width="9.140625" style="13"/>
  </cols>
  <sheetData>
    <row r="1" spans="1:16" ht="20.25" customHeight="1" x14ac:dyDescent="0.25">
      <c r="A1" s="8"/>
      <c r="B1" s="8"/>
      <c r="C1" s="8"/>
      <c r="D1" s="8"/>
      <c r="E1" s="8"/>
      <c r="F1" s="8"/>
      <c r="G1" s="8"/>
      <c r="I1" s="34"/>
      <c r="J1" s="79" t="s">
        <v>90</v>
      </c>
      <c r="K1" s="79"/>
      <c r="L1" s="79"/>
      <c r="M1" s="79"/>
      <c r="N1" s="79"/>
      <c r="O1" s="34"/>
      <c r="P1" s="34"/>
    </row>
    <row r="2" spans="1:16" ht="21" customHeight="1" x14ac:dyDescent="0.25">
      <c r="A2" s="8"/>
      <c r="B2" s="8"/>
      <c r="C2" s="8"/>
      <c r="D2" s="8"/>
      <c r="E2" s="8"/>
      <c r="F2" s="8"/>
      <c r="G2" s="8"/>
      <c r="I2" s="34"/>
      <c r="J2" s="79" t="s">
        <v>28</v>
      </c>
      <c r="K2" s="79"/>
      <c r="L2" s="79"/>
      <c r="M2" s="79"/>
      <c r="N2" s="79"/>
      <c r="O2" s="34"/>
      <c r="P2" s="34"/>
    </row>
    <row r="3" spans="1:16" ht="36" customHeight="1" x14ac:dyDescent="0.25">
      <c r="A3" s="8"/>
      <c r="B3" s="8"/>
      <c r="C3" s="8"/>
      <c r="D3" s="8"/>
      <c r="E3" s="8"/>
      <c r="F3" s="8"/>
      <c r="G3" s="8"/>
      <c r="I3" s="34"/>
      <c r="J3" s="79" t="s">
        <v>124</v>
      </c>
      <c r="K3" s="79"/>
      <c r="L3" s="79"/>
      <c r="M3" s="79"/>
      <c r="N3" s="79"/>
      <c r="O3" s="34"/>
      <c r="P3" s="34"/>
    </row>
    <row r="4" spans="1:16" ht="29.25" customHeight="1" x14ac:dyDescent="0.25">
      <c r="A4" s="8"/>
      <c r="B4" s="8"/>
      <c r="C4" s="8"/>
      <c r="D4" s="8"/>
      <c r="E4" s="8"/>
      <c r="F4" s="8"/>
      <c r="G4" s="8"/>
      <c r="I4" s="34"/>
      <c r="J4" s="52"/>
      <c r="K4" s="52"/>
      <c r="L4" s="52"/>
      <c r="M4" s="52"/>
      <c r="N4" s="52"/>
      <c r="O4" s="34"/>
      <c r="P4" s="34"/>
    </row>
    <row r="5" spans="1:16" ht="55.5" customHeight="1" x14ac:dyDescent="0.25">
      <c r="A5" s="71" t="s">
        <v>102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6" ht="15" customHeight="1" x14ac:dyDescent="0.25">
      <c r="A6" s="74" t="s">
        <v>0</v>
      </c>
      <c r="B6" s="74" t="s">
        <v>1</v>
      </c>
      <c r="C6" s="75" t="s">
        <v>2</v>
      </c>
      <c r="D6" s="75" t="s">
        <v>3</v>
      </c>
      <c r="E6" s="75"/>
      <c r="F6" s="75"/>
      <c r="G6" s="75"/>
      <c r="H6" s="75"/>
      <c r="I6" s="75"/>
      <c r="J6" s="75"/>
      <c r="K6" s="75"/>
      <c r="L6" s="75"/>
      <c r="M6" s="75"/>
      <c r="N6" s="74" t="s">
        <v>4</v>
      </c>
    </row>
    <row r="7" spans="1:16" ht="32.25" customHeight="1" x14ac:dyDescent="0.25">
      <c r="A7" s="74"/>
      <c r="B7" s="74"/>
      <c r="C7" s="75"/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74"/>
      <c r="O7" s="35"/>
    </row>
    <row r="8" spans="1:16" s="36" customFormat="1" ht="33.75" customHeight="1" x14ac:dyDescent="0.25">
      <c r="A8" s="69" t="s">
        <v>91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</row>
    <row r="9" spans="1:16" s="37" customFormat="1" ht="111.75" hidden="1" customHeight="1" x14ac:dyDescent="0.25">
      <c r="A9" s="73" t="s">
        <v>16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</row>
    <row r="10" spans="1:16" s="37" customFormat="1" ht="52.5" hidden="1" customHeight="1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</row>
    <row r="11" spans="1:16" s="37" customFormat="1" ht="57.75" hidden="1" customHeight="1" x14ac:dyDescent="0.25">
      <c r="A11" s="73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</row>
    <row r="12" spans="1:16" s="37" customFormat="1" ht="55.5" hidden="1" customHeight="1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16" ht="22.5" customHeight="1" x14ac:dyDescent="0.25">
      <c r="A13" s="69" t="s">
        <v>71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</row>
    <row r="14" spans="1:16" ht="48" hidden="1" customHeight="1" x14ac:dyDescent="0.25">
      <c r="A14" s="69" t="s">
        <v>92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</row>
    <row r="15" spans="1:16" ht="23.25" customHeight="1" x14ac:dyDescent="0.25">
      <c r="A15" s="69" t="s">
        <v>83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</row>
    <row r="16" spans="1:16" x14ac:dyDescent="0.25">
      <c r="A16" s="83" t="s">
        <v>67</v>
      </c>
      <c r="B16" s="27" t="s">
        <v>17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86" t="s">
        <v>99</v>
      </c>
    </row>
    <row r="17" spans="1:14" ht="75" x14ac:dyDescent="0.25">
      <c r="A17" s="84"/>
      <c r="B17" s="27" t="s">
        <v>19</v>
      </c>
      <c r="C17" s="38">
        <f>SUM(D17:M17)</f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87"/>
    </row>
    <row r="18" spans="1:14" ht="60" x14ac:dyDescent="0.25">
      <c r="A18" s="84"/>
      <c r="B18" s="27" t="s">
        <v>20</v>
      </c>
      <c r="C18" s="38">
        <f>SUM(D18:M18)</f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87"/>
    </row>
    <row r="19" spans="1:14" ht="30" x14ac:dyDescent="0.25">
      <c r="A19" s="84"/>
      <c r="B19" s="27" t="s">
        <v>21</v>
      </c>
      <c r="C19" s="38">
        <v>0</v>
      </c>
      <c r="D19" s="38">
        <v>0</v>
      </c>
      <c r="E19" s="38">
        <v>0</v>
      </c>
      <c r="F19" s="38">
        <f t="shared" ref="F19:M19" si="0">E19</f>
        <v>0</v>
      </c>
      <c r="G19" s="38">
        <f t="shared" si="0"/>
        <v>0</v>
      </c>
      <c r="H19" s="38">
        <f t="shared" si="0"/>
        <v>0</v>
      </c>
      <c r="I19" s="38">
        <f t="shared" si="0"/>
        <v>0</v>
      </c>
      <c r="J19" s="38">
        <f t="shared" si="0"/>
        <v>0</v>
      </c>
      <c r="K19" s="38">
        <f t="shared" si="0"/>
        <v>0</v>
      </c>
      <c r="L19" s="38">
        <f t="shared" si="0"/>
        <v>0</v>
      </c>
      <c r="M19" s="38">
        <f t="shared" si="0"/>
        <v>0</v>
      </c>
      <c r="N19" s="87"/>
    </row>
    <row r="20" spans="1:14" ht="30" x14ac:dyDescent="0.25">
      <c r="A20" s="85"/>
      <c r="B20" s="27" t="s">
        <v>22</v>
      </c>
      <c r="C20" s="38">
        <f>SUM(D20:M20)</f>
        <v>0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88"/>
    </row>
    <row r="21" spans="1:14" x14ac:dyDescent="0.25">
      <c r="A21" s="83" t="s">
        <v>68</v>
      </c>
      <c r="B21" s="27" t="s">
        <v>17</v>
      </c>
      <c r="C21" s="38">
        <v>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86" t="s">
        <v>99</v>
      </c>
    </row>
    <row r="22" spans="1:14" ht="75" x14ac:dyDescent="0.25">
      <c r="A22" s="84"/>
      <c r="B22" s="27" t="s">
        <v>19</v>
      </c>
      <c r="C22" s="38">
        <f>SUM(D22:M22)</f>
        <v>0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87"/>
    </row>
    <row r="23" spans="1:14" ht="60" x14ac:dyDescent="0.25">
      <c r="A23" s="84"/>
      <c r="B23" s="27" t="s">
        <v>20</v>
      </c>
      <c r="C23" s="38">
        <f>SUM(D23:M23)</f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87"/>
    </row>
    <row r="24" spans="1:14" ht="30" x14ac:dyDescent="0.25">
      <c r="A24" s="84"/>
      <c r="B24" s="27" t="s">
        <v>21</v>
      </c>
      <c r="C24" s="38">
        <v>0</v>
      </c>
      <c r="D24" s="38">
        <v>0</v>
      </c>
      <c r="E24" s="38">
        <v>0</v>
      </c>
      <c r="F24" s="38">
        <f t="shared" ref="F24:M24" si="1">E24</f>
        <v>0</v>
      </c>
      <c r="G24" s="38">
        <f t="shared" si="1"/>
        <v>0</v>
      </c>
      <c r="H24" s="38">
        <f t="shared" si="1"/>
        <v>0</v>
      </c>
      <c r="I24" s="38">
        <f t="shared" si="1"/>
        <v>0</v>
      </c>
      <c r="J24" s="38">
        <f t="shared" si="1"/>
        <v>0</v>
      </c>
      <c r="K24" s="38">
        <f t="shared" si="1"/>
        <v>0</v>
      </c>
      <c r="L24" s="38">
        <f t="shared" si="1"/>
        <v>0</v>
      </c>
      <c r="M24" s="38">
        <f t="shared" si="1"/>
        <v>0</v>
      </c>
      <c r="N24" s="87"/>
    </row>
    <row r="25" spans="1:14" ht="30" x14ac:dyDescent="0.25">
      <c r="A25" s="85"/>
      <c r="B25" s="27" t="s">
        <v>22</v>
      </c>
      <c r="C25" s="38">
        <f>SUM(D25:M25)</f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88"/>
    </row>
    <row r="26" spans="1:14" x14ac:dyDescent="0.25">
      <c r="A26" s="83" t="s">
        <v>69</v>
      </c>
      <c r="B26" s="27" t="s">
        <v>17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86" t="s">
        <v>99</v>
      </c>
    </row>
    <row r="27" spans="1:14" ht="75" x14ac:dyDescent="0.25">
      <c r="A27" s="84"/>
      <c r="B27" s="27" t="s">
        <v>19</v>
      </c>
      <c r="C27" s="38">
        <f>SUM(D27:M27)</f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87"/>
    </row>
    <row r="28" spans="1:14" ht="60" x14ac:dyDescent="0.25">
      <c r="A28" s="84"/>
      <c r="B28" s="27" t="s">
        <v>20</v>
      </c>
      <c r="C28" s="38">
        <f>SUM(D28:M28)</f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87"/>
    </row>
    <row r="29" spans="1:14" ht="30" x14ac:dyDescent="0.25">
      <c r="A29" s="84"/>
      <c r="B29" s="27" t="s">
        <v>21</v>
      </c>
      <c r="C29" s="38">
        <v>0</v>
      </c>
      <c r="D29" s="38">
        <v>0</v>
      </c>
      <c r="E29" s="38">
        <v>0</v>
      </c>
      <c r="F29" s="38">
        <f t="shared" ref="F29:M29" si="2">E29</f>
        <v>0</v>
      </c>
      <c r="G29" s="38">
        <f t="shared" si="2"/>
        <v>0</v>
      </c>
      <c r="H29" s="38">
        <f t="shared" si="2"/>
        <v>0</v>
      </c>
      <c r="I29" s="38">
        <f t="shared" si="2"/>
        <v>0</v>
      </c>
      <c r="J29" s="38">
        <f t="shared" si="2"/>
        <v>0</v>
      </c>
      <c r="K29" s="38">
        <f t="shared" si="2"/>
        <v>0</v>
      </c>
      <c r="L29" s="38">
        <f t="shared" si="2"/>
        <v>0</v>
      </c>
      <c r="M29" s="38">
        <f t="shared" si="2"/>
        <v>0</v>
      </c>
      <c r="N29" s="87"/>
    </row>
    <row r="30" spans="1:14" ht="30" x14ac:dyDescent="0.25">
      <c r="A30" s="85"/>
      <c r="B30" s="27" t="s">
        <v>22</v>
      </c>
      <c r="C30" s="38">
        <f>SUM(D30:M30)</f>
        <v>0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88"/>
    </row>
    <row r="31" spans="1:14" x14ac:dyDescent="0.25">
      <c r="A31" s="76" t="s">
        <v>31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8"/>
    </row>
    <row r="32" spans="1:14" x14ac:dyDescent="0.25">
      <c r="A32" s="83" t="s">
        <v>70</v>
      </c>
      <c r="B32" s="27" t="s">
        <v>17</v>
      </c>
      <c r="C32" s="38">
        <v>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86" t="s">
        <v>99</v>
      </c>
    </row>
    <row r="33" spans="1:14" ht="75" x14ac:dyDescent="0.25">
      <c r="A33" s="84"/>
      <c r="B33" s="27" t="s">
        <v>19</v>
      </c>
      <c r="C33" s="38">
        <f>SUM(D33:M33)</f>
        <v>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87"/>
    </row>
    <row r="34" spans="1:14" ht="60" x14ac:dyDescent="0.25">
      <c r="A34" s="84"/>
      <c r="B34" s="27" t="s">
        <v>20</v>
      </c>
      <c r="C34" s="38">
        <f>SUM(D34:M34)</f>
        <v>0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87"/>
    </row>
    <row r="35" spans="1:14" ht="30" x14ac:dyDescent="0.25">
      <c r="A35" s="84"/>
      <c r="B35" s="27" t="s">
        <v>21</v>
      </c>
      <c r="C35" s="38">
        <v>0</v>
      </c>
      <c r="D35" s="38">
        <v>0</v>
      </c>
      <c r="E35" s="38">
        <v>0</v>
      </c>
      <c r="F35" s="38">
        <f t="shared" ref="F35:M35" si="3">E35</f>
        <v>0</v>
      </c>
      <c r="G35" s="38">
        <f t="shared" si="3"/>
        <v>0</v>
      </c>
      <c r="H35" s="38">
        <f t="shared" si="3"/>
        <v>0</v>
      </c>
      <c r="I35" s="38">
        <f t="shared" si="3"/>
        <v>0</v>
      </c>
      <c r="J35" s="38">
        <f t="shared" si="3"/>
        <v>0</v>
      </c>
      <c r="K35" s="38">
        <f t="shared" si="3"/>
        <v>0</v>
      </c>
      <c r="L35" s="38">
        <f t="shared" si="3"/>
        <v>0</v>
      </c>
      <c r="M35" s="38">
        <f t="shared" si="3"/>
        <v>0</v>
      </c>
      <c r="N35" s="87"/>
    </row>
    <row r="36" spans="1:14" ht="30" x14ac:dyDescent="0.25">
      <c r="A36" s="85"/>
      <c r="B36" s="27" t="s">
        <v>22</v>
      </c>
      <c r="C36" s="38">
        <f>SUM(D36:M36)</f>
        <v>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88"/>
    </row>
    <row r="37" spans="1:14" x14ac:dyDescent="0.25">
      <c r="A37" s="76" t="s">
        <v>84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8"/>
    </row>
    <row r="38" spans="1:14" x14ac:dyDescent="0.25">
      <c r="A38" s="83" t="s">
        <v>104</v>
      </c>
      <c r="B38" s="27" t="s">
        <v>17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86" t="s">
        <v>27</v>
      </c>
    </row>
    <row r="39" spans="1:14" ht="75" x14ac:dyDescent="0.25">
      <c r="A39" s="84"/>
      <c r="B39" s="27" t="s">
        <v>19</v>
      </c>
      <c r="C39" s="38">
        <f>SUM(D39:M39)</f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87"/>
    </row>
    <row r="40" spans="1:14" ht="60" x14ac:dyDescent="0.25">
      <c r="A40" s="84"/>
      <c r="B40" s="27" t="s">
        <v>20</v>
      </c>
      <c r="C40" s="38">
        <f>SUM(D40:M40)</f>
        <v>0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87"/>
    </row>
    <row r="41" spans="1:14" ht="30" x14ac:dyDescent="0.25">
      <c r="A41" s="84"/>
      <c r="B41" s="27" t="s">
        <v>21</v>
      </c>
      <c r="C41" s="38">
        <v>0</v>
      </c>
      <c r="D41" s="38">
        <v>0</v>
      </c>
      <c r="E41" s="38">
        <v>0</v>
      </c>
      <c r="F41" s="38">
        <f t="shared" ref="F41:M41" si="4">E41</f>
        <v>0</v>
      </c>
      <c r="G41" s="38">
        <f t="shared" si="4"/>
        <v>0</v>
      </c>
      <c r="H41" s="38">
        <f t="shared" si="4"/>
        <v>0</v>
      </c>
      <c r="I41" s="38">
        <f t="shared" si="4"/>
        <v>0</v>
      </c>
      <c r="J41" s="38">
        <f t="shared" si="4"/>
        <v>0</v>
      </c>
      <c r="K41" s="38">
        <f t="shared" si="4"/>
        <v>0</v>
      </c>
      <c r="L41" s="38">
        <f t="shared" si="4"/>
        <v>0</v>
      </c>
      <c r="M41" s="38">
        <f t="shared" si="4"/>
        <v>0</v>
      </c>
      <c r="N41" s="87"/>
    </row>
    <row r="42" spans="1:14" ht="30" x14ac:dyDescent="0.25">
      <c r="A42" s="85"/>
      <c r="B42" s="27" t="s">
        <v>22</v>
      </c>
      <c r="C42" s="38">
        <f>SUM(D42:M42)</f>
        <v>0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88"/>
    </row>
    <row r="43" spans="1:14" ht="30" x14ac:dyDescent="0.25">
      <c r="A43" s="27" t="s">
        <v>72</v>
      </c>
      <c r="B43" s="27" t="s">
        <v>17</v>
      </c>
      <c r="C43" s="38">
        <f>C16+C21+C26+C32+C38</f>
        <v>0</v>
      </c>
      <c r="D43" s="38">
        <f t="shared" ref="D43:M43" si="5">D16+D21+D26+D32+D38</f>
        <v>0</v>
      </c>
      <c r="E43" s="38">
        <f t="shared" si="5"/>
        <v>0</v>
      </c>
      <c r="F43" s="38">
        <f t="shared" si="5"/>
        <v>0</v>
      </c>
      <c r="G43" s="38">
        <f t="shared" si="5"/>
        <v>0</v>
      </c>
      <c r="H43" s="38">
        <f t="shared" si="5"/>
        <v>0</v>
      </c>
      <c r="I43" s="38">
        <f t="shared" si="5"/>
        <v>0</v>
      </c>
      <c r="J43" s="38">
        <f t="shared" si="5"/>
        <v>0</v>
      </c>
      <c r="K43" s="38">
        <f t="shared" si="5"/>
        <v>0</v>
      </c>
      <c r="L43" s="38">
        <f t="shared" si="5"/>
        <v>0</v>
      </c>
      <c r="M43" s="38">
        <f t="shared" si="5"/>
        <v>0</v>
      </c>
      <c r="N43" s="28"/>
    </row>
    <row r="44" spans="1:14" x14ac:dyDescent="0.25">
      <c r="A44" s="69" t="s">
        <v>93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</row>
    <row r="45" spans="1:14" hidden="1" x14ac:dyDescent="0.25">
      <c r="A45" s="69" t="s">
        <v>18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</row>
    <row r="46" spans="1:14" x14ac:dyDescent="0.25">
      <c r="A46" s="69" t="s">
        <v>29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</row>
    <row r="47" spans="1:14" x14ac:dyDescent="0.25">
      <c r="A47" s="83" t="s">
        <v>73</v>
      </c>
      <c r="B47" s="27" t="s">
        <v>17</v>
      </c>
      <c r="C47" s="38">
        <f>C48+C49+C50+C51</f>
        <v>261404283.93000001</v>
      </c>
      <c r="D47" s="38">
        <f t="shared" ref="D47:M47" si="6">D48+D49+D50+D51</f>
        <v>16223604</v>
      </c>
      <c r="E47" s="38">
        <f t="shared" si="6"/>
        <v>16228796.6</v>
      </c>
      <c r="F47" s="38">
        <f t="shared" si="6"/>
        <v>11989296.6</v>
      </c>
      <c r="G47" s="38">
        <f t="shared" si="6"/>
        <v>27666538.41</v>
      </c>
      <c r="H47" s="38">
        <f t="shared" si="6"/>
        <v>28887742.57</v>
      </c>
      <c r="I47" s="38">
        <f t="shared" si="6"/>
        <v>30061977.34</v>
      </c>
      <c r="J47" s="38">
        <f t="shared" si="6"/>
        <v>31142273.329999998</v>
      </c>
      <c r="K47" s="38">
        <f t="shared" si="6"/>
        <v>32128630.539999999</v>
      </c>
      <c r="L47" s="38">
        <f t="shared" si="6"/>
        <v>33068018.359999999</v>
      </c>
      <c r="M47" s="38">
        <f t="shared" si="6"/>
        <v>34007406.18</v>
      </c>
      <c r="N47" s="53" t="s">
        <v>99</v>
      </c>
    </row>
    <row r="48" spans="1:14" ht="75" x14ac:dyDescent="0.25">
      <c r="A48" s="84"/>
      <c r="B48" s="27" t="s">
        <v>19</v>
      </c>
      <c r="C48" s="38">
        <f>SUM(D48:M48)</f>
        <v>0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80"/>
    </row>
    <row r="49" spans="1:14" ht="60" x14ac:dyDescent="0.25">
      <c r="A49" s="84"/>
      <c r="B49" s="27" t="s">
        <v>20</v>
      </c>
      <c r="C49" s="38">
        <f>SUM(D49:M49)</f>
        <v>0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80"/>
    </row>
    <row r="50" spans="1:14" ht="30" x14ac:dyDescent="0.25">
      <c r="A50" s="84"/>
      <c r="B50" s="27" t="s">
        <v>21</v>
      </c>
      <c r="C50" s="38">
        <f>SUM(D50:M50)</f>
        <v>261404283.93000001</v>
      </c>
      <c r="D50" s="38">
        <v>16223604</v>
      </c>
      <c r="E50" s="38">
        <v>16228796.6</v>
      </c>
      <c r="F50" s="38">
        <v>11989296.6</v>
      </c>
      <c r="G50" s="38">
        <v>27666538.41</v>
      </c>
      <c r="H50" s="38">
        <v>28887742.57</v>
      </c>
      <c r="I50" s="38">
        <v>30061977.34</v>
      </c>
      <c r="J50" s="38">
        <v>31142273.329999998</v>
      </c>
      <c r="K50" s="38">
        <v>32128630.539999999</v>
      </c>
      <c r="L50" s="38">
        <v>33068018.359999999</v>
      </c>
      <c r="M50" s="38">
        <v>34007406.18</v>
      </c>
      <c r="N50" s="80"/>
    </row>
    <row r="51" spans="1:14" ht="30" x14ac:dyDescent="0.25">
      <c r="A51" s="85"/>
      <c r="B51" s="27" t="s">
        <v>22</v>
      </c>
      <c r="C51" s="38">
        <f>SUM(D51:M51)</f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54"/>
    </row>
    <row r="52" spans="1:14" x14ac:dyDescent="0.25">
      <c r="A52" s="83" t="s">
        <v>74</v>
      </c>
      <c r="B52" s="27" t="s">
        <v>17</v>
      </c>
      <c r="C52" s="38">
        <f>C53+C54+C55+C56</f>
        <v>74534052.50999999</v>
      </c>
      <c r="D52" s="38">
        <f t="shared" ref="D52:M52" si="7">D53+D54+D55+D56</f>
        <v>1245892.67</v>
      </c>
      <c r="E52" s="38">
        <f t="shared" si="7"/>
        <v>1245892.67</v>
      </c>
      <c r="F52" s="38">
        <f>F53+F54+F55+F56</f>
        <v>1245892.67</v>
      </c>
      <c r="G52" s="38">
        <f t="shared" si="7"/>
        <v>9028088.1300000008</v>
      </c>
      <c r="H52" s="38">
        <f t="shared" si="7"/>
        <v>9426462.5199999996</v>
      </c>
      <c r="I52" s="38">
        <f t="shared" si="7"/>
        <v>9809514.8200000003</v>
      </c>
      <c r="J52" s="38">
        <f t="shared" si="7"/>
        <v>10161922.93</v>
      </c>
      <c r="K52" s="38">
        <f t="shared" si="7"/>
        <v>10483686.859999999</v>
      </c>
      <c r="L52" s="38">
        <f t="shared" si="7"/>
        <v>10790128.699999999</v>
      </c>
      <c r="M52" s="38">
        <f t="shared" si="7"/>
        <v>11096570.539999999</v>
      </c>
      <c r="N52" s="53" t="s">
        <v>99</v>
      </c>
    </row>
    <row r="53" spans="1:14" ht="75" x14ac:dyDescent="0.25">
      <c r="A53" s="84"/>
      <c r="B53" s="27" t="s">
        <v>19</v>
      </c>
      <c r="C53" s="38">
        <f>SUM(D53:M53)</f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80"/>
    </row>
    <row r="54" spans="1:14" ht="60" x14ac:dyDescent="0.25">
      <c r="A54" s="84"/>
      <c r="B54" s="27" t="s">
        <v>20</v>
      </c>
      <c r="C54" s="38">
        <f>SUM(D54:M54)</f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80"/>
    </row>
    <row r="55" spans="1:14" ht="30" x14ac:dyDescent="0.25">
      <c r="A55" s="84"/>
      <c r="B55" s="27" t="s">
        <v>21</v>
      </c>
      <c r="C55" s="38">
        <f>SUM(D55:M55)</f>
        <v>74534052.50999999</v>
      </c>
      <c r="D55" s="38">
        <v>1245892.67</v>
      </c>
      <c r="E55" s="38">
        <v>1245892.67</v>
      </c>
      <c r="F55" s="38">
        <v>1245892.67</v>
      </c>
      <c r="G55" s="38">
        <v>9028088.1300000008</v>
      </c>
      <c r="H55" s="38">
        <v>9426462.5199999996</v>
      </c>
      <c r="I55" s="38">
        <v>9809514.8200000003</v>
      </c>
      <c r="J55" s="38">
        <v>10161922.93</v>
      </c>
      <c r="K55" s="38">
        <v>10483686.859999999</v>
      </c>
      <c r="L55" s="38">
        <v>10790128.699999999</v>
      </c>
      <c r="M55" s="38">
        <v>11096570.539999999</v>
      </c>
      <c r="N55" s="80"/>
    </row>
    <row r="56" spans="1:14" ht="30" x14ac:dyDescent="0.25">
      <c r="A56" s="85"/>
      <c r="B56" s="27" t="s">
        <v>22</v>
      </c>
      <c r="C56" s="38">
        <f>SUM(D56:M56)</f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54"/>
    </row>
    <row r="57" spans="1:14" x14ac:dyDescent="0.25">
      <c r="A57" s="76" t="s">
        <v>81</v>
      </c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2"/>
      <c r="N57" s="29"/>
    </row>
    <row r="58" spans="1:14" x14ac:dyDescent="0.25">
      <c r="A58" s="69" t="s">
        <v>80</v>
      </c>
      <c r="B58" s="27" t="s">
        <v>17</v>
      </c>
      <c r="C58" s="38">
        <f>C59+C60+C61+C62</f>
        <v>381962434.63000005</v>
      </c>
      <c r="D58" s="38">
        <f t="shared" ref="D58:M58" si="8">SUM(D59:D61)</f>
        <v>30774898.640000001</v>
      </c>
      <c r="E58" s="38">
        <f t="shared" si="8"/>
        <v>31190058.82</v>
      </c>
      <c r="F58" s="38">
        <f t="shared" si="8"/>
        <v>29491126.949999999</v>
      </c>
      <c r="G58" s="38">
        <f t="shared" si="8"/>
        <v>37045300.170000002</v>
      </c>
      <c r="H58" s="38">
        <f t="shared" si="8"/>
        <v>38680220.479999997</v>
      </c>
      <c r="I58" s="38">
        <f t="shared" si="8"/>
        <v>40252259.239999995</v>
      </c>
      <c r="J58" s="38">
        <f t="shared" si="8"/>
        <v>41698534.899999999</v>
      </c>
      <c r="K58" s="38">
        <f t="shared" si="8"/>
        <v>43019047.459999993</v>
      </c>
      <c r="L58" s="38">
        <f t="shared" si="8"/>
        <v>44276678.479999997</v>
      </c>
      <c r="M58" s="38">
        <f t="shared" si="8"/>
        <v>45534309.489999995</v>
      </c>
      <c r="N58" s="53" t="s">
        <v>99</v>
      </c>
    </row>
    <row r="59" spans="1:14" ht="75" x14ac:dyDescent="0.25">
      <c r="A59" s="69"/>
      <c r="B59" s="27" t="s">
        <v>19</v>
      </c>
      <c r="C59" s="38">
        <f>SUM(D59:M59)</f>
        <v>0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80"/>
    </row>
    <row r="60" spans="1:14" ht="60" x14ac:dyDescent="0.25">
      <c r="A60" s="69"/>
      <c r="B60" s="27" t="s">
        <v>20</v>
      </c>
      <c r="C60" s="38">
        <f>SUM(D60:M60)</f>
        <v>0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80"/>
    </row>
    <row r="61" spans="1:14" ht="30" x14ac:dyDescent="0.25">
      <c r="A61" s="69"/>
      <c r="B61" s="27" t="s">
        <v>21</v>
      </c>
      <c r="C61" s="38">
        <f>SUM(D61:M61)</f>
        <v>381962434.63000005</v>
      </c>
      <c r="D61" s="38">
        <v>30774898.640000001</v>
      </c>
      <c r="E61" s="38">
        <v>31190058.82</v>
      </c>
      <c r="F61" s="38">
        <v>29491126.949999999</v>
      </c>
      <c r="G61" s="38">
        <v>37045300.170000002</v>
      </c>
      <c r="H61" s="38">
        <v>38680220.479999997</v>
      </c>
      <c r="I61" s="38">
        <v>40252259.239999995</v>
      </c>
      <c r="J61" s="38">
        <v>41698534.899999999</v>
      </c>
      <c r="K61" s="38">
        <v>43019047.459999993</v>
      </c>
      <c r="L61" s="38">
        <v>44276678.479999997</v>
      </c>
      <c r="M61" s="38">
        <v>45534309.489999995</v>
      </c>
      <c r="N61" s="80"/>
    </row>
    <row r="62" spans="1:14" ht="30" x14ac:dyDescent="0.25">
      <c r="A62" s="69"/>
      <c r="B62" s="27" t="s">
        <v>22</v>
      </c>
      <c r="C62" s="38">
        <f>SUM(D62:M62)</f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54"/>
    </row>
    <row r="63" spans="1:14" x14ac:dyDescent="0.25">
      <c r="A63" s="69" t="s">
        <v>75</v>
      </c>
      <c r="B63" s="27" t="s">
        <v>17</v>
      </c>
      <c r="C63" s="38">
        <f>SUM(D63:M63)</f>
        <v>0</v>
      </c>
      <c r="D63" s="38">
        <f t="shared" ref="D63:M63" si="9">SUM(D64:D67)</f>
        <v>0</v>
      </c>
      <c r="E63" s="38">
        <f t="shared" si="9"/>
        <v>0</v>
      </c>
      <c r="F63" s="38">
        <f t="shared" si="9"/>
        <v>0</v>
      </c>
      <c r="G63" s="38">
        <f t="shared" si="9"/>
        <v>0</v>
      </c>
      <c r="H63" s="38">
        <f t="shared" si="9"/>
        <v>0</v>
      </c>
      <c r="I63" s="38">
        <f t="shared" si="9"/>
        <v>0</v>
      </c>
      <c r="J63" s="38">
        <f t="shared" si="9"/>
        <v>0</v>
      </c>
      <c r="K63" s="38">
        <f t="shared" si="9"/>
        <v>0</v>
      </c>
      <c r="L63" s="38">
        <f t="shared" si="9"/>
        <v>0</v>
      </c>
      <c r="M63" s="38">
        <f t="shared" si="9"/>
        <v>0</v>
      </c>
      <c r="N63" s="53" t="s">
        <v>99</v>
      </c>
    </row>
    <row r="64" spans="1:14" ht="75" x14ac:dyDescent="0.25">
      <c r="A64" s="69"/>
      <c r="B64" s="27" t="s">
        <v>19</v>
      </c>
      <c r="C64" s="38">
        <f t="shared" ref="C64" si="10">SUM(D64:M64)</f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80"/>
    </row>
    <row r="65" spans="1:14" ht="60" x14ac:dyDescent="0.25">
      <c r="A65" s="69"/>
      <c r="B65" s="27" t="s">
        <v>20</v>
      </c>
      <c r="C65" s="38">
        <f>SUM(D65:M65)</f>
        <v>0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80"/>
    </row>
    <row r="66" spans="1:14" ht="30" x14ac:dyDescent="0.25">
      <c r="A66" s="69"/>
      <c r="B66" s="27" t="s">
        <v>21</v>
      </c>
      <c r="C66" s="38">
        <f t="shared" ref="C66" si="11">SUM(D66:M66)</f>
        <v>0</v>
      </c>
      <c r="D66" s="38">
        <v>0</v>
      </c>
      <c r="E66" s="38">
        <v>0</v>
      </c>
      <c r="F66" s="38">
        <f t="shared" ref="F66:M66" si="12">E66</f>
        <v>0</v>
      </c>
      <c r="G66" s="38">
        <f t="shared" si="12"/>
        <v>0</v>
      </c>
      <c r="H66" s="38">
        <f t="shared" si="12"/>
        <v>0</v>
      </c>
      <c r="I66" s="38">
        <f t="shared" si="12"/>
        <v>0</v>
      </c>
      <c r="J66" s="38">
        <f t="shared" si="12"/>
        <v>0</v>
      </c>
      <c r="K66" s="38">
        <f t="shared" si="12"/>
        <v>0</v>
      </c>
      <c r="L66" s="38">
        <f t="shared" si="12"/>
        <v>0</v>
      </c>
      <c r="M66" s="38">
        <f t="shared" si="12"/>
        <v>0</v>
      </c>
      <c r="N66" s="80"/>
    </row>
    <row r="67" spans="1:14" ht="30" x14ac:dyDescent="0.25">
      <c r="A67" s="69"/>
      <c r="B67" s="27" t="s">
        <v>22</v>
      </c>
      <c r="C67" s="38">
        <f>SUM(D67:M67)</f>
        <v>0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54"/>
    </row>
    <row r="68" spans="1:14" x14ac:dyDescent="0.25">
      <c r="A68" s="69" t="s">
        <v>76</v>
      </c>
      <c r="B68" s="27" t="s">
        <v>17</v>
      </c>
      <c r="C68" s="38">
        <f t="shared" ref="C68:C71" si="13">SUM(D68:M68)</f>
        <v>0</v>
      </c>
      <c r="D68" s="38">
        <f t="shared" ref="D68:M68" si="14">D69+D70+D71+D72</f>
        <v>0</v>
      </c>
      <c r="E68" s="38">
        <f>E69+E70+E71+E72</f>
        <v>0</v>
      </c>
      <c r="F68" s="38">
        <f t="shared" si="14"/>
        <v>0</v>
      </c>
      <c r="G68" s="38">
        <f t="shared" si="14"/>
        <v>0</v>
      </c>
      <c r="H68" s="38">
        <f t="shared" si="14"/>
        <v>0</v>
      </c>
      <c r="I68" s="38">
        <f t="shared" si="14"/>
        <v>0</v>
      </c>
      <c r="J68" s="38">
        <f t="shared" si="14"/>
        <v>0</v>
      </c>
      <c r="K68" s="38">
        <f t="shared" si="14"/>
        <v>0</v>
      </c>
      <c r="L68" s="38">
        <f t="shared" si="14"/>
        <v>0</v>
      </c>
      <c r="M68" s="38">
        <f t="shared" si="14"/>
        <v>0</v>
      </c>
      <c r="N68" s="94" t="s">
        <v>99</v>
      </c>
    </row>
    <row r="69" spans="1:14" ht="75" x14ac:dyDescent="0.25">
      <c r="A69" s="69"/>
      <c r="B69" s="27" t="s">
        <v>19</v>
      </c>
      <c r="C69" s="38">
        <f>SUM(D69:M69)</f>
        <v>0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94"/>
    </row>
    <row r="70" spans="1:14" ht="60" x14ac:dyDescent="0.25">
      <c r="A70" s="69"/>
      <c r="B70" s="27" t="s">
        <v>20</v>
      </c>
      <c r="C70" s="38">
        <f t="shared" si="13"/>
        <v>0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94"/>
    </row>
    <row r="71" spans="1:14" ht="30" x14ac:dyDescent="0.25">
      <c r="A71" s="69"/>
      <c r="B71" s="27" t="s">
        <v>21</v>
      </c>
      <c r="C71" s="38">
        <f t="shared" si="13"/>
        <v>0</v>
      </c>
      <c r="D71" s="38"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94"/>
    </row>
    <row r="72" spans="1:14" ht="30" x14ac:dyDescent="0.25">
      <c r="A72" s="69"/>
      <c r="B72" s="27" t="s">
        <v>22</v>
      </c>
      <c r="C72" s="38">
        <f>SUM(D72:M72)</f>
        <v>0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94"/>
    </row>
    <row r="73" spans="1:14" x14ac:dyDescent="0.25">
      <c r="A73" s="76" t="s">
        <v>23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8"/>
    </row>
    <row r="74" spans="1:14" x14ac:dyDescent="0.25">
      <c r="A74" s="69" t="s">
        <v>77</v>
      </c>
      <c r="B74" s="27" t="s">
        <v>17</v>
      </c>
      <c r="C74" s="38">
        <f t="shared" ref="C74:C79" si="15">SUM(D74:M74)</f>
        <v>124329746.91999999</v>
      </c>
      <c r="D74" s="38">
        <f t="shared" ref="D74:M74" si="16">D75+D76+D77+D78</f>
        <v>10422173.43</v>
      </c>
      <c r="E74" s="38">
        <f t="shared" si="16"/>
        <v>10422173.43</v>
      </c>
      <c r="F74" s="38">
        <f t="shared" si="16"/>
        <v>10422173.43</v>
      </c>
      <c r="G74" s="38">
        <f>G75+G76+G77+G78</f>
        <v>11867614.48</v>
      </c>
      <c r="H74" s="38">
        <f t="shared" si="16"/>
        <v>12391279.92</v>
      </c>
      <c r="I74" s="38">
        <f t="shared" si="16"/>
        <v>12894804.380000001</v>
      </c>
      <c r="J74" s="38">
        <f t="shared" si="16"/>
        <v>13358046.880000001</v>
      </c>
      <c r="K74" s="38">
        <f t="shared" si="16"/>
        <v>13781007.42</v>
      </c>
      <c r="L74" s="38">
        <f t="shared" si="16"/>
        <v>14183826.99</v>
      </c>
      <c r="M74" s="38">
        <f t="shared" si="16"/>
        <v>14586646.560000001</v>
      </c>
      <c r="N74" s="94" t="s">
        <v>99</v>
      </c>
    </row>
    <row r="75" spans="1:14" ht="75" x14ac:dyDescent="0.25">
      <c r="A75" s="69"/>
      <c r="B75" s="27" t="s">
        <v>19</v>
      </c>
      <c r="C75" s="38">
        <f t="shared" si="15"/>
        <v>0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94"/>
    </row>
    <row r="76" spans="1:14" ht="60" x14ac:dyDescent="0.25">
      <c r="A76" s="69"/>
      <c r="B76" s="27" t="s">
        <v>20</v>
      </c>
      <c r="C76" s="38">
        <f t="shared" si="15"/>
        <v>0</v>
      </c>
      <c r="D76" s="38"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  <c r="N76" s="94"/>
    </row>
    <row r="77" spans="1:14" ht="30" x14ac:dyDescent="0.25">
      <c r="A77" s="69"/>
      <c r="B77" s="27" t="s">
        <v>21</v>
      </c>
      <c r="C77" s="38">
        <f t="shared" si="15"/>
        <v>124329746.91999999</v>
      </c>
      <c r="D77" s="38">
        <v>10422173.43</v>
      </c>
      <c r="E77" s="38">
        <v>10422173.43</v>
      </c>
      <c r="F77" s="38">
        <v>10422173.43</v>
      </c>
      <c r="G77" s="38">
        <v>11867614.48</v>
      </c>
      <c r="H77" s="38">
        <v>12391279.92</v>
      </c>
      <c r="I77" s="38">
        <v>12894804.380000001</v>
      </c>
      <c r="J77" s="38">
        <v>13358046.880000001</v>
      </c>
      <c r="K77" s="38">
        <v>13781007.42</v>
      </c>
      <c r="L77" s="38">
        <v>14183826.99</v>
      </c>
      <c r="M77" s="38">
        <v>14586646.560000001</v>
      </c>
      <c r="N77" s="94"/>
    </row>
    <row r="78" spans="1:14" ht="30" x14ac:dyDescent="0.25">
      <c r="A78" s="39"/>
      <c r="B78" s="27" t="s">
        <v>22</v>
      </c>
      <c r="C78" s="38">
        <f t="shared" si="15"/>
        <v>0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38">
        <v>0</v>
      </c>
      <c r="M78" s="38">
        <v>0</v>
      </c>
      <c r="N78" s="40"/>
    </row>
    <row r="79" spans="1:14" x14ac:dyDescent="0.25">
      <c r="A79" s="69" t="s">
        <v>78</v>
      </c>
      <c r="B79" s="27" t="s">
        <v>17</v>
      </c>
      <c r="C79" s="38">
        <f t="shared" si="15"/>
        <v>0</v>
      </c>
      <c r="D79" s="38">
        <f t="shared" ref="D79" si="17">D80+D81+D82+D83</f>
        <v>0</v>
      </c>
      <c r="E79" s="38">
        <f>E80+E81+E82+E83</f>
        <v>0</v>
      </c>
      <c r="F79" s="38">
        <f t="shared" ref="F79:M79" si="18">F80+F81+F82+F83</f>
        <v>0</v>
      </c>
      <c r="G79" s="38">
        <f t="shared" si="18"/>
        <v>0</v>
      </c>
      <c r="H79" s="38">
        <f t="shared" si="18"/>
        <v>0</v>
      </c>
      <c r="I79" s="38">
        <f t="shared" si="18"/>
        <v>0</v>
      </c>
      <c r="J79" s="38">
        <f t="shared" si="18"/>
        <v>0</v>
      </c>
      <c r="K79" s="38">
        <f t="shared" si="18"/>
        <v>0</v>
      </c>
      <c r="L79" s="38">
        <f t="shared" si="18"/>
        <v>0</v>
      </c>
      <c r="M79" s="38">
        <f t="shared" si="18"/>
        <v>0</v>
      </c>
      <c r="N79" s="94" t="s">
        <v>99</v>
      </c>
    </row>
    <row r="80" spans="1:14" ht="75" x14ac:dyDescent="0.25">
      <c r="A80" s="69"/>
      <c r="B80" s="27" t="s">
        <v>19</v>
      </c>
      <c r="C80" s="38">
        <f>SUM(D80:M80)</f>
        <v>0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94"/>
    </row>
    <row r="81" spans="1:14" ht="60" x14ac:dyDescent="0.25">
      <c r="A81" s="69"/>
      <c r="B81" s="27" t="s">
        <v>20</v>
      </c>
      <c r="C81" s="38">
        <f t="shared" ref="C81:C82" si="19">SUM(D81:M81)</f>
        <v>0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94"/>
    </row>
    <row r="82" spans="1:14" ht="30" x14ac:dyDescent="0.25">
      <c r="A82" s="69"/>
      <c r="B82" s="27" t="s">
        <v>21</v>
      </c>
      <c r="C82" s="38">
        <f t="shared" si="19"/>
        <v>0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94"/>
    </row>
    <row r="83" spans="1:14" ht="30" x14ac:dyDescent="0.25">
      <c r="A83" s="69"/>
      <c r="B83" s="27" t="s">
        <v>22</v>
      </c>
      <c r="C83" s="38">
        <f>SUM(D83:M83)</f>
        <v>0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94"/>
    </row>
    <row r="84" spans="1:14" x14ac:dyDescent="0.25">
      <c r="A84" s="69" t="s">
        <v>24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</row>
    <row r="85" spans="1:14" x14ac:dyDescent="0.25">
      <c r="A85" s="69" t="s">
        <v>79</v>
      </c>
      <c r="B85" s="27" t="s">
        <v>17</v>
      </c>
      <c r="C85" s="38">
        <f>SUM(D85:M85)</f>
        <v>299464925.94000006</v>
      </c>
      <c r="D85" s="38">
        <f t="shared" ref="D85:M85" si="20">SUM(D86:D89)</f>
        <v>22396610.23</v>
      </c>
      <c r="E85" s="38">
        <f t="shared" si="20"/>
        <v>19871028</v>
      </c>
      <c r="F85" s="38">
        <f t="shared" si="20"/>
        <v>19871028</v>
      </c>
      <c r="G85" s="38">
        <f t="shared" si="20"/>
        <v>30263449.380000003</v>
      </c>
      <c r="H85" s="38">
        <f t="shared" si="20"/>
        <v>31599205.359999999</v>
      </c>
      <c r="I85" s="38">
        <f t="shared" si="20"/>
        <v>32883586.109999999</v>
      </c>
      <c r="J85" s="38">
        <f t="shared" si="20"/>
        <v>34065216.400000006</v>
      </c>
      <c r="K85" s="38">
        <f t="shared" si="20"/>
        <v>35144096.230000004</v>
      </c>
      <c r="L85" s="38">
        <f t="shared" si="20"/>
        <v>36171600.82</v>
      </c>
      <c r="M85" s="38">
        <f t="shared" si="20"/>
        <v>37199105.409999996</v>
      </c>
      <c r="N85" s="75" t="s">
        <v>99</v>
      </c>
    </row>
    <row r="86" spans="1:14" ht="75" x14ac:dyDescent="0.25">
      <c r="A86" s="69"/>
      <c r="B86" s="27" t="s">
        <v>19</v>
      </c>
      <c r="C86" s="38">
        <f>SUM(D86:M86)</f>
        <v>0</v>
      </c>
      <c r="D86" s="38">
        <v>0</v>
      </c>
      <c r="E86" s="38">
        <f>D86</f>
        <v>0</v>
      </c>
      <c r="F86" s="38">
        <v>0</v>
      </c>
      <c r="G86" s="38">
        <f>F86</f>
        <v>0</v>
      </c>
      <c r="H86" s="38">
        <v>0</v>
      </c>
      <c r="I86" s="38">
        <f>H86</f>
        <v>0</v>
      </c>
      <c r="J86" s="38">
        <v>0</v>
      </c>
      <c r="K86" s="38">
        <f>J86</f>
        <v>0</v>
      </c>
      <c r="L86" s="38">
        <v>0</v>
      </c>
      <c r="M86" s="38">
        <f>L86</f>
        <v>0</v>
      </c>
      <c r="N86" s="75"/>
    </row>
    <row r="87" spans="1:14" ht="60" x14ac:dyDescent="0.25">
      <c r="A87" s="69"/>
      <c r="B87" s="27" t="s">
        <v>20</v>
      </c>
      <c r="C87" s="38">
        <f t="shared" ref="C87:C89" si="21">SUM(D87:M87)</f>
        <v>0</v>
      </c>
      <c r="D87" s="38">
        <v>0</v>
      </c>
      <c r="E87" s="38">
        <f>D87</f>
        <v>0</v>
      </c>
      <c r="F87" s="38">
        <v>0</v>
      </c>
      <c r="G87" s="38">
        <f>F87</f>
        <v>0</v>
      </c>
      <c r="H87" s="38">
        <v>0</v>
      </c>
      <c r="I87" s="38">
        <f>H87</f>
        <v>0</v>
      </c>
      <c r="J87" s="38">
        <v>0</v>
      </c>
      <c r="K87" s="38">
        <f>J87</f>
        <v>0</v>
      </c>
      <c r="L87" s="38">
        <v>0</v>
      </c>
      <c r="M87" s="38">
        <f>L87</f>
        <v>0</v>
      </c>
      <c r="N87" s="75"/>
    </row>
    <row r="88" spans="1:14" ht="30" x14ac:dyDescent="0.25">
      <c r="A88" s="69"/>
      <c r="B88" s="27" t="s">
        <v>21</v>
      </c>
      <c r="C88" s="38">
        <f t="shared" si="21"/>
        <v>299464925.94000006</v>
      </c>
      <c r="D88" s="38">
        <v>22396610.23</v>
      </c>
      <c r="E88" s="38">
        <v>19871028</v>
      </c>
      <c r="F88" s="38">
        <v>19871028</v>
      </c>
      <c r="G88" s="38">
        <v>30263449.380000003</v>
      </c>
      <c r="H88" s="38">
        <v>31599205.359999999</v>
      </c>
      <c r="I88" s="38">
        <v>32883586.109999999</v>
      </c>
      <c r="J88" s="38">
        <v>34065216.400000006</v>
      </c>
      <c r="K88" s="38">
        <v>35144096.230000004</v>
      </c>
      <c r="L88" s="38">
        <v>36171600.82</v>
      </c>
      <c r="M88" s="38">
        <v>37199105.409999996</v>
      </c>
      <c r="N88" s="75"/>
    </row>
    <row r="89" spans="1:14" ht="30" x14ac:dyDescent="0.25">
      <c r="A89" s="69"/>
      <c r="B89" s="27" t="s">
        <v>22</v>
      </c>
      <c r="C89" s="38">
        <f t="shared" si="21"/>
        <v>0</v>
      </c>
      <c r="D89" s="38">
        <v>0</v>
      </c>
      <c r="E89" s="38">
        <f>D89</f>
        <v>0</v>
      </c>
      <c r="F89" s="38">
        <f t="shared" ref="F89:M89" si="22">E89</f>
        <v>0</v>
      </c>
      <c r="G89" s="38">
        <f t="shared" si="22"/>
        <v>0</v>
      </c>
      <c r="H89" s="38">
        <f t="shared" si="22"/>
        <v>0</v>
      </c>
      <c r="I89" s="38">
        <f t="shared" si="22"/>
        <v>0</v>
      </c>
      <c r="J89" s="38">
        <f t="shared" si="22"/>
        <v>0</v>
      </c>
      <c r="K89" s="38">
        <f t="shared" si="22"/>
        <v>0</v>
      </c>
      <c r="L89" s="38">
        <f t="shared" si="22"/>
        <v>0</v>
      </c>
      <c r="M89" s="38">
        <f t="shared" si="22"/>
        <v>0</v>
      </c>
      <c r="N89" s="75"/>
    </row>
    <row r="90" spans="1:14" x14ac:dyDescent="0.25">
      <c r="A90" s="76" t="s">
        <v>107</v>
      </c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8"/>
    </row>
    <row r="91" spans="1:14" ht="15" customHeight="1" x14ac:dyDescent="0.25">
      <c r="A91" s="69" t="s">
        <v>117</v>
      </c>
      <c r="B91" s="27" t="s">
        <v>17</v>
      </c>
      <c r="C91" s="38">
        <f t="shared" ref="C91" si="23">SUM(D91:M91)</f>
        <v>0</v>
      </c>
      <c r="D91" s="38">
        <f t="shared" ref="D91" si="24">D92+D93+D94+D95</f>
        <v>0</v>
      </c>
      <c r="E91" s="38">
        <f>E92+E93+E94+E95</f>
        <v>0</v>
      </c>
      <c r="F91" s="38">
        <f t="shared" ref="F91:M91" si="25">F92+F93+F94+F95</f>
        <v>0</v>
      </c>
      <c r="G91" s="38">
        <f t="shared" si="25"/>
        <v>0</v>
      </c>
      <c r="H91" s="38">
        <f t="shared" si="25"/>
        <v>0</v>
      </c>
      <c r="I91" s="38">
        <f t="shared" si="25"/>
        <v>0</v>
      </c>
      <c r="J91" s="38">
        <f t="shared" si="25"/>
        <v>0</v>
      </c>
      <c r="K91" s="38">
        <f t="shared" si="25"/>
        <v>0</v>
      </c>
      <c r="L91" s="38">
        <f t="shared" si="25"/>
        <v>0</v>
      </c>
      <c r="M91" s="38">
        <f t="shared" si="25"/>
        <v>0</v>
      </c>
      <c r="N91" s="86" t="s">
        <v>114</v>
      </c>
    </row>
    <row r="92" spans="1:14" ht="75" x14ac:dyDescent="0.25">
      <c r="A92" s="69"/>
      <c r="B92" s="27" t="s">
        <v>19</v>
      </c>
      <c r="C92" s="38">
        <f>SUM(D92:M92)</f>
        <v>0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8">
        <v>0</v>
      </c>
      <c r="N92" s="87"/>
    </row>
    <row r="93" spans="1:14" ht="60" x14ac:dyDescent="0.25">
      <c r="A93" s="69"/>
      <c r="B93" s="27" t="s">
        <v>20</v>
      </c>
      <c r="C93" s="38">
        <f t="shared" ref="C93:C94" si="26">SUM(D93:M93)</f>
        <v>0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8">
        <v>0</v>
      </c>
      <c r="N93" s="87"/>
    </row>
    <row r="94" spans="1:14" ht="30" x14ac:dyDescent="0.25">
      <c r="A94" s="69"/>
      <c r="B94" s="27" t="s">
        <v>21</v>
      </c>
      <c r="C94" s="38">
        <f t="shared" si="26"/>
        <v>0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87"/>
    </row>
    <row r="95" spans="1:14" ht="30" x14ac:dyDescent="0.25">
      <c r="A95" s="69"/>
      <c r="B95" s="27" t="s">
        <v>22</v>
      </c>
      <c r="C95" s="38">
        <f>SUM(D95:M95)</f>
        <v>0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0</v>
      </c>
      <c r="M95" s="38">
        <v>0</v>
      </c>
      <c r="N95" s="88"/>
    </row>
    <row r="96" spans="1:14" ht="15" customHeight="1" x14ac:dyDescent="0.25">
      <c r="A96" s="91" t="s">
        <v>115</v>
      </c>
      <c r="B96" s="27" t="s">
        <v>17</v>
      </c>
      <c r="C96" s="38">
        <f>SUM(D96:M96)</f>
        <v>2440332656.7599998</v>
      </c>
      <c r="D96" s="38">
        <f>SUM(D97:D100)</f>
        <v>41620385.280000001</v>
      </c>
      <c r="E96" s="38">
        <f t="shared" ref="E96:M96" si="27">SUM(E97:E100)</f>
        <v>0</v>
      </c>
      <c r="F96" s="38">
        <f t="shared" si="27"/>
        <v>0</v>
      </c>
      <c r="G96" s="38">
        <f t="shared" si="27"/>
        <v>342673181.63999999</v>
      </c>
      <c r="H96" s="38">
        <f t="shared" si="27"/>
        <v>342673181.63999999</v>
      </c>
      <c r="I96" s="38">
        <f t="shared" si="27"/>
        <v>342673181.63999999</v>
      </c>
      <c r="J96" s="38">
        <f t="shared" si="27"/>
        <v>342673181.63999999</v>
      </c>
      <c r="K96" s="38">
        <f t="shared" si="27"/>
        <v>342673181.63999999</v>
      </c>
      <c r="L96" s="38">
        <f t="shared" si="27"/>
        <v>342673181.63999999</v>
      </c>
      <c r="M96" s="38">
        <f t="shared" si="27"/>
        <v>342673181.63999999</v>
      </c>
      <c r="N96" s="95" t="s">
        <v>116</v>
      </c>
    </row>
    <row r="97" spans="1:14" ht="75" x14ac:dyDescent="0.25">
      <c r="A97" s="92"/>
      <c r="B97" s="27" t="s">
        <v>19</v>
      </c>
      <c r="C97" s="38">
        <f>SUM(D97:M97)</f>
        <v>0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96"/>
    </row>
    <row r="98" spans="1:14" ht="60" x14ac:dyDescent="0.25">
      <c r="A98" s="92"/>
      <c r="B98" s="27" t="s">
        <v>20</v>
      </c>
      <c r="C98" s="38">
        <f t="shared" ref="C98:C100" si="28">SUM(D98:M98)</f>
        <v>1773569700</v>
      </c>
      <c r="D98" s="38">
        <v>0</v>
      </c>
      <c r="E98" s="38">
        <v>0</v>
      </c>
      <c r="F98" s="38">
        <v>0</v>
      </c>
      <c r="G98" s="38">
        <v>253367100</v>
      </c>
      <c r="H98" s="38">
        <v>253367100</v>
      </c>
      <c r="I98" s="38">
        <v>253367100</v>
      </c>
      <c r="J98" s="38">
        <v>253367100</v>
      </c>
      <c r="K98" s="38">
        <v>253367100</v>
      </c>
      <c r="L98" s="38">
        <v>253367100</v>
      </c>
      <c r="M98" s="38">
        <v>253367100</v>
      </c>
      <c r="N98" s="96"/>
    </row>
    <row r="99" spans="1:14" ht="30" x14ac:dyDescent="0.25">
      <c r="A99" s="92"/>
      <c r="B99" s="27" t="s">
        <v>21</v>
      </c>
      <c r="C99" s="38">
        <f t="shared" si="28"/>
        <v>666762956.75999999</v>
      </c>
      <c r="D99" s="38">
        <f>D128</f>
        <v>41620385.280000001</v>
      </c>
      <c r="E99" s="38">
        <v>0</v>
      </c>
      <c r="F99" s="38">
        <v>0</v>
      </c>
      <c r="G99" s="38">
        <v>89306081.640000001</v>
      </c>
      <c r="H99" s="38">
        <v>89306081.640000001</v>
      </c>
      <c r="I99" s="38">
        <v>89306081.640000001</v>
      </c>
      <c r="J99" s="38">
        <v>89306081.640000001</v>
      </c>
      <c r="K99" s="38">
        <v>89306081.640000001</v>
      </c>
      <c r="L99" s="38">
        <v>89306081.640000001</v>
      </c>
      <c r="M99" s="38">
        <v>89306081.640000001</v>
      </c>
      <c r="N99" s="96"/>
    </row>
    <row r="100" spans="1:14" ht="30" x14ac:dyDescent="0.25">
      <c r="A100" s="93"/>
      <c r="B100" s="27" t="s">
        <v>22</v>
      </c>
      <c r="C100" s="38">
        <f t="shared" si="28"/>
        <v>0</v>
      </c>
      <c r="D100" s="38">
        <v>0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  <c r="L100" s="38">
        <v>0</v>
      </c>
      <c r="M100" s="38">
        <v>0</v>
      </c>
      <c r="N100" s="97"/>
    </row>
    <row r="101" spans="1:14" ht="60" x14ac:dyDescent="0.25">
      <c r="A101" s="27" t="s">
        <v>82</v>
      </c>
      <c r="B101" s="27" t="s">
        <v>17</v>
      </c>
      <c r="C101" s="38">
        <f>C47+C52+C58+C63+C68+C74+C79+C85+C96</f>
        <v>3582028100.6899996</v>
      </c>
      <c r="D101" s="38">
        <f>D47+D52+D58+D63+D68+D74+D79+D85+D96</f>
        <v>122683564.25</v>
      </c>
      <c r="E101" s="38">
        <f t="shared" ref="E101:M101" si="29">E47+E52+E58+E63+E68+E74+E79+E85+E96</f>
        <v>78957949.520000011</v>
      </c>
      <c r="F101" s="38">
        <f t="shared" si="29"/>
        <v>73019517.650000006</v>
      </c>
      <c r="G101" s="38">
        <f t="shared" si="29"/>
        <v>458544172.21000004</v>
      </c>
      <c r="H101" s="38">
        <f t="shared" si="29"/>
        <v>463658092.49000001</v>
      </c>
      <c r="I101" s="38">
        <f t="shared" si="29"/>
        <v>468575323.52999997</v>
      </c>
      <c r="J101" s="38">
        <f t="shared" si="29"/>
        <v>473099176.07999998</v>
      </c>
      <c r="K101" s="38">
        <f t="shared" si="29"/>
        <v>477229650.14999998</v>
      </c>
      <c r="L101" s="38">
        <f t="shared" si="29"/>
        <v>481163434.99000001</v>
      </c>
      <c r="M101" s="38">
        <f t="shared" si="29"/>
        <v>485097219.81999999</v>
      </c>
      <c r="N101" s="28"/>
    </row>
    <row r="102" spans="1:14" hidden="1" x14ac:dyDescent="0.25">
      <c r="A102" s="89" t="s">
        <v>30</v>
      </c>
      <c r="B102" s="89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</row>
    <row r="103" spans="1:14" hidden="1" x14ac:dyDescent="0.25">
      <c r="A103" s="90" t="s">
        <v>25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</row>
    <row r="104" spans="1:14" x14ac:dyDescent="0.25">
      <c r="A104" s="90" t="s">
        <v>26</v>
      </c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</row>
    <row r="105" spans="1:14" x14ac:dyDescent="0.25">
      <c r="A105" s="69" t="s">
        <v>94</v>
      </c>
      <c r="B105" s="27" t="s">
        <v>17</v>
      </c>
      <c r="C105" s="38">
        <f>SUM(C106:C109)</f>
        <v>1242916530.0400002</v>
      </c>
      <c r="D105" s="38">
        <f>SUM(D106:D109)</f>
        <v>122125125.28</v>
      </c>
      <c r="E105" s="38">
        <f t="shared" ref="E105:M105" si="30">SUM(E106:E109)</f>
        <v>121015836.45</v>
      </c>
      <c r="F105" s="38">
        <f t="shared" si="30"/>
        <v>121508606.08</v>
      </c>
      <c r="G105" s="38">
        <f t="shared" si="30"/>
        <v>125466708.89</v>
      </c>
      <c r="H105" s="38">
        <f t="shared" si="30"/>
        <v>125466708.89</v>
      </c>
      <c r="I105" s="38">
        <f t="shared" si="30"/>
        <v>125466708.89</v>
      </c>
      <c r="J105" s="38">
        <f t="shared" si="30"/>
        <v>125466708.89</v>
      </c>
      <c r="K105" s="38">
        <f t="shared" si="30"/>
        <v>125466708.89</v>
      </c>
      <c r="L105" s="38">
        <f t="shared" si="30"/>
        <v>125466708.89</v>
      </c>
      <c r="M105" s="38">
        <f t="shared" si="30"/>
        <v>125466708.89</v>
      </c>
      <c r="N105" s="74" t="s">
        <v>99</v>
      </c>
    </row>
    <row r="106" spans="1:14" ht="65.25" customHeight="1" x14ac:dyDescent="0.25">
      <c r="A106" s="69"/>
      <c r="B106" s="27" t="s">
        <v>19</v>
      </c>
      <c r="C106" s="38">
        <v>0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  <c r="L106" s="38">
        <v>0</v>
      </c>
      <c r="M106" s="38">
        <v>0</v>
      </c>
      <c r="N106" s="74"/>
    </row>
    <row r="107" spans="1:14" ht="60" x14ac:dyDescent="0.25">
      <c r="A107" s="69"/>
      <c r="B107" s="27" t="s">
        <v>20</v>
      </c>
      <c r="C107" s="38">
        <v>0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  <c r="L107" s="38">
        <v>0</v>
      </c>
      <c r="M107" s="38">
        <v>0</v>
      </c>
      <c r="N107" s="74"/>
    </row>
    <row r="108" spans="1:14" ht="30" x14ac:dyDescent="0.25">
      <c r="A108" s="69"/>
      <c r="B108" s="27" t="s">
        <v>21</v>
      </c>
      <c r="C108" s="38">
        <f>SUM(D108:M108)</f>
        <v>1242916530.0400002</v>
      </c>
      <c r="D108" s="38">
        <v>122125125.28</v>
      </c>
      <c r="E108" s="38">
        <v>121015836.45</v>
      </c>
      <c r="F108" s="38">
        <v>121508606.08</v>
      </c>
      <c r="G108" s="38">
        <v>125466708.89</v>
      </c>
      <c r="H108" s="38">
        <v>125466708.89</v>
      </c>
      <c r="I108" s="38">
        <v>125466708.89</v>
      </c>
      <c r="J108" s="38">
        <v>125466708.89</v>
      </c>
      <c r="K108" s="38">
        <v>125466708.89</v>
      </c>
      <c r="L108" s="38">
        <v>125466708.89</v>
      </c>
      <c r="M108" s="38">
        <v>125466708.89</v>
      </c>
      <c r="N108" s="74"/>
    </row>
    <row r="109" spans="1:14" ht="30" x14ac:dyDescent="0.25">
      <c r="A109" s="69"/>
      <c r="B109" s="27" t="s">
        <v>22</v>
      </c>
      <c r="C109" s="38">
        <f>SUM(D109:M109)</f>
        <v>0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74"/>
    </row>
    <row r="110" spans="1:14" x14ac:dyDescent="0.25">
      <c r="A110" s="69" t="s">
        <v>96</v>
      </c>
      <c r="B110" s="27" t="s">
        <v>17</v>
      </c>
      <c r="C110" s="38">
        <f>C105</f>
        <v>1242916530.0400002</v>
      </c>
      <c r="D110" s="38">
        <f>D105</f>
        <v>122125125.28</v>
      </c>
      <c r="E110" s="38">
        <f t="shared" ref="E110:M110" si="31">E105</f>
        <v>121015836.45</v>
      </c>
      <c r="F110" s="38">
        <f t="shared" si="31"/>
        <v>121508606.08</v>
      </c>
      <c r="G110" s="38">
        <f t="shared" si="31"/>
        <v>125466708.89</v>
      </c>
      <c r="H110" s="38">
        <f t="shared" si="31"/>
        <v>125466708.89</v>
      </c>
      <c r="I110" s="38">
        <f t="shared" si="31"/>
        <v>125466708.89</v>
      </c>
      <c r="J110" s="38">
        <f t="shared" si="31"/>
        <v>125466708.89</v>
      </c>
      <c r="K110" s="38">
        <f t="shared" si="31"/>
        <v>125466708.89</v>
      </c>
      <c r="L110" s="38">
        <f t="shared" si="31"/>
        <v>125466708.89</v>
      </c>
      <c r="M110" s="38">
        <f t="shared" si="31"/>
        <v>125466708.89</v>
      </c>
      <c r="N110" s="74" t="s">
        <v>99</v>
      </c>
    </row>
    <row r="111" spans="1:14" ht="63.75" customHeight="1" x14ac:dyDescent="0.25">
      <c r="A111" s="69"/>
      <c r="B111" s="27" t="s">
        <v>19</v>
      </c>
      <c r="C111" s="38">
        <f t="shared" ref="C111:M114" si="32">C106</f>
        <v>0</v>
      </c>
      <c r="D111" s="38">
        <f t="shared" si="32"/>
        <v>0</v>
      </c>
      <c r="E111" s="38">
        <f t="shared" si="32"/>
        <v>0</v>
      </c>
      <c r="F111" s="38">
        <f t="shared" si="32"/>
        <v>0</v>
      </c>
      <c r="G111" s="38">
        <f t="shared" si="32"/>
        <v>0</v>
      </c>
      <c r="H111" s="38">
        <f t="shared" si="32"/>
        <v>0</v>
      </c>
      <c r="I111" s="38">
        <f t="shared" si="32"/>
        <v>0</v>
      </c>
      <c r="J111" s="38">
        <f t="shared" si="32"/>
        <v>0</v>
      </c>
      <c r="K111" s="38">
        <f t="shared" si="32"/>
        <v>0</v>
      </c>
      <c r="L111" s="38">
        <f t="shared" si="32"/>
        <v>0</v>
      </c>
      <c r="M111" s="38">
        <f t="shared" si="32"/>
        <v>0</v>
      </c>
      <c r="N111" s="74"/>
    </row>
    <row r="112" spans="1:14" ht="60" x14ac:dyDescent="0.25">
      <c r="A112" s="69"/>
      <c r="B112" s="27" t="s">
        <v>20</v>
      </c>
      <c r="C112" s="38">
        <f t="shared" si="32"/>
        <v>0</v>
      </c>
      <c r="D112" s="38">
        <f t="shared" si="32"/>
        <v>0</v>
      </c>
      <c r="E112" s="38">
        <f t="shared" si="32"/>
        <v>0</v>
      </c>
      <c r="F112" s="38">
        <f t="shared" si="32"/>
        <v>0</v>
      </c>
      <c r="G112" s="38">
        <f t="shared" si="32"/>
        <v>0</v>
      </c>
      <c r="H112" s="38">
        <f t="shared" si="32"/>
        <v>0</v>
      </c>
      <c r="I112" s="38">
        <f t="shared" si="32"/>
        <v>0</v>
      </c>
      <c r="J112" s="38">
        <f t="shared" si="32"/>
        <v>0</v>
      </c>
      <c r="K112" s="38">
        <f t="shared" si="32"/>
        <v>0</v>
      </c>
      <c r="L112" s="38">
        <f t="shared" si="32"/>
        <v>0</v>
      </c>
      <c r="M112" s="38">
        <f t="shared" si="32"/>
        <v>0</v>
      </c>
      <c r="N112" s="74"/>
    </row>
    <row r="113" spans="1:22" ht="30" x14ac:dyDescent="0.25">
      <c r="A113" s="69"/>
      <c r="B113" s="27" t="s">
        <v>21</v>
      </c>
      <c r="C113" s="38">
        <f>C108</f>
        <v>1242916530.0400002</v>
      </c>
      <c r="D113" s="38">
        <f t="shared" si="32"/>
        <v>122125125.28</v>
      </c>
      <c r="E113" s="38">
        <f>E108</f>
        <v>121015836.45</v>
      </c>
      <c r="F113" s="38">
        <f>F108</f>
        <v>121508606.08</v>
      </c>
      <c r="G113" s="38">
        <f t="shared" si="32"/>
        <v>125466708.89</v>
      </c>
      <c r="H113" s="38">
        <f t="shared" si="32"/>
        <v>125466708.89</v>
      </c>
      <c r="I113" s="38">
        <f t="shared" si="32"/>
        <v>125466708.89</v>
      </c>
      <c r="J113" s="38">
        <f t="shared" si="32"/>
        <v>125466708.89</v>
      </c>
      <c r="K113" s="38">
        <f t="shared" si="32"/>
        <v>125466708.89</v>
      </c>
      <c r="L113" s="38">
        <f t="shared" si="32"/>
        <v>125466708.89</v>
      </c>
      <c r="M113" s="38">
        <f t="shared" si="32"/>
        <v>125466708.89</v>
      </c>
      <c r="N113" s="74"/>
    </row>
    <row r="114" spans="1:22" ht="30" x14ac:dyDescent="0.25">
      <c r="A114" s="69"/>
      <c r="B114" s="27" t="s">
        <v>22</v>
      </c>
      <c r="C114" s="38">
        <f t="shared" si="32"/>
        <v>0</v>
      </c>
      <c r="D114" s="38">
        <f t="shared" si="32"/>
        <v>0</v>
      </c>
      <c r="E114" s="38">
        <f t="shared" si="32"/>
        <v>0</v>
      </c>
      <c r="F114" s="38">
        <f t="shared" si="32"/>
        <v>0</v>
      </c>
      <c r="G114" s="38">
        <f t="shared" si="32"/>
        <v>0</v>
      </c>
      <c r="H114" s="38">
        <f t="shared" si="32"/>
        <v>0</v>
      </c>
      <c r="I114" s="38">
        <f t="shared" si="32"/>
        <v>0</v>
      </c>
      <c r="J114" s="38">
        <f t="shared" si="32"/>
        <v>0</v>
      </c>
      <c r="K114" s="38">
        <f t="shared" si="32"/>
        <v>0</v>
      </c>
      <c r="L114" s="38">
        <f t="shared" si="32"/>
        <v>0</v>
      </c>
      <c r="M114" s="38">
        <f t="shared" si="32"/>
        <v>0</v>
      </c>
      <c r="N114" s="74"/>
    </row>
    <row r="115" spans="1:22" ht="20.25" customHeight="1" x14ac:dyDescent="0.25">
      <c r="A115" s="83" t="s">
        <v>85</v>
      </c>
      <c r="B115" s="27" t="s">
        <v>17</v>
      </c>
      <c r="C115" s="38">
        <f t="shared" ref="C115:C122" si="33">SUM(D115:M115)</f>
        <v>4912799630.7300005</v>
      </c>
      <c r="D115" s="38">
        <f>SUM(D116:D119)</f>
        <v>244808689.52999997</v>
      </c>
      <c r="E115" s="38">
        <f t="shared" ref="E115:M115" si="34">SUM(E116:E119)</f>
        <v>199973785.96999997</v>
      </c>
      <c r="F115" s="38">
        <f>SUM(F116:F119)</f>
        <v>194528123.72999996</v>
      </c>
      <c r="G115" s="38">
        <f t="shared" si="34"/>
        <v>587050881.10000002</v>
      </c>
      <c r="H115" s="38">
        <f t="shared" si="34"/>
        <v>594469801.38</v>
      </c>
      <c r="I115" s="38">
        <f t="shared" si="34"/>
        <v>601522032.42000008</v>
      </c>
      <c r="J115" s="38">
        <f t="shared" si="34"/>
        <v>608090884.97000003</v>
      </c>
      <c r="K115" s="38">
        <f t="shared" si="34"/>
        <v>614216359.03999996</v>
      </c>
      <c r="L115" s="38">
        <f t="shared" si="34"/>
        <v>625320143.88</v>
      </c>
      <c r="M115" s="38">
        <f t="shared" si="34"/>
        <v>642818928.71000004</v>
      </c>
      <c r="N115" s="74"/>
      <c r="P115" s="41"/>
    </row>
    <row r="116" spans="1:22" ht="57" customHeight="1" x14ac:dyDescent="0.25">
      <c r="A116" s="84"/>
      <c r="B116" s="27" t="s">
        <v>19</v>
      </c>
      <c r="C116" s="38">
        <f t="shared" si="33"/>
        <v>0</v>
      </c>
      <c r="D116" s="38">
        <f>D121+D126</f>
        <v>0</v>
      </c>
      <c r="E116" s="38">
        <f t="shared" ref="E116:M116" si="35">E121+E126</f>
        <v>0</v>
      </c>
      <c r="F116" s="38">
        <f t="shared" si="35"/>
        <v>0</v>
      </c>
      <c r="G116" s="38">
        <f t="shared" si="35"/>
        <v>0</v>
      </c>
      <c r="H116" s="38">
        <f t="shared" si="35"/>
        <v>0</v>
      </c>
      <c r="I116" s="38">
        <f t="shared" si="35"/>
        <v>0</v>
      </c>
      <c r="J116" s="38">
        <f t="shared" si="35"/>
        <v>0</v>
      </c>
      <c r="K116" s="38">
        <f t="shared" si="35"/>
        <v>0</v>
      </c>
      <c r="L116" s="38">
        <f t="shared" si="35"/>
        <v>0</v>
      </c>
      <c r="M116" s="38">
        <f t="shared" si="35"/>
        <v>0</v>
      </c>
      <c r="N116" s="74"/>
      <c r="O116" s="42">
        <f>O117-'[1]приложение 2'!$P$33</f>
        <v>-239.05</v>
      </c>
      <c r="P116" s="42">
        <f>P117-'[1]приложение 2'!$S$33</f>
        <v>-2.9000000000110049E-3</v>
      </c>
      <c r="Q116" s="42">
        <f>Q117-'[1]приложение 2'!$V$33</f>
        <v>-2.9000000000110049E-3</v>
      </c>
      <c r="R116" s="42">
        <f>R117-'[1]приложение 2'!$Y$33</f>
        <v>-2.9000000000110049E-3</v>
      </c>
      <c r="S116" s="42">
        <f>S117-'[1]приложение 2'!$AB$33</f>
        <v>-2.9000000000110049E-3</v>
      </c>
      <c r="T116" s="42">
        <f>T117-'[1]приложение 2'!$AE$33</f>
        <v>-2.9000000000110049E-3</v>
      </c>
      <c r="U116" s="42">
        <f>U117-'[1]приложение 2'!$AH$33</f>
        <v>-2.9000000000110049E-3</v>
      </c>
      <c r="V116" s="42">
        <f>V117-'[1]приложение 2'!$AK$33</f>
        <v>-2.9000000000110049E-3</v>
      </c>
    </row>
    <row r="117" spans="1:22" ht="60" x14ac:dyDescent="0.25">
      <c r="A117" s="84"/>
      <c r="B117" s="27" t="s">
        <v>20</v>
      </c>
      <c r="C117" s="38">
        <f t="shared" si="33"/>
        <v>1673329700</v>
      </c>
      <c r="D117" s="38">
        <f>D122+D127</f>
        <v>0</v>
      </c>
      <c r="E117" s="38">
        <f t="shared" ref="D117:M119" si="36">E122+E127</f>
        <v>0</v>
      </c>
      <c r="F117" s="38">
        <f t="shared" si="36"/>
        <v>0</v>
      </c>
      <c r="G117" s="38">
        <f t="shared" si="36"/>
        <v>239047100</v>
      </c>
      <c r="H117" s="38">
        <f t="shared" si="36"/>
        <v>239047100</v>
      </c>
      <c r="I117" s="38">
        <f t="shared" si="36"/>
        <v>239047100</v>
      </c>
      <c r="J117" s="38">
        <f t="shared" si="36"/>
        <v>239047100</v>
      </c>
      <c r="K117" s="38">
        <f t="shared" si="36"/>
        <v>239047100</v>
      </c>
      <c r="L117" s="38">
        <f t="shared" si="36"/>
        <v>239047100</v>
      </c>
      <c r="M117" s="38">
        <f t="shared" si="36"/>
        <v>239047100</v>
      </c>
      <c r="N117" s="74"/>
      <c r="O117" s="42">
        <f t="shared" ref="O117:V118" si="37">F117/1000000</f>
        <v>0</v>
      </c>
      <c r="P117" s="42">
        <f t="shared" si="37"/>
        <v>239.0471</v>
      </c>
      <c r="Q117" s="42">
        <f t="shared" si="37"/>
        <v>239.0471</v>
      </c>
      <c r="R117" s="42">
        <f t="shared" si="37"/>
        <v>239.0471</v>
      </c>
      <c r="S117" s="42">
        <f t="shared" si="37"/>
        <v>239.0471</v>
      </c>
      <c r="T117" s="42">
        <f t="shared" si="37"/>
        <v>239.0471</v>
      </c>
      <c r="U117" s="42">
        <f t="shared" si="37"/>
        <v>239.0471</v>
      </c>
      <c r="V117" s="42">
        <f t="shared" si="37"/>
        <v>239.0471</v>
      </c>
    </row>
    <row r="118" spans="1:22" ht="30" x14ac:dyDescent="0.25">
      <c r="A118" s="84"/>
      <c r="B118" s="27" t="s">
        <v>21</v>
      </c>
      <c r="C118" s="38">
        <f t="shared" si="33"/>
        <v>3239469930.7300005</v>
      </c>
      <c r="D118" s="38">
        <f>D123+D128</f>
        <v>244808689.52999997</v>
      </c>
      <c r="E118" s="38">
        <f t="shared" si="36"/>
        <v>199973785.96999997</v>
      </c>
      <c r="F118" s="38">
        <f t="shared" si="36"/>
        <v>194528123.72999996</v>
      </c>
      <c r="G118" s="38">
        <f t="shared" si="36"/>
        <v>348003781.10000002</v>
      </c>
      <c r="H118" s="38">
        <f t="shared" si="36"/>
        <v>355422701.38</v>
      </c>
      <c r="I118" s="38">
        <f t="shared" si="36"/>
        <v>362474932.42000002</v>
      </c>
      <c r="J118" s="38">
        <f t="shared" si="36"/>
        <v>369043784.97000003</v>
      </c>
      <c r="K118" s="38">
        <f t="shared" si="36"/>
        <v>375169259.04000002</v>
      </c>
      <c r="L118" s="38">
        <f t="shared" si="36"/>
        <v>386273043.88</v>
      </c>
      <c r="M118" s="38">
        <f t="shared" si="36"/>
        <v>403771828.71000004</v>
      </c>
      <c r="N118" s="74"/>
      <c r="O118" s="43">
        <f t="shared" si="37"/>
        <v>194.52812372999995</v>
      </c>
      <c r="P118" s="42">
        <f t="shared" si="37"/>
        <v>348.00378110000003</v>
      </c>
      <c r="Q118" s="42">
        <f t="shared" si="37"/>
        <v>355.42270137999998</v>
      </c>
      <c r="R118" s="42">
        <f t="shared" si="37"/>
        <v>362.47493242000002</v>
      </c>
      <c r="S118" s="42">
        <f t="shared" si="37"/>
        <v>369.04378497000005</v>
      </c>
      <c r="T118" s="42">
        <f t="shared" si="37"/>
        <v>375.16925904000004</v>
      </c>
      <c r="U118" s="42">
        <f t="shared" si="37"/>
        <v>386.27304387999999</v>
      </c>
      <c r="V118" s="42">
        <f t="shared" si="37"/>
        <v>403.77182871000002</v>
      </c>
    </row>
    <row r="119" spans="1:22" ht="30" x14ac:dyDescent="0.25">
      <c r="A119" s="85"/>
      <c r="B119" s="27" t="s">
        <v>22</v>
      </c>
      <c r="C119" s="38">
        <f t="shared" si="33"/>
        <v>0</v>
      </c>
      <c r="D119" s="38">
        <f t="shared" si="36"/>
        <v>0</v>
      </c>
      <c r="E119" s="38">
        <f t="shared" si="36"/>
        <v>0</v>
      </c>
      <c r="F119" s="38">
        <f t="shared" si="36"/>
        <v>0</v>
      </c>
      <c r="G119" s="38">
        <f t="shared" si="36"/>
        <v>0</v>
      </c>
      <c r="H119" s="38">
        <f t="shared" si="36"/>
        <v>0</v>
      </c>
      <c r="I119" s="38">
        <f t="shared" si="36"/>
        <v>0</v>
      </c>
      <c r="J119" s="38">
        <f t="shared" si="36"/>
        <v>0</v>
      </c>
      <c r="K119" s="38">
        <f t="shared" si="36"/>
        <v>0</v>
      </c>
      <c r="L119" s="38">
        <f t="shared" si="36"/>
        <v>0</v>
      </c>
      <c r="M119" s="38">
        <f t="shared" si="36"/>
        <v>0</v>
      </c>
      <c r="N119" s="74"/>
      <c r="O119" s="44">
        <f>O118-'[1]приложение 2'!$O$33</f>
        <v>-145.58187627000007</v>
      </c>
      <c r="P119" s="42">
        <f>P118-'[1]приложение 2'!$R$33</f>
        <v>3.7811000000260719E-3</v>
      </c>
      <c r="Q119" s="42">
        <f>Q118-'[1]приложение 2'!$U$33</f>
        <v>2.7013799999622279E-3</v>
      </c>
      <c r="R119" s="42">
        <f>R118-'[1]приложение 2'!$X$33</f>
        <v>4.9324199999887242E-3</v>
      </c>
      <c r="S119" s="42">
        <f>S118-'[1]приложение 2'!$AA$33</f>
        <v>3.7849700000265329E-3</v>
      </c>
      <c r="T119" s="42">
        <f>T118-'[1]приложение 2'!$AD$33</f>
        <v>-7.4095999997325634E-4</v>
      </c>
      <c r="U119" s="42">
        <f>U118-'[1]приложение 2'!$AG$33</f>
        <v>3.0438800000069932E-3</v>
      </c>
      <c r="V119" s="42">
        <f>V118-'[1]приложение 2'!$AJ$33</f>
        <v>1.8287100000407008E-3</v>
      </c>
    </row>
    <row r="120" spans="1:22" ht="15" customHeight="1" x14ac:dyDescent="0.25">
      <c r="A120" s="69" t="s">
        <v>86</v>
      </c>
      <c r="B120" s="27" t="s">
        <v>17</v>
      </c>
      <c r="C120" s="38">
        <f t="shared" si="33"/>
        <v>2384611973.9699998</v>
      </c>
      <c r="D120" s="38">
        <f>SUM(D121:D124)</f>
        <v>203188304.24999997</v>
      </c>
      <c r="E120" s="38">
        <f t="shared" ref="E120:M120" si="38">SUM(E121:E124)</f>
        <v>199973785.96999997</v>
      </c>
      <c r="F120" s="38">
        <f t="shared" si="38"/>
        <v>194528123.72999996</v>
      </c>
      <c r="G120" s="38">
        <f t="shared" si="38"/>
        <v>241337699.46000001</v>
      </c>
      <c r="H120" s="38">
        <f t="shared" si="38"/>
        <v>246451619.73999998</v>
      </c>
      <c r="I120" s="38">
        <f t="shared" si="38"/>
        <v>251368850.78</v>
      </c>
      <c r="J120" s="38">
        <f t="shared" si="38"/>
        <v>255892703.33000004</v>
      </c>
      <c r="K120" s="38">
        <f t="shared" si="38"/>
        <v>260023177.40000001</v>
      </c>
      <c r="L120" s="38">
        <f t="shared" si="38"/>
        <v>263956962.24000001</v>
      </c>
      <c r="M120" s="38">
        <f t="shared" si="38"/>
        <v>267890747.07000002</v>
      </c>
      <c r="N120" s="70" t="s">
        <v>27</v>
      </c>
    </row>
    <row r="121" spans="1:22" ht="58.5" customHeight="1" x14ac:dyDescent="0.25">
      <c r="A121" s="69"/>
      <c r="B121" s="27" t="s">
        <v>19</v>
      </c>
      <c r="C121" s="38">
        <f t="shared" si="33"/>
        <v>0</v>
      </c>
      <c r="D121" s="38">
        <f t="shared" ref="D121:M121" si="39">D111+D86+D75+D59+D53+D48</f>
        <v>0</v>
      </c>
      <c r="E121" s="38">
        <f t="shared" si="39"/>
        <v>0</v>
      </c>
      <c r="F121" s="38">
        <f t="shared" si="39"/>
        <v>0</v>
      </c>
      <c r="G121" s="38">
        <f t="shared" si="39"/>
        <v>0</v>
      </c>
      <c r="H121" s="38">
        <f t="shared" si="39"/>
        <v>0</v>
      </c>
      <c r="I121" s="38">
        <f t="shared" si="39"/>
        <v>0</v>
      </c>
      <c r="J121" s="38">
        <f t="shared" si="39"/>
        <v>0</v>
      </c>
      <c r="K121" s="38">
        <f t="shared" si="39"/>
        <v>0</v>
      </c>
      <c r="L121" s="38">
        <f t="shared" si="39"/>
        <v>0</v>
      </c>
      <c r="M121" s="38">
        <f t="shared" si="39"/>
        <v>0</v>
      </c>
      <c r="N121" s="70"/>
    </row>
    <row r="122" spans="1:22" ht="49.5" customHeight="1" x14ac:dyDescent="0.25">
      <c r="A122" s="69"/>
      <c r="B122" s="27" t="s">
        <v>20</v>
      </c>
      <c r="C122" s="38">
        <f t="shared" si="33"/>
        <v>0</v>
      </c>
      <c r="D122" s="38">
        <f t="shared" ref="D122:M122" si="40">D112+D87+D76+D60+D54+D49</f>
        <v>0</v>
      </c>
      <c r="E122" s="38">
        <f t="shared" si="40"/>
        <v>0</v>
      </c>
      <c r="F122" s="38">
        <f t="shared" si="40"/>
        <v>0</v>
      </c>
      <c r="G122" s="38">
        <f t="shared" si="40"/>
        <v>0</v>
      </c>
      <c r="H122" s="38">
        <f t="shared" si="40"/>
        <v>0</v>
      </c>
      <c r="I122" s="38">
        <f t="shared" si="40"/>
        <v>0</v>
      </c>
      <c r="J122" s="38">
        <f t="shared" si="40"/>
        <v>0</v>
      </c>
      <c r="K122" s="38">
        <f t="shared" si="40"/>
        <v>0</v>
      </c>
      <c r="L122" s="38">
        <f t="shared" si="40"/>
        <v>0</v>
      </c>
      <c r="M122" s="38">
        <f t="shared" si="40"/>
        <v>0</v>
      </c>
      <c r="N122" s="70"/>
    </row>
    <row r="123" spans="1:22" ht="30" x14ac:dyDescent="0.25">
      <c r="A123" s="69"/>
      <c r="B123" s="27" t="s">
        <v>21</v>
      </c>
      <c r="C123" s="38">
        <f>SUM(D123:M123)</f>
        <v>2384611973.9699998</v>
      </c>
      <c r="D123" s="38">
        <f>D113+D88+D77+D61+D55+D50</f>
        <v>203188304.24999997</v>
      </c>
      <c r="E123" s="38">
        <f t="shared" ref="E123:M123" si="41">E113+E88+E77+E61+E55+E50</f>
        <v>199973785.96999997</v>
      </c>
      <c r="F123" s="38">
        <f t="shared" si="41"/>
        <v>194528123.72999996</v>
      </c>
      <c r="G123" s="38">
        <f t="shared" si="41"/>
        <v>241337699.46000001</v>
      </c>
      <c r="H123" s="38">
        <f t="shared" si="41"/>
        <v>246451619.73999998</v>
      </c>
      <c r="I123" s="38">
        <f t="shared" si="41"/>
        <v>251368850.78</v>
      </c>
      <c r="J123" s="38">
        <f t="shared" si="41"/>
        <v>255892703.33000004</v>
      </c>
      <c r="K123" s="38">
        <f t="shared" si="41"/>
        <v>260023177.40000001</v>
      </c>
      <c r="L123" s="38">
        <f t="shared" si="41"/>
        <v>263956962.24000001</v>
      </c>
      <c r="M123" s="38">
        <f t="shared" si="41"/>
        <v>267890747.07000002</v>
      </c>
      <c r="N123" s="70"/>
    </row>
    <row r="124" spans="1:22" ht="30" x14ac:dyDescent="0.25">
      <c r="A124" s="69"/>
      <c r="B124" s="27" t="s">
        <v>22</v>
      </c>
      <c r="C124" s="38">
        <f>SUM(D124:M124)</f>
        <v>0</v>
      </c>
      <c r="D124" s="38">
        <f t="shared" ref="D124:M124" si="42">D114+D89+D78+D62+D56+D51</f>
        <v>0</v>
      </c>
      <c r="E124" s="38">
        <f t="shared" si="42"/>
        <v>0</v>
      </c>
      <c r="F124" s="38">
        <f t="shared" si="42"/>
        <v>0</v>
      </c>
      <c r="G124" s="38">
        <f t="shared" si="42"/>
        <v>0</v>
      </c>
      <c r="H124" s="38">
        <f t="shared" si="42"/>
        <v>0</v>
      </c>
      <c r="I124" s="38">
        <f t="shared" si="42"/>
        <v>0</v>
      </c>
      <c r="J124" s="38">
        <f t="shared" si="42"/>
        <v>0</v>
      </c>
      <c r="K124" s="38">
        <f t="shared" si="42"/>
        <v>0</v>
      </c>
      <c r="L124" s="38">
        <f t="shared" si="42"/>
        <v>0</v>
      </c>
      <c r="M124" s="38">
        <f t="shared" si="42"/>
        <v>0</v>
      </c>
      <c r="N124" s="70"/>
    </row>
    <row r="125" spans="1:22" x14ac:dyDescent="0.25">
      <c r="A125" s="69" t="s">
        <v>108</v>
      </c>
      <c r="B125" s="27" t="s">
        <v>17</v>
      </c>
      <c r="C125" s="38">
        <f>SUM(D125:M125)</f>
        <v>2528187656.7599993</v>
      </c>
      <c r="D125" s="45">
        <f>SUM(D126:D129)</f>
        <v>41620385.280000001</v>
      </c>
      <c r="E125" s="45">
        <f t="shared" ref="E125:M125" si="43">SUM(E126:E129)</f>
        <v>0</v>
      </c>
      <c r="F125" s="45">
        <f t="shared" si="43"/>
        <v>0</v>
      </c>
      <c r="G125" s="45">
        <f>SUM(G126:G129)</f>
        <v>345713181.63999999</v>
      </c>
      <c r="H125" s="45">
        <f t="shared" si="43"/>
        <v>348018181.63999999</v>
      </c>
      <c r="I125" s="45">
        <f t="shared" si="43"/>
        <v>350153181.63999999</v>
      </c>
      <c r="J125" s="45">
        <f t="shared" si="43"/>
        <v>352198181.63999999</v>
      </c>
      <c r="K125" s="45">
        <f t="shared" si="43"/>
        <v>354193181.63999999</v>
      </c>
      <c r="L125" s="45">
        <f t="shared" si="43"/>
        <v>361363181.63999999</v>
      </c>
      <c r="M125" s="45">
        <f t="shared" si="43"/>
        <v>374928181.63999999</v>
      </c>
      <c r="N125" s="70"/>
    </row>
    <row r="126" spans="1:22" ht="53.25" customHeight="1" x14ac:dyDescent="0.25">
      <c r="A126" s="69"/>
      <c r="B126" s="27" t="s">
        <v>19</v>
      </c>
      <c r="C126" s="38">
        <f t="shared" ref="C126:C129" si="44">SUM(D126:M126)</f>
        <v>0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70"/>
    </row>
    <row r="127" spans="1:22" ht="54" customHeight="1" x14ac:dyDescent="0.25">
      <c r="A127" s="69"/>
      <c r="B127" s="27" t="s">
        <v>20</v>
      </c>
      <c r="C127" s="38">
        <f t="shared" si="44"/>
        <v>1673329700</v>
      </c>
      <c r="D127" s="38">
        <v>0</v>
      </c>
      <c r="E127" s="38">
        <v>0</v>
      </c>
      <c r="F127" s="38">
        <v>0</v>
      </c>
      <c r="G127" s="38">
        <v>239047100</v>
      </c>
      <c r="H127" s="38">
        <v>239047100</v>
      </c>
      <c r="I127" s="38">
        <v>239047100</v>
      </c>
      <c r="J127" s="38">
        <v>239047100</v>
      </c>
      <c r="K127" s="38">
        <v>239047100</v>
      </c>
      <c r="L127" s="38">
        <v>239047100</v>
      </c>
      <c r="M127" s="38">
        <v>239047100</v>
      </c>
      <c r="N127" s="70"/>
    </row>
    <row r="128" spans="1:22" ht="30" x14ac:dyDescent="0.25">
      <c r="A128" s="69"/>
      <c r="B128" s="27" t="s">
        <v>21</v>
      </c>
      <c r="C128" s="38">
        <f>SUM(D128:M128)</f>
        <v>854857956.75999999</v>
      </c>
      <c r="D128" s="38">
        <v>41620385.280000001</v>
      </c>
      <c r="E128" s="38">
        <v>0</v>
      </c>
      <c r="F128" s="38">
        <v>0</v>
      </c>
      <c r="G128" s="38">
        <v>106666081.64</v>
      </c>
      <c r="H128" s="38">
        <v>108971081.64</v>
      </c>
      <c r="I128" s="38">
        <v>111106081.64</v>
      </c>
      <c r="J128" s="38">
        <v>113151081.64</v>
      </c>
      <c r="K128" s="38">
        <v>115146081.64</v>
      </c>
      <c r="L128" s="38">
        <v>122316081.64</v>
      </c>
      <c r="M128" s="38">
        <v>135881081.63999999</v>
      </c>
      <c r="N128" s="70"/>
    </row>
    <row r="129" spans="1:14" ht="30" x14ac:dyDescent="0.25">
      <c r="A129" s="69"/>
      <c r="B129" s="27" t="s">
        <v>22</v>
      </c>
      <c r="C129" s="38">
        <f t="shared" si="44"/>
        <v>0</v>
      </c>
      <c r="D129" s="38">
        <v>0</v>
      </c>
      <c r="E129" s="38"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  <c r="L129" s="38">
        <v>0</v>
      </c>
      <c r="M129" s="38">
        <v>0</v>
      </c>
      <c r="N129" s="70"/>
    </row>
  </sheetData>
  <mergeCells count="64">
    <mergeCell ref="N47:N51"/>
    <mergeCell ref="A45:N45"/>
    <mergeCell ref="A46:N46"/>
    <mergeCell ref="A73:N73"/>
    <mergeCell ref="A63:A67"/>
    <mergeCell ref="A68:A72"/>
    <mergeCell ref="A16:A20"/>
    <mergeCell ref="A21:A25"/>
    <mergeCell ref="A26:A30"/>
    <mergeCell ref="N26:N30"/>
    <mergeCell ref="N16:N20"/>
    <mergeCell ref="N21:N25"/>
    <mergeCell ref="N74:N77"/>
    <mergeCell ref="A74:A77"/>
    <mergeCell ref="N68:N72"/>
    <mergeCell ref="N91:N95"/>
    <mergeCell ref="N96:N100"/>
    <mergeCell ref="N79:N83"/>
    <mergeCell ref="A79:A83"/>
    <mergeCell ref="A110:A114"/>
    <mergeCell ref="N110:N119"/>
    <mergeCell ref="A115:A119"/>
    <mergeCell ref="A84:N84"/>
    <mergeCell ref="A102:N102"/>
    <mergeCell ref="A103:N103"/>
    <mergeCell ref="A104:N104"/>
    <mergeCell ref="A105:A109"/>
    <mergeCell ref="N105:N109"/>
    <mergeCell ref="A85:A89"/>
    <mergeCell ref="N85:N89"/>
    <mergeCell ref="A96:A100"/>
    <mergeCell ref="A90:N90"/>
    <mergeCell ref="J1:N1"/>
    <mergeCell ref="J2:N2"/>
    <mergeCell ref="J3:N3"/>
    <mergeCell ref="N63:N67"/>
    <mergeCell ref="N52:N56"/>
    <mergeCell ref="N6:N7"/>
    <mergeCell ref="A37:N37"/>
    <mergeCell ref="A57:M57"/>
    <mergeCell ref="A58:A62"/>
    <mergeCell ref="A52:A56"/>
    <mergeCell ref="N58:N62"/>
    <mergeCell ref="A32:A36"/>
    <mergeCell ref="N32:N36"/>
    <mergeCell ref="A38:A42"/>
    <mergeCell ref="N38:N42"/>
    <mergeCell ref="A47:A51"/>
    <mergeCell ref="A125:A129"/>
    <mergeCell ref="N120:N129"/>
    <mergeCell ref="A120:A124"/>
    <mergeCell ref="A15:N15"/>
    <mergeCell ref="A5:N5"/>
    <mergeCell ref="A8:N8"/>
    <mergeCell ref="A9:N12"/>
    <mergeCell ref="A13:N13"/>
    <mergeCell ref="A14:N14"/>
    <mergeCell ref="A6:A7"/>
    <mergeCell ref="B6:B7"/>
    <mergeCell ref="C6:C7"/>
    <mergeCell ref="D6:M6"/>
    <mergeCell ref="A31:N31"/>
    <mergeCell ref="A44:N44"/>
    <mergeCell ref="A91:A95"/>
  </mergeCells>
  <pageMargins left="0.59055118110236227" right="0.39370078740157483" top="1.1811023622047245" bottom="0.31496062992125984" header="0.31496062992125984" footer="0.19685039370078741"/>
  <pageSetup paperSize="9" scale="39" firstPageNumber="13" fitToHeight="0" orientation="landscape" useFirstPageNumber="1" r:id="rId1"/>
  <headerFooter differentFirst="1">
    <oddHeader xml:space="preserve">&amp;C&amp;"Times New Roman,обычный"&amp;14&amp;P
</oddHeader>
    <firstHeader>&amp;C&amp;"Times New Roman,обычный"&amp;14&amp;P</firstHeader>
  </headerFooter>
  <rowBreaks count="4" manualBreakCount="4">
    <brk id="30" max="13" man="1"/>
    <brk id="56" max="13" man="1"/>
    <brk id="78" max="13" man="1"/>
    <brk id="10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zoomScale="50" zoomScaleNormal="85" zoomScaleSheetLayoutView="40" zoomScalePageLayoutView="50" workbookViewId="0">
      <selection activeCell="A4" sqref="A4:N4"/>
    </sheetView>
  </sheetViews>
  <sheetFormatPr defaultColWidth="9.140625" defaultRowHeight="15" x14ac:dyDescent="0.25"/>
  <cols>
    <col min="1" max="1" width="50.140625" style="5" customWidth="1"/>
    <col min="2" max="2" width="23.85546875" style="3" customWidth="1"/>
    <col min="3" max="3" width="17.5703125" style="6" customWidth="1"/>
    <col min="4" max="13" width="12.7109375" style="12" bestFit="1" customWidth="1"/>
    <col min="14" max="14" width="18.5703125" style="13" customWidth="1"/>
    <col min="15" max="16384" width="9.140625" style="3"/>
  </cols>
  <sheetData>
    <row r="1" spans="1:20" ht="21.75" customHeight="1" x14ac:dyDescent="0.25">
      <c r="A1" s="1"/>
      <c r="B1" s="1"/>
      <c r="C1" s="1"/>
      <c r="D1" s="1"/>
      <c r="E1" s="8"/>
      <c r="F1" s="8"/>
      <c r="G1" s="8"/>
      <c r="H1" s="8"/>
      <c r="I1" s="8"/>
      <c r="J1" s="103" t="s">
        <v>109</v>
      </c>
      <c r="K1" s="103"/>
      <c r="L1" s="103"/>
      <c r="M1" s="103"/>
      <c r="N1" s="103"/>
      <c r="O1" s="103"/>
      <c r="P1" s="103"/>
      <c r="Q1" s="103"/>
      <c r="R1" s="103"/>
      <c r="S1" s="9"/>
      <c r="T1" s="16"/>
    </row>
    <row r="2" spans="1:20" ht="21.75" customHeight="1" x14ac:dyDescent="0.25">
      <c r="A2" s="1"/>
      <c r="B2" s="1"/>
      <c r="C2" s="1"/>
      <c r="D2" s="1"/>
      <c r="E2" s="8"/>
      <c r="F2" s="8"/>
      <c r="G2" s="8"/>
      <c r="H2" s="8"/>
      <c r="I2" s="8"/>
      <c r="J2" s="103" t="s">
        <v>28</v>
      </c>
      <c r="K2" s="103"/>
      <c r="L2" s="103"/>
      <c r="M2" s="103"/>
      <c r="N2" s="103"/>
      <c r="O2" s="103"/>
      <c r="P2" s="103"/>
      <c r="Q2" s="103"/>
      <c r="R2" s="103"/>
      <c r="S2" s="9"/>
      <c r="T2" s="16"/>
    </row>
    <row r="3" spans="1:20" ht="44.25" customHeight="1" x14ac:dyDescent="0.25">
      <c r="A3" s="1"/>
      <c r="B3" s="1"/>
      <c r="C3" s="1"/>
      <c r="D3" s="1"/>
      <c r="E3" s="8"/>
      <c r="F3" s="8"/>
      <c r="G3" s="8"/>
      <c r="H3" s="8"/>
      <c r="I3" s="8"/>
      <c r="J3" s="55" t="s">
        <v>125</v>
      </c>
      <c r="K3" s="55"/>
      <c r="L3" s="55"/>
      <c r="M3" s="55"/>
      <c r="N3" s="55"/>
      <c r="O3" s="55"/>
      <c r="P3" s="55"/>
      <c r="Q3" s="55"/>
      <c r="R3" s="55"/>
      <c r="S3" s="9"/>
      <c r="T3" s="16"/>
    </row>
    <row r="4" spans="1:20" ht="32.25" customHeight="1" x14ac:dyDescent="0.25">
      <c r="A4" s="1"/>
      <c r="B4" s="1"/>
      <c r="C4" s="1"/>
      <c r="D4" s="1"/>
      <c r="E4" s="8"/>
      <c r="F4" s="8"/>
      <c r="G4" s="8"/>
      <c r="H4" s="8"/>
      <c r="I4" s="8"/>
      <c r="J4" s="51"/>
      <c r="K4" s="51"/>
      <c r="L4" s="51"/>
      <c r="M4" s="51"/>
      <c r="N4" s="51"/>
      <c r="O4" s="51"/>
      <c r="P4" s="51"/>
      <c r="Q4" s="51"/>
      <c r="R4" s="51"/>
      <c r="S4" s="9"/>
      <c r="T4" s="47"/>
    </row>
    <row r="5" spans="1:20" ht="50.25" customHeight="1" x14ac:dyDescent="0.25">
      <c r="A5" s="102" t="s">
        <v>103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</row>
    <row r="6" spans="1:20" ht="15" customHeight="1" x14ac:dyDescent="0.25">
      <c r="A6" s="100" t="s">
        <v>0</v>
      </c>
      <c r="B6" s="100" t="s">
        <v>1</v>
      </c>
      <c r="C6" s="98" t="s">
        <v>2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4" t="s">
        <v>4</v>
      </c>
    </row>
    <row r="7" spans="1:20" ht="32.25" customHeight="1" x14ac:dyDescent="0.25">
      <c r="A7" s="100"/>
      <c r="B7" s="100"/>
      <c r="C7" s="98"/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  <c r="L7" s="10" t="s">
        <v>14</v>
      </c>
      <c r="M7" s="10" t="s">
        <v>15</v>
      </c>
      <c r="N7" s="74"/>
    </row>
    <row r="8" spans="1:20" s="4" customFormat="1" ht="33.75" customHeight="1" x14ac:dyDescent="0.25">
      <c r="A8" s="99" t="s">
        <v>91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</row>
    <row r="9" spans="1:20" s="7" customFormat="1" ht="111.75" hidden="1" customHeight="1" x14ac:dyDescent="0.25">
      <c r="A9" s="104" t="s">
        <v>16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1:20" s="7" customFormat="1" ht="52.5" hidden="1" customHeight="1" x14ac:dyDescent="0.25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1:20" s="7" customFormat="1" ht="57.75" hidden="1" customHeight="1" x14ac:dyDescent="0.25">
      <c r="A11" s="104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</row>
    <row r="12" spans="1:20" s="7" customFormat="1" ht="55.5" hidden="1" customHeight="1" x14ac:dyDescent="0.25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</row>
    <row r="13" spans="1:20" ht="22.5" customHeight="1" x14ac:dyDescent="0.25">
      <c r="A13" s="99" t="s">
        <v>71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</row>
    <row r="14" spans="1:20" ht="43.5" hidden="1" customHeight="1" x14ac:dyDescent="0.25">
      <c r="A14" s="99" t="s">
        <v>92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</row>
    <row r="15" spans="1:20" ht="23.25" customHeight="1" x14ac:dyDescent="0.25">
      <c r="A15" s="99" t="s">
        <v>83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</row>
    <row r="16" spans="1:20" x14ac:dyDescent="0.25">
      <c r="A16" s="99" t="s">
        <v>67</v>
      </c>
      <c r="B16" s="18" t="s">
        <v>17</v>
      </c>
      <c r="C16" s="20">
        <f t="shared" ref="C16:M16" si="0">C17+C18+C19+C20</f>
        <v>0</v>
      </c>
      <c r="D16" s="20">
        <f t="shared" si="0"/>
        <v>0</v>
      </c>
      <c r="E16" s="20">
        <f t="shared" si="0"/>
        <v>0</v>
      </c>
      <c r="F16" s="20">
        <f t="shared" si="0"/>
        <v>0</v>
      </c>
      <c r="G16" s="20">
        <f t="shared" si="0"/>
        <v>0</v>
      </c>
      <c r="H16" s="20">
        <f t="shared" si="0"/>
        <v>0</v>
      </c>
      <c r="I16" s="20">
        <f t="shared" si="0"/>
        <v>0</v>
      </c>
      <c r="J16" s="20">
        <f t="shared" si="0"/>
        <v>0</v>
      </c>
      <c r="K16" s="20">
        <f t="shared" si="0"/>
        <v>0</v>
      </c>
      <c r="L16" s="20">
        <f t="shared" si="0"/>
        <v>0</v>
      </c>
      <c r="M16" s="20">
        <f t="shared" si="0"/>
        <v>0</v>
      </c>
      <c r="N16" s="98" t="s">
        <v>99</v>
      </c>
    </row>
    <row r="17" spans="1:14" ht="45" x14ac:dyDescent="0.25">
      <c r="A17" s="99"/>
      <c r="B17" s="18" t="s">
        <v>19</v>
      </c>
      <c r="C17" s="20">
        <f>SUM(D17:M17)</f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98"/>
    </row>
    <row r="18" spans="1:14" ht="45" x14ac:dyDescent="0.25">
      <c r="A18" s="99"/>
      <c r="B18" s="18" t="s">
        <v>20</v>
      </c>
      <c r="C18" s="20">
        <f>SUM(D18:M18)</f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98"/>
    </row>
    <row r="19" spans="1:14" ht="30" x14ac:dyDescent="0.25">
      <c r="A19" s="99"/>
      <c r="B19" s="18" t="s">
        <v>21</v>
      </c>
      <c r="C19" s="20">
        <v>0</v>
      </c>
      <c r="D19" s="20">
        <v>0</v>
      </c>
      <c r="E19" s="20">
        <v>0</v>
      </c>
      <c r="F19" s="20">
        <f t="shared" ref="F19:M19" si="1">E19</f>
        <v>0</v>
      </c>
      <c r="G19" s="20">
        <f t="shared" si="1"/>
        <v>0</v>
      </c>
      <c r="H19" s="20">
        <f t="shared" si="1"/>
        <v>0</v>
      </c>
      <c r="I19" s="20">
        <f t="shared" si="1"/>
        <v>0</v>
      </c>
      <c r="J19" s="20">
        <f t="shared" si="1"/>
        <v>0</v>
      </c>
      <c r="K19" s="20">
        <f t="shared" si="1"/>
        <v>0</v>
      </c>
      <c r="L19" s="20">
        <f t="shared" si="1"/>
        <v>0</v>
      </c>
      <c r="M19" s="20">
        <f t="shared" si="1"/>
        <v>0</v>
      </c>
      <c r="N19" s="98"/>
    </row>
    <row r="20" spans="1:14" ht="30" x14ac:dyDescent="0.25">
      <c r="A20" s="99"/>
      <c r="B20" s="18" t="s">
        <v>22</v>
      </c>
      <c r="C20" s="20">
        <f>SUM(D20:M20)</f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98"/>
    </row>
    <row r="21" spans="1:14" x14ac:dyDescent="0.25">
      <c r="A21" s="99" t="s">
        <v>68</v>
      </c>
      <c r="B21" s="18" t="s">
        <v>17</v>
      </c>
      <c r="C21" s="20">
        <f t="shared" ref="C21:M21" si="2">C22+C23+C24+C25</f>
        <v>0</v>
      </c>
      <c r="D21" s="20">
        <f t="shared" si="2"/>
        <v>0</v>
      </c>
      <c r="E21" s="20">
        <f t="shared" si="2"/>
        <v>0</v>
      </c>
      <c r="F21" s="20">
        <f t="shared" si="2"/>
        <v>0</v>
      </c>
      <c r="G21" s="20">
        <f t="shared" si="2"/>
        <v>0</v>
      </c>
      <c r="H21" s="20">
        <f t="shared" si="2"/>
        <v>0</v>
      </c>
      <c r="I21" s="20">
        <f t="shared" si="2"/>
        <v>0</v>
      </c>
      <c r="J21" s="20">
        <f t="shared" si="2"/>
        <v>0</v>
      </c>
      <c r="K21" s="20">
        <f t="shared" si="2"/>
        <v>0</v>
      </c>
      <c r="L21" s="20">
        <f t="shared" si="2"/>
        <v>0</v>
      </c>
      <c r="M21" s="20">
        <f t="shared" si="2"/>
        <v>0</v>
      </c>
      <c r="N21" s="98" t="s">
        <v>99</v>
      </c>
    </row>
    <row r="22" spans="1:14" ht="45" x14ac:dyDescent="0.25">
      <c r="A22" s="99"/>
      <c r="B22" s="18" t="s">
        <v>19</v>
      </c>
      <c r="C22" s="20">
        <f>SUM(D22:M22)</f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98"/>
    </row>
    <row r="23" spans="1:14" ht="45" x14ac:dyDescent="0.25">
      <c r="A23" s="99"/>
      <c r="B23" s="18" t="s">
        <v>20</v>
      </c>
      <c r="C23" s="20">
        <f>SUM(D23:M23)</f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98"/>
    </row>
    <row r="24" spans="1:14" ht="30" x14ac:dyDescent="0.25">
      <c r="A24" s="99"/>
      <c r="B24" s="18" t="s">
        <v>21</v>
      </c>
      <c r="C24" s="20">
        <v>0</v>
      </c>
      <c r="D24" s="20">
        <v>0</v>
      </c>
      <c r="E24" s="20">
        <v>0</v>
      </c>
      <c r="F24" s="20">
        <f t="shared" ref="F24:M24" si="3">E24</f>
        <v>0</v>
      </c>
      <c r="G24" s="20">
        <f t="shared" si="3"/>
        <v>0</v>
      </c>
      <c r="H24" s="20">
        <f t="shared" si="3"/>
        <v>0</v>
      </c>
      <c r="I24" s="20">
        <f t="shared" si="3"/>
        <v>0</v>
      </c>
      <c r="J24" s="20">
        <f t="shared" si="3"/>
        <v>0</v>
      </c>
      <c r="K24" s="20">
        <f t="shared" si="3"/>
        <v>0</v>
      </c>
      <c r="L24" s="20">
        <f t="shared" si="3"/>
        <v>0</v>
      </c>
      <c r="M24" s="20">
        <f t="shared" si="3"/>
        <v>0</v>
      </c>
      <c r="N24" s="98"/>
    </row>
    <row r="25" spans="1:14" ht="30" x14ac:dyDescent="0.25">
      <c r="A25" s="99"/>
      <c r="B25" s="18" t="s">
        <v>22</v>
      </c>
      <c r="C25" s="20">
        <f>SUM(D25:M25)</f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98"/>
    </row>
    <row r="26" spans="1:14" x14ac:dyDescent="0.25">
      <c r="A26" s="99" t="s">
        <v>69</v>
      </c>
      <c r="B26" s="18" t="s">
        <v>17</v>
      </c>
      <c r="C26" s="20">
        <f t="shared" ref="C26:M26" si="4">C27+C28+C29+C30</f>
        <v>0</v>
      </c>
      <c r="D26" s="20">
        <f t="shared" si="4"/>
        <v>0</v>
      </c>
      <c r="E26" s="20">
        <f t="shared" si="4"/>
        <v>0</v>
      </c>
      <c r="F26" s="20">
        <f t="shared" si="4"/>
        <v>0</v>
      </c>
      <c r="G26" s="20">
        <f t="shared" si="4"/>
        <v>0</v>
      </c>
      <c r="H26" s="20">
        <f t="shared" si="4"/>
        <v>0</v>
      </c>
      <c r="I26" s="20">
        <f t="shared" si="4"/>
        <v>0</v>
      </c>
      <c r="J26" s="20">
        <f t="shared" si="4"/>
        <v>0</v>
      </c>
      <c r="K26" s="20">
        <f t="shared" si="4"/>
        <v>0</v>
      </c>
      <c r="L26" s="20">
        <f t="shared" si="4"/>
        <v>0</v>
      </c>
      <c r="M26" s="20">
        <f t="shared" si="4"/>
        <v>0</v>
      </c>
      <c r="N26" s="98" t="s">
        <v>99</v>
      </c>
    </row>
    <row r="27" spans="1:14" ht="45" x14ac:dyDescent="0.25">
      <c r="A27" s="99"/>
      <c r="B27" s="18" t="s">
        <v>19</v>
      </c>
      <c r="C27" s="20">
        <f>SUM(D27:M27)</f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98"/>
    </row>
    <row r="28" spans="1:14" ht="45" x14ac:dyDescent="0.25">
      <c r="A28" s="99"/>
      <c r="B28" s="18" t="s">
        <v>20</v>
      </c>
      <c r="C28" s="20">
        <f>SUM(D28:M28)</f>
        <v>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98"/>
    </row>
    <row r="29" spans="1:14" ht="30" x14ac:dyDescent="0.25">
      <c r="A29" s="99"/>
      <c r="B29" s="18" t="s">
        <v>21</v>
      </c>
      <c r="C29" s="20">
        <v>0</v>
      </c>
      <c r="D29" s="20">
        <v>0</v>
      </c>
      <c r="E29" s="20">
        <v>0</v>
      </c>
      <c r="F29" s="20">
        <f t="shared" ref="F29:M29" si="5">E29</f>
        <v>0</v>
      </c>
      <c r="G29" s="20">
        <f t="shared" si="5"/>
        <v>0</v>
      </c>
      <c r="H29" s="20">
        <f t="shared" si="5"/>
        <v>0</v>
      </c>
      <c r="I29" s="20">
        <f t="shared" si="5"/>
        <v>0</v>
      </c>
      <c r="J29" s="20">
        <f t="shared" si="5"/>
        <v>0</v>
      </c>
      <c r="K29" s="20">
        <f t="shared" si="5"/>
        <v>0</v>
      </c>
      <c r="L29" s="20">
        <f t="shared" si="5"/>
        <v>0</v>
      </c>
      <c r="M29" s="20">
        <f t="shared" si="5"/>
        <v>0</v>
      </c>
      <c r="N29" s="98"/>
    </row>
    <row r="30" spans="1:14" ht="30" x14ac:dyDescent="0.25">
      <c r="A30" s="99"/>
      <c r="B30" s="18" t="s">
        <v>22</v>
      </c>
      <c r="C30" s="20">
        <f>SUM(D30:M30)</f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98"/>
    </row>
    <row r="31" spans="1:14" x14ac:dyDescent="0.25">
      <c r="A31" s="99" t="s">
        <v>31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x14ac:dyDescent="0.25">
      <c r="A32" s="99" t="s">
        <v>70</v>
      </c>
      <c r="B32" s="18" t="s">
        <v>17</v>
      </c>
      <c r="C32" s="20">
        <f t="shared" ref="C32:M32" si="6">C33+C34+C35+C36</f>
        <v>0</v>
      </c>
      <c r="D32" s="20">
        <f t="shared" si="6"/>
        <v>0</v>
      </c>
      <c r="E32" s="20">
        <f t="shared" si="6"/>
        <v>0</v>
      </c>
      <c r="F32" s="20">
        <f t="shared" si="6"/>
        <v>0</v>
      </c>
      <c r="G32" s="20">
        <f t="shared" si="6"/>
        <v>0</v>
      </c>
      <c r="H32" s="20">
        <f t="shared" si="6"/>
        <v>0</v>
      </c>
      <c r="I32" s="20">
        <f t="shared" si="6"/>
        <v>0</v>
      </c>
      <c r="J32" s="20">
        <f t="shared" si="6"/>
        <v>0</v>
      </c>
      <c r="K32" s="20">
        <f t="shared" si="6"/>
        <v>0</v>
      </c>
      <c r="L32" s="20">
        <f t="shared" si="6"/>
        <v>0</v>
      </c>
      <c r="M32" s="20">
        <f t="shared" si="6"/>
        <v>0</v>
      </c>
      <c r="N32" s="98" t="s">
        <v>99</v>
      </c>
    </row>
    <row r="33" spans="1:14" ht="45" x14ac:dyDescent="0.25">
      <c r="A33" s="99"/>
      <c r="B33" s="18" t="s">
        <v>19</v>
      </c>
      <c r="C33" s="20">
        <f>SUM(D33:M33)</f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98"/>
    </row>
    <row r="34" spans="1:14" ht="45" x14ac:dyDescent="0.25">
      <c r="A34" s="99"/>
      <c r="B34" s="18" t="s">
        <v>20</v>
      </c>
      <c r="C34" s="20">
        <f>SUM(D34:M34)</f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98"/>
    </row>
    <row r="35" spans="1:14" ht="30" x14ac:dyDescent="0.25">
      <c r="A35" s="99"/>
      <c r="B35" s="18" t="s">
        <v>21</v>
      </c>
      <c r="C35" s="20">
        <v>0</v>
      </c>
      <c r="D35" s="20">
        <v>0</v>
      </c>
      <c r="E35" s="20">
        <v>0</v>
      </c>
      <c r="F35" s="20">
        <f t="shared" ref="F35:M35" si="7">E35</f>
        <v>0</v>
      </c>
      <c r="G35" s="20">
        <f t="shared" si="7"/>
        <v>0</v>
      </c>
      <c r="H35" s="20">
        <f t="shared" si="7"/>
        <v>0</v>
      </c>
      <c r="I35" s="20">
        <f t="shared" si="7"/>
        <v>0</v>
      </c>
      <c r="J35" s="20">
        <f t="shared" si="7"/>
        <v>0</v>
      </c>
      <c r="K35" s="20">
        <f t="shared" si="7"/>
        <v>0</v>
      </c>
      <c r="L35" s="20">
        <f t="shared" si="7"/>
        <v>0</v>
      </c>
      <c r="M35" s="20">
        <f t="shared" si="7"/>
        <v>0</v>
      </c>
      <c r="N35" s="98"/>
    </row>
    <row r="36" spans="1:14" ht="30" x14ac:dyDescent="0.25">
      <c r="A36" s="99"/>
      <c r="B36" s="18" t="s">
        <v>22</v>
      </c>
      <c r="C36" s="20">
        <f>SUM(D36:M36)</f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98"/>
    </row>
    <row r="37" spans="1:14" x14ac:dyDescent="0.25">
      <c r="A37" s="99" t="s">
        <v>84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</row>
    <row r="38" spans="1:14" x14ac:dyDescent="0.25">
      <c r="A38" s="99" t="s">
        <v>105</v>
      </c>
      <c r="B38" s="18" t="s">
        <v>17</v>
      </c>
      <c r="C38" s="20">
        <f t="shared" ref="C38:M38" si="8">C39+C40+C41+C42</f>
        <v>0</v>
      </c>
      <c r="D38" s="20">
        <f t="shared" si="8"/>
        <v>0</v>
      </c>
      <c r="E38" s="20">
        <f t="shared" si="8"/>
        <v>0</v>
      </c>
      <c r="F38" s="20">
        <f t="shared" si="8"/>
        <v>0</v>
      </c>
      <c r="G38" s="20">
        <f t="shared" si="8"/>
        <v>0</v>
      </c>
      <c r="H38" s="20">
        <f t="shared" si="8"/>
        <v>0</v>
      </c>
      <c r="I38" s="20">
        <f t="shared" si="8"/>
        <v>0</v>
      </c>
      <c r="J38" s="20">
        <f t="shared" si="8"/>
        <v>0</v>
      </c>
      <c r="K38" s="20">
        <f t="shared" si="8"/>
        <v>0</v>
      </c>
      <c r="L38" s="20">
        <f t="shared" si="8"/>
        <v>0</v>
      </c>
      <c r="M38" s="20">
        <f t="shared" si="8"/>
        <v>0</v>
      </c>
      <c r="N38" s="98" t="s">
        <v>99</v>
      </c>
    </row>
    <row r="39" spans="1:14" ht="45" x14ac:dyDescent="0.25">
      <c r="A39" s="99"/>
      <c r="B39" s="18" t="s">
        <v>19</v>
      </c>
      <c r="C39" s="20">
        <f>SUM(D39:M39)</f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98"/>
    </row>
    <row r="40" spans="1:14" ht="45" x14ac:dyDescent="0.25">
      <c r="A40" s="99"/>
      <c r="B40" s="18" t="s">
        <v>20</v>
      </c>
      <c r="C40" s="20">
        <f>SUM(D40:M40)</f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98"/>
    </row>
    <row r="41" spans="1:14" ht="30" x14ac:dyDescent="0.25">
      <c r="A41" s="99"/>
      <c r="B41" s="18" t="s">
        <v>21</v>
      </c>
      <c r="C41" s="20">
        <v>0</v>
      </c>
      <c r="D41" s="20">
        <v>0</v>
      </c>
      <c r="E41" s="20">
        <v>0</v>
      </c>
      <c r="F41" s="20">
        <f t="shared" ref="F41:M41" si="9">E41</f>
        <v>0</v>
      </c>
      <c r="G41" s="20">
        <f t="shared" si="9"/>
        <v>0</v>
      </c>
      <c r="H41" s="20">
        <f t="shared" si="9"/>
        <v>0</v>
      </c>
      <c r="I41" s="20">
        <f t="shared" si="9"/>
        <v>0</v>
      </c>
      <c r="J41" s="20">
        <f t="shared" si="9"/>
        <v>0</v>
      </c>
      <c r="K41" s="20">
        <f t="shared" si="9"/>
        <v>0</v>
      </c>
      <c r="L41" s="20">
        <f t="shared" si="9"/>
        <v>0</v>
      </c>
      <c r="M41" s="20">
        <f t="shared" si="9"/>
        <v>0</v>
      </c>
      <c r="N41" s="98"/>
    </row>
    <row r="42" spans="1:14" ht="30" x14ac:dyDescent="0.25">
      <c r="A42" s="99"/>
      <c r="B42" s="18" t="s">
        <v>22</v>
      </c>
      <c r="C42" s="20">
        <f>SUM(D42:M42)</f>
        <v>0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98"/>
    </row>
    <row r="43" spans="1:14" ht="30" x14ac:dyDescent="0.25">
      <c r="A43" s="18" t="s">
        <v>72</v>
      </c>
      <c r="B43" s="18" t="s">
        <v>17</v>
      </c>
      <c r="C43" s="20">
        <f>C38+C32+C26+C21+C16</f>
        <v>0</v>
      </c>
      <c r="D43" s="20">
        <f t="shared" ref="D43:M43" si="10">D38+D32+D26+D21+D16</f>
        <v>0</v>
      </c>
      <c r="E43" s="20">
        <f t="shared" si="10"/>
        <v>0</v>
      </c>
      <c r="F43" s="20">
        <f t="shared" si="10"/>
        <v>0</v>
      </c>
      <c r="G43" s="20">
        <f t="shared" si="10"/>
        <v>0</v>
      </c>
      <c r="H43" s="20">
        <f t="shared" si="10"/>
        <v>0</v>
      </c>
      <c r="I43" s="20">
        <f t="shared" si="10"/>
        <v>0</v>
      </c>
      <c r="J43" s="20">
        <f t="shared" si="10"/>
        <v>0</v>
      </c>
      <c r="K43" s="20">
        <f t="shared" si="10"/>
        <v>0</v>
      </c>
      <c r="L43" s="20">
        <f t="shared" si="10"/>
        <v>0</v>
      </c>
      <c r="M43" s="20">
        <f t="shared" si="10"/>
        <v>0</v>
      </c>
      <c r="N43" s="19"/>
    </row>
    <row r="44" spans="1:14" x14ac:dyDescent="0.25">
      <c r="A44" s="99" t="s">
        <v>93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</row>
    <row r="45" spans="1:14" hidden="1" x14ac:dyDescent="0.25">
      <c r="A45" s="99" t="s">
        <v>18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</row>
    <row r="46" spans="1:14" x14ac:dyDescent="0.25">
      <c r="A46" s="99" t="s">
        <v>29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</row>
    <row r="47" spans="1:14" x14ac:dyDescent="0.25">
      <c r="A47" s="99" t="s">
        <v>73</v>
      </c>
      <c r="B47" s="23" t="s">
        <v>17</v>
      </c>
      <c r="C47" s="26">
        <f t="shared" ref="C47:C56" si="11">SUM(D47:M47)</f>
        <v>73972670</v>
      </c>
      <c r="D47" s="26">
        <f t="shared" ref="D47:M47" si="12">D48+D49+D50+D51</f>
        <v>40156367</v>
      </c>
      <c r="E47" s="26">
        <f t="shared" si="12"/>
        <v>3757367</v>
      </c>
      <c r="F47" s="26">
        <f t="shared" si="12"/>
        <v>3757367</v>
      </c>
      <c r="G47" s="26">
        <f t="shared" si="12"/>
        <v>3757367</v>
      </c>
      <c r="H47" s="26">
        <f t="shared" si="12"/>
        <v>3757367</v>
      </c>
      <c r="I47" s="26">
        <f t="shared" si="12"/>
        <v>3757367</v>
      </c>
      <c r="J47" s="26">
        <f t="shared" si="12"/>
        <v>3757367</v>
      </c>
      <c r="K47" s="26">
        <f t="shared" si="12"/>
        <v>3757367</v>
      </c>
      <c r="L47" s="26">
        <f t="shared" si="12"/>
        <v>3757367</v>
      </c>
      <c r="M47" s="26">
        <f t="shared" si="12"/>
        <v>3757367</v>
      </c>
      <c r="N47" s="100" t="s">
        <v>27</v>
      </c>
    </row>
    <row r="48" spans="1:14" ht="45" x14ac:dyDescent="0.25">
      <c r="A48" s="99"/>
      <c r="B48" s="23" t="s">
        <v>19</v>
      </c>
      <c r="C48" s="26">
        <f t="shared" si="11"/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100"/>
    </row>
    <row r="49" spans="1:14" ht="45" x14ac:dyDescent="0.25">
      <c r="A49" s="99"/>
      <c r="B49" s="23" t="s">
        <v>20</v>
      </c>
      <c r="C49" s="26">
        <f t="shared" si="11"/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100"/>
    </row>
    <row r="50" spans="1:14" ht="30" x14ac:dyDescent="0.25">
      <c r="A50" s="99"/>
      <c r="B50" s="23" t="s">
        <v>21</v>
      </c>
      <c r="C50" s="26">
        <f t="shared" si="11"/>
        <v>73972670</v>
      </c>
      <c r="D50" s="26">
        <v>40156367</v>
      </c>
      <c r="E50" s="26">
        <v>3757367</v>
      </c>
      <c r="F50" s="26">
        <v>3757367</v>
      </c>
      <c r="G50" s="26">
        <f t="shared" ref="G50:M50" si="13">F50</f>
        <v>3757367</v>
      </c>
      <c r="H50" s="26">
        <f t="shared" si="13"/>
        <v>3757367</v>
      </c>
      <c r="I50" s="26">
        <f t="shared" si="13"/>
        <v>3757367</v>
      </c>
      <c r="J50" s="26">
        <f t="shared" si="13"/>
        <v>3757367</v>
      </c>
      <c r="K50" s="26">
        <f t="shared" si="13"/>
        <v>3757367</v>
      </c>
      <c r="L50" s="26">
        <f t="shared" si="13"/>
        <v>3757367</v>
      </c>
      <c r="M50" s="26">
        <f t="shared" si="13"/>
        <v>3757367</v>
      </c>
      <c r="N50" s="100"/>
    </row>
    <row r="51" spans="1:14" ht="30" x14ac:dyDescent="0.25">
      <c r="A51" s="99"/>
      <c r="B51" s="23" t="s">
        <v>22</v>
      </c>
      <c r="C51" s="26">
        <f t="shared" si="11"/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100"/>
    </row>
    <row r="52" spans="1:14" x14ac:dyDescent="0.25">
      <c r="A52" s="99" t="s">
        <v>74</v>
      </c>
      <c r="B52" s="23" t="s">
        <v>17</v>
      </c>
      <c r="C52" s="26">
        <f t="shared" si="11"/>
        <v>0</v>
      </c>
      <c r="D52" s="26">
        <f>D53+D54+D55+D56</f>
        <v>0</v>
      </c>
      <c r="E52" s="26">
        <f t="shared" ref="E52:M52" si="14">E53+E54+E55+E56</f>
        <v>0</v>
      </c>
      <c r="F52" s="26">
        <f t="shared" si="14"/>
        <v>0</v>
      </c>
      <c r="G52" s="26">
        <f t="shared" si="14"/>
        <v>0</v>
      </c>
      <c r="H52" s="26">
        <f t="shared" si="14"/>
        <v>0</v>
      </c>
      <c r="I52" s="26">
        <f t="shared" si="14"/>
        <v>0</v>
      </c>
      <c r="J52" s="26">
        <f t="shared" si="14"/>
        <v>0</v>
      </c>
      <c r="K52" s="26">
        <f t="shared" si="14"/>
        <v>0</v>
      </c>
      <c r="L52" s="26">
        <f t="shared" si="14"/>
        <v>0</v>
      </c>
      <c r="M52" s="26">
        <f t="shared" si="14"/>
        <v>0</v>
      </c>
      <c r="N52" s="100" t="s">
        <v>99</v>
      </c>
    </row>
    <row r="53" spans="1:14" ht="45" x14ac:dyDescent="0.25">
      <c r="A53" s="99"/>
      <c r="B53" s="23" t="s">
        <v>19</v>
      </c>
      <c r="C53" s="26">
        <f t="shared" si="11"/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100"/>
    </row>
    <row r="54" spans="1:14" ht="45" x14ac:dyDescent="0.25">
      <c r="A54" s="99"/>
      <c r="B54" s="23" t="s">
        <v>20</v>
      </c>
      <c r="C54" s="26">
        <f t="shared" si="11"/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100"/>
    </row>
    <row r="55" spans="1:14" ht="30" x14ac:dyDescent="0.25">
      <c r="A55" s="99"/>
      <c r="B55" s="23" t="s">
        <v>21</v>
      </c>
      <c r="C55" s="26">
        <f t="shared" si="11"/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100"/>
    </row>
    <row r="56" spans="1:14" ht="30" x14ac:dyDescent="0.25">
      <c r="A56" s="99"/>
      <c r="B56" s="23" t="s">
        <v>22</v>
      </c>
      <c r="C56" s="26">
        <f t="shared" si="11"/>
        <v>0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100"/>
    </row>
    <row r="57" spans="1:14" x14ac:dyDescent="0.25">
      <c r="A57" s="99" t="s">
        <v>81</v>
      </c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24"/>
    </row>
    <row r="58" spans="1:14" x14ac:dyDescent="0.25">
      <c r="A58" s="99" t="s">
        <v>80</v>
      </c>
      <c r="B58" s="23" t="s">
        <v>17</v>
      </c>
      <c r="C58" s="26">
        <f t="shared" ref="C58:C72" si="15">SUM(D58:M58)</f>
        <v>20418626.960000001</v>
      </c>
      <c r="D58" s="26">
        <f t="shared" ref="D58:M58" si="16">SUM(D59:D62)</f>
        <v>2634344.36</v>
      </c>
      <c r="E58" s="26">
        <f t="shared" si="16"/>
        <v>1976031.4</v>
      </c>
      <c r="F58" s="26">
        <f t="shared" si="16"/>
        <v>1976031.4</v>
      </c>
      <c r="G58" s="26">
        <f t="shared" si="16"/>
        <v>1976031.4</v>
      </c>
      <c r="H58" s="26">
        <f t="shared" si="16"/>
        <v>1976031.4</v>
      </c>
      <c r="I58" s="26">
        <f t="shared" si="16"/>
        <v>1976031.4</v>
      </c>
      <c r="J58" s="26">
        <f t="shared" si="16"/>
        <v>1976031.4</v>
      </c>
      <c r="K58" s="26">
        <f t="shared" si="16"/>
        <v>1976031.4</v>
      </c>
      <c r="L58" s="26">
        <f t="shared" si="16"/>
        <v>1976031.4</v>
      </c>
      <c r="M58" s="26">
        <f t="shared" si="16"/>
        <v>1976031.4</v>
      </c>
      <c r="N58" s="100" t="s">
        <v>99</v>
      </c>
    </row>
    <row r="59" spans="1:14" ht="45" x14ac:dyDescent="0.25">
      <c r="A59" s="99"/>
      <c r="B59" s="23" t="s">
        <v>19</v>
      </c>
      <c r="C59" s="26">
        <f t="shared" si="15"/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100"/>
    </row>
    <row r="60" spans="1:14" ht="45" x14ac:dyDescent="0.25">
      <c r="A60" s="99"/>
      <c r="B60" s="23" t="s">
        <v>20</v>
      </c>
      <c r="C60" s="26">
        <f t="shared" si="15"/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100"/>
    </row>
    <row r="61" spans="1:14" ht="30" x14ac:dyDescent="0.25">
      <c r="A61" s="99"/>
      <c r="B61" s="23" t="s">
        <v>21</v>
      </c>
      <c r="C61" s="26">
        <f t="shared" si="15"/>
        <v>20418626.960000001</v>
      </c>
      <c r="D61" s="26">
        <v>2634344.36</v>
      </c>
      <c r="E61" s="26">
        <v>1976031.4</v>
      </c>
      <c r="F61" s="26">
        <v>1976031.4</v>
      </c>
      <c r="G61" s="26">
        <f>F61</f>
        <v>1976031.4</v>
      </c>
      <c r="H61" s="26">
        <f t="shared" ref="H61:M61" si="17">G61</f>
        <v>1976031.4</v>
      </c>
      <c r="I61" s="26">
        <f t="shared" si="17"/>
        <v>1976031.4</v>
      </c>
      <c r="J61" s="26">
        <f t="shared" si="17"/>
        <v>1976031.4</v>
      </c>
      <c r="K61" s="26">
        <f t="shared" si="17"/>
        <v>1976031.4</v>
      </c>
      <c r="L61" s="26">
        <f t="shared" si="17"/>
        <v>1976031.4</v>
      </c>
      <c r="M61" s="26">
        <f t="shared" si="17"/>
        <v>1976031.4</v>
      </c>
      <c r="N61" s="100"/>
    </row>
    <row r="62" spans="1:14" ht="30" x14ac:dyDescent="0.25">
      <c r="A62" s="99"/>
      <c r="B62" s="23" t="s">
        <v>22</v>
      </c>
      <c r="C62" s="26">
        <f t="shared" si="15"/>
        <v>0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100"/>
    </row>
    <row r="63" spans="1:14" x14ac:dyDescent="0.25">
      <c r="A63" s="99" t="s">
        <v>75</v>
      </c>
      <c r="B63" s="23" t="s">
        <v>17</v>
      </c>
      <c r="C63" s="26">
        <f t="shared" si="15"/>
        <v>0</v>
      </c>
      <c r="D63" s="26">
        <f t="shared" ref="D63:M63" si="18">SUM(D64:D67)</f>
        <v>0</v>
      </c>
      <c r="E63" s="26">
        <f t="shared" si="18"/>
        <v>0</v>
      </c>
      <c r="F63" s="26">
        <f t="shared" si="18"/>
        <v>0</v>
      </c>
      <c r="G63" s="26">
        <f t="shared" si="18"/>
        <v>0</v>
      </c>
      <c r="H63" s="26">
        <f t="shared" si="18"/>
        <v>0</v>
      </c>
      <c r="I63" s="26">
        <f t="shared" si="18"/>
        <v>0</v>
      </c>
      <c r="J63" s="26">
        <f t="shared" si="18"/>
        <v>0</v>
      </c>
      <c r="K63" s="26">
        <f t="shared" si="18"/>
        <v>0</v>
      </c>
      <c r="L63" s="26">
        <f t="shared" si="18"/>
        <v>0</v>
      </c>
      <c r="M63" s="26">
        <f t="shared" si="18"/>
        <v>0</v>
      </c>
      <c r="N63" s="100" t="s">
        <v>99</v>
      </c>
    </row>
    <row r="64" spans="1:14" ht="45" x14ac:dyDescent="0.25">
      <c r="A64" s="99"/>
      <c r="B64" s="23" t="s">
        <v>19</v>
      </c>
      <c r="C64" s="26">
        <f t="shared" si="15"/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100"/>
    </row>
    <row r="65" spans="1:14" ht="45" x14ac:dyDescent="0.25">
      <c r="A65" s="99"/>
      <c r="B65" s="23" t="s">
        <v>20</v>
      </c>
      <c r="C65" s="26">
        <f t="shared" si="15"/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100"/>
    </row>
    <row r="66" spans="1:14" ht="30" x14ac:dyDescent="0.25">
      <c r="A66" s="99"/>
      <c r="B66" s="23" t="s">
        <v>21</v>
      </c>
      <c r="C66" s="26">
        <f t="shared" si="15"/>
        <v>0</v>
      </c>
      <c r="D66" s="26">
        <v>0</v>
      </c>
      <c r="E66" s="26">
        <v>0</v>
      </c>
      <c r="F66" s="26">
        <f t="shared" ref="F66:M66" si="19">E66</f>
        <v>0</v>
      </c>
      <c r="G66" s="26">
        <f t="shared" si="19"/>
        <v>0</v>
      </c>
      <c r="H66" s="26">
        <f t="shared" si="19"/>
        <v>0</v>
      </c>
      <c r="I66" s="26">
        <f t="shared" si="19"/>
        <v>0</v>
      </c>
      <c r="J66" s="26">
        <f t="shared" si="19"/>
        <v>0</v>
      </c>
      <c r="K66" s="26">
        <f t="shared" si="19"/>
        <v>0</v>
      </c>
      <c r="L66" s="26">
        <f t="shared" si="19"/>
        <v>0</v>
      </c>
      <c r="M66" s="26">
        <f t="shared" si="19"/>
        <v>0</v>
      </c>
      <c r="N66" s="100"/>
    </row>
    <row r="67" spans="1:14" ht="30" x14ac:dyDescent="0.25">
      <c r="A67" s="99"/>
      <c r="B67" s="23" t="s">
        <v>22</v>
      </c>
      <c r="C67" s="26">
        <f t="shared" si="15"/>
        <v>0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100"/>
    </row>
    <row r="68" spans="1:14" x14ac:dyDescent="0.25">
      <c r="A68" s="99" t="s">
        <v>76</v>
      </c>
      <c r="B68" s="23" t="s">
        <v>17</v>
      </c>
      <c r="C68" s="26">
        <f t="shared" si="15"/>
        <v>0</v>
      </c>
      <c r="D68" s="26">
        <f t="shared" ref="D68:M68" si="20">D69+D70+D71+D72</f>
        <v>0</v>
      </c>
      <c r="E68" s="26">
        <f t="shared" si="20"/>
        <v>0</v>
      </c>
      <c r="F68" s="26">
        <f t="shared" si="20"/>
        <v>0</v>
      </c>
      <c r="G68" s="26">
        <f t="shared" si="20"/>
        <v>0</v>
      </c>
      <c r="H68" s="26">
        <f t="shared" si="20"/>
        <v>0</v>
      </c>
      <c r="I68" s="26">
        <f t="shared" si="20"/>
        <v>0</v>
      </c>
      <c r="J68" s="26">
        <f t="shared" si="20"/>
        <v>0</v>
      </c>
      <c r="K68" s="26">
        <f t="shared" si="20"/>
        <v>0</v>
      </c>
      <c r="L68" s="26">
        <f t="shared" si="20"/>
        <v>0</v>
      </c>
      <c r="M68" s="26">
        <f t="shared" si="20"/>
        <v>0</v>
      </c>
      <c r="N68" s="101" t="s">
        <v>99</v>
      </c>
    </row>
    <row r="69" spans="1:14" ht="45" x14ac:dyDescent="0.25">
      <c r="A69" s="99"/>
      <c r="B69" s="23" t="s">
        <v>19</v>
      </c>
      <c r="C69" s="26">
        <f t="shared" si="15"/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101"/>
    </row>
    <row r="70" spans="1:14" ht="45" x14ac:dyDescent="0.25">
      <c r="A70" s="99"/>
      <c r="B70" s="23" t="s">
        <v>20</v>
      </c>
      <c r="C70" s="26">
        <f t="shared" si="15"/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101"/>
    </row>
    <row r="71" spans="1:14" ht="30" x14ac:dyDescent="0.25">
      <c r="A71" s="99"/>
      <c r="B71" s="23" t="s">
        <v>21</v>
      </c>
      <c r="C71" s="26">
        <f t="shared" si="15"/>
        <v>0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101"/>
    </row>
    <row r="72" spans="1:14" ht="30" x14ac:dyDescent="0.25">
      <c r="A72" s="99"/>
      <c r="B72" s="23" t="s">
        <v>22</v>
      </c>
      <c r="C72" s="26">
        <f t="shared" si="15"/>
        <v>0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101"/>
    </row>
    <row r="73" spans="1:14" x14ac:dyDescent="0.25">
      <c r="A73" s="99" t="s">
        <v>23</v>
      </c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</row>
    <row r="74" spans="1:14" ht="15" customHeight="1" x14ac:dyDescent="0.25">
      <c r="A74" s="99" t="s">
        <v>77</v>
      </c>
      <c r="B74" s="23" t="s">
        <v>17</v>
      </c>
      <c r="C74" s="26">
        <f t="shared" ref="C74:C83" si="21">SUM(D74:M74)</f>
        <v>4201175</v>
      </c>
      <c r="D74" s="26">
        <f t="shared" ref="D74:M74" si="22">D75+D76+D77+D78</f>
        <v>4201175</v>
      </c>
      <c r="E74" s="26">
        <f t="shared" si="22"/>
        <v>0</v>
      </c>
      <c r="F74" s="26">
        <f t="shared" si="22"/>
        <v>0</v>
      </c>
      <c r="G74" s="26">
        <f t="shared" si="22"/>
        <v>0</v>
      </c>
      <c r="H74" s="26">
        <f t="shared" si="22"/>
        <v>0</v>
      </c>
      <c r="I74" s="26">
        <f t="shared" si="22"/>
        <v>0</v>
      </c>
      <c r="J74" s="26">
        <f t="shared" si="22"/>
        <v>0</v>
      </c>
      <c r="K74" s="26">
        <f t="shared" si="22"/>
        <v>0</v>
      </c>
      <c r="L74" s="26">
        <f t="shared" si="22"/>
        <v>0</v>
      </c>
      <c r="M74" s="26">
        <f t="shared" si="22"/>
        <v>0</v>
      </c>
      <c r="N74" s="101" t="s">
        <v>99</v>
      </c>
    </row>
    <row r="75" spans="1:14" ht="45" x14ac:dyDescent="0.25">
      <c r="A75" s="99"/>
      <c r="B75" s="23" t="s">
        <v>19</v>
      </c>
      <c r="C75" s="26">
        <f t="shared" si="21"/>
        <v>0</v>
      </c>
      <c r="D75" s="26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101"/>
    </row>
    <row r="76" spans="1:14" ht="45" x14ac:dyDescent="0.25">
      <c r="A76" s="99"/>
      <c r="B76" s="23" t="s">
        <v>20</v>
      </c>
      <c r="C76" s="26">
        <f t="shared" si="21"/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0</v>
      </c>
      <c r="M76" s="26">
        <v>0</v>
      </c>
      <c r="N76" s="101"/>
    </row>
    <row r="77" spans="1:14" ht="30" x14ac:dyDescent="0.25">
      <c r="A77" s="99"/>
      <c r="B77" s="23" t="s">
        <v>21</v>
      </c>
      <c r="C77" s="26">
        <f t="shared" si="21"/>
        <v>4201175</v>
      </c>
      <c r="D77" s="26">
        <v>4201175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101"/>
    </row>
    <row r="78" spans="1:14" ht="30" x14ac:dyDescent="0.25">
      <c r="A78" s="99"/>
      <c r="B78" s="23" t="s">
        <v>22</v>
      </c>
      <c r="C78" s="26">
        <f t="shared" si="21"/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101"/>
    </row>
    <row r="79" spans="1:14" x14ac:dyDescent="0.25">
      <c r="A79" s="99" t="s">
        <v>78</v>
      </c>
      <c r="B79" s="23" t="s">
        <v>17</v>
      </c>
      <c r="C79" s="107">
        <f t="shared" si="21"/>
        <v>0</v>
      </c>
      <c r="D79" s="101">
        <v>0</v>
      </c>
      <c r="E79" s="101">
        <v>0</v>
      </c>
      <c r="F79" s="101">
        <v>0</v>
      </c>
      <c r="G79" s="101">
        <v>0</v>
      </c>
      <c r="H79" s="101">
        <v>0</v>
      </c>
      <c r="I79" s="101">
        <v>0</v>
      </c>
      <c r="J79" s="101">
        <v>0</v>
      </c>
      <c r="K79" s="101">
        <v>0</v>
      </c>
      <c r="L79" s="101">
        <v>0</v>
      </c>
      <c r="M79" s="101">
        <v>0</v>
      </c>
      <c r="N79" s="101" t="s">
        <v>99</v>
      </c>
    </row>
    <row r="80" spans="1:14" ht="45" x14ac:dyDescent="0.25">
      <c r="A80" s="99"/>
      <c r="B80" s="23" t="s">
        <v>19</v>
      </c>
      <c r="C80" s="108">
        <f t="shared" si="21"/>
        <v>0</v>
      </c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N80" s="101"/>
    </row>
    <row r="81" spans="1:14" ht="45" x14ac:dyDescent="0.25">
      <c r="A81" s="99"/>
      <c r="B81" s="23" t="s">
        <v>20</v>
      </c>
      <c r="C81" s="108">
        <f t="shared" si="21"/>
        <v>0</v>
      </c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</row>
    <row r="82" spans="1:14" ht="30" x14ac:dyDescent="0.25">
      <c r="A82" s="99"/>
      <c r="B82" s="23" t="s">
        <v>21</v>
      </c>
      <c r="C82" s="108">
        <f t="shared" si="21"/>
        <v>0</v>
      </c>
      <c r="D82" s="101"/>
      <c r="E82" s="101"/>
      <c r="F82" s="101"/>
      <c r="G82" s="101"/>
      <c r="H82" s="101"/>
      <c r="I82" s="101"/>
      <c r="J82" s="101"/>
      <c r="K82" s="101"/>
      <c r="L82" s="101"/>
      <c r="M82" s="101"/>
      <c r="N82" s="101"/>
    </row>
    <row r="83" spans="1:14" ht="30" x14ac:dyDescent="0.25">
      <c r="A83" s="99"/>
      <c r="B83" s="23" t="s">
        <v>22</v>
      </c>
      <c r="C83" s="109">
        <f t="shared" si="21"/>
        <v>0</v>
      </c>
      <c r="D83" s="101"/>
      <c r="E83" s="101"/>
      <c r="F83" s="101"/>
      <c r="G83" s="101"/>
      <c r="H83" s="101"/>
      <c r="I83" s="101"/>
      <c r="J83" s="101"/>
      <c r="K83" s="101"/>
      <c r="L83" s="101"/>
      <c r="M83" s="101"/>
      <c r="N83" s="101"/>
    </row>
    <row r="84" spans="1:14" x14ac:dyDescent="0.25">
      <c r="A84" s="99" t="s">
        <v>24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</row>
    <row r="85" spans="1:14" x14ac:dyDescent="0.25">
      <c r="A85" s="99" t="s">
        <v>79</v>
      </c>
      <c r="B85" s="23" t="s">
        <v>17</v>
      </c>
      <c r="C85" s="26">
        <f t="shared" ref="C85:C90" si="23">SUM(D85:M85)</f>
        <v>71165022.129999995</v>
      </c>
      <c r="D85" s="26">
        <f>SUM(D86:D89)</f>
        <v>50350074.130000003</v>
      </c>
      <c r="E85" s="26">
        <f t="shared" ref="E85:M85" si="24">SUM(E86:E89)</f>
        <v>2312772</v>
      </c>
      <c r="F85" s="26">
        <f t="shared" si="24"/>
        <v>2312772</v>
      </c>
      <c r="G85" s="26">
        <f t="shared" si="24"/>
        <v>2312772</v>
      </c>
      <c r="H85" s="26">
        <f t="shared" si="24"/>
        <v>2312772</v>
      </c>
      <c r="I85" s="26">
        <f t="shared" si="24"/>
        <v>2312772</v>
      </c>
      <c r="J85" s="26">
        <f t="shared" si="24"/>
        <v>2312772</v>
      </c>
      <c r="K85" s="26">
        <f t="shared" si="24"/>
        <v>2312772</v>
      </c>
      <c r="L85" s="26">
        <f t="shared" si="24"/>
        <v>2312772</v>
      </c>
      <c r="M85" s="26">
        <f t="shared" si="24"/>
        <v>2312772</v>
      </c>
      <c r="N85" s="98" t="s">
        <v>99</v>
      </c>
    </row>
    <row r="86" spans="1:14" ht="45" x14ac:dyDescent="0.25">
      <c r="A86" s="99"/>
      <c r="B86" s="23" t="s">
        <v>19</v>
      </c>
      <c r="C86" s="26">
        <f t="shared" si="23"/>
        <v>0</v>
      </c>
      <c r="D86" s="26">
        <v>0</v>
      </c>
      <c r="E86" s="26">
        <f t="shared" ref="E86:F89" si="25">D86</f>
        <v>0</v>
      </c>
      <c r="F86" s="26">
        <v>0</v>
      </c>
      <c r="G86" s="26">
        <f t="shared" ref="G86:H89" si="26">F86</f>
        <v>0</v>
      </c>
      <c r="H86" s="26">
        <v>0</v>
      </c>
      <c r="I86" s="26">
        <f t="shared" ref="I86:J89" si="27">H86</f>
        <v>0</v>
      </c>
      <c r="J86" s="26">
        <v>0</v>
      </c>
      <c r="K86" s="26">
        <f t="shared" ref="K86:L89" si="28">J86</f>
        <v>0</v>
      </c>
      <c r="L86" s="26">
        <v>0</v>
      </c>
      <c r="M86" s="26">
        <f>L86</f>
        <v>0</v>
      </c>
      <c r="N86" s="98"/>
    </row>
    <row r="87" spans="1:14" ht="45" x14ac:dyDescent="0.25">
      <c r="A87" s="99"/>
      <c r="B87" s="23" t="s">
        <v>20</v>
      </c>
      <c r="C87" s="26">
        <f t="shared" si="23"/>
        <v>0</v>
      </c>
      <c r="D87" s="26">
        <v>0</v>
      </c>
      <c r="E87" s="26">
        <f t="shared" si="25"/>
        <v>0</v>
      </c>
      <c r="F87" s="26">
        <v>0</v>
      </c>
      <c r="G87" s="26">
        <f t="shared" si="26"/>
        <v>0</v>
      </c>
      <c r="H87" s="26">
        <v>0</v>
      </c>
      <c r="I87" s="26">
        <f t="shared" si="27"/>
        <v>0</v>
      </c>
      <c r="J87" s="26">
        <v>0</v>
      </c>
      <c r="K87" s="26">
        <f t="shared" si="28"/>
        <v>0</v>
      </c>
      <c r="L87" s="26">
        <v>0</v>
      </c>
      <c r="M87" s="26">
        <f>L87</f>
        <v>0</v>
      </c>
      <c r="N87" s="98"/>
    </row>
    <row r="88" spans="1:14" ht="30" x14ac:dyDescent="0.25">
      <c r="A88" s="99"/>
      <c r="B88" s="23" t="s">
        <v>21</v>
      </c>
      <c r="C88" s="26">
        <f t="shared" si="23"/>
        <v>71165022.129999995</v>
      </c>
      <c r="D88" s="26">
        <v>50350074.130000003</v>
      </c>
      <c r="E88" s="26">
        <v>2312772</v>
      </c>
      <c r="F88" s="26">
        <v>2312772</v>
      </c>
      <c r="G88" s="26">
        <f t="shared" si="26"/>
        <v>2312772</v>
      </c>
      <c r="H88" s="26">
        <f t="shared" si="26"/>
        <v>2312772</v>
      </c>
      <c r="I88" s="26">
        <f t="shared" si="27"/>
        <v>2312772</v>
      </c>
      <c r="J88" s="26">
        <f t="shared" si="27"/>
        <v>2312772</v>
      </c>
      <c r="K88" s="26">
        <f t="shared" si="28"/>
        <v>2312772</v>
      </c>
      <c r="L88" s="26">
        <f t="shared" si="28"/>
        <v>2312772</v>
      </c>
      <c r="M88" s="26">
        <f>L88</f>
        <v>2312772</v>
      </c>
      <c r="N88" s="98"/>
    </row>
    <row r="89" spans="1:14" ht="30" x14ac:dyDescent="0.25">
      <c r="A89" s="99"/>
      <c r="B89" s="23" t="s">
        <v>22</v>
      </c>
      <c r="C89" s="26">
        <f t="shared" si="23"/>
        <v>0</v>
      </c>
      <c r="D89" s="26"/>
      <c r="E89" s="26">
        <f t="shared" si="25"/>
        <v>0</v>
      </c>
      <c r="F89" s="26">
        <f t="shared" si="25"/>
        <v>0</v>
      </c>
      <c r="G89" s="26">
        <f t="shared" si="26"/>
        <v>0</v>
      </c>
      <c r="H89" s="26">
        <f t="shared" si="26"/>
        <v>0</v>
      </c>
      <c r="I89" s="26">
        <f t="shared" si="27"/>
        <v>0</v>
      </c>
      <c r="J89" s="26">
        <f t="shared" si="27"/>
        <v>0</v>
      </c>
      <c r="K89" s="26">
        <f t="shared" si="28"/>
        <v>0</v>
      </c>
      <c r="L89" s="26">
        <f t="shared" si="28"/>
        <v>0</v>
      </c>
      <c r="M89" s="26">
        <f>L89</f>
        <v>0</v>
      </c>
      <c r="N89" s="98"/>
    </row>
    <row r="90" spans="1:14" ht="60" x14ac:dyDescent="0.25">
      <c r="A90" s="23" t="s">
        <v>82</v>
      </c>
      <c r="B90" s="23" t="s">
        <v>17</v>
      </c>
      <c r="C90" s="26">
        <f t="shared" si="23"/>
        <v>169757494.09000006</v>
      </c>
      <c r="D90" s="26">
        <f>D85+D79+D74+D68+D63+D58+D52+D47</f>
        <v>97341960.49000001</v>
      </c>
      <c r="E90" s="26">
        <f t="shared" ref="E90:M90" si="29">E85+E79+E74+E68+E63+E58+E52+E47</f>
        <v>8046170.4000000004</v>
      </c>
      <c r="F90" s="26">
        <f t="shared" si="29"/>
        <v>8046170.4000000004</v>
      </c>
      <c r="G90" s="26">
        <f t="shared" si="29"/>
        <v>8046170.4000000004</v>
      </c>
      <c r="H90" s="26">
        <f t="shared" si="29"/>
        <v>8046170.4000000004</v>
      </c>
      <c r="I90" s="26">
        <f t="shared" si="29"/>
        <v>8046170.4000000004</v>
      </c>
      <c r="J90" s="26">
        <f t="shared" si="29"/>
        <v>8046170.4000000004</v>
      </c>
      <c r="K90" s="26">
        <f t="shared" si="29"/>
        <v>8046170.4000000004</v>
      </c>
      <c r="L90" s="26">
        <f t="shared" si="29"/>
        <v>8046170.4000000004</v>
      </c>
      <c r="M90" s="26">
        <f t="shared" si="29"/>
        <v>8046170.4000000004</v>
      </c>
      <c r="N90" s="25"/>
    </row>
    <row r="91" spans="1:14" hidden="1" x14ac:dyDescent="0.25">
      <c r="A91" s="106" t="s">
        <v>30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</row>
    <row r="92" spans="1:14" hidden="1" x14ac:dyDescent="0.25">
      <c r="A92" s="110" t="s">
        <v>25</v>
      </c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</row>
    <row r="93" spans="1:14" x14ac:dyDescent="0.25">
      <c r="A93" s="110" t="s">
        <v>26</v>
      </c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</row>
    <row r="94" spans="1:14" x14ac:dyDescent="0.25">
      <c r="A94" s="99" t="s">
        <v>94</v>
      </c>
      <c r="B94" s="23" t="s">
        <v>17</v>
      </c>
      <c r="C94" s="26">
        <f t="shared" ref="C94:C113" si="30">SUM(D94:M94)</f>
        <v>2170658.9300000002</v>
      </c>
      <c r="D94" s="26">
        <f t="shared" ref="D94:M94" si="31">SUM(D95:D98)</f>
        <v>2170658.9300000002</v>
      </c>
      <c r="E94" s="26">
        <f t="shared" si="31"/>
        <v>0</v>
      </c>
      <c r="F94" s="26">
        <f t="shared" si="31"/>
        <v>0</v>
      </c>
      <c r="G94" s="26">
        <f t="shared" si="31"/>
        <v>0</v>
      </c>
      <c r="H94" s="26">
        <f t="shared" si="31"/>
        <v>0</v>
      </c>
      <c r="I94" s="26">
        <f t="shared" si="31"/>
        <v>0</v>
      </c>
      <c r="J94" s="26">
        <f t="shared" si="31"/>
        <v>0</v>
      </c>
      <c r="K94" s="26">
        <f t="shared" si="31"/>
        <v>0</v>
      </c>
      <c r="L94" s="26">
        <f t="shared" si="31"/>
        <v>0</v>
      </c>
      <c r="M94" s="26">
        <f t="shared" si="31"/>
        <v>0</v>
      </c>
      <c r="N94" s="100" t="s">
        <v>27</v>
      </c>
    </row>
    <row r="95" spans="1:14" ht="45" x14ac:dyDescent="0.25">
      <c r="A95" s="99"/>
      <c r="B95" s="23" t="s">
        <v>19</v>
      </c>
      <c r="C95" s="26">
        <f t="shared" si="30"/>
        <v>0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100"/>
    </row>
    <row r="96" spans="1:14" ht="45" x14ac:dyDescent="0.25">
      <c r="A96" s="99"/>
      <c r="B96" s="23" t="s">
        <v>20</v>
      </c>
      <c r="C96" s="26">
        <f t="shared" si="30"/>
        <v>0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100"/>
    </row>
    <row r="97" spans="1:14" ht="30" x14ac:dyDescent="0.25">
      <c r="A97" s="99"/>
      <c r="B97" s="23" t="s">
        <v>21</v>
      </c>
      <c r="C97" s="26">
        <f t="shared" si="30"/>
        <v>2170658.9300000002</v>
      </c>
      <c r="D97" s="26">
        <v>2170658.9300000002</v>
      </c>
      <c r="E97" s="26">
        <v>0</v>
      </c>
      <c r="F97" s="26">
        <v>0</v>
      </c>
      <c r="G97" s="26">
        <f t="shared" ref="G97:M97" si="32">F97</f>
        <v>0</v>
      </c>
      <c r="H97" s="26">
        <f t="shared" si="32"/>
        <v>0</v>
      </c>
      <c r="I97" s="26">
        <f t="shared" si="32"/>
        <v>0</v>
      </c>
      <c r="J97" s="26">
        <f t="shared" si="32"/>
        <v>0</v>
      </c>
      <c r="K97" s="26">
        <f t="shared" si="32"/>
        <v>0</v>
      </c>
      <c r="L97" s="26">
        <f t="shared" si="32"/>
        <v>0</v>
      </c>
      <c r="M97" s="26">
        <f t="shared" si="32"/>
        <v>0</v>
      </c>
      <c r="N97" s="100"/>
    </row>
    <row r="98" spans="1:14" ht="30" x14ac:dyDescent="0.25">
      <c r="A98" s="99"/>
      <c r="B98" s="23" t="s">
        <v>22</v>
      </c>
      <c r="C98" s="26">
        <f t="shared" si="30"/>
        <v>0</v>
      </c>
      <c r="D98" s="26">
        <v>0</v>
      </c>
      <c r="E98" s="26">
        <v>0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100"/>
    </row>
    <row r="99" spans="1:14" x14ac:dyDescent="0.25">
      <c r="A99" s="99" t="s">
        <v>95</v>
      </c>
      <c r="B99" s="23" t="s">
        <v>17</v>
      </c>
      <c r="C99" s="26">
        <f t="shared" si="30"/>
        <v>2170658.9300000002</v>
      </c>
      <c r="D99" s="26">
        <f>D102</f>
        <v>2170658.9300000002</v>
      </c>
      <c r="E99" s="26">
        <f t="shared" ref="E99:M99" si="33">E102</f>
        <v>0</v>
      </c>
      <c r="F99" s="26">
        <f t="shared" si="33"/>
        <v>0</v>
      </c>
      <c r="G99" s="26">
        <f t="shared" si="33"/>
        <v>0</v>
      </c>
      <c r="H99" s="26">
        <f t="shared" si="33"/>
        <v>0</v>
      </c>
      <c r="I99" s="26">
        <f t="shared" si="33"/>
        <v>0</v>
      </c>
      <c r="J99" s="26">
        <f t="shared" si="33"/>
        <v>0</v>
      </c>
      <c r="K99" s="26">
        <f t="shared" si="33"/>
        <v>0</v>
      </c>
      <c r="L99" s="26">
        <f t="shared" si="33"/>
        <v>0</v>
      </c>
      <c r="M99" s="26">
        <f t="shared" si="33"/>
        <v>0</v>
      </c>
      <c r="N99" s="100" t="s">
        <v>99</v>
      </c>
    </row>
    <row r="100" spans="1:14" ht="45" x14ac:dyDescent="0.25">
      <c r="A100" s="99"/>
      <c r="B100" s="23" t="s">
        <v>19</v>
      </c>
      <c r="C100" s="26">
        <f t="shared" si="30"/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100"/>
    </row>
    <row r="101" spans="1:14" ht="45" x14ac:dyDescent="0.25">
      <c r="A101" s="99"/>
      <c r="B101" s="23" t="s">
        <v>20</v>
      </c>
      <c r="C101" s="26">
        <f t="shared" si="30"/>
        <v>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100"/>
    </row>
    <row r="102" spans="1:14" ht="30" x14ac:dyDescent="0.25">
      <c r="A102" s="99"/>
      <c r="B102" s="23" t="s">
        <v>21</v>
      </c>
      <c r="C102" s="26">
        <f t="shared" si="30"/>
        <v>2170658.9300000002</v>
      </c>
      <c r="D102" s="26">
        <f>D97</f>
        <v>2170658.9300000002</v>
      </c>
      <c r="E102" s="26">
        <f t="shared" ref="E102:M102" si="34">E97</f>
        <v>0</v>
      </c>
      <c r="F102" s="26">
        <f t="shared" si="34"/>
        <v>0</v>
      </c>
      <c r="G102" s="26">
        <f t="shared" si="34"/>
        <v>0</v>
      </c>
      <c r="H102" s="26">
        <f t="shared" si="34"/>
        <v>0</v>
      </c>
      <c r="I102" s="26">
        <f t="shared" si="34"/>
        <v>0</v>
      </c>
      <c r="J102" s="26">
        <f t="shared" si="34"/>
        <v>0</v>
      </c>
      <c r="K102" s="26">
        <f t="shared" si="34"/>
        <v>0</v>
      </c>
      <c r="L102" s="26">
        <f t="shared" si="34"/>
        <v>0</v>
      </c>
      <c r="M102" s="26">
        <f t="shared" si="34"/>
        <v>0</v>
      </c>
      <c r="N102" s="100"/>
    </row>
    <row r="103" spans="1:14" ht="30" x14ac:dyDescent="0.25">
      <c r="A103" s="99"/>
      <c r="B103" s="23" t="s">
        <v>22</v>
      </c>
      <c r="C103" s="26">
        <f t="shared" si="30"/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0</v>
      </c>
      <c r="M103" s="26">
        <v>0</v>
      </c>
      <c r="N103" s="100"/>
    </row>
    <row r="104" spans="1:14" x14ac:dyDescent="0.25">
      <c r="A104" s="99" t="s">
        <v>85</v>
      </c>
      <c r="B104" s="23" t="s">
        <v>17</v>
      </c>
      <c r="C104" s="26">
        <f t="shared" si="30"/>
        <v>171928153.02000007</v>
      </c>
      <c r="D104" s="26">
        <f>D107</f>
        <v>99512619.420000017</v>
      </c>
      <c r="E104" s="26">
        <f t="shared" ref="E104:M104" si="35">E107</f>
        <v>8046170.4000000004</v>
      </c>
      <c r="F104" s="26">
        <f t="shared" si="35"/>
        <v>8046170.4000000004</v>
      </c>
      <c r="G104" s="26">
        <f t="shared" si="35"/>
        <v>8046170.4000000004</v>
      </c>
      <c r="H104" s="26">
        <f t="shared" si="35"/>
        <v>8046170.4000000004</v>
      </c>
      <c r="I104" s="26">
        <f t="shared" si="35"/>
        <v>8046170.4000000004</v>
      </c>
      <c r="J104" s="26">
        <f t="shared" si="35"/>
        <v>8046170.4000000004</v>
      </c>
      <c r="K104" s="26">
        <f t="shared" si="35"/>
        <v>8046170.4000000004</v>
      </c>
      <c r="L104" s="26">
        <f t="shared" si="35"/>
        <v>8046170.4000000004</v>
      </c>
      <c r="M104" s="26">
        <f t="shared" si="35"/>
        <v>8046170.4000000004</v>
      </c>
      <c r="N104" s="100"/>
    </row>
    <row r="105" spans="1:14" ht="45" x14ac:dyDescent="0.25">
      <c r="A105" s="99"/>
      <c r="B105" s="23" t="s">
        <v>19</v>
      </c>
      <c r="C105" s="26">
        <f t="shared" si="30"/>
        <v>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100"/>
    </row>
    <row r="106" spans="1:14" ht="45" x14ac:dyDescent="0.25">
      <c r="A106" s="99"/>
      <c r="B106" s="23" t="s">
        <v>20</v>
      </c>
      <c r="C106" s="26">
        <f t="shared" si="30"/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v>0</v>
      </c>
      <c r="L106" s="26">
        <v>0</v>
      </c>
      <c r="M106" s="26">
        <v>0</v>
      </c>
      <c r="N106" s="100"/>
    </row>
    <row r="107" spans="1:14" ht="30" x14ac:dyDescent="0.25">
      <c r="A107" s="99"/>
      <c r="B107" s="23" t="s">
        <v>21</v>
      </c>
      <c r="C107" s="26">
        <f t="shared" si="30"/>
        <v>171928153.02000007</v>
      </c>
      <c r="D107" s="26">
        <f>D102+D90+D43</f>
        <v>99512619.420000017</v>
      </c>
      <c r="E107" s="26">
        <f t="shared" ref="E107:M107" si="36">E102+E90+E43</f>
        <v>8046170.4000000004</v>
      </c>
      <c r="F107" s="26">
        <f t="shared" si="36"/>
        <v>8046170.4000000004</v>
      </c>
      <c r="G107" s="26">
        <f t="shared" si="36"/>
        <v>8046170.4000000004</v>
      </c>
      <c r="H107" s="26">
        <f t="shared" si="36"/>
        <v>8046170.4000000004</v>
      </c>
      <c r="I107" s="26">
        <f t="shared" si="36"/>
        <v>8046170.4000000004</v>
      </c>
      <c r="J107" s="26">
        <f t="shared" si="36"/>
        <v>8046170.4000000004</v>
      </c>
      <c r="K107" s="26">
        <f t="shared" si="36"/>
        <v>8046170.4000000004</v>
      </c>
      <c r="L107" s="26">
        <f t="shared" si="36"/>
        <v>8046170.4000000004</v>
      </c>
      <c r="M107" s="26">
        <f t="shared" si="36"/>
        <v>8046170.4000000004</v>
      </c>
      <c r="N107" s="100"/>
    </row>
    <row r="108" spans="1:14" ht="30" x14ac:dyDescent="0.25">
      <c r="A108" s="99"/>
      <c r="B108" s="23" t="s">
        <v>22</v>
      </c>
      <c r="C108" s="26">
        <f t="shared" si="30"/>
        <v>0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  <c r="N108" s="100"/>
    </row>
    <row r="109" spans="1:14" x14ac:dyDescent="0.25">
      <c r="A109" s="99" t="s">
        <v>86</v>
      </c>
      <c r="B109" s="23" t="s">
        <v>17</v>
      </c>
      <c r="C109" s="26">
        <f t="shared" si="30"/>
        <v>171928153.02000007</v>
      </c>
      <c r="D109" s="26">
        <f>D112</f>
        <v>99512619.420000017</v>
      </c>
      <c r="E109" s="26">
        <f t="shared" ref="E109:M109" si="37">E112</f>
        <v>8046170.4000000004</v>
      </c>
      <c r="F109" s="26">
        <f t="shared" si="37"/>
        <v>8046170.4000000004</v>
      </c>
      <c r="G109" s="26">
        <f t="shared" si="37"/>
        <v>8046170.4000000004</v>
      </c>
      <c r="H109" s="26">
        <f t="shared" si="37"/>
        <v>8046170.4000000004</v>
      </c>
      <c r="I109" s="26">
        <f t="shared" si="37"/>
        <v>8046170.4000000004</v>
      </c>
      <c r="J109" s="26">
        <f t="shared" si="37"/>
        <v>8046170.4000000004</v>
      </c>
      <c r="K109" s="26">
        <f t="shared" si="37"/>
        <v>8046170.4000000004</v>
      </c>
      <c r="L109" s="26">
        <f t="shared" si="37"/>
        <v>8046170.4000000004</v>
      </c>
      <c r="M109" s="26">
        <f t="shared" si="37"/>
        <v>8046170.4000000004</v>
      </c>
      <c r="N109" s="100" t="s">
        <v>99</v>
      </c>
    </row>
    <row r="110" spans="1:14" ht="45" x14ac:dyDescent="0.25">
      <c r="A110" s="99"/>
      <c r="B110" s="23" t="s">
        <v>19</v>
      </c>
      <c r="C110" s="26">
        <f t="shared" si="30"/>
        <v>0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100"/>
    </row>
    <row r="111" spans="1:14" ht="45" x14ac:dyDescent="0.25">
      <c r="A111" s="99"/>
      <c r="B111" s="23" t="s">
        <v>20</v>
      </c>
      <c r="C111" s="26">
        <f t="shared" si="30"/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100"/>
    </row>
    <row r="112" spans="1:14" ht="30" x14ac:dyDescent="0.25">
      <c r="A112" s="99"/>
      <c r="B112" s="23" t="s">
        <v>21</v>
      </c>
      <c r="C112" s="26">
        <f t="shared" si="30"/>
        <v>171928153.02000007</v>
      </c>
      <c r="D112" s="26">
        <f>D107</f>
        <v>99512619.420000017</v>
      </c>
      <c r="E112" s="26">
        <f t="shared" ref="E112:M112" si="38">E107</f>
        <v>8046170.4000000004</v>
      </c>
      <c r="F112" s="26">
        <f t="shared" si="38"/>
        <v>8046170.4000000004</v>
      </c>
      <c r="G112" s="26">
        <f t="shared" si="38"/>
        <v>8046170.4000000004</v>
      </c>
      <c r="H112" s="26">
        <f t="shared" si="38"/>
        <v>8046170.4000000004</v>
      </c>
      <c r="I112" s="26">
        <f t="shared" si="38"/>
        <v>8046170.4000000004</v>
      </c>
      <c r="J112" s="26">
        <f t="shared" si="38"/>
        <v>8046170.4000000004</v>
      </c>
      <c r="K112" s="26">
        <f t="shared" si="38"/>
        <v>8046170.4000000004</v>
      </c>
      <c r="L112" s="26">
        <f t="shared" si="38"/>
        <v>8046170.4000000004</v>
      </c>
      <c r="M112" s="26">
        <f t="shared" si="38"/>
        <v>8046170.4000000004</v>
      </c>
      <c r="N112" s="100"/>
    </row>
    <row r="113" spans="1:14" ht="30" x14ac:dyDescent="0.25">
      <c r="A113" s="99"/>
      <c r="B113" s="18" t="s">
        <v>22</v>
      </c>
      <c r="C113" s="20">
        <f t="shared" si="30"/>
        <v>0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100"/>
    </row>
    <row r="117" spans="1:14" x14ac:dyDescent="0.25">
      <c r="D117" s="11"/>
    </row>
    <row r="118" spans="1:14" x14ac:dyDescent="0.25">
      <c r="D118" s="11"/>
      <c r="E118" s="11"/>
      <c r="F118" s="11"/>
      <c r="G118" s="11"/>
      <c r="H118" s="11"/>
    </row>
  </sheetData>
  <mergeCells count="69">
    <mergeCell ref="A109:A113"/>
    <mergeCell ref="N109:N113"/>
    <mergeCell ref="A92:N92"/>
    <mergeCell ref="A93:N93"/>
    <mergeCell ref="A94:A98"/>
    <mergeCell ref="N94:N98"/>
    <mergeCell ref="A99:A103"/>
    <mergeCell ref="N99:N108"/>
    <mergeCell ref="A104:A108"/>
    <mergeCell ref="A91:N91"/>
    <mergeCell ref="A84:N84"/>
    <mergeCell ref="A85:A89"/>
    <mergeCell ref="N85:N89"/>
    <mergeCell ref="A73:N73"/>
    <mergeCell ref="A79:A83"/>
    <mergeCell ref="C79:C83"/>
    <mergeCell ref="D79:D83"/>
    <mergeCell ref="E79:E83"/>
    <mergeCell ref="L79:L83"/>
    <mergeCell ref="M79:M83"/>
    <mergeCell ref="N79:N83"/>
    <mergeCell ref="H79:H83"/>
    <mergeCell ref="I79:I83"/>
    <mergeCell ref="J79:J83"/>
    <mergeCell ref="A31:N31"/>
    <mergeCell ref="K79:K83"/>
    <mergeCell ref="F79:F83"/>
    <mergeCell ref="G79:G83"/>
    <mergeCell ref="A57:M57"/>
    <mergeCell ref="A63:A67"/>
    <mergeCell ref="A74:A78"/>
    <mergeCell ref="N74:N78"/>
    <mergeCell ref="A58:A62"/>
    <mergeCell ref="N58:N62"/>
    <mergeCell ref="A37:N37"/>
    <mergeCell ref="A38:A42"/>
    <mergeCell ref="N38:N42"/>
    <mergeCell ref="A44:N44"/>
    <mergeCell ref="A45:N45"/>
    <mergeCell ref="A46:N46"/>
    <mergeCell ref="A47:A51"/>
    <mergeCell ref="N47:N51"/>
    <mergeCell ref="A52:A56"/>
    <mergeCell ref="N52:N56"/>
    <mergeCell ref="N63:N67"/>
    <mergeCell ref="A68:A72"/>
    <mergeCell ref="N68:N72"/>
    <mergeCell ref="A5:N5"/>
    <mergeCell ref="J1:R1"/>
    <mergeCell ref="J2:R2"/>
    <mergeCell ref="J3:R3"/>
    <mergeCell ref="A32:A36"/>
    <mergeCell ref="N32:N36"/>
    <mergeCell ref="A8:N8"/>
    <mergeCell ref="A9:N12"/>
    <mergeCell ref="A13:N13"/>
    <mergeCell ref="A14:N14"/>
    <mergeCell ref="A15:N15"/>
    <mergeCell ref="A16:A20"/>
    <mergeCell ref="N16:N20"/>
    <mergeCell ref="A21:A25"/>
    <mergeCell ref="N21:N25"/>
    <mergeCell ref="A26:A30"/>
    <mergeCell ref="A6:A7"/>
    <mergeCell ref="B6:B7"/>
    <mergeCell ref="C6:C7"/>
    <mergeCell ref="D6:M6"/>
    <mergeCell ref="N6:N7"/>
    <mergeCell ref="N26:N30"/>
  </mergeCells>
  <pageMargins left="0.59055118110236227" right="0.39370078740157483" top="1.1811023622047245" bottom="0.31496062992125984" header="0.31496062992125984" footer="0.19685039370078741"/>
  <pageSetup paperSize="9" scale="55" firstPageNumber="18" fitToHeight="0" orientation="landscape" useFirstPageNumber="1" r:id="rId1"/>
  <headerFooter>
    <oddHeader>&amp;C&amp;"Times New Roman,обычный"&amp;14&amp;P</oddHeader>
  </headerFooter>
  <rowBreaks count="4" manualBreakCount="4">
    <brk id="30" max="13" man="1"/>
    <brk id="56" max="13" man="1"/>
    <brk id="83" max="13" man="1"/>
    <brk id="10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таблица 1  (2)</vt:lpstr>
      <vt:lpstr>таблица 2 (2)</vt:lpstr>
      <vt:lpstr>таблица 3</vt:lpstr>
      <vt:lpstr>таблица 4</vt:lpstr>
      <vt:lpstr>'таблица 1  (2)'!Область_печати</vt:lpstr>
      <vt:lpstr>'таблица 2 (2)'!Область_печати</vt:lpstr>
      <vt:lpstr>'таблица 3'!Область_печати</vt:lpstr>
      <vt:lpstr>'таблица 4'!Область_печати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Тертышникова Екатерина Геннадьевна</cp:lastModifiedBy>
  <cp:lastPrinted>2021-01-22T06:25:28Z</cp:lastPrinted>
  <dcterms:created xsi:type="dcterms:W3CDTF">2017-02-10T05:22:01Z</dcterms:created>
  <dcterms:modified xsi:type="dcterms:W3CDTF">2021-01-26T06:51:31Z</dcterms:modified>
</cp:coreProperties>
</file>