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bookViews>
    <workbookView xWindow="0" yWindow="0" windowWidth="28335" windowHeight="12885"/>
  </bookViews>
  <sheets>
    <sheet name="мероприятия" sheetId="4" r:id="rId1"/>
    <sheet name="Лист1" sheetId="3" state="hidden" r:id="rId2"/>
  </sheets>
  <definedNames>
    <definedName name="_xlnm.Print_Area" localSheetId="0">мероприятия!$A$1:$N$70</definedName>
  </definedNames>
  <calcPr calcId="162913"/>
</workbook>
</file>

<file path=xl/calcChain.xml><?xml version="1.0" encoding="utf-8"?>
<calcChain xmlns="http://schemas.openxmlformats.org/spreadsheetml/2006/main">
  <c r="J66" i="4" l="1"/>
  <c r="J70" i="4" s="1"/>
  <c r="F66" i="4"/>
  <c r="F70" i="4" s="1"/>
  <c r="M59" i="4"/>
  <c r="L59" i="4"/>
  <c r="K59" i="4"/>
  <c r="K58" i="4" s="1"/>
  <c r="J59" i="4"/>
  <c r="I59" i="4"/>
  <c r="H59" i="4"/>
  <c r="G59" i="4"/>
  <c r="G58" i="4" s="1"/>
  <c r="F59" i="4"/>
  <c r="E59" i="4"/>
  <c r="D59" i="4"/>
  <c r="C59" i="4"/>
  <c r="M58" i="4"/>
  <c r="L58" i="4"/>
  <c r="J58" i="4"/>
  <c r="I58" i="4"/>
  <c r="H58" i="4"/>
  <c r="F58" i="4"/>
  <c r="E58" i="4"/>
  <c r="D58" i="4"/>
  <c r="C57" i="4"/>
  <c r="M56" i="4"/>
  <c r="L56" i="4"/>
  <c r="K56" i="4"/>
  <c r="J56" i="4"/>
  <c r="J50" i="4" s="1"/>
  <c r="J60" i="4" s="1"/>
  <c r="I56" i="4"/>
  <c r="H56" i="4"/>
  <c r="G56" i="4"/>
  <c r="F56" i="4"/>
  <c r="F50" i="4" s="1"/>
  <c r="F60" i="4" s="1"/>
  <c r="E56" i="4"/>
  <c r="C56" i="4" s="1"/>
  <c r="D56" i="4"/>
  <c r="C55" i="4"/>
  <c r="C54" i="4"/>
  <c r="M53" i="4"/>
  <c r="L53" i="4"/>
  <c r="K53" i="4"/>
  <c r="K50" i="4" s="1"/>
  <c r="K60" i="4" s="1"/>
  <c r="J53" i="4"/>
  <c r="I53" i="4"/>
  <c r="H53" i="4"/>
  <c r="G53" i="4"/>
  <c r="G50" i="4" s="1"/>
  <c r="G60" i="4" s="1"/>
  <c r="F53" i="4"/>
  <c r="E53" i="4"/>
  <c r="D53" i="4"/>
  <c r="C53" i="4"/>
  <c r="M52" i="4"/>
  <c r="M62" i="4" s="1"/>
  <c r="L52" i="4"/>
  <c r="L62" i="4" s="1"/>
  <c r="K52" i="4"/>
  <c r="K62" i="4" s="1"/>
  <c r="J52" i="4"/>
  <c r="J62" i="4" s="1"/>
  <c r="I52" i="4"/>
  <c r="I62" i="4" s="1"/>
  <c r="H52" i="4"/>
  <c r="H62" i="4" s="1"/>
  <c r="G52" i="4"/>
  <c r="G62" i="4" s="1"/>
  <c r="F52" i="4"/>
  <c r="F62" i="4" s="1"/>
  <c r="E52" i="4"/>
  <c r="E62" i="4" s="1"/>
  <c r="D52" i="4"/>
  <c r="D62" i="4" s="1"/>
  <c r="M51" i="4"/>
  <c r="M61" i="4" s="1"/>
  <c r="L51" i="4"/>
  <c r="L61" i="4" s="1"/>
  <c r="L64" i="4" s="1"/>
  <c r="L68" i="4" s="1"/>
  <c r="K51" i="4"/>
  <c r="K61" i="4" s="1"/>
  <c r="J51" i="4"/>
  <c r="J61" i="4" s="1"/>
  <c r="I51" i="4"/>
  <c r="I61" i="4" s="1"/>
  <c r="H51" i="4"/>
  <c r="H61" i="4" s="1"/>
  <c r="H64" i="4" s="1"/>
  <c r="H68" i="4" s="1"/>
  <c r="G51" i="4"/>
  <c r="G61" i="4" s="1"/>
  <c r="F51" i="4"/>
  <c r="F61" i="4" s="1"/>
  <c r="E51" i="4"/>
  <c r="E61" i="4" s="1"/>
  <c r="D51" i="4"/>
  <c r="D61" i="4" s="1"/>
  <c r="M50" i="4"/>
  <c r="M60" i="4" s="1"/>
  <c r="L50" i="4"/>
  <c r="L60" i="4" s="1"/>
  <c r="I50" i="4"/>
  <c r="I60" i="4" s="1"/>
  <c r="H50" i="4"/>
  <c r="H60" i="4" s="1"/>
  <c r="E50" i="4"/>
  <c r="E60" i="4" s="1"/>
  <c r="D50" i="4"/>
  <c r="M46" i="4"/>
  <c r="M66" i="4" s="1"/>
  <c r="M70" i="4" s="1"/>
  <c r="L46" i="4"/>
  <c r="L66" i="4" s="1"/>
  <c r="L70" i="4" s="1"/>
  <c r="K46" i="4"/>
  <c r="K66" i="4" s="1"/>
  <c r="K70" i="4" s="1"/>
  <c r="J46" i="4"/>
  <c r="I46" i="4"/>
  <c r="I66" i="4" s="1"/>
  <c r="I70" i="4" s="1"/>
  <c r="H46" i="4"/>
  <c r="H66" i="4" s="1"/>
  <c r="H70" i="4" s="1"/>
  <c r="G46" i="4"/>
  <c r="G66" i="4" s="1"/>
  <c r="G70" i="4" s="1"/>
  <c r="F46" i="4"/>
  <c r="E46" i="4"/>
  <c r="E66" i="4" s="1"/>
  <c r="E70" i="4" s="1"/>
  <c r="D46" i="4"/>
  <c r="D66" i="4" s="1"/>
  <c r="C46" i="4"/>
  <c r="M45" i="4"/>
  <c r="L45" i="4"/>
  <c r="K45" i="4"/>
  <c r="J45" i="4"/>
  <c r="I45" i="4"/>
  <c r="H45" i="4"/>
  <c r="G45" i="4"/>
  <c r="F45" i="4"/>
  <c r="E45" i="4"/>
  <c r="C45" i="4" s="1"/>
  <c r="D45" i="4"/>
  <c r="M44" i="4"/>
  <c r="M64" i="4" s="1"/>
  <c r="M68" i="4" s="1"/>
  <c r="L44" i="4"/>
  <c r="K44" i="4"/>
  <c r="J44" i="4"/>
  <c r="J64" i="4" s="1"/>
  <c r="J68" i="4" s="1"/>
  <c r="I44" i="4"/>
  <c r="I64" i="4" s="1"/>
  <c r="I68" i="4" s="1"/>
  <c r="H44" i="4"/>
  <c r="G44" i="4"/>
  <c r="F44" i="4"/>
  <c r="F64" i="4" s="1"/>
  <c r="F68" i="4" s="1"/>
  <c r="E44" i="4"/>
  <c r="E64" i="4" s="1"/>
  <c r="E68" i="4" s="1"/>
  <c r="D44" i="4"/>
  <c r="C44" i="4" s="1"/>
  <c r="L43" i="4"/>
  <c r="H43" i="4"/>
  <c r="D43" i="4"/>
  <c r="C42" i="4"/>
  <c r="C41" i="4"/>
  <c r="M40" i="4"/>
  <c r="L40" i="4"/>
  <c r="K40" i="4"/>
  <c r="J40" i="4"/>
  <c r="I40" i="4"/>
  <c r="H40" i="4"/>
  <c r="G40" i="4"/>
  <c r="F40" i="4"/>
  <c r="E40" i="4"/>
  <c r="D40" i="4"/>
  <c r="C40" i="4" s="1"/>
  <c r="C39" i="4"/>
  <c r="M38" i="4"/>
  <c r="L38" i="4"/>
  <c r="K38" i="4"/>
  <c r="J38" i="4"/>
  <c r="I38" i="4"/>
  <c r="H38" i="4"/>
  <c r="G38" i="4"/>
  <c r="F38" i="4"/>
  <c r="E38" i="4"/>
  <c r="C38" i="4" s="1"/>
  <c r="D38" i="4"/>
  <c r="C37" i="4"/>
  <c r="C36" i="4"/>
  <c r="M35" i="4"/>
  <c r="M43" i="4" s="1"/>
  <c r="L35" i="4"/>
  <c r="K35" i="4"/>
  <c r="K43" i="4" s="1"/>
  <c r="J35" i="4"/>
  <c r="J43" i="4" s="1"/>
  <c r="I35" i="4"/>
  <c r="I43" i="4" s="1"/>
  <c r="H35" i="4"/>
  <c r="G35" i="4"/>
  <c r="G43" i="4" s="1"/>
  <c r="F35" i="4"/>
  <c r="F43" i="4" s="1"/>
  <c r="E35" i="4"/>
  <c r="E43" i="4" s="1"/>
  <c r="D35" i="4"/>
  <c r="M31" i="4"/>
  <c r="I31" i="4"/>
  <c r="I65" i="4" s="1"/>
  <c r="E31" i="4"/>
  <c r="C29" i="4"/>
  <c r="M28" i="4"/>
  <c r="L28" i="4"/>
  <c r="K28" i="4"/>
  <c r="J28" i="4"/>
  <c r="I28" i="4"/>
  <c r="H28" i="4"/>
  <c r="G28" i="4"/>
  <c r="F28" i="4"/>
  <c r="E28" i="4"/>
  <c r="D28" i="4"/>
  <c r="C28" i="4" s="1"/>
  <c r="C27" i="4"/>
  <c r="M26" i="4"/>
  <c r="L26" i="4"/>
  <c r="L22" i="4" s="1"/>
  <c r="L30" i="4" s="1"/>
  <c r="L63" i="4" s="1"/>
  <c r="K26" i="4"/>
  <c r="J26" i="4"/>
  <c r="I26" i="4"/>
  <c r="H26" i="4"/>
  <c r="H22" i="4" s="1"/>
  <c r="H30" i="4" s="1"/>
  <c r="H63" i="4" s="1"/>
  <c r="G26" i="4"/>
  <c r="F26" i="4"/>
  <c r="E26" i="4"/>
  <c r="D26" i="4"/>
  <c r="C26" i="4" s="1"/>
  <c r="M25" i="4"/>
  <c r="L25" i="4"/>
  <c r="K25" i="4"/>
  <c r="K23" i="4" s="1"/>
  <c r="K31" i="4" s="1"/>
  <c r="K65" i="4" s="1"/>
  <c r="J25" i="4"/>
  <c r="I25" i="4"/>
  <c r="H25" i="4"/>
  <c r="G25" i="4"/>
  <c r="C25" i="4" s="1"/>
  <c r="M24" i="4"/>
  <c r="L24" i="4"/>
  <c r="K24" i="4"/>
  <c r="K22" i="4" s="1"/>
  <c r="K30" i="4" s="1"/>
  <c r="J24" i="4"/>
  <c r="I24" i="4"/>
  <c r="H24" i="4"/>
  <c r="G24" i="4"/>
  <c r="G22" i="4" s="1"/>
  <c r="G30" i="4" s="1"/>
  <c r="F24" i="4"/>
  <c r="E24" i="4"/>
  <c r="D24" i="4"/>
  <c r="C24" i="4"/>
  <c r="M23" i="4"/>
  <c r="L23" i="4"/>
  <c r="L31" i="4" s="1"/>
  <c r="L65" i="4" s="1"/>
  <c r="J23" i="4"/>
  <c r="J31" i="4" s="1"/>
  <c r="J65" i="4" s="1"/>
  <c r="I23" i="4"/>
  <c r="H23" i="4"/>
  <c r="H31" i="4" s="1"/>
  <c r="H65" i="4" s="1"/>
  <c r="F23" i="4"/>
  <c r="F31" i="4" s="1"/>
  <c r="F65" i="4" s="1"/>
  <c r="E23" i="4"/>
  <c r="D23" i="4"/>
  <c r="D31" i="4" s="1"/>
  <c r="M22" i="4"/>
  <c r="J22" i="4"/>
  <c r="J30" i="4" s="1"/>
  <c r="I22" i="4"/>
  <c r="I30" i="4" s="1"/>
  <c r="I63" i="4" s="1"/>
  <c r="F22" i="4"/>
  <c r="F30" i="4" s="1"/>
  <c r="E22" i="4"/>
  <c r="C21" i="4"/>
  <c r="M20" i="4"/>
  <c r="L20" i="4"/>
  <c r="K20" i="4"/>
  <c r="J20" i="4"/>
  <c r="I20" i="4"/>
  <c r="H20" i="4"/>
  <c r="G20" i="4"/>
  <c r="F20" i="4"/>
  <c r="E20" i="4"/>
  <c r="D20" i="4"/>
  <c r="C20" i="4" s="1"/>
  <c r="C19" i="4"/>
  <c r="M18" i="4"/>
  <c r="M16" i="4" s="1"/>
  <c r="L18" i="4"/>
  <c r="K18" i="4"/>
  <c r="J18" i="4"/>
  <c r="I18" i="4"/>
  <c r="I16" i="4" s="1"/>
  <c r="H18" i="4"/>
  <c r="G18" i="4"/>
  <c r="F18" i="4"/>
  <c r="E18" i="4"/>
  <c r="E16" i="4" s="1"/>
  <c r="C16" i="4" s="1"/>
  <c r="D18" i="4"/>
  <c r="C18" i="4" s="1"/>
  <c r="M17" i="4"/>
  <c r="L17" i="4"/>
  <c r="K17" i="4"/>
  <c r="J17" i="4"/>
  <c r="I17" i="4"/>
  <c r="H17" i="4"/>
  <c r="G17" i="4"/>
  <c r="F17" i="4"/>
  <c r="E17" i="4"/>
  <c r="D17" i="4"/>
  <c r="C17" i="4" s="1"/>
  <c r="L16" i="4"/>
  <c r="K16" i="4"/>
  <c r="J16" i="4"/>
  <c r="H16" i="4"/>
  <c r="G16" i="4"/>
  <c r="F16" i="4"/>
  <c r="D16" i="4"/>
  <c r="J72" i="4" l="1"/>
  <c r="J69" i="4"/>
  <c r="J71" i="4" s="1"/>
  <c r="F72" i="4"/>
  <c r="F69" i="4"/>
  <c r="F71" i="4" s="1"/>
  <c r="D70" i="4"/>
  <c r="C70" i="4" s="1"/>
  <c r="C66" i="4"/>
  <c r="D64" i="4"/>
  <c r="C61" i="4"/>
  <c r="E30" i="4"/>
  <c r="E63" i="4" s="1"/>
  <c r="M30" i="4"/>
  <c r="M63" i="4" s="1"/>
  <c r="H69" i="4"/>
  <c r="H71" i="4" s="1"/>
  <c r="H72" i="4"/>
  <c r="K69" i="4"/>
  <c r="F67" i="4"/>
  <c r="J67" i="4"/>
  <c r="I69" i="4"/>
  <c r="I71" i="4" s="1"/>
  <c r="I72" i="4" s="1"/>
  <c r="J63" i="4"/>
  <c r="L69" i="4"/>
  <c r="L71" i="4" s="1"/>
  <c r="L72" i="4" s="1"/>
  <c r="M65" i="4"/>
  <c r="C43" i="4"/>
  <c r="C58" i="4"/>
  <c r="F63" i="4"/>
  <c r="D65" i="4"/>
  <c r="G63" i="4"/>
  <c r="K63" i="4"/>
  <c r="E65" i="4"/>
  <c r="G64" i="4"/>
  <c r="G68" i="4" s="1"/>
  <c r="K64" i="4"/>
  <c r="K68" i="4" s="1"/>
  <c r="K67" i="4" s="1"/>
  <c r="C50" i="4"/>
  <c r="C62" i="4"/>
  <c r="G23" i="4"/>
  <c r="G31" i="4" s="1"/>
  <c r="G65" i="4" s="1"/>
  <c r="C35" i="4"/>
  <c r="C52" i="4"/>
  <c r="D60" i="4"/>
  <c r="C60" i="4" s="1"/>
  <c r="C51" i="4"/>
  <c r="D22" i="4"/>
  <c r="E69" i="4" l="1"/>
  <c r="G69" i="4"/>
  <c r="G71" i="4" s="1"/>
  <c r="G72" i="4" s="1"/>
  <c r="M69" i="4"/>
  <c r="K72" i="4"/>
  <c r="C64" i="4"/>
  <c r="D68" i="4"/>
  <c r="C23" i="4"/>
  <c r="G67" i="4"/>
  <c r="C31" i="4"/>
  <c r="H67" i="4"/>
  <c r="K71" i="4"/>
  <c r="D69" i="4"/>
  <c r="C65" i="4"/>
  <c r="L67" i="4"/>
  <c r="C22" i="4"/>
  <c r="D30" i="4"/>
  <c r="I67" i="4"/>
  <c r="D71" i="4" l="1"/>
  <c r="D72" i="4" s="1"/>
  <c r="C69" i="4"/>
  <c r="C30" i="4"/>
  <c r="D63" i="4"/>
  <c r="C63" i="4" s="1"/>
  <c r="M71" i="4"/>
  <c r="M72" i="4" s="1"/>
  <c r="M67" i="4"/>
  <c r="E71" i="4"/>
  <c r="E72" i="4" s="1"/>
  <c r="E67" i="4"/>
  <c r="C68" i="4"/>
  <c r="D67" i="4"/>
  <c r="C67" i="4" s="1"/>
</calcChain>
</file>

<file path=xl/sharedStrings.xml><?xml version="1.0" encoding="utf-8"?>
<sst xmlns="http://schemas.openxmlformats.org/spreadsheetml/2006/main" count="128" uniqueCount="61">
  <si>
    <t>Наименование</t>
  </si>
  <si>
    <t>Источники финанси-           рования</t>
  </si>
  <si>
    <t>Объем финансирования (всего, руб.)</t>
  </si>
  <si>
    <t>Ответственный (администратор или соадминистратор)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</si>
  <si>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</si>
  <si>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</si>
  <si>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</si>
  <si>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</si>
  <si>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</si>
  <si>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</si>
  <si>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</si>
  <si>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</si>
  <si>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</si>
  <si>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</si>
  <si>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Подпрограмма 1. «Безопасная среда»</t>
  </si>
  <si>
    <t>Задача 1. Организация комплекса мероприятий, обеспечивающих условия для комфортного и безопасного проживания в жилищном  фонде.</t>
  </si>
  <si>
    <t>всего, в том числе</t>
  </si>
  <si>
    <t>ДГХ</t>
  </si>
  <si>
    <t xml:space="preserve">за счет средств местного бюджета </t>
  </si>
  <si>
    <t>за счет средств местного бюджета</t>
  </si>
  <si>
    <t>×</t>
  </si>
  <si>
    <t>за счет других источников (средства собственников МКД)</t>
  </si>
  <si>
    <t xml:space="preserve">ДГХ </t>
  </si>
  <si>
    <t>Задача 3. Защита населения от болезней, общих для человека и животных</t>
  </si>
  <si>
    <t>за счет межбюджетных трансфертов 
из окружного бюджета</t>
  </si>
  <si>
    <t>за счет межбюджетных трансфертов
из окружного бюджета</t>
  </si>
  <si>
    <t xml:space="preserve">Всего по подпрограмме «Безопасная среда» </t>
  </si>
  <si>
    <t>Цель программы: обеспечение комфортных и безопасных условий проживания в жилищном фонде на территории города</t>
  </si>
  <si>
    <t xml:space="preserve"> муниципальной программы «Комфортное проживание в городе Сургуте на период до 2030 года»</t>
  </si>
  <si>
    <t xml:space="preserve">Задача 2. Обеспечение комплекса мероприятий по капитальному ремонту муниципального жилищного фонда, общего имущества многоквартирных домов </t>
  </si>
  <si>
    <t>х</t>
  </si>
  <si>
    <t>Подпрограмма 2 «Капитальный ремонт  жилищного фонда»</t>
  </si>
  <si>
    <t xml:space="preserve">Цель подпрограммы 2: Обеспечение продолжительного и безопасного функционирования жилых зданий </t>
  </si>
  <si>
    <t>Всего по подпрограмме «Капитальный ремонт жилищного фонда»</t>
  </si>
  <si>
    <t>к постановлению</t>
  </si>
  <si>
    <t>Администрации города</t>
  </si>
  <si>
    <t>Подпрограмма 3. «Обеспечение стабильной благополучной эпизоотической обстановки в городе Сургуте и защиты населения от болезней, общих для человека и животных»</t>
  </si>
  <si>
    <t>Всего по подпрограмме 3. «Обеспечение стабильной благополучной эпизоотической обстановки в городе Сургуте и защиты населения от болезней, общих для человека и животных»</t>
  </si>
  <si>
    <t xml:space="preserve">Цель подпрограммы 1: создание и обеспечение комфортных и безопасных условий проживания в жилищном фонде </t>
  </si>
  <si>
    <t>Цель подпрограммы 3: обеспечение условий для сокращения численности животных без владельцев.</t>
  </si>
  <si>
    <t>Мероприятие  1.2.2. Организация обеспечения граждан, проживающих в жилищном фонде с централизованной системой холодного  водоснабжения, не соответствующего требованиям СаНПиН, питьевой водой</t>
  </si>
  <si>
    <t>Приложение 2</t>
  </si>
  <si>
    <t xml:space="preserve">                                                                      Таблица 2</t>
  </si>
  <si>
    <t xml:space="preserve">Программные мероприятия, объем финансирования </t>
  </si>
  <si>
    <t>от ____________ № _________</t>
  </si>
  <si>
    <t>Мероприятие 1.2.1. Возмещение недополученных доходов организациям, осуществляющим услуги теплоснабжения населению, проживающему во временных поселках</t>
  </si>
  <si>
    <t>Основное мероприятие 1.1. 
Создание условий по обеспечению комфортного и безопасного проживания в жилищном фонде
(целевой показатель 1)</t>
  </si>
  <si>
    <t>Основное мероприятие 1.3. Реализация общественных инициатив-победителей в рамках проекта "Бюджет Сургута Online"
(целевой показатель 6)</t>
  </si>
  <si>
    <t>Основное мероприятие 2.1. 
Субсидии организациямм на финансовое обеспечение  (возмещение) затрат по капитальному ремонту многоквартирных домов (целевой показатель 7)</t>
  </si>
  <si>
    <t>Основное мероприятие 2.2. 
Организация и обеспечение условий для проведения капитального ремонта муниципальных жилых  домов 
(целевой показатель 7)</t>
  </si>
  <si>
    <t>Основное мероприятие 3.1. Реализация переданного отдельного государственного полномочия по организации мероприятий при осуществлении деятельности 
по обращению с животными без владельцев                                  (целевой показатель 4)</t>
  </si>
  <si>
    <t>Мероприятие 3.1.1. Организация мероприятий при осуществлении деятельности по обращению с животными                                 без владельцев</t>
  </si>
  <si>
    <t>Мероприятие 3.1.2. Оплата труда муниципального служащего органов местного самоуправления, осуществляющего организацию мероприятий при осуществлении деятельности по обращению с животными без владельцев</t>
  </si>
  <si>
    <t>Мероприятие  1.1.1. Зимнее содержание проездов к жилым строениям и строениям, приспособленным для проживания</t>
  </si>
  <si>
    <t xml:space="preserve">Мероприятие  1.1.2. Летнее содержание проездов к жилым строениям и строениям, приспособленным для проживания </t>
  </si>
  <si>
    <t>Основное мероприятие 2.3. 
Обеспечение мероприятий по капитальному ремонту многоквартирных  домов за счет средств, поступивших от государственной корпорации - Фонда содействия реформированию жилищно-коммунального хозяйства" (целевой показатель 7)</t>
  </si>
  <si>
    <t>Основное мероприятие 1.2.
Организация и обеспечение условий для предоставления населению коммунальных услуг (целевые показатели 2, 3)</t>
  </si>
  <si>
    <t>Основное мероприятие 3.2. 
Сбор и уничтожение биологических отходов с территорий общего пользования и улично-дорожной сети города (целевой показатель 5)</t>
  </si>
  <si>
    <t xml:space="preserve">Общий объем финансирования программы - всего,
в том числе
</t>
  </si>
  <si>
    <t>Объем финансирования администратора - ДГХ</t>
  </si>
  <si>
    <t>В том числе по годам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</si>
</sst>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Arial Cyr"/>
      <charset val="204"/>
    </font>
    <font>
      <sz val="10"/>
      <color theme="2" tint="-0.24994659260841701"/>
      <name val="Times New Roman"/>
      <family val="1"/>
      <charset val="204"/>
    </font>
    <font>
      <sz val="2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0">
    <xf numFmtId="0" fontId="0" fillId="0" borderId="0" xfId="0"/>
    <xf numFmtId="4" fontId="1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left" vertical="top" wrapText="1"/>
    </xf>
    <xf numFmtId="164" fontId="3" fillId="0" borderId="0" xfId="0" applyNumberFormat="1" applyFont="1" applyFill="1" applyAlignment="1">
      <alignment horizontal="center" vertical="top" wrapText="1"/>
    </xf>
    <xf numFmtId="0" fontId="7" fillId="0" borderId="0" xfId="0" applyFont="1" applyFill="1" applyAlignment="1">
      <alignment horizontal="left" vertical="top" wrapText="1"/>
    </xf>
    <xf numFmtId="0" fontId="3" fillId="0" borderId="0" xfId="0" applyFont="1" applyFill="1"/>
    <xf numFmtId="0" fontId="1" fillId="0" borderId="0" xfId="0" applyFont="1" applyFill="1"/>
    <xf numFmtId="4" fontId="1" fillId="0" borderId="0" xfId="0" applyNumberFormat="1" applyFont="1" applyFill="1" applyAlignment="1">
      <alignment horizontal="center" vertical="center" wrapText="1"/>
    </xf>
    <xf numFmtId="2" fontId="1" fillId="0" borderId="0" xfId="0" applyNumberFormat="1" applyFont="1" applyFill="1" applyAlignment="1">
      <alignment horizontal="center" vertical="top"/>
    </xf>
    <xf numFmtId="0" fontId="2" fillId="0" borderId="0" xfId="0" applyFont="1" applyFill="1" applyAlignment="1">
      <alignment vertical="top"/>
    </xf>
    <xf numFmtId="4" fontId="2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2" fontId="1" fillId="0" borderId="1" xfId="0" applyNumberFormat="1" applyFont="1" applyFill="1" applyBorder="1" applyAlignment="1">
      <alignment horizontal="center" vertical="top" wrapText="1"/>
    </xf>
    <xf numFmtId="4" fontId="1" fillId="0" borderId="4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/>
    </xf>
    <xf numFmtId="4" fontId="1" fillId="0" borderId="1" xfId="0" applyNumberFormat="1" applyFont="1" applyFill="1" applyBorder="1" applyAlignment="1" applyProtection="1">
      <alignment horizontal="center" vertical="top" wrapText="1"/>
    </xf>
    <xf numFmtId="0" fontId="1" fillId="0" borderId="0" xfId="0" applyFont="1" applyFill="1" applyAlignment="1">
      <alignment horizontal="center"/>
    </xf>
    <xf numFmtId="4" fontId="6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left" vertical="top" wrapText="1"/>
    </xf>
    <xf numFmtId="0" fontId="7" fillId="0" borderId="0" xfId="0" applyFont="1" applyFill="1" applyAlignment="1">
      <alignment horizontal="left" wrapText="1"/>
    </xf>
    <xf numFmtId="0" fontId="3" fillId="0" borderId="0" xfId="0" applyFont="1" applyFill="1" applyAlignment="1">
      <alignment horizontal="left" vertical="top" wrapText="1"/>
    </xf>
    <xf numFmtId="1" fontId="3" fillId="0" borderId="0" xfId="0" applyNumberFormat="1" applyFont="1" applyFill="1" applyAlignment="1">
      <alignment horizontal="center" wrapText="1"/>
    </xf>
    <xf numFmtId="0" fontId="2" fillId="0" borderId="1" xfId="0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4" fontId="2" fillId="0" borderId="5" xfId="0" applyNumberFormat="1" applyFont="1" applyFill="1" applyBorder="1" applyAlignment="1">
      <alignment horizontal="center" vertical="top" wrapText="1"/>
    </xf>
    <xf numFmtId="4" fontId="2" fillId="0" borderId="6" xfId="0" applyNumberFormat="1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/>
    </xf>
    <xf numFmtId="2" fontId="1" fillId="0" borderId="1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2" fontId="1" fillId="0" borderId="2" xfId="0" applyNumberFormat="1" applyFont="1" applyFill="1" applyBorder="1" applyAlignment="1">
      <alignment horizontal="center" vertical="top" wrapText="1"/>
    </xf>
    <xf numFmtId="2" fontId="1" fillId="0" borderId="3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2" fontId="1" fillId="0" borderId="4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vertical="top" wrapText="1"/>
    </xf>
    <xf numFmtId="0" fontId="4" fillId="0" borderId="4" xfId="0" applyFont="1" applyFill="1" applyBorder="1" applyAlignment="1">
      <alignment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2"/>
  <sheetViews>
    <sheetView tabSelected="1" view="pageBreakPreview" zoomScale="70" zoomScaleNormal="82" zoomScaleSheetLayoutView="70" zoomScalePageLayoutView="60" workbookViewId="0">
      <selection activeCell="C40" sqref="A1:XFD1048576"/>
    </sheetView>
  </sheetViews>
  <sheetFormatPr defaultColWidth="9.140625" defaultRowHeight="12.75" x14ac:dyDescent="0.2"/>
  <cols>
    <col min="1" max="1" width="52.42578125" style="7" customWidth="1"/>
    <col min="2" max="2" width="22" style="7" customWidth="1"/>
    <col min="3" max="3" width="17.85546875" style="8" customWidth="1"/>
    <col min="4" max="13" width="16" style="8" customWidth="1"/>
    <col min="14" max="14" width="16" style="9" customWidth="1"/>
    <col min="15" max="16384" width="9.140625" style="7"/>
  </cols>
  <sheetData>
    <row r="1" spans="1:14" s="6" customFormat="1" ht="26.25" x14ac:dyDescent="0.3">
      <c r="A1" s="2"/>
      <c r="B1" s="3"/>
      <c r="C1" s="4"/>
      <c r="D1" s="4"/>
      <c r="E1" s="4"/>
      <c r="F1" s="4"/>
      <c r="G1" s="4"/>
      <c r="H1" s="4"/>
      <c r="I1" s="4"/>
      <c r="J1" s="4"/>
      <c r="K1" s="20" t="s">
        <v>41</v>
      </c>
      <c r="L1" s="20"/>
      <c r="M1" s="20"/>
      <c r="N1" s="5"/>
    </row>
    <row r="2" spans="1:14" s="6" customFormat="1" ht="26.25" x14ac:dyDescent="0.3">
      <c r="A2" s="2"/>
      <c r="B2" s="3"/>
      <c r="C2" s="4"/>
      <c r="D2" s="4"/>
      <c r="E2" s="4"/>
      <c r="F2" s="4"/>
      <c r="G2" s="4"/>
      <c r="H2" s="4"/>
      <c r="I2" s="4"/>
      <c r="J2" s="4"/>
      <c r="K2" s="20" t="s">
        <v>34</v>
      </c>
      <c r="L2" s="20"/>
      <c r="M2" s="20"/>
      <c r="N2" s="5"/>
    </row>
    <row r="3" spans="1:14" s="6" customFormat="1" ht="26.25" x14ac:dyDescent="0.3">
      <c r="A3" s="2"/>
      <c r="B3" s="3"/>
      <c r="C3" s="4"/>
      <c r="D3" s="4"/>
      <c r="E3" s="4"/>
      <c r="F3" s="4"/>
      <c r="G3" s="4"/>
      <c r="H3" s="4"/>
      <c r="I3" s="4"/>
      <c r="J3" s="4"/>
      <c r="K3" s="20" t="s">
        <v>35</v>
      </c>
      <c r="L3" s="20"/>
      <c r="M3" s="20"/>
      <c r="N3" s="20"/>
    </row>
    <row r="4" spans="1:14" s="6" customFormat="1" ht="26.25" x14ac:dyDescent="0.4">
      <c r="A4" s="2"/>
      <c r="B4" s="3"/>
      <c r="C4" s="4"/>
      <c r="D4" s="4"/>
      <c r="E4" s="4"/>
      <c r="F4" s="4"/>
      <c r="G4" s="4"/>
      <c r="H4" s="4"/>
      <c r="I4" s="4"/>
      <c r="J4" s="4"/>
      <c r="K4" s="21" t="s">
        <v>44</v>
      </c>
      <c r="L4" s="21"/>
      <c r="M4" s="21"/>
      <c r="N4" s="21"/>
    </row>
    <row r="5" spans="1:14" s="6" customFormat="1" ht="28.5" customHeight="1" x14ac:dyDescent="0.3">
      <c r="A5" s="2"/>
      <c r="B5" s="3"/>
      <c r="C5" s="4"/>
      <c r="D5" s="4"/>
      <c r="E5" s="4"/>
      <c r="F5" s="4"/>
      <c r="G5" s="4"/>
      <c r="H5" s="4"/>
      <c r="I5" s="4"/>
      <c r="J5" s="4"/>
      <c r="K5" s="3"/>
      <c r="L5" s="3"/>
      <c r="M5" s="3"/>
      <c r="N5" s="3"/>
    </row>
    <row r="6" spans="1:14" s="6" customFormat="1" ht="18.75" x14ac:dyDescent="0.3">
      <c r="A6" s="2"/>
      <c r="B6" s="3"/>
      <c r="C6" s="4"/>
      <c r="D6" s="4"/>
      <c r="E6" s="4"/>
      <c r="F6" s="4"/>
      <c r="G6" s="4"/>
      <c r="H6" s="4"/>
      <c r="I6" s="4"/>
      <c r="J6" s="4"/>
      <c r="K6" s="22" t="s">
        <v>42</v>
      </c>
      <c r="L6" s="22"/>
      <c r="M6" s="22"/>
      <c r="N6" s="22"/>
    </row>
    <row r="7" spans="1:14" s="6" customFormat="1" ht="22.5" customHeight="1" x14ac:dyDescent="0.3">
      <c r="A7" s="19" t="s">
        <v>43</v>
      </c>
      <c r="B7" s="19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</row>
    <row r="8" spans="1:14" s="6" customFormat="1" ht="22.5" customHeight="1" x14ac:dyDescent="0.3">
      <c r="A8" s="23" t="s">
        <v>28</v>
      </c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</row>
    <row r="9" spans="1:14" ht="20.25" customHeight="1" x14ac:dyDescent="0.2"/>
    <row r="10" spans="1:14" s="10" customFormat="1" ht="18.75" customHeight="1" x14ac:dyDescent="0.25">
      <c r="A10" s="24" t="s">
        <v>0</v>
      </c>
      <c r="B10" s="24" t="s">
        <v>1</v>
      </c>
      <c r="C10" s="25" t="s">
        <v>2</v>
      </c>
      <c r="D10" s="26" t="s">
        <v>60</v>
      </c>
      <c r="E10" s="26"/>
      <c r="F10" s="26"/>
      <c r="G10" s="26"/>
      <c r="H10" s="26"/>
      <c r="I10" s="26"/>
      <c r="J10" s="26"/>
      <c r="K10" s="26"/>
      <c r="L10" s="26"/>
      <c r="M10" s="27"/>
      <c r="N10" s="28" t="s">
        <v>3</v>
      </c>
    </row>
    <row r="11" spans="1:14" s="10" customFormat="1" ht="27.75" customHeight="1" x14ac:dyDescent="0.25">
      <c r="A11" s="24"/>
      <c r="B11" s="24"/>
      <c r="C11" s="25"/>
      <c r="D11" s="11" t="s">
        <v>4</v>
      </c>
      <c r="E11" s="11" t="s">
        <v>5</v>
      </c>
      <c r="F11" s="11" t="s">
        <v>6</v>
      </c>
      <c r="G11" s="11" t="s">
        <v>7</v>
      </c>
      <c r="H11" s="11" t="s">
        <v>8</v>
      </c>
      <c r="I11" s="11" t="s">
        <v>9</v>
      </c>
      <c r="J11" s="11" t="s">
        <v>10</v>
      </c>
      <c r="K11" s="11" t="s">
        <v>11</v>
      </c>
      <c r="L11" s="11" t="s">
        <v>12</v>
      </c>
      <c r="M11" s="11" t="s">
        <v>13</v>
      </c>
      <c r="N11" s="28"/>
    </row>
    <row r="12" spans="1:14" x14ac:dyDescent="0.2">
      <c r="A12" s="29" t="s">
        <v>27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</row>
    <row r="13" spans="1:14" x14ac:dyDescent="0.2">
      <c r="A13" s="29" t="s">
        <v>14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</row>
    <row r="14" spans="1:14" x14ac:dyDescent="0.2">
      <c r="A14" s="30" t="s">
        <v>38</v>
      </c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</row>
    <row r="15" spans="1:14" x14ac:dyDescent="0.2">
      <c r="A15" s="29" t="s">
        <v>15</v>
      </c>
      <c r="B15" s="29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</row>
    <row r="16" spans="1:14" x14ac:dyDescent="0.2">
      <c r="A16" s="29" t="s">
        <v>46</v>
      </c>
      <c r="B16" s="12" t="s">
        <v>16</v>
      </c>
      <c r="C16" s="1">
        <f>SUM(D16:M16)</f>
        <v>75332642.590000004</v>
      </c>
      <c r="D16" s="1">
        <f>D18+D20</f>
        <v>4852844.1500000004</v>
      </c>
      <c r="E16" s="1">
        <f t="shared" ref="E16:M16" si="0">E18+E20</f>
        <v>7562491.1400000006</v>
      </c>
      <c r="F16" s="1">
        <f t="shared" si="0"/>
        <v>7562491.1400000006</v>
      </c>
      <c r="G16" s="1">
        <f t="shared" si="0"/>
        <v>7907830.8799999999</v>
      </c>
      <c r="H16" s="1">
        <f t="shared" si="0"/>
        <v>7907830.8799999999</v>
      </c>
      <c r="I16" s="1">
        <f t="shared" si="0"/>
        <v>7907830.8799999999</v>
      </c>
      <c r="J16" s="1">
        <f t="shared" si="0"/>
        <v>7907830.8799999999</v>
      </c>
      <c r="K16" s="1">
        <f t="shared" si="0"/>
        <v>7907830.8799999999</v>
      </c>
      <c r="L16" s="1">
        <f t="shared" si="0"/>
        <v>7907830.8799999999</v>
      </c>
      <c r="M16" s="1">
        <f t="shared" si="0"/>
        <v>7907830.8799999999</v>
      </c>
      <c r="N16" s="31" t="s">
        <v>17</v>
      </c>
    </row>
    <row r="17" spans="1:14" ht="40.5" customHeight="1" x14ac:dyDescent="0.2">
      <c r="A17" s="29"/>
      <c r="B17" s="12" t="s">
        <v>18</v>
      </c>
      <c r="C17" s="1">
        <f t="shared" ref="C17:C31" si="1">SUM(D17:M17)</f>
        <v>75332642.590000004</v>
      </c>
      <c r="D17" s="1">
        <f>D19+D21</f>
        <v>4852844.1500000004</v>
      </c>
      <c r="E17" s="1">
        <f t="shared" ref="E17:M17" si="2">E19+E21</f>
        <v>7562491.1400000006</v>
      </c>
      <c r="F17" s="1">
        <f t="shared" si="2"/>
        <v>7562491.1400000006</v>
      </c>
      <c r="G17" s="1">
        <f t="shared" si="2"/>
        <v>7907830.8799999999</v>
      </c>
      <c r="H17" s="1">
        <f t="shared" si="2"/>
        <v>7907830.8799999999</v>
      </c>
      <c r="I17" s="1">
        <f t="shared" si="2"/>
        <v>7907830.8799999999</v>
      </c>
      <c r="J17" s="1">
        <f t="shared" si="2"/>
        <v>7907830.8799999999</v>
      </c>
      <c r="K17" s="1">
        <f t="shared" si="2"/>
        <v>7907830.8799999999</v>
      </c>
      <c r="L17" s="1">
        <f t="shared" si="2"/>
        <v>7907830.8799999999</v>
      </c>
      <c r="M17" s="1">
        <f t="shared" si="2"/>
        <v>7907830.8799999999</v>
      </c>
      <c r="N17" s="31"/>
    </row>
    <row r="18" spans="1:14" x14ac:dyDescent="0.2">
      <c r="A18" s="29" t="s">
        <v>53</v>
      </c>
      <c r="B18" s="12" t="s">
        <v>16</v>
      </c>
      <c r="C18" s="1">
        <f t="shared" si="1"/>
        <v>66555112.99000001</v>
      </c>
      <c r="D18" s="1">
        <f t="shared" ref="D18:M18" si="3">D19</f>
        <v>4151880.95</v>
      </c>
      <c r="E18" s="1">
        <f t="shared" si="3"/>
        <v>6861527.9400000004</v>
      </c>
      <c r="F18" s="1">
        <f t="shared" si="3"/>
        <v>6861527.9400000004</v>
      </c>
      <c r="G18" s="1">
        <f t="shared" si="3"/>
        <v>6954310.8799999999</v>
      </c>
      <c r="H18" s="1">
        <f t="shared" si="3"/>
        <v>6954310.8799999999</v>
      </c>
      <c r="I18" s="1">
        <f t="shared" si="3"/>
        <v>6954310.8799999999</v>
      </c>
      <c r="J18" s="1">
        <f t="shared" si="3"/>
        <v>6954310.8799999999</v>
      </c>
      <c r="K18" s="1">
        <f t="shared" si="3"/>
        <v>6954310.8799999999</v>
      </c>
      <c r="L18" s="1">
        <f t="shared" si="3"/>
        <v>6954310.8799999999</v>
      </c>
      <c r="M18" s="1">
        <f t="shared" si="3"/>
        <v>6954310.8799999999</v>
      </c>
      <c r="N18" s="31" t="s">
        <v>17</v>
      </c>
    </row>
    <row r="19" spans="1:14" ht="25.5" x14ac:dyDescent="0.2">
      <c r="A19" s="29"/>
      <c r="B19" s="12" t="s">
        <v>18</v>
      </c>
      <c r="C19" s="1">
        <f t="shared" si="1"/>
        <v>66555112.99000001</v>
      </c>
      <c r="D19" s="1">
        <v>4151880.95</v>
      </c>
      <c r="E19" s="1">
        <v>6861527.9400000004</v>
      </c>
      <c r="F19" s="1">
        <v>6861527.9400000004</v>
      </c>
      <c r="G19" s="1">
        <v>6954310.8799999999</v>
      </c>
      <c r="H19" s="1">
        <v>6954310.8799999999</v>
      </c>
      <c r="I19" s="1">
        <v>6954310.8799999999</v>
      </c>
      <c r="J19" s="1">
        <v>6954310.8799999999</v>
      </c>
      <c r="K19" s="1">
        <v>6954310.8799999999</v>
      </c>
      <c r="L19" s="1">
        <v>6954310.8799999999</v>
      </c>
      <c r="M19" s="1">
        <v>6954310.8799999999</v>
      </c>
      <c r="N19" s="31"/>
    </row>
    <row r="20" spans="1:14" x14ac:dyDescent="0.2">
      <c r="A20" s="29" t="s">
        <v>54</v>
      </c>
      <c r="B20" s="12" t="s">
        <v>16</v>
      </c>
      <c r="C20" s="1">
        <f t="shared" si="1"/>
        <v>8777529.5999999996</v>
      </c>
      <c r="D20" s="1">
        <f t="shared" ref="D20:M20" si="4">D21</f>
        <v>700963.2</v>
      </c>
      <c r="E20" s="1">
        <f t="shared" si="4"/>
        <v>700963.2</v>
      </c>
      <c r="F20" s="1">
        <f t="shared" si="4"/>
        <v>700963.2</v>
      </c>
      <c r="G20" s="1">
        <f t="shared" si="4"/>
        <v>953520</v>
      </c>
      <c r="H20" s="1">
        <f t="shared" si="4"/>
        <v>953520</v>
      </c>
      <c r="I20" s="1">
        <f t="shared" si="4"/>
        <v>953520</v>
      </c>
      <c r="J20" s="1">
        <f t="shared" si="4"/>
        <v>953520</v>
      </c>
      <c r="K20" s="1">
        <f t="shared" si="4"/>
        <v>953520</v>
      </c>
      <c r="L20" s="1">
        <f t="shared" si="4"/>
        <v>953520</v>
      </c>
      <c r="M20" s="1">
        <f t="shared" si="4"/>
        <v>953520</v>
      </c>
      <c r="N20" s="31" t="s">
        <v>17</v>
      </c>
    </row>
    <row r="21" spans="1:14" ht="25.5" x14ac:dyDescent="0.2">
      <c r="A21" s="29"/>
      <c r="B21" s="12" t="s">
        <v>18</v>
      </c>
      <c r="C21" s="1">
        <f t="shared" si="1"/>
        <v>8777529.5999999996</v>
      </c>
      <c r="D21" s="1">
        <v>700963.2</v>
      </c>
      <c r="E21" s="1">
        <v>700963.2</v>
      </c>
      <c r="F21" s="1">
        <v>700963.2</v>
      </c>
      <c r="G21" s="1">
        <v>953520</v>
      </c>
      <c r="H21" s="1">
        <v>953520</v>
      </c>
      <c r="I21" s="1">
        <v>953520</v>
      </c>
      <c r="J21" s="1">
        <v>953520</v>
      </c>
      <c r="K21" s="1">
        <v>953520</v>
      </c>
      <c r="L21" s="1">
        <v>953520</v>
      </c>
      <c r="M21" s="1">
        <v>953520</v>
      </c>
      <c r="N21" s="31"/>
    </row>
    <row r="22" spans="1:14" x14ac:dyDescent="0.2">
      <c r="A22" s="29" t="s">
        <v>56</v>
      </c>
      <c r="B22" s="12" t="s">
        <v>16</v>
      </c>
      <c r="C22" s="1">
        <f t="shared" si="1"/>
        <v>65590763.129999988</v>
      </c>
      <c r="D22" s="1">
        <f>D24+D26</f>
        <v>3683614.07</v>
      </c>
      <c r="E22" s="1">
        <f t="shared" ref="E22:M22" si="5">E24+E26</f>
        <v>3683674.11</v>
      </c>
      <c r="F22" s="1">
        <f t="shared" si="5"/>
        <v>3683674.11</v>
      </c>
      <c r="G22" s="1">
        <f t="shared" si="5"/>
        <v>7791400.1200000001</v>
      </c>
      <c r="H22" s="1">
        <f t="shared" si="5"/>
        <v>7791400.1200000001</v>
      </c>
      <c r="I22" s="1">
        <f t="shared" si="5"/>
        <v>7791400.1200000001</v>
      </c>
      <c r="J22" s="1">
        <f t="shared" si="5"/>
        <v>7791400.1200000001</v>
      </c>
      <c r="K22" s="1">
        <f t="shared" si="5"/>
        <v>7791400.1200000001</v>
      </c>
      <c r="L22" s="1">
        <f t="shared" si="5"/>
        <v>7791400.1200000001</v>
      </c>
      <c r="M22" s="1">
        <f t="shared" si="5"/>
        <v>7791400.1200000001</v>
      </c>
      <c r="N22" s="31" t="s">
        <v>17</v>
      </c>
    </row>
    <row r="23" spans="1:14" ht="51" customHeight="1" x14ac:dyDescent="0.2">
      <c r="A23" s="29"/>
      <c r="B23" s="12" t="s">
        <v>18</v>
      </c>
      <c r="C23" s="1">
        <f t="shared" si="1"/>
        <v>65590763.129999988</v>
      </c>
      <c r="D23" s="1">
        <f>D25+D27</f>
        <v>3683614.07</v>
      </c>
      <c r="E23" s="1">
        <f t="shared" ref="E23:M23" si="6">E25+E27</f>
        <v>3683674.11</v>
      </c>
      <c r="F23" s="1">
        <f t="shared" si="6"/>
        <v>3683674.11</v>
      </c>
      <c r="G23" s="1">
        <f t="shared" si="6"/>
        <v>7791400.1200000001</v>
      </c>
      <c r="H23" s="1">
        <f t="shared" si="6"/>
        <v>7791400.1200000001</v>
      </c>
      <c r="I23" s="1">
        <f t="shared" si="6"/>
        <v>7791400.1200000001</v>
      </c>
      <c r="J23" s="1">
        <f t="shared" si="6"/>
        <v>7791400.1200000001</v>
      </c>
      <c r="K23" s="1">
        <f t="shared" si="6"/>
        <v>7791400.1200000001</v>
      </c>
      <c r="L23" s="1">
        <f t="shared" si="6"/>
        <v>7791400.1200000001</v>
      </c>
      <c r="M23" s="1">
        <f t="shared" si="6"/>
        <v>7791400.1200000001</v>
      </c>
      <c r="N23" s="31"/>
    </row>
    <row r="24" spans="1:14" x14ac:dyDescent="0.2">
      <c r="A24" s="29" t="s">
        <v>45</v>
      </c>
      <c r="B24" s="12" t="s">
        <v>16</v>
      </c>
      <c r="C24" s="1">
        <f t="shared" si="1"/>
        <v>59512879.090000004</v>
      </c>
      <c r="D24" s="1">
        <f t="shared" ref="D24:M24" si="7">D25</f>
        <v>2876526.03</v>
      </c>
      <c r="E24" s="1">
        <f t="shared" si="7"/>
        <v>2876526.03</v>
      </c>
      <c r="F24" s="1">
        <f t="shared" si="7"/>
        <v>2876526.03</v>
      </c>
      <c r="G24" s="1">
        <f t="shared" si="7"/>
        <v>7269043</v>
      </c>
      <c r="H24" s="1">
        <f t="shared" si="7"/>
        <v>7269043</v>
      </c>
      <c r="I24" s="1">
        <f t="shared" si="7"/>
        <v>7269043</v>
      </c>
      <c r="J24" s="1">
        <f t="shared" si="7"/>
        <v>7269043</v>
      </c>
      <c r="K24" s="1">
        <f t="shared" si="7"/>
        <v>7269043</v>
      </c>
      <c r="L24" s="1">
        <f t="shared" si="7"/>
        <v>7269043</v>
      </c>
      <c r="M24" s="1">
        <f t="shared" si="7"/>
        <v>7269043</v>
      </c>
      <c r="N24" s="31" t="s">
        <v>17</v>
      </c>
    </row>
    <row r="25" spans="1:14" ht="33" customHeight="1" x14ac:dyDescent="0.2">
      <c r="A25" s="29"/>
      <c r="B25" s="12" t="s">
        <v>18</v>
      </c>
      <c r="C25" s="1">
        <f t="shared" si="1"/>
        <v>59512879.090000004</v>
      </c>
      <c r="D25" s="1">
        <v>2876526.03</v>
      </c>
      <c r="E25" s="1">
        <v>2876526.03</v>
      </c>
      <c r="F25" s="1">
        <v>2876526.03</v>
      </c>
      <c r="G25" s="1">
        <f>6416180+852863</f>
        <v>7269043</v>
      </c>
      <c r="H25" s="1">
        <f t="shared" ref="H25:M25" si="8">6416180+852863</f>
        <v>7269043</v>
      </c>
      <c r="I25" s="1">
        <f t="shared" si="8"/>
        <v>7269043</v>
      </c>
      <c r="J25" s="1">
        <f t="shared" si="8"/>
        <v>7269043</v>
      </c>
      <c r="K25" s="1">
        <f t="shared" si="8"/>
        <v>7269043</v>
      </c>
      <c r="L25" s="1">
        <f t="shared" si="8"/>
        <v>7269043</v>
      </c>
      <c r="M25" s="1">
        <f t="shared" si="8"/>
        <v>7269043</v>
      </c>
      <c r="N25" s="31"/>
    </row>
    <row r="26" spans="1:14" ht="27.75" customHeight="1" x14ac:dyDescent="0.2">
      <c r="A26" s="29" t="s">
        <v>40</v>
      </c>
      <c r="B26" s="12" t="s">
        <v>16</v>
      </c>
      <c r="C26" s="1">
        <f t="shared" si="1"/>
        <v>6077884.040000001</v>
      </c>
      <c r="D26" s="1">
        <f t="shared" ref="D26:M28" si="9">D27</f>
        <v>807088.04</v>
      </c>
      <c r="E26" s="1">
        <f t="shared" si="9"/>
        <v>807148.08</v>
      </c>
      <c r="F26" s="1">
        <f t="shared" si="9"/>
        <v>807148.08</v>
      </c>
      <c r="G26" s="1">
        <f t="shared" si="9"/>
        <v>522357.12</v>
      </c>
      <c r="H26" s="1">
        <f t="shared" si="9"/>
        <v>522357.12</v>
      </c>
      <c r="I26" s="1">
        <f t="shared" si="9"/>
        <v>522357.12</v>
      </c>
      <c r="J26" s="1">
        <f t="shared" si="9"/>
        <v>522357.12</v>
      </c>
      <c r="K26" s="1">
        <f t="shared" si="9"/>
        <v>522357.12</v>
      </c>
      <c r="L26" s="1">
        <f t="shared" si="9"/>
        <v>522357.12</v>
      </c>
      <c r="M26" s="1">
        <f t="shared" si="9"/>
        <v>522357.12</v>
      </c>
      <c r="N26" s="31" t="s">
        <v>17</v>
      </c>
    </row>
    <row r="27" spans="1:14" ht="30.75" customHeight="1" x14ac:dyDescent="0.2">
      <c r="A27" s="29"/>
      <c r="B27" s="12" t="s">
        <v>19</v>
      </c>
      <c r="C27" s="1">
        <f t="shared" si="1"/>
        <v>6077884.040000001</v>
      </c>
      <c r="D27" s="1">
        <v>807088.04</v>
      </c>
      <c r="E27" s="1">
        <v>807148.08</v>
      </c>
      <c r="F27" s="1">
        <v>807148.08</v>
      </c>
      <c r="G27" s="1">
        <v>522357.12</v>
      </c>
      <c r="H27" s="1">
        <v>522357.12</v>
      </c>
      <c r="I27" s="1">
        <v>522357.12</v>
      </c>
      <c r="J27" s="1">
        <v>522357.12</v>
      </c>
      <c r="K27" s="1">
        <v>522357.12</v>
      </c>
      <c r="L27" s="1">
        <v>522357.12</v>
      </c>
      <c r="M27" s="1">
        <v>522357.12</v>
      </c>
      <c r="N27" s="31"/>
    </row>
    <row r="28" spans="1:14" ht="24.75" customHeight="1" x14ac:dyDescent="0.2">
      <c r="A28" s="29" t="s">
        <v>47</v>
      </c>
      <c r="B28" s="12" t="s">
        <v>16</v>
      </c>
      <c r="C28" s="1">
        <f t="shared" si="1"/>
        <v>0</v>
      </c>
      <c r="D28" s="1">
        <f t="shared" si="9"/>
        <v>0</v>
      </c>
      <c r="E28" s="1">
        <f t="shared" si="9"/>
        <v>0</v>
      </c>
      <c r="F28" s="1">
        <f t="shared" si="9"/>
        <v>0</v>
      </c>
      <c r="G28" s="1">
        <f t="shared" si="9"/>
        <v>0</v>
      </c>
      <c r="H28" s="1">
        <f t="shared" si="9"/>
        <v>0</v>
      </c>
      <c r="I28" s="1">
        <f t="shared" si="9"/>
        <v>0</v>
      </c>
      <c r="J28" s="1">
        <f t="shared" si="9"/>
        <v>0</v>
      </c>
      <c r="K28" s="1">
        <f t="shared" si="9"/>
        <v>0</v>
      </c>
      <c r="L28" s="1">
        <f t="shared" si="9"/>
        <v>0</v>
      </c>
      <c r="M28" s="1">
        <f t="shared" si="9"/>
        <v>0</v>
      </c>
      <c r="N28" s="31" t="s">
        <v>17</v>
      </c>
    </row>
    <row r="29" spans="1:14" ht="32.25" customHeight="1" x14ac:dyDescent="0.2">
      <c r="A29" s="29"/>
      <c r="B29" s="12" t="s">
        <v>19</v>
      </c>
      <c r="C29" s="1">
        <f t="shared" si="1"/>
        <v>0</v>
      </c>
      <c r="D29" s="1">
        <v>0</v>
      </c>
      <c r="E29" s="1">
        <v>0</v>
      </c>
      <c r="F29" s="1">
        <v>0</v>
      </c>
      <c r="G29" s="1">
        <v>0</v>
      </c>
      <c r="H29" s="1">
        <v>0</v>
      </c>
      <c r="I29" s="1">
        <v>0</v>
      </c>
      <c r="J29" s="1">
        <v>0</v>
      </c>
      <c r="K29" s="1">
        <v>0</v>
      </c>
      <c r="L29" s="1">
        <v>0</v>
      </c>
      <c r="M29" s="1">
        <v>0</v>
      </c>
      <c r="N29" s="31"/>
    </row>
    <row r="30" spans="1:14" ht="15" customHeight="1" x14ac:dyDescent="0.2">
      <c r="A30" s="29" t="s">
        <v>26</v>
      </c>
      <c r="B30" s="12" t="s">
        <v>16</v>
      </c>
      <c r="C30" s="1">
        <f t="shared" si="1"/>
        <v>140923405.72</v>
      </c>
      <c r="D30" s="1">
        <f>D22+D16+D29</f>
        <v>8536458.2200000007</v>
      </c>
      <c r="E30" s="1">
        <f t="shared" ref="E30:M30" si="10">E22+E16+E29</f>
        <v>11246165.25</v>
      </c>
      <c r="F30" s="1">
        <f t="shared" si="10"/>
        <v>11246165.25</v>
      </c>
      <c r="G30" s="1">
        <f t="shared" si="10"/>
        <v>15699231</v>
      </c>
      <c r="H30" s="1">
        <f t="shared" si="10"/>
        <v>15699231</v>
      </c>
      <c r="I30" s="1">
        <f t="shared" si="10"/>
        <v>15699231</v>
      </c>
      <c r="J30" s="1">
        <f t="shared" si="10"/>
        <v>15699231</v>
      </c>
      <c r="K30" s="1">
        <f t="shared" si="10"/>
        <v>15699231</v>
      </c>
      <c r="L30" s="1">
        <f t="shared" si="10"/>
        <v>15699231</v>
      </c>
      <c r="M30" s="1">
        <f t="shared" si="10"/>
        <v>15699231</v>
      </c>
      <c r="N30" s="13" t="s">
        <v>20</v>
      </c>
    </row>
    <row r="31" spans="1:14" ht="27.75" customHeight="1" x14ac:dyDescent="0.2">
      <c r="A31" s="29"/>
      <c r="B31" s="12" t="s">
        <v>19</v>
      </c>
      <c r="C31" s="1">
        <f t="shared" si="1"/>
        <v>140923405.72</v>
      </c>
      <c r="D31" s="1">
        <f t="shared" ref="D31" si="11">D23+D17+D29</f>
        <v>8536458.2200000007</v>
      </c>
      <c r="E31" s="1">
        <f t="shared" ref="E31:M31" si="12">E23+E17+E29</f>
        <v>11246165.25</v>
      </c>
      <c r="F31" s="1">
        <f t="shared" si="12"/>
        <v>11246165.25</v>
      </c>
      <c r="G31" s="1">
        <f t="shared" si="12"/>
        <v>15699231</v>
      </c>
      <c r="H31" s="1">
        <f t="shared" si="12"/>
        <v>15699231</v>
      </c>
      <c r="I31" s="1">
        <f t="shared" si="12"/>
        <v>15699231</v>
      </c>
      <c r="J31" s="1">
        <f t="shared" si="12"/>
        <v>15699231</v>
      </c>
      <c r="K31" s="1">
        <f t="shared" si="12"/>
        <v>15699231</v>
      </c>
      <c r="L31" s="1">
        <f t="shared" si="12"/>
        <v>15699231</v>
      </c>
      <c r="M31" s="1">
        <f t="shared" si="12"/>
        <v>15699231</v>
      </c>
      <c r="N31" s="13" t="s">
        <v>20</v>
      </c>
    </row>
    <row r="32" spans="1:14" ht="15" customHeight="1" x14ac:dyDescent="0.2">
      <c r="A32" s="29" t="s">
        <v>31</v>
      </c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</row>
    <row r="33" spans="1:14" ht="15" customHeight="1" x14ac:dyDescent="0.2">
      <c r="A33" s="29" t="s">
        <v>32</v>
      </c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</row>
    <row r="34" spans="1:14" ht="15" customHeight="1" x14ac:dyDescent="0.2">
      <c r="A34" s="29" t="s">
        <v>29</v>
      </c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</row>
    <row r="35" spans="1:14" x14ac:dyDescent="0.2">
      <c r="A35" s="29" t="s">
        <v>48</v>
      </c>
      <c r="B35" s="12" t="s">
        <v>16</v>
      </c>
      <c r="C35" s="1">
        <f t="shared" ref="C35:C46" si="13">SUM(D35:M35)</f>
        <v>18121189928.800007</v>
      </c>
      <c r="D35" s="1">
        <f>SUM(D36:D37)</f>
        <v>1812118992.8800001</v>
      </c>
      <c r="E35" s="1">
        <f t="shared" ref="E35:M35" si="14">SUM(E36:E37)</f>
        <v>1812118992.8800001</v>
      </c>
      <c r="F35" s="1">
        <f t="shared" si="14"/>
        <v>1812118992.8800001</v>
      </c>
      <c r="G35" s="1">
        <f t="shared" si="14"/>
        <v>1812118992.8800001</v>
      </c>
      <c r="H35" s="1">
        <f t="shared" si="14"/>
        <v>1812118992.8800001</v>
      </c>
      <c r="I35" s="1">
        <f t="shared" si="14"/>
        <v>1812118992.8800001</v>
      </c>
      <c r="J35" s="1">
        <f t="shared" si="14"/>
        <v>1812118992.8800001</v>
      </c>
      <c r="K35" s="1">
        <f t="shared" si="14"/>
        <v>1812118992.8800001</v>
      </c>
      <c r="L35" s="1">
        <f t="shared" si="14"/>
        <v>1812118992.8800001</v>
      </c>
      <c r="M35" s="1">
        <f t="shared" si="14"/>
        <v>1812118992.8800001</v>
      </c>
      <c r="N35" s="31" t="s">
        <v>17</v>
      </c>
    </row>
    <row r="36" spans="1:14" ht="25.5" x14ac:dyDescent="0.2">
      <c r="A36" s="29"/>
      <c r="B36" s="12" t="s">
        <v>19</v>
      </c>
      <c r="C36" s="1">
        <f t="shared" si="13"/>
        <v>0</v>
      </c>
      <c r="D36" s="1"/>
      <c r="E36" s="1"/>
      <c r="F36" s="1"/>
      <c r="G36" s="1"/>
      <c r="H36" s="1"/>
      <c r="I36" s="1"/>
      <c r="J36" s="1"/>
      <c r="K36" s="1"/>
      <c r="L36" s="1"/>
      <c r="M36" s="1"/>
      <c r="N36" s="31"/>
    </row>
    <row r="37" spans="1:14" ht="38.25" x14ac:dyDescent="0.2">
      <c r="A37" s="29"/>
      <c r="B37" s="12" t="s">
        <v>21</v>
      </c>
      <c r="C37" s="1">
        <f t="shared" si="13"/>
        <v>18121189928.800007</v>
      </c>
      <c r="D37" s="1">
        <v>1812118992.8800001</v>
      </c>
      <c r="E37" s="1">
        <v>1812118992.8800001</v>
      </c>
      <c r="F37" s="1">
        <v>1812118992.8800001</v>
      </c>
      <c r="G37" s="1">
        <v>1812118992.8800001</v>
      </c>
      <c r="H37" s="1">
        <v>1812118992.8800001</v>
      </c>
      <c r="I37" s="1">
        <v>1812118992.8800001</v>
      </c>
      <c r="J37" s="1">
        <v>1812118992.8800001</v>
      </c>
      <c r="K37" s="1">
        <v>1812118992.8800001</v>
      </c>
      <c r="L37" s="1">
        <v>1812118992.8800001</v>
      </c>
      <c r="M37" s="1">
        <v>1812118992.8800001</v>
      </c>
      <c r="N37" s="31"/>
    </row>
    <row r="38" spans="1:14" ht="19.5" customHeight="1" x14ac:dyDescent="0.2">
      <c r="A38" s="29" t="s">
        <v>49</v>
      </c>
      <c r="B38" s="12" t="s">
        <v>16</v>
      </c>
      <c r="C38" s="1">
        <f t="shared" si="13"/>
        <v>0</v>
      </c>
      <c r="D38" s="1">
        <f>D39</f>
        <v>0</v>
      </c>
      <c r="E38" s="1">
        <f t="shared" ref="E38:M38" si="15">E39</f>
        <v>0</v>
      </c>
      <c r="F38" s="1">
        <f t="shared" si="15"/>
        <v>0</v>
      </c>
      <c r="G38" s="1">
        <f t="shared" si="15"/>
        <v>0</v>
      </c>
      <c r="H38" s="1">
        <f t="shared" si="15"/>
        <v>0</v>
      </c>
      <c r="I38" s="1">
        <f t="shared" si="15"/>
        <v>0</v>
      </c>
      <c r="J38" s="1">
        <f t="shared" si="15"/>
        <v>0</v>
      </c>
      <c r="K38" s="1">
        <f t="shared" si="15"/>
        <v>0</v>
      </c>
      <c r="L38" s="1">
        <f t="shared" si="15"/>
        <v>0</v>
      </c>
      <c r="M38" s="1">
        <f t="shared" si="15"/>
        <v>0</v>
      </c>
      <c r="N38" s="31" t="s">
        <v>22</v>
      </c>
    </row>
    <row r="39" spans="1:14" ht="44.25" customHeight="1" x14ac:dyDescent="0.2">
      <c r="A39" s="29"/>
      <c r="B39" s="12" t="s">
        <v>19</v>
      </c>
      <c r="C39" s="1">
        <f t="shared" si="13"/>
        <v>0</v>
      </c>
      <c r="D39" s="1"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31"/>
    </row>
    <row r="40" spans="1:14" ht="19.5" customHeight="1" x14ac:dyDescent="0.2">
      <c r="A40" s="32" t="s">
        <v>55</v>
      </c>
      <c r="B40" s="12" t="s">
        <v>16</v>
      </c>
      <c r="C40" s="1">
        <f t="shared" si="13"/>
        <v>0</v>
      </c>
      <c r="D40" s="1">
        <f>SUM(D41:D42)</f>
        <v>0</v>
      </c>
      <c r="E40" s="1">
        <f t="shared" ref="E40:M40" si="16">SUM(E41:E42)</f>
        <v>0</v>
      </c>
      <c r="F40" s="1">
        <f t="shared" si="16"/>
        <v>0</v>
      </c>
      <c r="G40" s="1">
        <f t="shared" si="16"/>
        <v>0</v>
      </c>
      <c r="H40" s="1">
        <f t="shared" si="16"/>
        <v>0</v>
      </c>
      <c r="I40" s="1">
        <f t="shared" si="16"/>
        <v>0</v>
      </c>
      <c r="J40" s="1">
        <f t="shared" si="16"/>
        <v>0</v>
      </c>
      <c r="K40" s="1">
        <f t="shared" si="16"/>
        <v>0</v>
      </c>
      <c r="L40" s="1">
        <f t="shared" si="16"/>
        <v>0</v>
      </c>
      <c r="M40" s="1">
        <f t="shared" si="16"/>
        <v>0</v>
      </c>
      <c r="N40" s="34" t="s">
        <v>22</v>
      </c>
    </row>
    <row r="41" spans="1:14" ht="42" customHeight="1" x14ac:dyDescent="0.2">
      <c r="A41" s="33"/>
      <c r="B41" s="12" t="s">
        <v>24</v>
      </c>
      <c r="C41" s="1">
        <f t="shared" si="13"/>
        <v>0</v>
      </c>
      <c r="D41" s="1">
        <v>0</v>
      </c>
      <c r="E41" s="1">
        <v>0</v>
      </c>
      <c r="F41" s="1">
        <v>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35"/>
    </row>
    <row r="42" spans="1:14" ht="30" customHeight="1" x14ac:dyDescent="0.2">
      <c r="A42" s="33"/>
      <c r="B42" s="12" t="s">
        <v>19</v>
      </c>
      <c r="C42" s="1">
        <f t="shared" si="13"/>
        <v>0</v>
      </c>
      <c r="D42" s="1">
        <v>0</v>
      </c>
      <c r="E42" s="1">
        <v>0</v>
      </c>
      <c r="F42" s="1">
        <v>0</v>
      </c>
      <c r="G42" s="1">
        <v>0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35"/>
    </row>
    <row r="43" spans="1:14" x14ac:dyDescent="0.2">
      <c r="A43" s="29" t="s">
        <v>33</v>
      </c>
      <c r="B43" s="12" t="s">
        <v>16</v>
      </c>
      <c r="C43" s="1">
        <f t="shared" si="13"/>
        <v>18121189928.800007</v>
      </c>
      <c r="D43" s="1">
        <f>D35+D38+D40</f>
        <v>1812118992.8800001</v>
      </c>
      <c r="E43" s="1">
        <f t="shared" ref="E43:M43" si="17">E35+E38+E40</f>
        <v>1812118992.8800001</v>
      </c>
      <c r="F43" s="1">
        <f t="shared" si="17"/>
        <v>1812118992.8800001</v>
      </c>
      <c r="G43" s="1">
        <f t="shared" si="17"/>
        <v>1812118992.8800001</v>
      </c>
      <c r="H43" s="1">
        <f t="shared" si="17"/>
        <v>1812118992.8800001</v>
      </c>
      <c r="I43" s="1">
        <f t="shared" si="17"/>
        <v>1812118992.8800001</v>
      </c>
      <c r="J43" s="1">
        <f t="shared" si="17"/>
        <v>1812118992.8800001</v>
      </c>
      <c r="K43" s="1">
        <f t="shared" si="17"/>
        <v>1812118992.8800001</v>
      </c>
      <c r="L43" s="1">
        <f t="shared" si="17"/>
        <v>1812118992.8800001</v>
      </c>
      <c r="M43" s="1">
        <f t="shared" si="17"/>
        <v>1812118992.8800001</v>
      </c>
      <c r="N43" s="13" t="s">
        <v>20</v>
      </c>
    </row>
    <row r="44" spans="1:14" ht="39.75" customHeight="1" x14ac:dyDescent="0.2">
      <c r="A44" s="29"/>
      <c r="B44" s="12" t="s">
        <v>24</v>
      </c>
      <c r="C44" s="1">
        <f t="shared" si="13"/>
        <v>0</v>
      </c>
      <c r="D44" s="1">
        <f>D41</f>
        <v>0</v>
      </c>
      <c r="E44" s="1">
        <f t="shared" ref="E44:M44" si="18">E41</f>
        <v>0</v>
      </c>
      <c r="F44" s="1">
        <f t="shared" si="18"/>
        <v>0</v>
      </c>
      <c r="G44" s="1">
        <f t="shared" si="18"/>
        <v>0</v>
      </c>
      <c r="H44" s="1">
        <f t="shared" si="18"/>
        <v>0</v>
      </c>
      <c r="I44" s="1">
        <f t="shared" si="18"/>
        <v>0</v>
      </c>
      <c r="J44" s="1">
        <f t="shared" si="18"/>
        <v>0</v>
      </c>
      <c r="K44" s="1">
        <f t="shared" si="18"/>
        <v>0</v>
      </c>
      <c r="L44" s="1">
        <f t="shared" si="18"/>
        <v>0</v>
      </c>
      <c r="M44" s="1">
        <f t="shared" si="18"/>
        <v>0</v>
      </c>
      <c r="N44" s="13" t="s">
        <v>20</v>
      </c>
    </row>
    <row r="45" spans="1:14" ht="29.25" customHeight="1" x14ac:dyDescent="0.2">
      <c r="A45" s="29"/>
      <c r="B45" s="12" t="s">
        <v>19</v>
      </c>
      <c r="C45" s="1">
        <f t="shared" si="13"/>
        <v>0</v>
      </c>
      <c r="D45" s="1">
        <f>D36+D39+D42</f>
        <v>0</v>
      </c>
      <c r="E45" s="1">
        <f t="shared" ref="E45:M45" si="19">E36+E39+E42</f>
        <v>0</v>
      </c>
      <c r="F45" s="1">
        <f t="shared" si="19"/>
        <v>0</v>
      </c>
      <c r="G45" s="1">
        <f t="shared" si="19"/>
        <v>0</v>
      </c>
      <c r="H45" s="1">
        <f t="shared" si="19"/>
        <v>0</v>
      </c>
      <c r="I45" s="1">
        <f t="shared" si="19"/>
        <v>0</v>
      </c>
      <c r="J45" s="1">
        <f t="shared" si="19"/>
        <v>0</v>
      </c>
      <c r="K45" s="1">
        <f t="shared" si="19"/>
        <v>0</v>
      </c>
      <c r="L45" s="1">
        <f t="shared" si="19"/>
        <v>0</v>
      </c>
      <c r="M45" s="1">
        <f t="shared" si="19"/>
        <v>0</v>
      </c>
      <c r="N45" s="13" t="s">
        <v>20</v>
      </c>
    </row>
    <row r="46" spans="1:14" ht="38.25" x14ac:dyDescent="0.2">
      <c r="A46" s="29"/>
      <c r="B46" s="12" t="s">
        <v>21</v>
      </c>
      <c r="C46" s="1">
        <f t="shared" si="13"/>
        <v>18121189928.800007</v>
      </c>
      <c r="D46" s="1">
        <f>D37</f>
        <v>1812118992.8800001</v>
      </c>
      <c r="E46" s="1">
        <f t="shared" ref="E46:M46" si="20">E37</f>
        <v>1812118992.8800001</v>
      </c>
      <c r="F46" s="1">
        <f t="shared" si="20"/>
        <v>1812118992.8800001</v>
      </c>
      <c r="G46" s="1">
        <f t="shared" si="20"/>
        <v>1812118992.8800001</v>
      </c>
      <c r="H46" s="1">
        <f t="shared" si="20"/>
        <v>1812118992.8800001</v>
      </c>
      <c r="I46" s="1">
        <f t="shared" si="20"/>
        <v>1812118992.8800001</v>
      </c>
      <c r="J46" s="1">
        <f t="shared" si="20"/>
        <v>1812118992.8800001</v>
      </c>
      <c r="K46" s="1">
        <f t="shared" si="20"/>
        <v>1812118992.8800001</v>
      </c>
      <c r="L46" s="1">
        <f t="shared" si="20"/>
        <v>1812118992.8800001</v>
      </c>
      <c r="M46" s="1">
        <f t="shared" si="20"/>
        <v>1812118992.8800001</v>
      </c>
      <c r="N46" s="13" t="s">
        <v>20</v>
      </c>
    </row>
    <row r="47" spans="1:14" x14ac:dyDescent="0.2">
      <c r="A47" s="29" t="s">
        <v>36</v>
      </c>
      <c r="B47" s="29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29"/>
      <c r="N47" s="29"/>
    </row>
    <row r="48" spans="1:14" x14ac:dyDescent="0.2">
      <c r="A48" s="29" t="s">
        <v>39</v>
      </c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</row>
    <row r="49" spans="1:14" ht="15" customHeight="1" x14ac:dyDescent="0.2">
      <c r="A49" s="29" t="s">
        <v>23</v>
      </c>
      <c r="B49" s="29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29"/>
      <c r="N49" s="29"/>
    </row>
    <row r="50" spans="1:14" x14ac:dyDescent="0.2">
      <c r="A50" s="36" t="s">
        <v>50</v>
      </c>
      <c r="B50" s="12" t="s">
        <v>16</v>
      </c>
      <c r="C50" s="1">
        <f t="shared" ref="C50:C70" si="21">SUM(D50:M50)</f>
        <v>587301530.81999993</v>
      </c>
      <c r="D50" s="1">
        <f>D53+D56</f>
        <v>28630160.609999999</v>
      </c>
      <c r="E50" s="1">
        <f t="shared" ref="E50:M50" si="22">E53+E56</f>
        <v>27554575.420000002</v>
      </c>
      <c r="F50" s="1">
        <f>F53+F56</f>
        <v>26221779.969999999</v>
      </c>
      <c r="G50" s="1">
        <f t="shared" si="22"/>
        <v>67387859.25999999</v>
      </c>
      <c r="H50" s="1">
        <f t="shared" si="22"/>
        <v>69127859.260000005</v>
      </c>
      <c r="I50" s="1">
        <f t="shared" si="22"/>
        <v>70797859.260000005</v>
      </c>
      <c r="J50" s="1">
        <f t="shared" si="22"/>
        <v>72337859.260000005</v>
      </c>
      <c r="K50" s="1">
        <f t="shared" si="22"/>
        <v>73747859.260000005</v>
      </c>
      <c r="L50" s="1">
        <f t="shared" si="22"/>
        <v>75077859.260000005</v>
      </c>
      <c r="M50" s="1">
        <f t="shared" si="22"/>
        <v>76417859.260000005</v>
      </c>
      <c r="N50" s="34" t="s">
        <v>17</v>
      </c>
    </row>
    <row r="51" spans="1:14" ht="38.25" x14ac:dyDescent="0.2">
      <c r="A51" s="36"/>
      <c r="B51" s="12" t="s">
        <v>24</v>
      </c>
      <c r="C51" s="1">
        <f t="shared" si="21"/>
        <v>11104200</v>
      </c>
      <c r="D51" s="1">
        <f>D54+D57</f>
        <v>1391300</v>
      </c>
      <c r="E51" s="1">
        <f t="shared" ref="E51:M51" si="23">E54+E57</f>
        <v>883000</v>
      </c>
      <c r="F51" s="1">
        <f t="shared" si="23"/>
        <v>625200</v>
      </c>
      <c r="G51" s="1">
        <f t="shared" si="23"/>
        <v>1172100</v>
      </c>
      <c r="H51" s="1">
        <f t="shared" si="23"/>
        <v>1172100</v>
      </c>
      <c r="I51" s="1">
        <f t="shared" si="23"/>
        <v>1172100</v>
      </c>
      <c r="J51" s="1">
        <f t="shared" si="23"/>
        <v>1172100</v>
      </c>
      <c r="K51" s="1">
        <f t="shared" si="23"/>
        <v>1172100</v>
      </c>
      <c r="L51" s="1">
        <f t="shared" si="23"/>
        <v>1172100</v>
      </c>
      <c r="M51" s="1">
        <f t="shared" si="23"/>
        <v>1172100</v>
      </c>
      <c r="N51" s="35"/>
    </row>
    <row r="52" spans="1:14" ht="25.5" x14ac:dyDescent="0.2">
      <c r="A52" s="36"/>
      <c r="B52" s="12" t="s">
        <v>18</v>
      </c>
      <c r="C52" s="1">
        <f t="shared" si="21"/>
        <v>576197330.81999993</v>
      </c>
      <c r="D52" s="1">
        <f>D55</f>
        <v>27238860.609999999</v>
      </c>
      <c r="E52" s="1">
        <f t="shared" ref="E52:M52" si="24">E55</f>
        <v>26671575.420000002</v>
      </c>
      <c r="F52" s="1">
        <f t="shared" si="24"/>
        <v>25596579.969999999</v>
      </c>
      <c r="G52" s="1">
        <f t="shared" si="24"/>
        <v>66215759.259999998</v>
      </c>
      <c r="H52" s="1">
        <f t="shared" si="24"/>
        <v>67955759.260000005</v>
      </c>
      <c r="I52" s="1">
        <f t="shared" si="24"/>
        <v>69625759.260000005</v>
      </c>
      <c r="J52" s="1">
        <f t="shared" si="24"/>
        <v>71165759.260000005</v>
      </c>
      <c r="K52" s="1">
        <f t="shared" si="24"/>
        <v>72575759.260000005</v>
      </c>
      <c r="L52" s="1">
        <f t="shared" si="24"/>
        <v>73905759.260000005</v>
      </c>
      <c r="M52" s="1">
        <f t="shared" si="24"/>
        <v>75245759.260000005</v>
      </c>
      <c r="N52" s="35"/>
    </row>
    <row r="53" spans="1:14" x14ac:dyDescent="0.2">
      <c r="A53" s="36" t="s">
        <v>51</v>
      </c>
      <c r="B53" s="12" t="s">
        <v>16</v>
      </c>
      <c r="C53" s="1">
        <f t="shared" si="21"/>
        <v>586562108.12000012</v>
      </c>
      <c r="D53" s="1">
        <f t="shared" ref="D53" si="25">D54+D55</f>
        <v>28556218.34</v>
      </c>
      <c r="E53" s="1">
        <f>E54+E55</f>
        <v>27480633.150000002</v>
      </c>
      <c r="F53" s="1">
        <f>F54+F55</f>
        <v>26147837.699999999</v>
      </c>
      <c r="G53" s="1">
        <f>G54+G55</f>
        <v>67313916.989999995</v>
      </c>
      <c r="H53" s="1">
        <f>H54+H55</f>
        <v>69053916.99000001</v>
      </c>
      <c r="I53" s="1">
        <f t="shared" ref="I53:M53" si="26">I54+I55</f>
        <v>70723916.99000001</v>
      </c>
      <c r="J53" s="1">
        <f t="shared" si="26"/>
        <v>72263916.99000001</v>
      </c>
      <c r="K53" s="1">
        <f t="shared" si="26"/>
        <v>73673916.99000001</v>
      </c>
      <c r="L53" s="1">
        <f t="shared" si="26"/>
        <v>75003916.99000001</v>
      </c>
      <c r="M53" s="1">
        <f t="shared" si="26"/>
        <v>76343916.99000001</v>
      </c>
      <c r="N53" s="35"/>
    </row>
    <row r="54" spans="1:14" ht="38.25" x14ac:dyDescent="0.2">
      <c r="A54" s="36"/>
      <c r="B54" s="12" t="s">
        <v>24</v>
      </c>
      <c r="C54" s="1">
        <f t="shared" si="21"/>
        <v>10364777.300000003</v>
      </c>
      <c r="D54" s="1">
        <v>1317357.73</v>
      </c>
      <c r="E54" s="1">
        <v>809057.73</v>
      </c>
      <c r="F54" s="1">
        <v>551257.73</v>
      </c>
      <c r="G54" s="1">
        <v>1098157.73</v>
      </c>
      <c r="H54" s="1">
        <v>1098157.73</v>
      </c>
      <c r="I54" s="1">
        <v>1098157.73</v>
      </c>
      <c r="J54" s="1">
        <v>1098157.73</v>
      </c>
      <c r="K54" s="1">
        <v>1098157.73</v>
      </c>
      <c r="L54" s="1">
        <v>1098157.73</v>
      </c>
      <c r="M54" s="1">
        <v>1098157.73</v>
      </c>
      <c r="N54" s="35"/>
    </row>
    <row r="55" spans="1:14" ht="25.5" x14ac:dyDescent="0.2">
      <c r="A55" s="36"/>
      <c r="B55" s="12" t="s">
        <v>18</v>
      </c>
      <c r="C55" s="1">
        <f t="shared" si="21"/>
        <v>576197330.81999993</v>
      </c>
      <c r="D55" s="1">
        <v>27238860.609999999</v>
      </c>
      <c r="E55" s="1">
        <v>26671575.420000002</v>
      </c>
      <c r="F55" s="1">
        <v>25596579.969999999</v>
      </c>
      <c r="G55" s="1">
        <v>66215759.259999998</v>
      </c>
      <c r="H55" s="1">
        <v>67955759.260000005</v>
      </c>
      <c r="I55" s="1">
        <v>69625759.260000005</v>
      </c>
      <c r="J55" s="1">
        <v>71165759.260000005</v>
      </c>
      <c r="K55" s="1">
        <v>72575759.260000005</v>
      </c>
      <c r="L55" s="1">
        <v>73905759.260000005</v>
      </c>
      <c r="M55" s="1">
        <v>75245759.260000005</v>
      </c>
      <c r="N55" s="35"/>
    </row>
    <row r="56" spans="1:14" ht="18.75" customHeight="1" x14ac:dyDescent="0.2">
      <c r="A56" s="36" t="s">
        <v>52</v>
      </c>
      <c r="B56" s="12" t="s">
        <v>16</v>
      </c>
      <c r="C56" s="1">
        <f t="shared" si="21"/>
        <v>739422.70000000007</v>
      </c>
      <c r="D56" s="1">
        <f t="shared" ref="D56:M56" si="27">D57</f>
        <v>73942.27</v>
      </c>
      <c r="E56" s="1">
        <f t="shared" si="27"/>
        <v>73942.27</v>
      </c>
      <c r="F56" s="1">
        <f t="shared" si="27"/>
        <v>73942.27</v>
      </c>
      <c r="G56" s="1">
        <f t="shared" si="27"/>
        <v>73942.27</v>
      </c>
      <c r="H56" s="1">
        <f t="shared" si="27"/>
        <v>73942.27</v>
      </c>
      <c r="I56" s="1">
        <f t="shared" si="27"/>
        <v>73942.27</v>
      </c>
      <c r="J56" s="1">
        <f t="shared" si="27"/>
        <v>73942.27</v>
      </c>
      <c r="K56" s="1">
        <f t="shared" si="27"/>
        <v>73942.27</v>
      </c>
      <c r="L56" s="1">
        <f t="shared" si="27"/>
        <v>73942.27</v>
      </c>
      <c r="M56" s="1">
        <f t="shared" si="27"/>
        <v>73942.27</v>
      </c>
      <c r="N56" s="35"/>
    </row>
    <row r="57" spans="1:14" ht="48" customHeight="1" x14ac:dyDescent="0.2">
      <c r="A57" s="36"/>
      <c r="B57" s="12" t="s">
        <v>24</v>
      </c>
      <c r="C57" s="1">
        <f t="shared" si="21"/>
        <v>739422.70000000007</v>
      </c>
      <c r="D57" s="1">
        <v>73942.27</v>
      </c>
      <c r="E57" s="1">
        <v>73942.27</v>
      </c>
      <c r="F57" s="1">
        <v>73942.27</v>
      </c>
      <c r="G57" s="1">
        <v>73942.27</v>
      </c>
      <c r="H57" s="1">
        <v>73942.27</v>
      </c>
      <c r="I57" s="1">
        <v>73942.27</v>
      </c>
      <c r="J57" s="1">
        <v>73942.27</v>
      </c>
      <c r="K57" s="1">
        <v>73942.27</v>
      </c>
      <c r="L57" s="1">
        <v>73942.27</v>
      </c>
      <c r="M57" s="1">
        <v>73942.27</v>
      </c>
      <c r="N57" s="35"/>
    </row>
    <row r="58" spans="1:14" x14ac:dyDescent="0.2">
      <c r="A58" s="38" t="s">
        <v>57</v>
      </c>
      <c r="B58" s="12" t="s">
        <v>16</v>
      </c>
      <c r="C58" s="1">
        <f t="shared" si="21"/>
        <v>1229397.4000000001</v>
      </c>
      <c r="D58" s="1">
        <f t="shared" ref="D58:M58" si="28">D59</f>
        <v>122939.74</v>
      </c>
      <c r="E58" s="1">
        <f t="shared" si="28"/>
        <v>122939.74</v>
      </c>
      <c r="F58" s="1">
        <f t="shared" si="28"/>
        <v>122939.74</v>
      </c>
      <c r="G58" s="1">
        <f t="shared" si="28"/>
        <v>122939.74</v>
      </c>
      <c r="H58" s="1">
        <f t="shared" si="28"/>
        <v>122939.74</v>
      </c>
      <c r="I58" s="1">
        <f t="shared" si="28"/>
        <v>122939.74</v>
      </c>
      <c r="J58" s="1">
        <f t="shared" si="28"/>
        <v>122939.74</v>
      </c>
      <c r="K58" s="1">
        <f t="shared" si="28"/>
        <v>122939.74</v>
      </c>
      <c r="L58" s="1">
        <f t="shared" si="28"/>
        <v>122939.74</v>
      </c>
      <c r="M58" s="14">
        <f t="shared" si="28"/>
        <v>122939.74</v>
      </c>
      <c r="N58" s="35"/>
    </row>
    <row r="59" spans="1:14" ht="39.75" customHeight="1" x14ac:dyDescent="0.2">
      <c r="A59" s="39"/>
      <c r="B59" s="12" t="s">
        <v>18</v>
      </c>
      <c r="C59" s="1">
        <f t="shared" si="21"/>
        <v>1229397.4000000001</v>
      </c>
      <c r="D59" s="1">
        <f t="shared" ref="D59:M59" si="29">122939.74</f>
        <v>122939.74</v>
      </c>
      <c r="E59" s="1">
        <f t="shared" si="29"/>
        <v>122939.74</v>
      </c>
      <c r="F59" s="1">
        <f t="shared" si="29"/>
        <v>122939.74</v>
      </c>
      <c r="G59" s="1">
        <f t="shared" si="29"/>
        <v>122939.74</v>
      </c>
      <c r="H59" s="1">
        <f t="shared" si="29"/>
        <v>122939.74</v>
      </c>
      <c r="I59" s="1">
        <f t="shared" si="29"/>
        <v>122939.74</v>
      </c>
      <c r="J59" s="1">
        <f t="shared" si="29"/>
        <v>122939.74</v>
      </c>
      <c r="K59" s="1">
        <f t="shared" si="29"/>
        <v>122939.74</v>
      </c>
      <c r="L59" s="1">
        <f t="shared" si="29"/>
        <v>122939.74</v>
      </c>
      <c r="M59" s="1">
        <f t="shared" si="29"/>
        <v>122939.74</v>
      </c>
      <c r="N59" s="37"/>
    </row>
    <row r="60" spans="1:14" x14ac:dyDescent="0.2">
      <c r="A60" s="36" t="s">
        <v>37</v>
      </c>
      <c r="B60" s="12" t="s">
        <v>16</v>
      </c>
      <c r="C60" s="1">
        <f t="shared" si="21"/>
        <v>588530928.22000003</v>
      </c>
      <c r="D60" s="1">
        <f>D50+D58</f>
        <v>28753100.349999998</v>
      </c>
      <c r="E60" s="1">
        <f t="shared" ref="E60:M60" si="30">E50+E58</f>
        <v>27677515.16</v>
      </c>
      <c r="F60" s="1">
        <f>F50+F58</f>
        <v>26344719.709999997</v>
      </c>
      <c r="G60" s="1">
        <f t="shared" si="30"/>
        <v>67510798.999999985</v>
      </c>
      <c r="H60" s="1">
        <f t="shared" si="30"/>
        <v>69250799</v>
      </c>
      <c r="I60" s="1">
        <f t="shared" si="30"/>
        <v>70920799</v>
      </c>
      <c r="J60" s="1">
        <f t="shared" si="30"/>
        <v>72460799</v>
      </c>
      <c r="K60" s="1">
        <f t="shared" si="30"/>
        <v>73870799</v>
      </c>
      <c r="L60" s="1">
        <f t="shared" si="30"/>
        <v>75200799</v>
      </c>
      <c r="M60" s="1">
        <f t="shared" si="30"/>
        <v>76540799</v>
      </c>
      <c r="N60" s="15" t="s">
        <v>30</v>
      </c>
    </row>
    <row r="61" spans="1:14" ht="38.25" x14ac:dyDescent="0.2">
      <c r="A61" s="36"/>
      <c r="B61" s="12" t="s">
        <v>24</v>
      </c>
      <c r="C61" s="1">
        <f t="shared" si="21"/>
        <v>11104200</v>
      </c>
      <c r="D61" s="1">
        <f>D51</f>
        <v>1391300</v>
      </c>
      <c r="E61" s="1">
        <f t="shared" ref="E61:M61" si="31">E51</f>
        <v>883000</v>
      </c>
      <c r="F61" s="1">
        <f t="shared" si="31"/>
        <v>625200</v>
      </c>
      <c r="G61" s="1">
        <f t="shared" si="31"/>
        <v>1172100</v>
      </c>
      <c r="H61" s="1">
        <f t="shared" si="31"/>
        <v>1172100</v>
      </c>
      <c r="I61" s="1">
        <f t="shared" si="31"/>
        <v>1172100</v>
      </c>
      <c r="J61" s="1">
        <f t="shared" si="31"/>
        <v>1172100</v>
      </c>
      <c r="K61" s="1">
        <f t="shared" si="31"/>
        <v>1172100</v>
      </c>
      <c r="L61" s="1">
        <f t="shared" si="31"/>
        <v>1172100</v>
      </c>
      <c r="M61" s="1">
        <f t="shared" si="31"/>
        <v>1172100</v>
      </c>
      <c r="N61" s="15" t="s">
        <v>30</v>
      </c>
    </row>
    <row r="62" spans="1:14" ht="25.5" x14ac:dyDescent="0.2">
      <c r="A62" s="36"/>
      <c r="B62" s="12" t="s">
        <v>18</v>
      </c>
      <c r="C62" s="1">
        <f t="shared" si="21"/>
        <v>577426728.22000003</v>
      </c>
      <c r="D62" s="16">
        <f>D52+D59</f>
        <v>27361800.349999998</v>
      </c>
      <c r="E62" s="16">
        <f t="shared" ref="E62:M62" si="32">E52+E59</f>
        <v>26794515.16</v>
      </c>
      <c r="F62" s="16">
        <f t="shared" si="32"/>
        <v>25719519.709999997</v>
      </c>
      <c r="G62" s="16">
        <f t="shared" si="32"/>
        <v>66338699</v>
      </c>
      <c r="H62" s="16">
        <f t="shared" si="32"/>
        <v>68078699</v>
      </c>
      <c r="I62" s="16">
        <f t="shared" si="32"/>
        <v>69748699</v>
      </c>
      <c r="J62" s="16">
        <f t="shared" si="32"/>
        <v>71288699</v>
      </c>
      <c r="K62" s="16">
        <f t="shared" si="32"/>
        <v>72698699</v>
      </c>
      <c r="L62" s="16">
        <f t="shared" si="32"/>
        <v>74028699</v>
      </c>
      <c r="M62" s="16">
        <f t="shared" si="32"/>
        <v>75368699</v>
      </c>
      <c r="N62" s="15" t="s">
        <v>30</v>
      </c>
    </row>
    <row r="63" spans="1:14" x14ac:dyDescent="0.2">
      <c r="A63" s="36" t="s">
        <v>58</v>
      </c>
      <c r="B63" s="12" t="s">
        <v>16</v>
      </c>
      <c r="C63" s="1">
        <f t="shared" si="21"/>
        <v>18850644262.740005</v>
      </c>
      <c r="D63" s="1">
        <f>D30+D43+D60</f>
        <v>1849408551.45</v>
      </c>
      <c r="E63" s="1">
        <f t="shared" ref="E63:M63" si="33">E30+E43+E60</f>
        <v>1851042673.2900002</v>
      </c>
      <c r="F63" s="1">
        <f t="shared" si="33"/>
        <v>1849709877.8400002</v>
      </c>
      <c r="G63" s="1">
        <f t="shared" si="33"/>
        <v>1895329022.8800001</v>
      </c>
      <c r="H63" s="1">
        <f t="shared" si="33"/>
        <v>1897069022.8800001</v>
      </c>
      <c r="I63" s="1">
        <f t="shared" si="33"/>
        <v>1898739022.8800001</v>
      </c>
      <c r="J63" s="1">
        <f t="shared" si="33"/>
        <v>1900279022.8800001</v>
      </c>
      <c r="K63" s="1">
        <f t="shared" si="33"/>
        <v>1901689022.8800001</v>
      </c>
      <c r="L63" s="1">
        <f t="shared" si="33"/>
        <v>1903019022.8800001</v>
      </c>
      <c r="M63" s="1">
        <f t="shared" si="33"/>
        <v>1904359022.8800001</v>
      </c>
      <c r="N63" s="15" t="s">
        <v>30</v>
      </c>
    </row>
    <row r="64" spans="1:14" ht="42" customHeight="1" x14ac:dyDescent="0.2">
      <c r="A64" s="36"/>
      <c r="B64" s="12" t="s">
        <v>25</v>
      </c>
      <c r="C64" s="1">
        <f t="shared" si="21"/>
        <v>11104200</v>
      </c>
      <c r="D64" s="1">
        <f>D44+D61</f>
        <v>1391300</v>
      </c>
      <c r="E64" s="1">
        <f t="shared" ref="E64:M64" si="34">E44+E61</f>
        <v>883000</v>
      </c>
      <c r="F64" s="1">
        <f t="shared" si="34"/>
        <v>625200</v>
      </c>
      <c r="G64" s="1">
        <f t="shared" si="34"/>
        <v>1172100</v>
      </c>
      <c r="H64" s="1">
        <f t="shared" si="34"/>
        <v>1172100</v>
      </c>
      <c r="I64" s="1">
        <f t="shared" si="34"/>
        <v>1172100</v>
      </c>
      <c r="J64" s="1">
        <f t="shared" si="34"/>
        <v>1172100</v>
      </c>
      <c r="K64" s="1">
        <f t="shared" si="34"/>
        <v>1172100</v>
      </c>
      <c r="L64" s="1">
        <f t="shared" si="34"/>
        <v>1172100</v>
      </c>
      <c r="M64" s="1">
        <f t="shared" si="34"/>
        <v>1172100</v>
      </c>
      <c r="N64" s="15" t="s">
        <v>30</v>
      </c>
    </row>
    <row r="65" spans="1:14" ht="26.25" customHeight="1" x14ac:dyDescent="0.2">
      <c r="A65" s="36"/>
      <c r="B65" s="12" t="s">
        <v>19</v>
      </c>
      <c r="C65" s="1">
        <f t="shared" si="21"/>
        <v>718350133.94000006</v>
      </c>
      <c r="D65" s="1">
        <f>D31+D45+D62</f>
        <v>35898258.57</v>
      </c>
      <c r="E65" s="1">
        <f t="shared" ref="E65:M65" si="35">E31+E45+E62</f>
        <v>38040680.409999996</v>
      </c>
      <c r="F65" s="1">
        <f t="shared" si="35"/>
        <v>36965684.959999993</v>
      </c>
      <c r="G65" s="1">
        <f t="shared" si="35"/>
        <v>82037930</v>
      </c>
      <c r="H65" s="1">
        <f t="shared" si="35"/>
        <v>83777930</v>
      </c>
      <c r="I65" s="1">
        <f t="shared" si="35"/>
        <v>85447930</v>
      </c>
      <c r="J65" s="1">
        <f t="shared" si="35"/>
        <v>86987930</v>
      </c>
      <c r="K65" s="1">
        <f t="shared" si="35"/>
        <v>88397930</v>
      </c>
      <c r="L65" s="1">
        <f t="shared" si="35"/>
        <v>89727930</v>
      </c>
      <c r="M65" s="1">
        <f t="shared" si="35"/>
        <v>91067930</v>
      </c>
      <c r="N65" s="15" t="s">
        <v>30</v>
      </c>
    </row>
    <row r="66" spans="1:14" ht="38.25" x14ac:dyDescent="0.2">
      <c r="A66" s="36"/>
      <c r="B66" s="12" t="s">
        <v>21</v>
      </c>
      <c r="C66" s="1">
        <f t="shared" si="21"/>
        <v>18121189928.800007</v>
      </c>
      <c r="D66" s="1">
        <f>D46</f>
        <v>1812118992.8800001</v>
      </c>
      <c r="E66" s="1">
        <f t="shared" ref="E66:M66" si="36">E46</f>
        <v>1812118992.8800001</v>
      </c>
      <c r="F66" s="1">
        <f t="shared" si="36"/>
        <v>1812118992.8800001</v>
      </c>
      <c r="G66" s="1">
        <f t="shared" si="36"/>
        <v>1812118992.8800001</v>
      </c>
      <c r="H66" s="1">
        <f t="shared" si="36"/>
        <v>1812118992.8800001</v>
      </c>
      <c r="I66" s="1">
        <f t="shared" si="36"/>
        <v>1812118992.8800001</v>
      </c>
      <c r="J66" s="1">
        <f t="shared" si="36"/>
        <v>1812118992.8800001</v>
      </c>
      <c r="K66" s="1">
        <f t="shared" si="36"/>
        <v>1812118992.8800001</v>
      </c>
      <c r="L66" s="1">
        <f t="shared" si="36"/>
        <v>1812118992.8800001</v>
      </c>
      <c r="M66" s="1">
        <f t="shared" si="36"/>
        <v>1812118992.8800001</v>
      </c>
      <c r="N66" s="15" t="s">
        <v>30</v>
      </c>
    </row>
    <row r="67" spans="1:14" x14ac:dyDescent="0.2">
      <c r="A67" s="36" t="s">
        <v>59</v>
      </c>
      <c r="B67" s="12" t="s">
        <v>16</v>
      </c>
      <c r="C67" s="1">
        <f t="shared" si="21"/>
        <v>18850644262.740005</v>
      </c>
      <c r="D67" s="1">
        <f t="shared" ref="D67:M67" si="37">D68+D69+D70</f>
        <v>1849408551.45</v>
      </c>
      <c r="E67" s="1">
        <f t="shared" si="37"/>
        <v>1851042673.2900002</v>
      </c>
      <c r="F67" s="1">
        <f t="shared" si="37"/>
        <v>1849709877.8400002</v>
      </c>
      <c r="G67" s="1">
        <f t="shared" si="37"/>
        <v>1895329022.8800001</v>
      </c>
      <c r="H67" s="1">
        <f t="shared" si="37"/>
        <v>1897069022.8800001</v>
      </c>
      <c r="I67" s="1">
        <f t="shared" si="37"/>
        <v>1898739022.8800001</v>
      </c>
      <c r="J67" s="1">
        <f t="shared" si="37"/>
        <v>1900279022.8800001</v>
      </c>
      <c r="K67" s="1">
        <f t="shared" si="37"/>
        <v>1901689022.8800001</v>
      </c>
      <c r="L67" s="1">
        <f t="shared" si="37"/>
        <v>1903019022.8800001</v>
      </c>
      <c r="M67" s="1">
        <f t="shared" si="37"/>
        <v>1904359022.8800001</v>
      </c>
      <c r="N67" s="15" t="s">
        <v>30</v>
      </c>
    </row>
    <row r="68" spans="1:14" ht="45" customHeight="1" x14ac:dyDescent="0.2">
      <c r="A68" s="36"/>
      <c r="B68" s="12" t="s">
        <v>24</v>
      </c>
      <c r="C68" s="1">
        <f t="shared" si="21"/>
        <v>11104200</v>
      </c>
      <c r="D68" s="1">
        <f t="shared" ref="D68:M70" si="38">D64</f>
        <v>1391300</v>
      </c>
      <c r="E68" s="1">
        <f t="shared" si="38"/>
        <v>883000</v>
      </c>
      <c r="F68" s="1">
        <f t="shared" si="38"/>
        <v>625200</v>
      </c>
      <c r="G68" s="1">
        <f t="shared" si="38"/>
        <v>1172100</v>
      </c>
      <c r="H68" s="1">
        <f t="shared" si="38"/>
        <v>1172100</v>
      </c>
      <c r="I68" s="1">
        <f t="shared" si="38"/>
        <v>1172100</v>
      </c>
      <c r="J68" s="1">
        <f t="shared" si="38"/>
        <v>1172100</v>
      </c>
      <c r="K68" s="1">
        <f t="shared" si="38"/>
        <v>1172100</v>
      </c>
      <c r="L68" s="1">
        <f t="shared" si="38"/>
        <v>1172100</v>
      </c>
      <c r="M68" s="1">
        <f t="shared" si="38"/>
        <v>1172100</v>
      </c>
      <c r="N68" s="15" t="s">
        <v>30</v>
      </c>
    </row>
    <row r="69" spans="1:14" ht="25.5" x14ac:dyDescent="0.2">
      <c r="A69" s="36"/>
      <c r="B69" s="12" t="s">
        <v>18</v>
      </c>
      <c r="C69" s="1">
        <f t="shared" si="21"/>
        <v>718350133.94000006</v>
      </c>
      <c r="D69" s="1">
        <f t="shared" si="38"/>
        <v>35898258.57</v>
      </c>
      <c r="E69" s="1">
        <f>E65</f>
        <v>38040680.409999996</v>
      </c>
      <c r="F69" s="1">
        <f t="shared" si="38"/>
        <v>36965684.959999993</v>
      </c>
      <c r="G69" s="1">
        <f t="shared" si="38"/>
        <v>82037930</v>
      </c>
      <c r="H69" s="1">
        <f t="shared" si="38"/>
        <v>83777930</v>
      </c>
      <c r="I69" s="1">
        <f t="shared" si="38"/>
        <v>85447930</v>
      </c>
      <c r="J69" s="1">
        <f t="shared" si="38"/>
        <v>86987930</v>
      </c>
      <c r="K69" s="1">
        <f t="shared" si="38"/>
        <v>88397930</v>
      </c>
      <c r="L69" s="1">
        <f t="shared" si="38"/>
        <v>89727930</v>
      </c>
      <c r="M69" s="1">
        <f t="shared" si="38"/>
        <v>91067930</v>
      </c>
      <c r="N69" s="15" t="s">
        <v>30</v>
      </c>
    </row>
    <row r="70" spans="1:14" s="17" customFormat="1" ht="38.25" x14ac:dyDescent="0.2">
      <c r="A70" s="36"/>
      <c r="B70" s="12" t="s">
        <v>21</v>
      </c>
      <c r="C70" s="1">
        <f t="shared" si="21"/>
        <v>18121189928.800007</v>
      </c>
      <c r="D70" s="1">
        <f t="shared" si="38"/>
        <v>1812118992.8800001</v>
      </c>
      <c r="E70" s="1">
        <f t="shared" si="38"/>
        <v>1812118992.8800001</v>
      </c>
      <c r="F70" s="1">
        <f t="shared" si="38"/>
        <v>1812118992.8800001</v>
      </c>
      <c r="G70" s="1">
        <f t="shared" si="38"/>
        <v>1812118992.8800001</v>
      </c>
      <c r="H70" s="1">
        <f t="shared" si="38"/>
        <v>1812118992.8800001</v>
      </c>
      <c r="I70" s="1">
        <f t="shared" si="38"/>
        <v>1812118992.8800001</v>
      </c>
      <c r="J70" s="1">
        <f t="shared" si="38"/>
        <v>1812118992.8800001</v>
      </c>
      <c r="K70" s="1">
        <f t="shared" si="38"/>
        <v>1812118992.8800001</v>
      </c>
      <c r="L70" s="1">
        <f t="shared" si="38"/>
        <v>1812118992.8800001</v>
      </c>
      <c r="M70" s="1">
        <f t="shared" si="38"/>
        <v>1812118992.8800001</v>
      </c>
      <c r="N70" s="15" t="s">
        <v>30</v>
      </c>
    </row>
    <row r="71" spans="1:14" ht="18" hidden="1" customHeight="1" x14ac:dyDescent="0.2">
      <c r="D71" s="18">
        <f t="shared" ref="D71:M71" si="39">D69+D68</f>
        <v>37289558.57</v>
      </c>
      <c r="E71" s="18">
        <f t="shared" si="39"/>
        <v>38923680.409999996</v>
      </c>
      <c r="F71" s="18">
        <f t="shared" si="39"/>
        <v>37590884.959999993</v>
      </c>
      <c r="G71" s="18">
        <f t="shared" si="39"/>
        <v>83210030</v>
      </c>
      <c r="H71" s="18">
        <f t="shared" si="39"/>
        <v>84950030</v>
      </c>
      <c r="I71" s="18">
        <f t="shared" si="39"/>
        <v>86620030</v>
      </c>
      <c r="J71" s="18">
        <f t="shared" si="39"/>
        <v>88160030</v>
      </c>
      <c r="K71" s="18">
        <f t="shared" si="39"/>
        <v>89570030</v>
      </c>
      <c r="L71" s="18">
        <f t="shared" si="39"/>
        <v>90900030</v>
      </c>
      <c r="M71" s="18">
        <f t="shared" si="39"/>
        <v>92240030</v>
      </c>
    </row>
    <row r="72" spans="1:14" hidden="1" x14ac:dyDescent="0.2">
      <c r="D72" s="18">
        <f t="shared" ref="D72:M72" si="40">D65+D64-D71</f>
        <v>0</v>
      </c>
      <c r="E72" s="18">
        <f t="shared" si="40"/>
        <v>0</v>
      </c>
      <c r="F72" s="18">
        <f t="shared" si="40"/>
        <v>0</v>
      </c>
      <c r="G72" s="18">
        <f t="shared" si="40"/>
        <v>0</v>
      </c>
      <c r="H72" s="18">
        <f t="shared" si="40"/>
        <v>0</v>
      </c>
      <c r="I72" s="18">
        <f t="shared" si="40"/>
        <v>0</v>
      </c>
      <c r="J72" s="18">
        <f t="shared" si="40"/>
        <v>0</v>
      </c>
      <c r="K72" s="18">
        <f t="shared" si="40"/>
        <v>0</v>
      </c>
      <c r="L72" s="18">
        <f t="shared" si="40"/>
        <v>0</v>
      </c>
      <c r="M72" s="18">
        <f t="shared" si="40"/>
        <v>0</v>
      </c>
    </row>
  </sheetData>
  <mergeCells count="52">
    <mergeCell ref="A60:A62"/>
    <mergeCell ref="A63:A66"/>
    <mergeCell ref="A67:A70"/>
    <mergeCell ref="A43:A46"/>
    <mergeCell ref="A47:N47"/>
    <mergeCell ref="A48:N48"/>
    <mergeCell ref="A49:N49"/>
    <mergeCell ref="A50:A52"/>
    <mergeCell ref="N50:N59"/>
    <mergeCell ref="A53:A55"/>
    <mergeCell ref="A56:A57"/>
    <mergeCell ref="A58:A59"/>
    <mergeCell ref="A35:A37"/>
    <mergeCell ref="N35:N37"/>
    <mergeCell ref="A38:A39"/>
    <mergeCell ref="N38:N39"/>
    <mergeCell ref="A40:A42"/>
    <mergeCell ref="N40:N42"/>
    <mergeCell ref="A20:A21"/>
    <mergeCell ref="N20:N21"/>
    <mergeCell ref="A16:A17"/>
    <mergeCell ref="N16:N17"/>
    <mergeCell ref="A34:N34"/>
    <mergeCell ref="A22:A23"/>
    <mergeCell ref="N22:N23"/>
    <mergeCell ref="A24:A25"/>
    <mergeCell ref="N24:N25"/>
    <mergeCell ref="A26:A27"/>
    <mergeCell ref="N26:N27"/>
    <mergeCell ref="A28:A29"/>
    <mergeCell ref="N28:N29"/>
    <mergeCell ref="A30:A31"/>
    <mergeCell ref="A32:N32"/>
    <mergeCell ref="A33:N33"/>
    <mergeCell ref="A18:A19"/>
    <mergeCell ref="A15:N15"/>
    <mergeCell ref="A12:N12"/>
    <mergeCell ref="A13:N13"/>
    <mergeCell ref="A14:N14"/>
    <mergeCell ref="N18:N19"/>
    <mergeCell ref="A8:N8"/>
    <mergeCell ref="A10:A11"/>
    <mergeCell ref="B10:B11"/>
    <mergeCell ref="C10:C11"/>
    <mergeCell ref="D10:M10"/>
    <mergeCell ref="N10:N11"/>
    <mergeCell ref="A7:N7"/>
    <mergeCell ref="K1:M1"/>
    <mergeCell ref="K2:M2"/>
    <mergeCell ref="K3:N3"/>
    <mergeCell ref="K4:N4"/>
    <mergeCell ref="K6:N6"/>
  </mergeCells>
  <pageMargins left="1.1811023622047245" right="0.39370078740157483" top="0.98871527777777779" bottom="0.39370078740157483" header="0.59055118110236227" footer="0.31496062992125984"/>
  <pageSetup paperSize="8" scale="71" firstPageNumber="6" fitToHeight="0" orientation="landscape" useFirstPageNumber="1" r:id="rId1"/>
  <headerFooter alignWithMargins="0">
    <oddHeader>&amp;C&amp;"Times New Roman,обычный"&amp;12&amp;P</oddHeader>
  </headerFooter>
  <rowBreaks count="1" manualBreakCount="1">
    <brk id="45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мероприятия</vt:lpstr>
      <vt:lpstr>Лист1</vt:lpstr>
      <vt:lpstr>мероприятия!Область_печати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Девяткова Светлана Сергеевна</dc:creator>
  <cp:lastModifiedBy>Тертышникова Екатерина Геннадьевна</cp:lastModifiedBy>
  <cp:lastPrinted>2021-01-18T04:17:03Z</cp:lastPrinted>
  <dcterms:created xsi:type="dcterms:W3CDTF">2017-02-07T12:08:41Z</dcterms:created>
  <dcterms:modified xsi:type="dcterms:W3CDTF">2021-02-16T05:55:31Z</dcterms:modified>
</cp:coreProperties>
</file>