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845"/>
  </bookViews>
  <sheets>
    <sheet name="Приложение 1" sheetId="3" r:id="rId1"/>
  </sheets>
  <definedNames>
    <definedName name="_xlnm.Print_Area" localSheetId="0">'Приложение 1'!$A$1:$N$208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8" i="3" l="1"/>
  <c r="L208" i="3"/>
  <c r="K208" i="3"/>
  <c r="J208" i="3"/>
  <c r="I208" i="3"/>
  <c r="H208" i="3"/>
  <c r="G208" i="3"/>
  <c r="F208" i="3"/>
  <c r="E208" i="3"/>
  <c r="D208" i="3"/>
  <c r="C208" i="3" s="1"/>
  <c r="M207" i="3"/>
  <c r="L207" i="3"/>
  <c r="K207" i="3"/>
  <c r="K204" i="3" s="1"/>
  <c r="J207" i="3"/>
  <c r="I207" i="3"/>
  <c r="H207" i="3"/>
  <c r="G207" i="3"/>
  <c r="G204" i="3" s="1"/>
  <c r="F207" i="3"/>
  <c r="E207" i="3"/>
  <c r="D207" i="3"/>
  <c r="C207" i="3"/>
  <c r="M206" i="3"/>
  <c r="L206" i="3"/>
  <c r="K206" i="3"/>
  <c r="J206" i="3"/>
  <c r="J204" i="3" s="1"/>
  <c r="I206" i="3"/>
  <c r="H206" i="3"/>
  <c r="G206" i="3"/>
  <c r="F206" i="3"/>
  <c r="F204" i="3" s="1"/>
  <c r="E206" i="3"/>
  <c r="D206" i="3"/>
  <c r="C206" i="3" s="1"/>
  <c r="M205" i="3"/>
  <c r="M204" i="3" s="1"/>
  <c r="L205" i="3"/>
  <c r="K205" i="3"/>
  <c r="J205" i="3"/>
  <c r="I205" i="3"/>
  <c r="I204" i="3" s="1"/>
  <c r="H205" i="3"/>
  <c r="G205" i="3"/>
  <c r="F205" i="3"/>
  <c r="E205" i="3"/>
  <c r="E204" i="3" s="1"/>
  <c r="D205" i="3"/>
  <c r="L204" i="3"/>
  <c r="H204" i="3"/>
  <c r="D204" i="3"/>
  <c r="M203" i="3"/>
  <c r="L203" i="3"/>
  <c r="K203" i="3"/>
  <c r="J203" i="3"/>
  <c r="I203" i="3"/>
  <c r="H203" i="3"/>
  <c r="G203" i="3"/>
  <c r="F203" i="3"/>
  <c r="E203" i="3"/>
  <c r="D203" i="3"/>
  <c r="C203" i="3"/>
  <c r="M202" i="3"/>
  <c r="L202" i="3"/>
  <c r="K202" i="3"/>
  <c r="J202" i="3"/>
  <c r="J199" i="3" s="1"/>
  <c r="I202" i="3"/>
  <c r="H202" i="3"/>
  <c r="G202" i="3"/>
  <c r="F202" i="3"/>
  <c r="F199" i="3" s="1"/>
  <c r="E202" i="3"/>
  <c r="D202" i="3"/>
  <c r="C202" i="3" s="1"/>
  <c r="M201" i="3"/>
  <c r="M199" i="3" s="1"/>
  <c r="L201" i="3"/>
  <c r="K201" i="3"/>
  <c r="J201" i="3"/>
  <c r="I201" i="3"/>
  <c r="I199" i="3" s="1"/>
  <c r="H201" i="3"/>
  <c r="G201" i="3"/>
  <c r="F201" i="3"/>
  <c r="E201" i="3"/>
  <c r="E199" i="3" s="1"/>
  <c r="D201" i="3"/>
  <c r="C201" i="3" s="1"/>
  <c r="M200" i="3"/>
  <c r="L200" i="3"/>
  <c r="L199" i="3" s="1"/>
  <c r="K200" i="3"/>
  <c r="J200" i="3"/>
  <c r="I200" i="3"/>
  <c r="H200" i="3"/>
  <c r="H199" i="3" s="1"/>
  <c r="G200" i="3"/>
  <c r="F200" i="3"/>
  <c r="E200" i="3"/>
  <c r="D200" i="3"/>
  <c r="D199" i="3" s="1"/>
  <c r="C199" i="3" s="1"/>
  <c r="K199" i="3"/>
  <c r="G199" i="3"/>
  <c r="C188" i="3"/>
  <c r="C187" i="3"/>
  <c r="C186" i="3"/>
  <c r="C185" i="3"/>
  <c r="M184" i="3"/>
  <c r="L184" i="3"/>
  <c r="K184" i="3"/>
  <c r="J184" i="3"/>
  <c r="I184" i="3"/>
  <c r="H184" i="3"/>
  <c r="G184" i="3"/>
  <c r="F184" i="3"/>
  <c r="E184" i="3"/>
  <c r="D184" i="3"/>
  <c r="C184" i="3" s="1"/>
  <c r="C183" i="3"/>
  <c r="C182" i="3"/>
  <c r="C181" i="3"/>
  <c r="C180" i="3"/>
  <c r="M179" i="3"/>
  <c r="L179" i="3"/>
  <c r="K179" i="3"/>
  <c r="J179" i="3"/>
  <c r="I179" i="3"/>
  <c r="H179" i="3"/>
  <c r="G179" i="3"/>
  <c r="F179" i="3"/>
  <c r="E179" i="3"/>
  <c r="D179" i="3"/>
  <c r="C179" i="3"/>
  <c r="C178" i="3"/>
  <c r="C177" i="3"/>
  <c r="C176" i="3"/>
  <c r="C175" i="3"/>
  <c r="M174" i="3"/>
  <c r="L174" i="3"/>
  <c r="K174" i="3"/>
  <c r="J174" i="3"/>
  <c r="I174" i="3"/>
  <c r="H174" i="3"/>
  <c r="G174" i="3"/>
  <c r="F174" i="3"/>
  <c r="E174" i="3"/>
  <c r="D174" i="3"/>
  <c r="C174" i="3"/>
  <c r="C168" i="3"/>
  <c r="C167" i="3"/>
  <c r="C166" i="3"/>
  <c r="C165" i="3"/>
  <c r="M164" i="3"/>
  <c r="L164" i="3"/>
  <c r="K164" i="3"/>
  <c r="J164" i="3"/>
  <c r="I164" i="3"/>
  <c r="H164" i="3"/>
  <c r="G164" i="3"/>
  <c r="F164" i="3"/>
  <c r="E164" i="3"/>
  <c r="D164" i="3"/>
  <c r="C164" i="3" s="1"/>
  <c r="C163" i="3"/>
  <c r="C162" i="3"/>
  <c r="C161" i="3"/>
  <c r="C160" i="3"/>
  <c r="M159" i="3"/>
  <c r="L159" i="3"/>
  <c r="K159" i="3"/>
  <c r="J159" i="3"/>
  <c r="I159" i="3"/>
  <c r="H159" i="3"/>
  <c r="G159" i="3"/>
  <c r="F159" i="3"/>
  <c r="E159" i="3"/>
  <c r="D159" i="3"/>
  <c r="C159" i="3" s="1"/>
  <c r="M158" i="3"/>
  <c r="M173" i="3" s="1"/>
  <c r="L158" i="3"/>
  <c r="L173" i="3" s="1"/>
  <c r="K158" i="3"/>
  <c r="K173" i="3" s="1"/>
  <c r="J158" i="3"/>
  <c r="J173" i="3" s="1"/>
  <c r="I158" i="3"/>
  <c r="I173" i="3" s="1"/>
  <c r="H158" i="3"/>
  <c r="H173" i="3" s="1"/>
  <c r="G158" i="3"/>
  <c r="G173" i="3" s="1"/>
  <c r="F158" i="3"/>
  <c r="F173" i="3" s="1"/>
  <c r="E158" i="3"/>
  <c r="E173" i="3" s="1"/>
  <c r="D158" i="3"/>
  <c r="D173" i="3" s="1"/>
  <c r="C173" i="3" s="1"/>
  <c r="C158" i="3"/>
  <c r="M157" i="3"/>
  <c r="M172" i="3" s="1"/>
  <c r="L157" i="3"/>
  <c r="L172" i="3" s="1"/>
  <c r="K157" i="3"/>
  <c r="K172" i="3" s="1"/>
  <c r="J157" i="3"/>
  <c r="J172" i="3" s="1"/>
  <c r="I157" i="3"/>
  <c r="I172" i="3" s="1"/>
  <c r="H157" i="3"/>
  <c r="H172" i="3" s="1"/>
  <c r="G157" i="3"/>
  <c r="G172" i="3" s="1"/>
  <c r="F157" i="3"/>
  <c r="F172" i="3" s="1"/>
  <c r="E157" i="3"/>
  <c r="E172" i="3" s="1"/>
  <c r="D157" i="3"/>
  <c r="D172" i="3" s="1"/>
  <c r="C157" i="3"/>
  <c r="M156" i="3"/>
  <c r="M171" i="3" s="1"/>
  <c r="L156" i="3"/>
  <c r="L171" i="3" s="1"/>
  <c r="K156" i="3"/>
  <c r="K171" i="3" s="1"/>
  <c r="J156" i="3"/>
  <c r="J171" i="3" s="1"/>
  <c r="I156" i="3"/>
  <c r="I171" i="3" s="1"/>
  <c r="H156" i="3"/>
  <c r="H171" i="3" s="1"/>
  <c r="G156" i="3"/>
  <c r="G171" i="3" s="1"/>
  <c r="F156" i="3"/>
  <c r="F171" i="3" s="1"/>
  <c r="E156" i="3"/>
  <c r="E171" i="3" s="1"/>
  <c r="D156" i="3"/>
  <c r="D171" i="3" s="1"/>
  <c r="M155" i="3"/>
  <c r="M170" i="3" s="1"/>
  <c r="L155" i="3"/>
  <c r="L170" i="3" s="1"/>
  <c r="L169" i="3" s="1"/>
  <c r="K155" i="3"/>
  <c r="K170" i="3" s="1"/>
  <c r="J155" i="3"/>
  <c r="J170" i="3" s="1"/>
  <c r="I155" i="3"/>
  <c r="I170" i="3" s="1"/>
  <c r="H155" i="3"/>
  <c r="H170" i="3" s="1"/>
  <c r="H169" i="3" s="1"/>
  <c r="G155" i="3"/>
  <c r="G170" i="3" s="1"/>
  <c r="F155" i="3"/>
  <c r="F170" i="3" s="1"/>
  <c r="E155" i="3"/>
  <c r="E170" i="3" s="1"/>
  <c r="D155" i="3"/>
  <c r="C155" i="3" s="1"/>
  <c r="M154" i="3"/>
  <c r="L154" i="3"/>
  <c r="K154" i="3"/>
  <c r="J154" i="3"/>
  <c r="I154" i="3"/>
  <c r="H154" i="3"/>
  <c r="G154" i="3"/>
  <c r="F154" i="3"/>
  <c r="E154" i="3"/>
  <c r="D154" i="3"/>
  <c r="C154" i="3" s="1"/>
  <c r="C146" i="3"/>
  <c r="C145" i="3"/>
  <c r="C144" i="3"/>
  <c r="C143" i="3"/>
  <c r="M142" i="3"/>
  <c r="L142" i="3"/>
  <c r="K142" i="3"/>
  <c r="J142" i="3"/>
  <c r="I142" i="3"/>
  <c r="H142" i="3"/>
  <c r="G142" i="3"/>
  <c r="F142" i="3"/>
  <c r="E142" i="3"/>
  <c r="D142" i="3"/>
  <c r="C142" i="3" s="1"/>
  <c r="C141" i="3"/>
  <c r="C140" i="3"/>
  <c r="C139" i="3"/>
  <c r="C138" i="3"/>
  <c r="M137" i="3"/>
  <c r="L137" i="3"/>
  <c r="K137" i="3"/>
  <c r="J137" i="3"/>
  <c r="I137" i="3"/>
  <c r="H137" i="3"/>
  <c r="G137" i="3"/>
  <c r="F137" i="3"/>
  <c r="E137" i="3"/>
  <c r="D137" i="3"/>
  <c r="C137" i="3" s="1"/>
  <c r="C136" i="3"/>
  <c r="C135" i="3"/>
  <c r="C134" i="3"/>
  <c r="C133" i="3"/>
  <c r="M132" i="3"/>
  <c r="L132" i="3"/>
  <c r="K132" i="3"/>
  <c r="J132" i="3"/>
  <c r="I132" i="3"/>
  <c r="H132" i="3"/>
  <c r="G132" i="3"/>
  <c r="F132" i="3"/>
  <c r="E132" i="3"/>
  <c r="C132" i="3" s="1"/>
  <c r="D132" i="3"/>
  <c r="C131" i="3"/>
  <c r="C130" i="3"/>
  <c r="C129" i="3"/>
  <c r="C128" i="3"/>
  <c r="M127" i="3"/>
  <c r="L127" i="3"/>
  <c r="K127" i="3"/>
  <c r="J127" i="3"/>
  <c r="I127" i="3"/>
  <c r="H127" i="3"/>
  <c r="G127" i="3"/>
  <c r="F127" i="3"/>
  <c r="E127" i="3"/>
  <c r="D127" i="3"/>
  <c r="C127" i="3" s="1"/>
  <c r="C126" i="3"/>
  <c r="C125" i="3"/>
  <c r="C124" i="3"/>
  <c r="C123" i="3"/>
  <c r="M122" i="3"/>
  <c r="L122" i="3"/>
  <c r="K122" i="3"/>
  <c r="J122" i="3"/>
  <c r="I122" i="3"/>
  <c r="H122" i="3"/>
  <c r="G122" i="3"/>
  <c r="F122" i="3"/>
  <c r="E122" i="3"/>
  <c r="D122" i="3"/>
  <c r="C122" i="3"/>
  <c r="C121" i="3"/>
  <c r="C120" i="3"/>
  <c r="C119" i="3"/>
  <c r="C118" i="3"/>
  <c r="M117" i="3"/>
  <c r="L117" i="3"/>
  <c r="K117" i="3"/>
  <c r="J117" i="3"/>
  <c r="I117" i="3"/>
  <c r="H117" i="3"/>
  <c r="G117" i="3"/>
  <c r="F117" i="3"/>
  <c r="E117" i="3"/>
  <c r="D117" i="3"/>
  <c r="C117" i="3" s="1"/>
  <c r="M116" i="3"/>
  <c r="M151" i="3" s="1"/>
  <c r="L116" i="3"/>
  <c r="L151" i="3" s="1"/>
  <c r="K116" i="3"/>
  <c r="K151" i="3" s="1"/>
  <c r="J116" i="3"/>
  <c r="J151" i="3" s="1"/>
  <c r="I116" i="3"/>
  <c r="I151" i="3" s="1"/>
  <c r="H116" i="3"/>
  <c r="H151" i="3" s="1"/>
  <c r="G116" i="3"/>
  <c r="G151" i="3" s="1"/>
  <c r="F116" i="3"/>
  <c r="F151" i="3" s="1"/>
  <c r="E116" i="3"/>
  <c r="E151" i="3" s="1"/>
  <c r="D116" i="3"/>
  <c r="C116" i="3" s="1"/>
  <c r="M115" i="3"/>
  <c r="M150" i="3" s="1"/>
  <c r="L115" i="3"/>
  <c r="L150" i="3" s="1"/>
  <c r="K115" i="3"/>
  <c r="K150" i="3" s="1"/>
  <c r="J115" i="3"/>
  <c r="J150" i="3" s="1"/>
  <c r="I115" i="3"/>
  <c r="I150" i="3" s="1"/>
  <c r="H115" i="3"/>
  <c r="H150" i="3" s="1"/>
  <c r="G115" i="3"/>
  <c r="G150" i="3" s="1"/>
  <c r="F115" i="3"/>
  <c r="F150" i="3" s="1"/>
  <c r="E115" i="3"/>
  <c r="E150" i="3" s="1"/>
  <c r="D115" i="3"/>
  <c r="D150" i="3" s="1"/>
  <c r="M114" i="3"/>
  <c r="M149" i="3" s="1"/>
  <c r="L114" i="3"/>
  <c r="L149" i="3" s="1"/>
  <c r="K114" i="3"/>
  <c r="K149" i="3" s="1"/>
  <c r="J114" i="3"/>
  <c r="J149" i="3" s="1"/>
  <c r="I114" i="3"/>
  <c r="I149" i="3" s="1"/>
  <c r="H114" i="3"/>
  <c r="H149" i="3" s="1"/>
  <c r="G114" i="3"/>
  <c r="G149" i="3" s="1"/>
  <c r="F114" i="3"/>
  <c r="F149" i="3" s="1"/>
  <c r="E114" i="3"/>
  <c r="E149" i="3" s="1"/>
  <c r="D114" i="3"/>
  <c r="D149" i="3" s="1"/>
  <c r="C114" i="3"/>
  <c r="M113" i="3"/>
  <c r="M148" i="3" s="1"/>
  <c r="L113" i="3"/>
  <c r="L148" i="3" s="1"/>
  <c r="L147" i="3" s="1"/>
  <c r="K113" i="3"/>
  <c r="K148" i="3" s="1"/>
  <c r="J113" i="3"/>
  <c r="J148" i="3" s="1"/>
  <c r="I113" i="3"/>
  <c r="I148" i="3" s="1"/>
  <c r="H113" i="3"/>
  <c r="H148" i="3" s="1"/>
  <c r="H147" i="3" s="1"/>
  <c r="G113" i="3"/>
  <c r="G148" i="3" s="1"/>
  <c r="G147" i="3" s="1"/>
  <c r="F113" i="3"/>
  <c r="F148" i="3" s="1"/>
  <c r="E113" i="3"/>
  <c r="C113" i="3" s="1"/>
  <c r="D113" i="3"/>
  <c r="D148" i="3" s="1"/>
  <c r="M112" i="3"/>
  <c r="L112" i="3"/>
  <c r="I112" i="3"/>
  <c r="H112" i="3"/>
  <c r="E112" i="3"/>
  <c r="D112" i="3"/>
  <c r="M109" i="3"/>
  <c r="L109" i="3"/>
  <c r="K109" i="3"/>
  <c r="J109" i="3"/>
  <c r="I109" i="3"/>
  <c r="H109" i="3"/>
  <c r="G109" i="3"/>
  <c r="F109" i="3"/>
  <c r="E109" i="3"/>
  <c r="D109" i="3"/>
  <c r="C109" i="3" s="1"/>
  <c r="M108" i="3"/>
  <c r="L108" i="3"/>
  <c r="K108" i="3"/>
  <c r="J108" i="3"/>
  <c r="I108" i="3"/>
  <c r="H108" i="3"/>
  <c r="G108" i="3"/>
  <c r="F108" i="3"/>
  <c r="E108" i="3"/>
  <c r="D108" i="3"/>
  <c r="C108" i="3"/>
  <c r="M107" i="3"/>
  <c r="L107" i="3"/>
  <c r="K107" i="3"/>
  <c r="J107" i="3"/>
  <c r="I107" i="3"/>
  <c r="H107" i="3"/>
  <c r="G107" i="3"/>
  <c r="F107" i="3"/>
  <c r="E107" i="3"/>
  <c r="D107" i="3"/>
  <c r="C107" i="3" s="1"/>
  <c r="M106" i="3"/>
  <c r="M105" i="3" s="1"/>
  <c r="L106" i="3"/>
  <c r="K106" i="3"/>
  <c r="J106" i="3"/>
  <c r="I106" i="3"/>
  <c r="I105" i="3" s="1"/>
  <c r="H106" i="3"/>
  <c r="G106" i="3"/>
  <c r="F106" i="3"/>
  <c r="E106" i="3"/>
  <c r="C106" i="3" s="1"/>
  <c r="D106" i="3"/>
  <c r="L105" i="3"/>
  <c r="K105" i="3"/>
  <c r="J105" i="3"/>
  <c r="H105" i="3"/>
  <c r="G105" i="3"/>
  <c r="F105" i="3"/>
  <c r="D105" i="3"/>
  <c r="C104" i="3"/>
  <c r="C103" i="3"/>
  <c r="C102" i="3"/>
  <c r="C101" i="3"/>
  <c r="M100" i="3"/>
  <c r="L100" i="3"/>
  <c r="K100" i="3"/>
  <c r="J100" i="3"/>
  <c r="I100" i="3"/>
  <c r="H100" i="3"/>
  <c r="G100" i="3"/>
  <c r="F100" i="3"/>
  <c r="E100" i="3"/>
  <c r="D100" i="3"/>
  <c r="C100" i="3"/>
  <c r="C92" i="3"/>
  <c r="C91" i="3"/>
  <c r="C90" i="3"/>
  <c r="C89" i="3"/>
  <c r="M88" i="3"/>
  <c r="L88" i="3"/>
  <c r="K88" i="3"/>
  <c r="J88" i="3"/>
  <c r="I88" i="3"/>
  <c r="H88" i="3"/>
  <c r="G88" i="3"/>
  <c r="F88" i="3"/>
  <c r="E88" i="3"/>
  <c r="C88" i="3" s="1"/>
  <c r="D88" i="3"/>
  <c r="C87" i="3"/>
  <c r="D86" i="3"/>
  <c r="C86" i="3" s="1"/>
  <c r="C85" i="3"/>
  <c r="C84" i="3"/>
  <c r="M83" i="3"/>
  <c r="L83" i="3"/>
  <c r="K83" i="3"/>
  <c r="J83" i="3"/>
  <c r="I83" i="3"/>
  <c r="H83" i="3"/>
  <c r="G83" i="3"/>
  <c r="F83" i="3"/>
  <c r="E83" i="3"/>
  <c r="C83" i="3" s="1"/>
  <c r="D83" i="3"/>
  <c r="C82" i="3"/>
  <c r="C81" i="3"/>
  <c r="C80" i="3"/>
  <c r="C79" i="3"/>
  <c r="M78" i="3"/>
  <c r="L78" i="3"/>
  <c r="K78" i="3"/>
  <c r="J78" i="3"/>
  <c r="I78" i="3"/>
  <c r="H78" i="3"/>
  <c r="G78" i="3"/>
  <c r="F78" i="3"/>
  <c r="E78" i="3"/>
  <c r="D78" i="3"/>
  <c r="C78" i="3" s="1"/>
  <c r="C77" i="3"/>
  <c r="C76" i="3"/>
  <c r="C75" i="3"/>
  <c r="C74" i="3"/>
  <c r="M73" i="3"/>
  <c r="L73" i="3"/>
  <c r="K73" i="3"/>
  <c r="J73" i="3"/>
  <c r="I73" i="3"/>
  <c r="H73" i="3"/>
  <c r="G73" i="3"/>
  <c r="F73" i="3"/>
  <c r="E73" i="3"/>
  <c r="D73" i="3"/>
  <c r="C73" i="3"/>
  <c r="C72" i="3"/>
  <c r="C71" i="3"/>
  <c r="C70" i="3"/>
  <c r="C69" i="3"/>
  <c r="M68" i="3"/>
  <c r="L68" i="3"/>
  <c r="K68" i="3"/>
  <c r="J68" i="3"/>
  <c r="I68" i="3"/>
  <c r="H68" i="3"/>
  <c r="G68" i="3"/>
  <c r="F68" i="3"/>
  <c r="E68" i="3"/>
  <c r="D68" i="3"/>
  <c r="C68" i="3" s="1"/>
  <c r="M67" i="3"/>
  <c r="M198" i="3" s="1"/>
  <c r="L67" i="3"/>
  <c r="L97" i="3" s="1"/>
  <c r="K67" i="3"/>
  <c r="K198" i="3" s="1"/>
  <c r="J67" i="3"/>
  <c r="J198" i="3" s="1"/>
  <c r="I67" i="3"/>
  <c r="I198" i="3" s="1"/>
  <c r="H67" i="3"/>
  <c r="H97" i="3" s="1"/>
  <c r="G67" i="3"/>
  <c r="G198" i="3" s="1"/>
  <c r="F67" i="3"/>
  <c r="F198" i="3" s="1"/>
  <c r="E67" i="3"/>
  <c r="D67" i="3"/>
  <c r="D97" i="3" s="1"/>
  <c r="M66" i="3"/>
  <c r="M197" i="3" s="1"/>
  <c r="L66" i="3"/>
  <c r="K66" i="3"/>
  <c r="K96" i="3" s="1"/>
  <c r="J66" i="3"/>
  <c r="I66" i="3"/>
  <c r="I197" i="3" s="1"/>
  <c r="H66" i="3"/>
  <c r="G66" i="3"/>
  <c r="G96" i="3" s="1"/>
  <c r="F66" i="3"/>
  <c r="E66" i="3"/>
  <c r="E197" i="3" s="1"/>
  <c r="D66" i="3"/>
  <c r="C66" i="3" s="1"/>
  <c r="M65" i="3"/>
  <c r="L65" i="3"/>
  <c r="L196" i="3" s="1"/>
  <c r="K65" i="3"/>
  <c r="J65" i="3"/>
  <c r="I65" i="3"/>
  <c r="H65" i="3"/>
  <c r="H196" i="3" s="1"/>
  <c r="G65" i="3"/>
  <c r="F65" i="3"/>
  <c r="E65" i="3"/>
  <c r="D65" i="3"/>
  <c r="D196" i="3" s="1"/>
  <c r="C65" i="3"/>
  <c r="M64" i="3"/>
  <c r="L64" i="3"/>
  <c r="K64" i="3"/>
  <c r="J64" i="3"/>
  <c r="J63" i="3" s="1"/>
  <c r="I64" i="3"/>
  <c r="H64" i="3"/>
  <c r="G64" i="3"/>
  <c r="F64" i="3"/>
  <c r="F63" i="3" s="1"/>
  <c r="E64" i="3"/>
  <c r="C64" i="3" s="1"/>
  <c r="D64" i="3"/>
  <c r="M63" i="3"/>
  <c r="L63" i="3"/>
  <c r="I63" i="3"/>
  <c r="H63" i="3"/>
  <c r="E63" i="3"/>
  <c r="D63" i="3"/>
  <c r="M60" i="3"/>
  <c r="L60" i="3"/>
  <c r="K60" i="3"/>
  <c r="J60" i="3"/>
  <c r="I60" i="3"/>
  <c r="H60" i="3"/>
  <c r="G60" i="3"/>
  <c r="F60" i="3"/>
  <c r="E60" i="3"/>
  <c r="D60" i="3"/>
  <c r="C60" i="3" s="1"/>
  <c r="M59" i="3"/>
  <c r="L59" i="3"/>
  <c r="K59" i="3"/>
  <c r="J59" i="3"/>
  <c r="I59" i="3"/>
  <c r="H59" i="3"/>
  <c r="G59" i="3"/>
  <c r="F59" i="3"/>
  <c r="E59" i="3"/>
  <c r="D59" i="3"/>
  <c r="C59" i="3"/>
  <c r="M58" i="3"/>
  <c r="L58" i="3"/>
  <c r="K58" i="3"/>
  <c r="J58" i="3"/>
  <c r="I58" i="3"/>
  <c r="H58" i="3"/>
  <c r="G58" i="3"/>
  <c r="F58" i="3"/>
  <c r="E58" i="3"/>
  <c r="C58" i="3" s="1"/>
  <c r="D58" i="3"/>
  <c r="M57" i="3"/>
  <c r="M56" i="3" s="1"/>
  <c r="L57" i="3"/>
  <c r="K57" i="3"/>
  <c r="J57" i="3"/>
  <c r="J56" i="3" s="1"/>
  <c r="I57" i="3"/>
  <c r="I56" i="3" s="1"/>
  <c r="H57" i="3"/>
  <c r="G57" i="3"/>
  <c r="F57" i="3"/>
  <c r="F56" i="3" s="1"/>
  <c r="E57" i="3"/>
  <c r="E56" i="3" s="1"/>
  <c r="D57" i="3"/>
  <c r="C57" i="3" s="1"/>
  <c r="L56" i="3"/>
  <c r="K56" i="3"/>
  <c r="H56" i="3"/>
  <c r="G56" i="3"/>
  <c r="D56" i="3"/>
  <c r="C56" i="3" s="1"/>
  <c r="C55" i="3"/>
  <c r="C54" i="3"/>
  <c r="C53" i="3"/>
  <c r="C52" i="3"/>
  <c r="M51" i="3"/>
  <c r="L51" i="3"/>
  <c r="K51" i="3"/>
  <c r="J51" i="3"/>
  <c r="I51" i="3"/>
  <c r="H51" i="3"/>
  <c r="G51" i="3"/>
  <c r="F51" i="3"/>
  <c r="E51" i="3"/>
  <c r="D51" i="3"/>
  <c r="C51" i="3"/>
  <c r="C50" i="3"/>
  <c r="C49" i="3"/>
  <c r="C48" i="3"/>
  <c r="C47" i="3"/>
  <c r="M46" i="3"/>
  <c r="L46" i="3"/>
  <c r="K46" i="3"/>
  <c r="J46" i="3"/>
  <c r="I46" i="3"/>
  <c r="H46" i="3"/>
  <c r="G46" i="3"/>
  <c r="F46" i="3"/>
  <c r="E46" i="3"/>
  <c r="C46" i="3" s="1"/>
  <c r="D46" i="3"/>
  <c r="M43" i="3"/>
  <c r="L43" i="3"/>
  <c r="K43" i="3"/>
  <c r="J43" i="3"/>
  <c r="I43" i="3"/>
  <c r="H43" i="3"/>
  <c r="G43" i="3"/>
  <c r="F43" i="3"/>
  <c r="E43" i="3"/>
  <c r="D43" i="3"/>
  <c r="C43" i="3" s="1"/>
  <c r="M42" i="3"/>
  <c r="L42" i="3"/>
  <c r="K42" i="3"/>
  <c r="J42" i="3"/>
  <c r="I42" i="3"/>
  <c r="H42" i="3"/>
  <c r="G42" i="3"/>
  <c r="F42" i="3"/>
  <c r="E42" i="3"/>
  <c r="D42" i="3"/>
  <c r="C42" i="3" s="1"/>
  <c r="M41" i="3"/>
  <c r="L41" i="3"/>
  <c r="K41" i="3"/>
  <c r="J41" i="3"/>
  <c r="I41" i="3"/>
  <c r="H41" i="3"/>
  <c r="G41" i="3"/>
  <c r="F41" i="3"/>
  <c r="E41" i="3"/>
  <c r="D41" i="3"/>
  <c r="C41" i="3"/>
  <c r="M40" i="3"/>
  <c r="L40" i="3"/>
  <c r="K40" i="3"/>
  <c r="K39" i="3" s="1"/>
  <c r="J40" i="3"/>
  <c r="J39" i="3" s="1"/>
  <c r="I40" i="3"/>
  <c r="H40" i="3"/>
  <c r="G40" i="3"/>
  <c r="G39" i="3" s="1"/>
  <c r="F40" i="3"/>
  <c r="F39" i="3" s="1"/>
  <c r="E40" i="3"/>
  <c r="C40" i="3" s="1"/>
  <c r="D40" i="3"/>
  <c r="M39" i="3"/>
  <c r="L39" i="3"/>
  <c r="I39" i="3"/>
  <c r="H39" i="3"/>
  <c r="E39" i="3"/>
  <c r="D39" i="3"/>
  <c r="C38" i="3"/>
  <c r="C37" i="3"/>
  <c r="C36" i="3"/>
  <c r="C35" i="3"/>
  <c r="M34" i="3"/>
  <c r="L34" i="3"/>
  <c r="K34" i="3"/>
  <c r="J34" i="3"/>
  <c r="I34" i="3"/>
  <c r="H34" i="3"/>
  <c r="G34" i="3"/>
  <c r="F34" i="3"/>
  <c r="E34" i="3"/>
  <c r="D34" i="3"/>
  <c r="C34" i="3"/>
  <c r="J31" i="3"/>
  <c r="F31" i="3"/>
  <c r="M30" i="3"/>
  <c r="I30" i="3"/>
  <c r="E30" i="3"/>
  <c r="L29" i="3"/>
  <c r="H29" i="3"/>
  <c r="D29" i="3"/>
  <c r="K28" i="3"/>
  <c r="G28" i="3"/>
  <c r="C26" i="3"/>
  <c r="C25" i="3"/>
  <c r="C24" i="3"/>
  <c r="C23" i="3"/>
  <c r="M22" i="3"/>
  <c r="L22" i="3"/>
  <c r="K22" i="3"/>
  <c r="J22" i="3"/>
  <c r="I22" i="3"/>
  <c r="H22" i="3"/>
  <c r="G22" i="3"/>
  <c r="F22" i="3"/>
  <c r="E22" i="3"/>
  <c r="C22" i="3" s="1"/>
  <c r="D22" i="3"/>
  <c r="C21" i="3"/>
  <c r="C20" i="3"/>
  <c r="C19" i="3"/>
  <c r="C18" i="3"/>
  <c r="M17" i="3"/>
  <c r="L17" i="3"/>
  <c r="K17" i="3"/>
  <c r="J17" i="3"/>
  <c r="I17" i="3"/>
  <c r="H17" i="3"/>
  <c r="G17" i="3"/>
  <c r="F17" i="3"/>
  <c r="E17" i="3"/>
  <c r="D17" i="3"/>
  <c r="C17" i="3" s="1"/>
  <c r="M16" i="3"/>
  <c r="M31" i="3" s="1"/>
  <c r="L16" i="3"/>
  <c r="L31" i="3" s="1"/>
  <c r="L193" i="3" s="1"/>
  <c r="K16" i="3"/>
  <c r="K31" i="3" s="1"/>
  <c r="J16" i="3"/>
  <c r="I16" i="3"/>
  <c r="I31" i="3" s="1"/>
  <c r="H16" i="3"/>
  <c r="H31" i="3" s="1"/>
  <c r="H193" i="3" s="1"/>
  <c r="G16" i="3"/>
  <c r="G31" i="3" s="1"/>
  <c r="F16" i="3"/>
  <c r="E16" i="3"/>
  <c r="E31" i="3" s="1"/>
  <c r="D16" i="3"/>
  <c r="D31" i="3" s="1"/>
  <c r="C16" i="3"/>
  <c r="M15" i="3"/>
  <c r="L15" i="3"/>
  <c r="L30" i="3" s="1"/>
  <c r="K15" i="3"/>
  <c r="K30" i="3" s="1"/>
  <c r="K192" i="3" s="1"/>
  <c r="J15" i="3"/>
  <c r="J30" i="3" s="1"/>
  <c r="I15" i="3"/>
  <c r="H15" i="3"/>
  <c r="H30" i="3" s="1"/>
  <c r="G15" i="3"/>
  <c r="G30" i="3" s="1"/>
  <c r="G192" i="3" s="1"/>
  <c r="F15" i="3"/>
  <c r="F30" i="3" s="1"/>
  <c r="E15" i="3"/>
  <c r="D15" i="3"/>
  <c r="D30" i="3" s="1"/>
  <c r="M14" i="3"/>
  <c r="M29" i="3" s="1"/>
  <c r="L14" i="3"/>
  <c r="K14" i="3"/>
  <c r="K29" i="3" s="1"/>
  <c r="J14" i="3"/>
  <c r="J12" i="3" s="1"/>
  <c r="I14" i="3"/>
  <c r="I29" i="3" s="1"/>
  <c r="H14" i="3"/>
  <c r="G14" i="3"/>
  <c r="G29" i="3" s="1"/>
  <c r="F14" i="3"/>
  <c r="F12" i="3" s="1"/>
  <c r="E14" i="3"/>
  <c r="E29" i="3" s="1"/>
  <c r="D14" i="3"/>
  <c r="C14" i="3" s="1"/>
  <c r="M13" i="3"/>
  <c r="M28" i="3" s="1"/>
  <c r="L13" i="3"/>
  <c r="L28" i="3" s="1"/>
  <c r="K13" i="3"/>
  <c r="J13" i="3"/>
  <c r="J28" i="3" s="1"/>
  <c r="I13" i="3"/>
  <c r="I28" i="3" s="1"/>
  <c r="H13" i="3"/>
  <c r="H12" i="3" s="1"/>
  <c r="G13" i="3"/>
  <c r="F13" i="3"/>
  <c r="F28" i="3" s="1"/>
  <c r="E13" i="3"/>
  <c r="E28" i="3" s="1"/>
  <c r="D13" i="3"/>
  <c r="C13" i="3" s="1"/>
  <c r="K12" i="3"/>
  <c r="G12" i="3"/>
  <c r="C39" i="3" l="1"/>
  <c r="L190" i="3"/>
  <c r="L27" i="3"/>
  <c r="C30" i="3"/>
  <c r="J27" i="3"/>
  <c r="C31" i="3"/>
  <c r="E27" i="3"/>
  <c r="I27" i="3"/>
  <c r="M190" i="3"/>
  <c r="M27" i="3"/>
  <c r="F192" i="3"/>
  <c r="K190" i="3"/>
  <c r="D12" i="3"/>
  <c r="L12" i="3"/>
  <c r="K27" i="3"/>
  <c r="H28" i="3"/>
  <c r="E12" i="3"/>
  <c r="I12" i="3"/>
  <c r="M12" i="3"/>
  <c r="F29" i="3"/>
  <c r="F27" i="3" s="1"/>
  <c r="J29" i="3"/>
  <c r="G195" i="3"/>
  <c r="G94" i="3"/>
  <c r="K195" i="3"/>
  <c r="K94" i="3"/>
  <c r="I147" i="3"/>
  <c r="M147" i="3"/>
  <c r="C150" i="3"/>
  <c r="E169" i="3"/>
  <c r="I169" i="3"/>
  <c r="M169" i="3"/>
  <c r="C172" i="3"/>
  <c r="C204" i="3"/>
  <c r="G190" i="3"/>
  <c r="C15" i="3"/>
  <c r="G27" i="3"/>
  <c r="D28" i="3"/>
  <c r="G63" i="3"/>
  <c r="C63" i="3" s="1"/>
  <c r="K63" i="3"/>
  <c r="D195" i="3"/>
  <c r="D94" i="3"/>
  <c r="H195" i="3"/>
  <c r="H94" i="3"/>
  <c r="H93" i="3" s="1"/>
  <c r="L195" i="3"/>
  <c r="L94" i="3"/>
  <c r="E196" i="3"/>
  <c r="C196" i="3" s="1"/>
  <c r="E95" i="3"/>
  <c r="E191" i="3" s="1"/>
  <c r="I196" i="3"/>
  <c r="I95" i="3"/>
  <c r="I191" i="3" s="1"/>
  <c r="M196" i="3"/>
  <c r="M95" i="3"/>
  <c r="M191" i="3" s="1"/>
  <c r="F197" i="3"/>
  <c r="F96" i="3"/>
  <c r="J197" i="3"/>
  <c r="J96" i="3"/>
  <c r="J192" i="3" s="1"/>
  <c r="F147" i="3"/>
  <c r="J147" i="3"/>
  <c r="F169" i="3"/>
  <c r="J169" i="3"/>
  <c r="C171" i="3"/>
  <c r="L191" i="3"/>
  <c r="F193" i="3"/>
  <c r="E94" i="3"/>
  <c r="E195" i="3"/>
  <c r="I94" i="3"/>
  <c r="I195" i="3"/>
  <c r="I194" i="3" s="1"/>
  <c r="M94" i="3"/>
  <c r="M195" i="3"/>
  <c r="F95" i="3"/>
  <c r="F196" i="3"/>
  <c r="J95" i="3"/>
  <c r="J196" i="3"/>
  <c r="C67" i="3"/>
  <c r="E198" i="3"/>
  <c r="E97" i="3"/>
  <c r="C97" i="3" s="1"/>
  <c r="K147" i="3"/>
  <c r="C149" i="3"/>
  <c r="G169" i="3"/>
  <c r="K169" i="3"/>
  <c r="F195" i="3"/>
  <c r="F94" i="3"/>
  <c r="F93" i="3" s="1"/>
  <c r="J195" i="3"/>
  <c r="J194" i="3" s="1"/>
  <c r="J94" i="3"/>
  <c r="G196" i="3"/>
  <c r="G95" i="3"/>
  <c r="G191" i="3" s="1"/>
  <c r="K196" i="3"/>
  <c r="K95" i="3"/>
  <c r="K191" i="3" s="1"/>
  <c r="D197" i="3"/>
  <c r="D96" i="3"/>
  <c r="H197" i="3"/>
  <c r="H96" i="3"/>
  <c r="H192" i="3" s="1"/>
  <c r="L197" i="3"/>
  <c r="L96" i="3"/>
  <c r="L192" i="3" s="1"/>
  <c r="I97" i="3"/>
  <c r="I193" i="3" s="1"/>
  <c r="M97" i="3"/>
  <c r="M193" i="3" s="1"/>
  <c r="C115" i="3"/>
  <c r="D170" i="3"/>
  <c r="G197" i="3"/>
  <c r="K197" i="3"/>
  <c r="D198" i="3"/>
  <c r="C198" i="3" s="1"/>
  <c r="H198" i="3"/>
  <c r="L198" i="3"/>
  <c r="C205" i="3"/>
  <c r="D95" i="3"/>
  <c r="C95" i="3" s="1"/>
  <c r="H95" i="3"/>
  <c r="H191" i="3" s="1"/>
  <c r="L95" i="3"/>
  <c r="E96" i="3"/>
  <c r="E192" i="3" s="1"/>
  <c r="I96" i="3"/>
  <c r="I192" i="3" s="1"/>
  <c r="M96" i="3"/>
  <c r="M192" i="3" s="1"/>
  <c r="F97" i="3"/>
  <c r="J97" i="3"/>
  <c r="J193" i="3" s="1"/>
  <c r="E148" i="3"/>
  <c r="E147" i="3" s="1"/>
  <c r="D151" i="3"/>
  <c r="C151" i="3" s="1"/>
  <c r="C156" i="3"/>
  <c r="C200" i="3"/>
  <c r="G97" i="3"/>
  <c r="G193" i="3" s="1"/>
  <c r="K97" i="3"/>
  <c r="K193" i="3" s="1"/>
  <c r="E105" i="3"/>
  <c r="C105" i="3" s="1"/>
  <c r="F112" i="3"/>
  <c r="C112" i="3" s="1"/>
  <c r="J112" i="3"/>
  <c r="G112" i="3"/>
  <c r="K112" i="3"/>
  <c r="C96" i="3" l="1"/>
  <c r="C197" i="3"/>
  <c r="F194" i="3"/>
  <c r="M194" i="3"/>
  <c r="E194" i="3"/>
  <c r="L93" i="3"/>
  <c r="D93" i="3"/>
  <c r="C94" i="3"/>
  <c r="D190" i="3"/>
  <c r="C28" i="3"/>
  <c r="D27" i="3"/>
  <c r="G194" i="3"/>
  <c r="E193" i="3"/>
  <c r="C29" i="3"/>
  <c r="C148" i="3"/>
  <c r="I93" i="3"/>
  <c r="H194" i="3"/>
  <c r="C170" i="3"/>
  <c r="D169" i="3"/>
  <c r="C169" i="3" s="1"/>
  <c r="D147" i="3"/>
  <c r="C147" i="3" s="1"/>
  <c r="J93" i="3"/>
  <c r="M93" i="3"/>
  <c r="E93" i="3"/>
  <c r="D191" i="3"/>
  <c r="L194" i="3"/>
  <c r="C195" i="3"/>
  <c r="D194" i="3"/>
  <c r="K93" i="3"/>
  <c r="J191" i="3"/>
  <c r="C12" i="3"/>
  <c r="I190" i="3"/>
  <c r="I189" i="3" s="1"/>
  <c r="D192" i="3"/>
  <c r="C192" i="3" s="1"/>
  <c r="K194" i="3"/>
  <c r="F191" i="3"/>
  <c r="H190" i="3"/>
  <c r="H189" i="3" s="1"/>
  <c r="H27" i="3"/>
  <c r="K189" i="3"/>
  <c r="F190" i="3"/>
  <c r="G189" i="3"/>
  <c r="G93" i="3"/>
  <c r="M189" i="3"/>
  <c r="E190" i="3"/>
  <c r="E189" i="3" s="1"/>
  <c r="D193" i="3"/>
  <c r="J190" i="3"/>
  <c r="L189" i="3"/>
  <c r="C190" i="3" l="1"/>
  <c r="D189" i="3"/>
  <c r="J189" i="3"/>
  <c r="C191" i="3"/>
  <c r="F189" i="3"/>
  <c r="C193" i="3"/>
  <c r="C194" i="3"/>
  <c r="C27" i="3"/>
  <c r="C93" i="3"/>
  <c r="C189" i="3" l="1"/>
</calcChain>
</file>

<file path=xl/sharedStrings.xml><?xml version="1.0" encoding="utf-8"?>
<sst xmlns="http://schemas.openxmlformats.org/spreadsheetml/2006/main" count="297" uniqueCount="85">
  <si>
    <t xml:space="preserve"> Наименование</t>
  </si>
  <si>
    <t xml:space="preserve"> Источники финансирования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</si>
  <si>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</si>
  <si>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</si>
  <si>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</si>
  <si>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</si>
  <si>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</si>
  <si>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</si>
  <si>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</si>
  <si>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</si>
  <si>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</si>
  <si>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</si>
  <si>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Создание условий для модернизационного развития общедоступных библиотек города Сургута, внедрение новых интернет-услуг для пользователей, расширение библиотечного обслуживания физических лиц с ограничениями жизнедеятельности</t>
  </si>
  <si>
    <t>всего, в том числе</t>
  </si>
  <si>
    <t>за счет средств местного бюджета</t>
  </si>
  <si>
    <t>за счет других источников</t>
  </si>
  <si>
    <t>Задача 2. Развитие музейного дела и удовлетворение потребности населения в предоставлении доступа к культурным ценностям, сохранение и популяризация объектов культурного наследия (памятников истории и культуры), расположенных на территории города Сургута</t>
  </si>
  <si>
    <t xml:space="preserve"> за счет средств местного бюджета</t>
  </si>
  <si>
    <t>Подпрограмма 5 "Создание условий для развития туризма"</t>
  </si>
  <si>
    <t>Задача 5. Создание эффективного механизма взаимодействия муниципальных органов власти, туристского бизнеса, иных организаций в реализации проектов и программ, направленных на развитие туристской привлекательности города</t>
  </si>
  <si>
    <t>Задача 6. Развитие инфраструктуры отрасли, совершенствование материально-технической базы, формирование условий для беспрепятственного доступа людей с ограниченными возможностями здоровья к приоритетным объектам культуры</t>
  </si>
  <si>
    <t>Задача 7.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</si>
  <si>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Задача 4.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промыслов; создание условий для организации досуга и обеспечения жителей городского округа услугами организаций культуры</t>
  </si>
  <si>
    <t>Подпрограмма 6 "Развитие инфраструктуры отрасли культуры"</t>
  </si>
  <si>
    <t>Всего по подпрограмме "Развитие инфраструктуры отрасли культуры"</t>
  </si>
  <si>
    <t>Подпрограмма 7 "Организация отдыха детей в каникулярное время"</t>
  </si>
  <si>
    <t>Подпрограмма 4 "Организация культурного досуга на базе учреждений и организаций культуры"</t>
  </si>
  <si>
    <t>Подпрограмма 3 "Дополнительное образование детей в детских школах искусств"</t>
  </si>
  <si>
    <t>Подпрограмма 2 "Обеспечение населения услугами муниципальных музеев"</t>
  </si>
  <si>
    <t>Подпрограмма 1 "Библиотечное обслуживание населения"</t>
  </si>
  <si>
    <t>Всего по подпрограмме "Дополнительное образование детей в детских школах искусств"</t>
  </si>
  <si>
    <t>Всего по подпрограмме "Обеспечение населения услугами муниципальных музеев"</t>
  </si>
  <si>
    <t>Всего по подпрограмме "Библиотечное обслуживание населения"</t>
  </si>
  <si>
    <t>Мероприятие 1.1.1.
Обеспечение функционирования
и развития муниципальных общедоступных библиотек</t>
  </si>
  <si>
    <t>Объем финансирования всего (руб.)</t>
  </si>
  <si>
    <t>Всего по подпрограмме "Организация культурного досуга на базе учреждений
и организаций культуры"</t>
  </si>
  <si>
    <t>Всего по подпрограмме "Создание условий
для развития туризма"</t>
  </si>
  <si>
    <t>Мероприятие 7.1.1.
Организация отдыха
и оздоровления детей, проживающих в муниципальных образованиях автономного округа</t>
  </si>
  <si>
    <t>Мероприятие 7.1.2.
Создание условий
для работы лагерей
с дневным пребыванием детей</t>
  </si>
  <si>
    <t>за счет межбюджетных трансфертов
из федерального бюджета</t>
  </si>
  <si>
    <t>за счет межбюджетных трансфертов
из окружного бюджета</t>
  </si>
  <si>
    <t>2</t>
  </si>
  <si>
    <t>Таблица 3</t>
  </si>
  <si>
    <t>Программные мероприятия, объем финансирования муниципальной программы "Развитие культуры и туризма в городе Сургуте на период до 2030 года"</t>
  </si>
  <si>
    <t>Общий объем финансирования программы - всего,
в том числе</t>
  </si>
  <si>
    <t>Объем финансирования администратора - 
комитета культуры
и туризма</t>
  </si>
  <si>
    <t>Объем финансирования соадминистратора - департамента городского хозяйства</t>
  </si>
  <si>
    <t>Объем финансирования соадминистратора - департамента архитектуры
и градостроительства</t>
  </si>
  <si>
    <t>х</t>
  </si>
  <si>
    <t>ККиТ
(администратор)</t>
  </si>
  <si>
    <t>ДГХ
(соадминистратор)</t>
  </si>
  <si>
    <t>ДАиГ
(соадминистратор)</t>
  </si>
  <si>
    <t>Ответственный (администратор 
или соадминистратор)</t>
  </si>
  <si>
    <t>Всего по подпрограмме "Организация отдыха детей 
в каникулярное время"</t>
  </si>
  <si>
    <t>Мероприятие 1.1.2.
Реализация отдельных мероприятий государственной программы Ханты-Мансийского автономного округа — Югры "Культурное пространство": 
- формирование информационных ресурсов общедоступных библиотек Югры; 
- модернизация программно-аппаратных комплексов общедоступных библиотек</t>
  </si>
  <si>
    <t>Задача 3. Реализация комплекса мер, направленных на выявление, сопровождение и поддержку одаренных детей, развитие обучающихся и обеспечение их предпрофессиональной подготовки, оснащение детских школ искусств музыкальными инструментами, специализированным оборудованием и материалами</t>
  </si>
  <si>
    <t>Цель программы: Создание условий для обеспечения доступа жителей к культурным ценностям и услугам, способствующим повышению качества жизни населения и формированию туристской привлекательности Сургута</t>
  </si>
  <si>
    <t>Мероприятие 6.1.1.
МБУК "Сургутский краеведческий музей"</t>
  </si>
  <si>
    <t>Мероприятие 6.1.2.
МБУК "Сургутский краеведческий музей"
ул. Просвещения, 7</t>
  </si>
  <si>
    <t>Мероприятие 6.1.3.
МБУ ИКЦ "Старый Сургут"</t>
  </si>
  <si>
    <t>Мероприятие 6.1.4.
МАУ «Городской культурный центр», ул. Сибирская, 2, г. Сургут. Реконструкция</t>
  </si>
  <si>
    <t>В том числе по годам</t>
  </si>
  <si>
    <t>5</t>
  </si>
  <si>
    <t>8</t>
  </si>
  <si>
    <t>11</t>
  </si>
  <si>
    <t>14</t>
  </si>
  <si>
    <t>Основное мероприятие 1.1.
Обеспечение функционирования
и развития муниципальных общедоступных библиотек
(Показатель 1 из таблицы 1)</t>
  </si>
  <si>
    <t>Основное мероприятие 2.1.
Обеспечение функционирования
и развития муниципальных музейных учреждений
(Показатели 3, 4 из таблицы 1)</t>
  </si>
  <si>
    <t>Основное мероприятие 3.1.
Обеспечение функционирования
и развития  муниципальных детских школ искусств 
(Показатели 2, 3 из таблицы 1)</t>
  </si>
  <si>
    <t>Основное мероприятие 3.2.
Осуществление выплаты именных стипендий учащимся муниципальных учреждений, осуществляющих образовательную деятельность в сфере культуры, курируемых комитетом культуры и туризма
(Показатели 2, 3 из таблицы 1)</t>
  </si>
  <si>
    <t>Основное мероприятие 4.1.
Обеспечение функционирования
и развития муниципальных учреждений культурно-досугового типа по направлению: организация досуга, самодеятельное народное творчество
и народные художественные промыслы
(Показатели 3, 4 из таблицы 1)</t>
  </si>
  <si>
    <t>Основное мероприятие 4.2.
Обеспечение функционирования
и развития муниципальных концертных организаций
и театров
(Показатели 3, 4 из таблицы 1)</t>
  </si>
  <si>
    <t>Основное мероприятие 4.3.
Предоставление субсидии немуниципальным (коммерческим, некоммерческим) организациям, индивидуальным предпринимателям в связи
с выполнением работ, оказанием услуг в сфере культуры
(Показатель 6 раздела V из таблицы 2)</t>
  </si>
  <si>
    <t>Основное мероприятие 5.1.
Создание условий
для развития туризма
в Сургуте, расширения спектра туристических услуг
для жителей и гостей города
(Показатели 3, 4 из таблицы 1)</t>
  </si>
  <si>
    <t>Основное мероприятие 6.1.
Реконструкция
и капитальный ремонт объектов, предназначенных
для размещения муниципальных учреждений культуры
(Показатели 1, 2, 3, 4 из таблицы 1)</t>
  </si>
  <si>
    <t>Основное мероприятие 6.2.
Организация выполнения отдельных функций
по текущему ремонту зданий, сооружений, инженерных систем муниципальных учреждений
(Показатели 1, 2, 3, 4 из таблицы 1)</t>
  </si>
  <si>
    <t>Основное мероприятие 7.1.
Организация работы лагерей дневного пребывания, включая обеспечение питанием,  на базе курируемых учреждений
(Показатели 2, 3 из таблицы 1)</t>
  </si>
  <si>
    <t>Основное мероприятие 8.
Содержание аппарата комитета культуры и туризма
(Показатели 1, 2, 3, 4 из таблицы 1; показатель 6 раздела V из таблицы 2)</t>
  </si>
  <si>
    <t>Основное мероприятие 9.
Организация выполнения отдельных функций
по эксплуатации зданий, сооружений, инженерных систем муниципальных учреждений
(Показатели 1, 2, 3, 4 из таблицы 1)</t>
  </si>
  <si>
    <t>Основное мероприятие 10.
Организация установки
и обслуживания временных мобильных туалетов
при проведении мероприятий
(Показатели 1, 2, 3, 4 из таблицы 1)</t>
  </si>
  <si>
    <t>Мероприятие 4.1.1.
Обеспечение функционирования
и развития муниципальных учреждений культурно-досугового типа по направлению: организация досуга, самодеятельное народное творчество
и народные художественные промыслы</t>
  </si>
  <si>
    <t>Мероприятие 4.1.2.
Реализация общественной инициативы "Музей под открытым небом (художественная роспись фасадов на улицах города)" в рамках проекта "Бюджет Сургута Online"</t>
  </si>
  <si>
    <t>Мероприятие 4.1.3.
Реализация общественной инициативы "Город ART (художественная роспись фасадов жилых домов на улице Ленина)" в рамках проекта "Бюджет Сургута Online"</t>
  </si>
  <si>
    <t>Приложение 1
к постановлению 
Администрации города
от ___________________ № _______________</t>
  </si>
  <si>
    <t>Основное мероприятие 6.3.
Организация выполнения отдельных функций
по благоустройству территории муниципальных учреждений
(Показатели 1, 2, 3, 4 из таблицы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</si>
</sst>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42">
    <xf numFmtId="0" fontId="0" fillId="0" borderId="0" xfId="0"/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Alignment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/>
    <xf numFmtId="43" fontId="4" fillId="0" borderId="2" xfId="0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/>
    <xf numFmtId="4" fontId="4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vertical="top" wrapText="1"/>
    </xf>
    <xf numFmtId="3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wrapText="1"/>
    </xf>
    <xf numFmtId="4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left" vertical="center"/>
    </xf>
    <xf numFmtId="4" fontId="4" fillId="0" borderId="3" xfId="0" applyNumberFormat="1" applyFont="1" applyFill="1" applyBorder="1" applyAlignment="1">
      <alignment horizontal="left" vertical="top" wrapText="1"/>
    </xf>
    <xf numFmtId="4" fontId="4" fillId="0" borderId="4" xfId="0" applyNumberFormat="1" applyFont="1" applyFill="1" applyBorder="1" applyAlignment="1">
      <alignment horizontal="left" vertical="top" wrapText="1"/>
    </xf>
    <xf numFmtId="4" fontId="4" fillId="0" borderId="5" xfId="0" applyNumberFormat="1" applyFont="1" applyFill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3" fontId="6" fillId="0" borderId="0" xfId="0" applyNumberFormat="1" applyFont="1" applyFill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3 2 4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1"/>
  <sheetViews>
    <sheetView tabSelected="1" view="pageBreakPreview" zoomScale="85" zoomScaleNormal="85" zoomScaleSheetLayoutView="85" zoomScalePageLayoutView="30" workbookViewId="0">
      <pane ySplit="7" topLeftCell="A137" activePane="bottomLeft" state="frozen"/>
      <selection pane="bottomLeft" activeCell="G201" sqref="G201"/>
    </sheetView>
  </sheetViews>
  <sheetFormatPr defaultColWidth="9.140625" defaultRowHeight="12.75" x14ac:dyDescent="0.2"/>
  <cols>
    <col min="1" max="1" width="25.7109375" style="14" customWidth="1"/>
    <col min="2" max="2" width="27" style="2" customWidth="1"/>
    <col min="3" max="3" width="20.7109375" style="11" customWidth="1"/>
    <col min="4" max="13" width="18.42578125" style="15" bestFit="1" customWidth="1"/>
    <col min="14" max="14" width="20.42578125" style="5" customWidth="1"/>
    <col min="15" max="16384" width="9.140625" style="6"/>
  </cols>
  <sheetData>
    <row r="1" spans="1:14" ht="87" customHeight="1" x14ac:dyDescent="0.2">
      <c r="A1" s="1"/>
      <c r="C1" s="3"/>
      <c r="D1" s="4"/>
      <c r="E1" s="4"/>
      <c r="F1" s="4"/>
      <c r="G1" s="4"/>
      <c r="H1" s="4"/>
      <c r="I1" s="4"/>
      <c r="J1" s="4"/>
      <c r="K1" s="16"/>
      <c r="L1" s="41" t="s">
        <v>83</v>
      </c>
      <c r="M1" s="41"/>
      <c r="N1" s="41"/>
    </row>
    <row r="2" spans="1:14" ht="15.75" x14ac:dyDescent="0.2">
      <c r="A2" s="1"/>
      <c r="C2" s="3"/>
      <c r="D2" s="4"/>
      <c r="E2" s="4"/>
      <c r="F2" s="4"/>
      <c r="G2" s="4"/>
      <c r="H2" s="4"/>
      <c r="I2" s="4"/>
      <c r="J2" s="4"/>
      <c r="K2" s="16"/>
      <c r="L2" s="4"/>
      <c r="M2" s="4"/>
      <c r="N2" s="23" t="s">
        <v>42</v>
      </c>
    </row>
    <row r="3" spans="1:14" x14ac:dyDescent="0.2">
      <c r="A3" s="1"/>
      <c r="C3" s="3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 x14ac:dyDescent="0.2">
      <c r="A4" s="27" t="s">
        <v>43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 ht="15" customHeight="1" x14ac:dyDescent="0.2">
      <c r="A6" s="25" t="s">
        <v>0</v>
      </c>
      <c r="B6" s="31" t="s">
        <v>1</v>
      </c>
      <c r="C6" s="32" t="s">
        <v>34</v>
      </c>
      <c r="D6" s="33" t="s">
        <v>61</v>
      </c>
      <c r="E6" s="33"/>
      <c r="F6" s="33"/>
      <c r="G6" s="33"/>
      <c r="H6" s="33"/>
      <c r="I6" s="33"/>
      <c r="J6" s="33"/>
      <c r="K6" s="33"/>
      <c r="L6" s="33"/>
      <c r="M6" s="33"/>
      <c r="N6" s="25" t="s">
        <v>52</v>
      </c>
    </row>
    <row r="7" spans="1:14" ht="26.25" customHeight="1" x14ac:dyDescent="0.2">
      <c r="A7" s="25"/>
      <c r="B7" s="31"/>
      <c r="C7" s="32"/>
      <c r="D7" s="20" t="s">
        <v>2</v>
      </c>
      <c r="E7" s="20" t="s">
        <v>3</v>
      </c>
      <c r="F7" s="20" t="s">
        <v>4</v>
      </c>
      <c r="G7" s="20" t="s">
        <v>5</v>
      </c>
      <c r="H7" s="20" t="s">
        <v>6</v>
      </c>
      <c r="I7" s="20" t="s">
        <v>7</v>
      </c>
      <c r="J7" s="20" t="s">
        <v>8</v>
      </c>
      <c r="K7" s="20" t="s">
        <v>9</v>
      </c>
      <c r="L7" s="20" t="s">
        <v>10</v>
      </c>
      <c r="M7" s="20" t="s">
        <v>11</v>
      </c>
      <c r="N7" s="25"/>
    </row>
    <row r="8" spans="1:14" x14ac:dyDescent="0.2">
      <c r="A8" s="18">
        <v>1</v>
      </c>
      <c r="B8" s="21" t="s">
        <v>41</v>
      </c>
      <c r="C8" s="19">
        <v>3</v>
      </c>
      <c r="D8" s="18">
        <v>4</v>
      </c>
      <c r="E8" s="21" t="s">
        <v>62</v>
      </c>
      <c r="F8" s="19">
        <v>6</v>
      </c>
      <c r="G8" s="18">
        <v>7</v>
      </c>
      <c r="H8" s="21" t="s">
        <v>63</v>
      </c>
      <c r="I8" s="19">
        <v>9</v>
      </c>
      <c r="J8" s="18">
        <v>10</v>
      </c>
      <c r="K8" s="21" t="s">
        <v>64</v>
      </c>
      <c r="L8" s="19">
        <v>12</v>
      </c>
      <c r="M8" s="18">
        <v>13</v>
      </c>
      <c r="N8" s="21" t="s">
        <v>65</v>
      </c>
    </row>
    <row r="9" spans="1:14" x14ac:dyDescent="0.2">
      <c r="A9" s="30" t="s">
        <v>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x14ac:dyDescent="0.2">
      <c r="A10" s="30" t="s">
        <v>29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">
      <c r="A11" s="30" t="s">
        <v>12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1:14" s="8" customFormat="1" x14ac:dyDescent="0.2">
      <c r="A12" s="24" t="s">
        <v>66</v>
      </c>
      <c r="B12" s="17" t="s">
        <v>13</v>
      </c>
      <c r="C12" s="7">
        <f t="shared" ref="C12:C31" si="0">SUM(D12:M12)</f>
        <v>2159287144.7200003</v>
      </c>
      <c r="D12" s="7">
        <f t="shared" ref="D12:M12" si="1">D13+D14+D15+D16</f>
        <v>188786449.28</v>
      </c>
      <c r="E12" s="7">
        <f t="shared" si="1"/>
        <v>187971521.84999999</v>
      </c>
      <c r="F12" s="7">
        <f t="shared" si="1"/>
        <v>185006638.28</v>
      </c>
      <c r="G12" s="7">
        <f t="shared" si="1"/>
        <v>199301140.72999999</v>
      </c>
      <c r="H12" s="7">
        <f t="shared" si="1"/>
        <v>204800363.08000001</v>
      </c>
      <c r="I12" s="7">
        <f t="shared" si="1"/>
        <v>209390093.28999999</v>
      </c>
      <c r="J12" s="7">
        <f t="shared" si="1"/>
        <v>212927153.91</v>
      </c>
      <c r="K12" s="7">
        <f t="shared" si="1"/>
        <v>228737220.77000001</v>
      </c>
      <c r="L12" s="7">
        <f t="shared" si="1"/>
        <v>274525072.74000001</v>
      </c>
      <c r="M12" s="7">
        <f t="shared" si="1"/>
        <v>267841490.78999999</v>
      </c>
      <c r="N12" s="26" t="s">
        <v>48</v>
      </c>
    </row>
    <row r="13" spans="1:14" s="8" customFormat="1" ht="38.25" x14ac:dyDescent="0.2">
      <c r="A13" s="24"/>
      <c r="B13" s="17" t="s">
        <v>39</v>
      </c>
      <c r="C13" s="7">
        <f t="shared" si="0"/>
        <v>0</v>
      </c>
      <c r="D13" s="7">
        <f t="shared" ref="D13:M13" si="2">D18+D23</f>
        <v>0</v>
      </c>
      <c r="E13" s="7">
        <f t="shared" si="2"/>
        <v>0</v>
      </c>
      <c r="F13" s="7">
        <f t="shared" si="2"/>
        <v>0</v>
      </c>
      <c r="G13" s="7">
        <f t="shared" si="2"/>
        <v>0</v>
      </c>
      <c r="H13" s="7">
        <f t="shared" si="2"/>
        <v>0</v>
      </c>
      <c r="I13" s="7">
        <f t="shared" si="2"/>
        <v>0</v>
      </c>
      <c r="J13" s="7">
        <f t="shared" si="2"/>
        <v>0</v>
      </c>
      <c r="K13" s="7">
        <f t="shared" si="2"/>
        <v>0</v>
      </c>
      <c r="L13" s="7">
        <f t="shared" si="2"/>
        <v>0</v>
      </c>
      <c r="M13" s="7">
        <f t="shared" si="2"/>
        <v>0</v>
      </c>
      <c r="N13" s="26"/>
    </row>
    <row r="14" spans="1:14" s="8" customFormat="1" ht="38.25" x14ac:dyDescent="0.2">
      <c r="A14" s="24"/>
      <c r="B14" s="17" t="s">
        <v>40</v>
      </c>
      <c r="C14" s="7">
        <f t="shared" si="0"/>
        <v>15974850</v>
      </c>
      <c r="D14" s="7">
        <f t="shared" ref="D14:M16" si="3">D19+D24</f>
        <v>981100</v>
      </c>
      <c r="E14" s="7">
        <f t="shared" si="3"/>
        <v>981100</v>
      </c>
      <c r="F14" s="7">
        <f>F19+F24</f>
        <v>981100</v>
      </c>
      <c r="G14" s="7">
        <f t="shared" si="3"/>
        <v>1861650</v>
      </c>
      <c r="H14" s="7">
        <f t="shared" si="3"/>
        <v>1861650</v>
      </c>
      <c r="I14" s="7">
        <f t="shared" si="3"/>
        <v>1861650</v>
      </c>
      <c r="J14" s="7">
        <f t="shared" si="3"/>
        <v>1861650</v>
      </c>
      <c r="K14" s="7">
        <f t="shared" si="3"/>
        <v>1861650</v>
      </c>
      <c r="L14" s="7">
        <f t="shared" si="3"/>
        <v>1861650</v>
      </c>
      <c r="M14" s="7">
        <f t="shared" si="3"/>
        <v>1861650</v>
      </c>
      <c r="N14" s="26"/>
    </row>
    <row r="15" spans="1:14" s="8" customFormat="1" ht="25.5" x14ac:dyDescent="0.2">
      <c r="A15" s="24"/>
      <c r="B15" s="17" t="s">
        <v>14</v>
      </c>
      <c r="C15" s="7">
        <f t="shared" si="0"/>
        <v>2143312294.72</v>
      </c>
      <c r="D15" s="7">
        <f t="shared" si="3"/>
        <v>187805349.28</v>
      </c>
      <c r="E15" s="7">
        <f t="shared" si="3"/>
        <v>186990421.84999999</v>
      </c>
      <c r="F15" s="7">
        <f t="shared" si="3"/>
        <v>184025538.28</v>
      </c>
      <c r="G15" s="7">
        <f t="shared" si="3"/>
        <v>197439490.72999999</v>
      </c>
      <c r="H15" s="7">
        <f t="shared" si="3"/>
        <v>202938713.08000001</v>
      </c>
      <c r="I15" s="7">
        <f t="shared" si="3"/>
        <v>207528443.28999999</v>
      </c>
      <c r="J15" s="7">
        <f t="shared" si="3"/>
        <v>211065503.91</v>
      </c>
      <c r="K15" s="7">
        <f t="shared" si="3"/>
        <v>226875570.77000001</v>
      </c>
      <c r="L15" s="7">
        <f t="shared" si="3"/>
        <v>272663422.74000001</v>
      </c>
      <c r="M15" s="7">
        <f t="shared" si="3"/>
        <v>265979840.78999999</v>
      </c>
      <c r="N15" s="26"/>
    </row>
    <row r="16" spans="1:14" s="8" customFormat="1" x14ac:dyDescent="0.2">
      <c r="A16" s="24"/>
      <c r="B16" s="17" t="s">
        <v>15</v>
      </c>
      <c r="C16" s="7">
        <f t="shared" si="0"/>
        <v>0</v>
      </c>
      <c r="D16" s="7">
        <f t="shared" si="3"/>
        <v>0</v>
      </c>
      <c r="E16" s="7">
        <f t="shared" si="3"/>
        <v>0</v>
      </c>
      <c r="F16" s="7">
        <f t="shared" si="3"/>
        <v>0</v>
      </c>
      <c r="G16" s="7">
        <f t="shared" si="3"/>
        <v>0</v>
      </c>
      <c r="H16" s="7">
        <f t="shared" si="3"/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26"/>
    </row>
    <row r="17" spans="1:14" s="8" customFormat="1" x14ac:dyDescent="0.2">
      <c r="A17" s="24" t="s">
        <v>33</v>
      </c>
      <c r="B17" s="17" t="s">
        <v>13</v>
      </c>
      <c r="C17" s="7">
        <f t="shared" si="0"/>
        <v>2139318582.22</v>
      </c>
      <c r="D17" s="7">
        <f t="shared" ref="D17:M17" si="4">D18+D19+D20+D21</f>
        <v>187560074.28</v>
      </c>
      <c r="E17" s="7">
        <f t="shared" si="4"/>
        <v>186745146.84999999</v>
      </c>
      <c r="F17" s="7">
        <f t="shared" si="4"/>
        <v>183780263.28</v>
      </c>
      <c r="G17" s="7">
        <f t="shared" si="4"/>
        <v>196974078.22999999</v>
      </c>
      <c r="H17" s="7">
        <f t="shared" si="4"/>
        <v>202473300.58000001</v>
      </c>
      <c r="I17" s="7">
        <f t="shared" si="4"/>
        <v>207063030.78999999</v>
      </c>
      <c r="J17" s="7">
        <f t="shared" si="4"/>
        <v>210600091.41</v>
      </c>
      <c r="K17" s="7">
        <f t="shared" si="4"/>
        <v>226410158.27000001</v>
      </c>
      <c r="L17" s="7">
        <f t="shared" si="4"/>
        <v>272198010.24000001</v>
      </c>
      <c r="M17" s="7">
        <f t="shared" si="4"/>
        <v>265514428.28999999</v>
      </c>
      <c r="N17" s="26" t="s">
        <v>49</v>
      </c>
    </row>
    <row r="18" spans="1:14" s="8" customFormat="1" ht="38.25" x14ac:dyDescent="0.2">
      <c r="A18" s="24"/>
      <c r="B18" s="17" t="s">
        <v>39</v>
      </c>
      <c r="C18" s="7">
        <f t="shared" si="0"/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26"/>
    </row>
    <row r="19" spans="1:14" s="8" customFormat="1" ht="38.25" x14ac:dyDescent="0.2">
      <c r="A19" s="24"/>
      <c r="B19" s="17" t="s">
        <v>40</v>
      </c>
      <c r="C19" s="7">
        <f t="shared" si="0"/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26"/>
    </row>
    <row r="20" spans="1:14" s="8" customFormat="1" ht="25.5" x14ac:dyDescent="0.2">
      <c r="A20" s="24"/>
      <c r="B20" s="17" t="s">
        <v>14</v>
      </c>
      <c r="C20" s="7">
        <f t="shared" si="0"/>
        <v>2139318582.22</v>
      </c>
      <c r="D20" s="7">
        <v>187560074.28</v>
      </c>
      <c r="E20" s="7">
        <v>186745146.84999999</v>
      </c>
      <c r="F20" s="7">
        <v>183780263.28</v>
      </c>
      <c r="G20" s="7">
        <v>196974078.22999999</v>
      </c>
      <c r="H20" s="7">
        <v>202473300.58000001</v>
      </c>
      <c r="I20" s="7">
        <v>207063030.78999999</v>
      </c>
      <c r="J20" s="7">
        <v>210600091.41</v>
      </c>
      <c r="K20" s="7">
        <v>226410158.27000001</v>
      </c>
      <c r="L20" s="7">
        <v>272198010.24000001</v>
      </c>
      <c r="M20" s="7">
        <v>265514428.28999999</v>
      </c>
      <c r="N20" s="26"/>
    </row>
    <row r="21" spans="1:14" s="8" customFormat="1" x14ac:dyDescent="0.2">
      <c r="A21" s="24"/>
      <c r="B21" s="17" t="s">
        <v>15</v>
      </c>
      <c r="C21" s="7">
        <f t="shared" si="0"/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26"/>
    </row>
    <row r="22" spans="1:14" s="8" customFormat="1" x14ac:dyDescent="0.2">
      <c r="A22" s="24" t="s">
        <v>54</v>
      </c>
      <c r="B22" s="17" t="s">
        <v>13</v>
      </c>
      <c r="C22" s="7">
        <f t="shared" si="0"/>
        <v>19968562.5</v>
      </c>
      <c r="D22" s="7">
        <f t="shared" ref="D22:M22" si="5">D23+D24+D25+D26</f>
        <v>1226375</v>
      </c>
      <c r="E22" s="7">
        <f t="shared" si="5"/>
        <v>1226375</v>
      </c>
      <c r="F22" s="7">
        <f t="shared" si="5"/>
        <v>1226375</v>
      </c>
      <c r="G22" s="7">
        <f t="shared" si="5"/>
        <v>2327062.5</v>
      </c>
      <c r="H22" s="7">
        <f t="shared" si="5"/>
        <v>2327062.5</v>
      </c>
      <c r="I22" s="7">
        <f t="shared" si="5"/>
        <v>2327062.5</v>
      </c>
      <c r="J22" s="7">
        <f t="shared" si="5"/>
        <v>2327062.5</v>
      </c>
      <c r="K22" s="7">
        <f t="shared" si="5"/>
        <v>2327062.5</v>
      </c>
      <c r="L22" s="7">
        <f t="shared" si="5"/>
        <v>2327062.5</v>
      </c>
      <c r="M22" s="7">
        <f t="shared" si="5"/>
        <v>2327062.5</v>
      </c>
      <c r="N22" s="26" t="s">
        <v>49</v>
      </c>
    </row>
    <row r="23" spans="1:14" s="8" customFormat="1" ht="60" customHeight="1" x14ac:dyDescent="0.2">
      <c r="A23" s="24"/>
      <c r="B23" s="17" t="s">
        <v>39</v>
      </c>
      <c r="C23" s="7">
        <f t="shared" si="0"/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26"/>
    </row>
    <row r="24" spans="1:14" s="8" customFormat="1" ht="38.25" x14ac:dyDescent="0.2">
      <c r="A24" s="24"/>
      <c r="B24" s="17" t="s">
        <v>40</v>
      </c>
      <c r="C24" s="7">
        <f t="shared" si="0"/>
        <v>15974850</v>
      </c>
      <c r="D24" s="7">
        <v>981100</v>
      </c>
      <c r="E24" s="7">
        <v>981100</v>
      </c>
      <c r="F24" s="7">
        <v>981100</v>
      </c>
      <c r="G24" s="7">
        <v>1861650</v>
      </c>
      <c r="H24" s="7">
        <v>1861650</v>
      </c>
      <c r="I24" s="7">
        <v>1861650</v>
      </c>
      <c r="J24" s="7">
        <v>1861650</v>
      </c>
      <c r="K24" s="7">
        <v>1861650</v>
      </c>
      <c r="L24" s="7">
        <v>1861650</v>
      </c>
      <c r="M24" s="7">
        <v>1861650</v>
      </c>
      <c r="N24" s="26"/>
    </row>
    <row r="25" spans="1:14" s="8" customFormat="1" ht="45" customHeight="1" x14ac:dyDescent="0.2">
      <c r="A25" s="24"/>
      <c r="B25" s="17" t="s">
        <v>14</v>
      </c>
      <c r="C25" s="7">
        <f t="shared" si="0"/>
        <v>3993712.5</v>
      </c>
      <c r="D25" s="7">
        <v>245275</v>
      </c>
      <c r="E25" s="7">
        <v>245275</v>
      </c>
      <c r="F25" s="7">
        <v>245275</v>
      </c>
      <c r="G25" s="7">
        <v>465412.5</v>
      </c>
      <c r="H25" s="7">
        <v>465412.5</v>
      </c>
      <c r="I25" s="7">
        <v>465412.5</v>
      </c>
      <c r="J25" s="7">
        <v>465412.5</v>
      </c>
      <c r="K25" s="7">
        <v>465412.5</v>
      </c>
      <c r="L25" s="7">
        <v>465412.5</v>
      </c>
      <c r="M25" s="7">
        <v>465412.5</v>
      </c>
      <c r="N25" s="26"/>
    </row>
    <row r="26" spans="1:14" s="8" customFormat="1" ht="21" customHeight="1" x14ac:dyDescent="0.2">
      <c r="A26" s="24"/>
      <c r="B26" s="17" t="s">
        <v>15</v>
      </c>
      <c r="C26" s="7">
        <f t="shared" si="0"/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26"/>
    </row>
    <row r="27" spans="1:14" s="8" customFormat="1" x14ac:dyDescent="0.2">
      <c r="A27" s="24" t="s">
        <v>32</v>
      </c>
      <c r="B27" s="17" t="s">
        <v>13</v>
      </c>
      <c r="C27" s="7">
        <f t="shared" si="0"/>
        <v>2159287144.7200003</v>
      </c>
      <c r="D27" s="7">
        <f t="shared" ref="D27:M27" si="6">D28+D29+D30+D31</f>
        <v>188786449.28</v>
      </c>
      <c r="E27" s="7">
        <f t="shared" si="6"/>
        <v>187971521.84999999</v>
      </c>
      <c r="F27" s="7">
        <f t="shared" si="6"/>
        <v>185006638.28</v>
      </c>
      <c r="G27" s="7">
        <f t="shared" si="6"/>
        <v>199301140.72999999</v>
      </c>
      <c r="H27" s="7">
        <f t="shared" si="6"/>
        <v>204800363.08000001</v>
      </c>
      <c r="I27" s="7">
        <f t="shared" si="6"/>
        <v>209390093.28999999</v>
      </c>
      <c r="J27" s="7">
        <f t="shared" si="6"/>
        <v>212927153.91</v>
      </c>
      <c r="K27" s="7">
        <f t="shared" si="6"/>
        <v>228737220.77000001</v>
      </c>
      <c r="L27" s="7">
        <f t="shared" si="6"/>
        <v>274525072.74000001</v>
      </c>
      <c r="M27" s="7">
        <f t="shared" si="6"/>
        <v>267841490.78999999</v>
      </c>
      <c r="N27" s="26" t="s">
        <v>48</v>
      </c>
    </row>
    <row r="28" spans="1:14" s="8" customFormat="1" ht="38.25" x14ac:dyDescent="0.2">
      <c r="A28" s="24"/>
      <c r="B28" s="17" t="s">
        <v>39</v>
      </c>
      <c r="C28" s="7">
        <f t="shared" si="0"/>
        <v>0</v>
      </c>
      <c r="D28" s="7">
        <f t="shared" ref="D28:M28" si="7">D13</f>
        <v>0</v>
      </c>
      <c r="E28" s="7">
        <f t="shared" si="7"/>
        <v>0</v>
      </c>
      <c r="F28" s="7">
        <f t="shared" si="7"/>
        <v>0</v>
      </c>
      <c r="G28" s="7">
        <f t="shared" si="7"/>
        <v>0</v>
      </c>
      <c r="H28" s="7">
        <f t="shared" si="7"/>
        <v>0</v>
      </c>
      <c r="I28" s="7">
        <f t="shared" si="7"/>
        <v>0</v>
      </c>
      <c r="J28" s="7">
        <f t="shared" si="7"/>
        <v>0</v>
      </c>
      <c r="K28" s="7">
        <f t="shared" si="7"/>
        <v>0</v>
      </c>
      <c r="L28" s="7">
        <f t="shared" si="7"/>
        <v>0</v>
      </c>
      <c r="M28" s="7">
        <f t="shared" si="7"/>
        <v>0</v>
      </c>
      <c r="N28" s="26"/>
    </row>
    <row r="29" spans="1:14" s="8" customFormat="1" ht="38.25" x14ac:dyDescent="0.2">
      <c r="A29" s="24"/>
      <c r="B29" s="17" t="s">
        <v>40</v>
      </c>
      <c r="C29" s="7">
        <f t="shared" si="0"/>
        <v>15974850</v>
      </c>
      <c r="D29" s="7">
        <f t="shared" ref="D29:M31" si="8">D14</f>
        <v>981100</v>
      </c>
      <c r="E29" s="7">
        <f t="shared" si="8"/>
        <v>981100</v>
      </c>
      <c r="F29" s="7">
        <f t="shared" si="8"/>
        <v>981100</v>
      </c>
      <c r="G29" s="7">
        <f t="shared" si="8"/>
        <v>1861650</v>
      </c>
      <c r="H29" s="7">
        <f t="shared" si="8"/>
        <v>1861650</v>
      </c>
      <c r="I29" s="7">
        <f t="shared" si="8"/>
        <v>1861650</v>
      </c>
      <c r="J29" s="7">
        <f t="shared" si="8"/>
        <v>1861650</v>
      </c>
      <c r="K29" s="7">
        <f t="shared" si="8"/>
        <v>1861650</v>
      </c>
      <c r="L29" s="7">
        <f t="shared" si="8"/>
        <v>1861650</v>
      </c>
      <c r="M29" s="7">
        <f t="shared" si="8"/>
        <v>1861650</v>
      </c>
      <c r="N29" s="26"/>
    </row>
    <row r="30" spans="1:14" s="8" customFormat="1" ht="25.5" x14ac:dyDescent="0.2">
      <c r="A30" s="24"/>
      <c r="B30" s="17" t="s">
        <v>14</v>
      </c>
      <c r="C30" s="7">
        <f t="shared" si="0"/>
        <v>2143312294.72</v>
      </c>
      <c r="D30" s="7">
        <f t="shared" si="8"/>
        <v>187805349.28</v>
      </c>
      <c r="E30" s="7">
        <f t="shared" si="8"/>
        <v>186990421.84999999</v>
      </c>
      <c r="F30" s="7">
        <f t="shared" si="8"/>
        <v>184025538.28</v>
      </c>
      <c r="G30" s="7">
        <f t="shared" si="8"/>
        <v>197439490.72999999</v>
      </c>
      <c r="H30" s="7">
        <f t="shared" si="8"/>
        <v>202938713.08000001</v>
      </c>
      <c r="I30" s="7">
        <f t="shared" si="8"/>
        <v>207528443.28999999</v>
      </c>
      <c r="J30" s="7">
        <f t="shared" si="8"/>
        <v>211065503.91</v>
      </c>
      <c r="K30" s="7">
        <f t="shared" si="8"/>
        <v>226875570.77000001</v>
      </c>
      <c r="L30" s="7">
        <f t="shared" si="8"/>
        <v>272663422.74000001</v>
      </c>
      <c r="M30" s="7">
        <f t="shared" si="8"/>
        <v>265979840.78999999</v>
      </c>
      <c r="N30" s="26"/>
    </row>
    <row r="31" spans="1:14" s="8" customFormat="1" ht="15" customHeight="1" x14ac:dyDescent="0.2">
      <c r="A31" s="24"/>
      <c r="B31" s="17" t="s">
        <v>15</v>
      </c>
      <c r="C31" s="7">
        <f t="shared" si="0"/>
        <v>0</v>
      </c>
      <c r="D31" s="7">
        <f t="shared" si="8"/>
        <v>0</v>
      </c>
      <c r="E31" s="7">
        <f t="shared" si="8"/>
        <v>0</v>
      </c>
      <c r="F31" s="7">
        <f t="shared" si="8"/>
        <v>0</v>
      </c>
      <c r="G31" s="7">
        <f t="shared" si="8"/>
        <v>0</v>
      </c>
      <c r="H31" s="7">
        <f t="shared" si="8"/>
        <v>0</v>
      </c>
      <c r="I31" s="7">
        <f t="shared" si="8"/>
        <v>0</v>
      </c>
      <c r="J31" s="7">
        <f t="shared" si="8"/>
        <v>0</v>
      </c>
      <c r="K31" s="7">
        <f t="shared" si="8"/>
        <v>0</v>
      </c>
      <c r="L31" s="7">
        <f t="shared" si="8"/>
        <v>0</v>
      </c>
      <c r="M31" s="7">
        <f t="shared" si="8"/>
        <v>0</v>
      </c>
      <c r="N31" s="26"/>
    </row>
    <row r="32" spans="1:14" s="8" customFormat="1" x14ac:dyDescent="0.2">
      <c r="A32" s="34" t="s">
        <v>28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spans="1:14" s="8" customFormat="1" x14ac:dyDescent="0.2">
      <c r="A33" s="34" t="s">
        <v>16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1:14" s="8" customFormat="1" ht="15" customHeight="1" x14ac:dyDescent="0.2">
      <c r="A34" s="24" t="s">
        <v>67</v>
      </c>
      <c r="B34" s="17" t="s">
        <v>13</v>
      </c>
      <c r="C34" s="7">
        <f t="shared" ref="C34:C43" si="9">SUM(D34:M34)</f>
        <v>1301204324.1799998</v>
      </c>
      <c r="D34" s="7">
        <f t="shared" ref="D34:M34" si="10">D35+D36+D37+D38</f>
        <v>113121985.48</v>
      </c>
      <c r="E34" s="7">
        <f t="shared" si="10"/>
        <v>108813042.68000001</v>
      </c>
      <c r="F34" s="7">
        <f t="shared" si="10"/>
        <v>109569669.08</v>
      </c>
      <c r="G34" s="7">
        <f t="shared" si="10"/>
        <v>121167634.31</v>
      </c>
      <c r="H34" s="7">
        <f t="shared" si="10"/>
        <v>124392663.34</v>
      </c>
      <c r="I34" s="7">
        <f t="shared" si="10"/>
        <v>127096746.16</v>
      </c>
      <c r="J34" s="7">
        <f t="shared" si="10"/>
        <v>129000081.08</v>
      </c>
      <c r="K34" s="7">
        <f t="shared" si="10"/>
        <v>138681987.16999999</v>
      </c>
      <c r="L34" s="7">
        <f t="shared" si="10"/>
        <v>166748748.58000001</v>
      </c>
      <c r="M34" s="7">
        <f t="shared" si="10"/>
        <v>162611766.30000001</v>
      </c>
      <c r="N34" s="26" t="s">
        <v>49</v>
      </c>
    </row>
    <row r="35" spans="1:14" s="8" customFormat="1" ht="38.25" x14ac:dyDescent="0.2">
      <c r="A35" s="24"/>
      <c r="B35" s="17" t="s">
        <v>39</v>
      </c>
      <c r="C35" s="7">
        <f t="shared" si="9"/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26"/>
    </row>
    <row r="36" spans="1:14" s="8" customFormat="1" ht="38.25" x14ac:dyDescent="0.2">
      <c r="A36" s="24"/>
      <c r="B36" s="17" t="s">
        <v>40</v>
      </c>
      <c r="C36" s="7">
        <f t="shared" si="9"/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26"/>
    </row>
    <row r="37" spans="1:14" s="8" customFormat="1" ht="25.5" x14ac:dyDescent="0.2">
      <c r="A37" s="24"/>
      <c r="B37" s="17" t="s">
        <v>14</v>
      </c>
      <c r="C37" s="7">
        <f t="shared" si="9"/>
        <v>1301204324.1799998</v>
      </c>
      <c r="D37" s="7">
        <v>113121985.48</v>
      </c>
      <c r="E37" s="7">
        <v>108813042.68000001</v>
      </c>
      <c r="F37" s="7">
        <v>109569669.08</v>
      </c>
      <c r="G37" s="7">
        <v>121167634.31</v>
      </c>
      <c r="H37" s="7">
        <v>124392663.34</v>
      </c>
      <c r="I37" s="7">
        <v>127096746.16</v>
      </c>
      <c r="J37" s="7">
        <v>129000081.08</v>
      </c>
      <c r="K37" s="7">
        <v>138681987.16999999</v>
      </c>
      <c r="L37" s="7">
        <v>166748748.58000001</v>
      </c>
      <c r="M37" s="7">
        <v>162611766.30000001</v>
      </c>
      <c r="N37" s="26"/>
    </row>
    <row r="38" spans="1:14" s="8" customFormat="1" ht="15" customHeight="1" x14ac:dyDescent="0.2">
      <c r="A38" s="24"/>
      <c r="B38" s="17" t="s">
        <v>15</v>
      </c>
      <c r="C38" s="7">
        <f t="shared" si="9"/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26"/>
    </row>
    <row r="39" spans="1:14" s="8" customFormat="1" x14ac:dyDescent="0.2">
      <c r="A39" s="24" t="s">
        <v>31</v>
      </c>
      <c r="B39" s="17" t="s">
        <v>13</v>
      </c>
      <c r="C39" s="7">
        <f t="shared" si="9"/>
        <v>1301204324.1799998</v>
      </c>
      <c r="D39" s="7">
        <f t="shared" ref="D39:M39" si="11">D40+D41+D42+D43</f>
        <v>113121985.48</v>
      </c>
      <c r="E39" s="7">
        <f t="shared" si="11"/>
        <v>108813042.68000001</v>
      </c>
      <c r="F39" s="7">
        <f t="shared" si="11"/>
        <v>109569669.08</v>
      </c>
      <c r="G39" s="7">
        <f t="shared" si="11"/>
        <v>121167634.31</v>
      </c>
      <c r="H39" s="7">
        <f t="shared" si="11"/>
        <v>124392663.34</v>
      </c>
      <c r="I39" s="7">
        <f t="shared" si="11"/>
        <v>127096746.16</v>
      </c>
      <c r="J39" s="7">
        <f t="shared" si="11"/>
        <v>129000081.08</v>
      </c>
      <c r="K39" s="7">
        <f t="shared" si="11"/>
        <v>138681987.16999999</v>
      </c>
      <c r="L39" s="7">
        <f t="shared" si="11"/>
        <v>166748748.58000001</v>
      </c>
      <c r="M39" s="7">
        <f t="shared" si="11"/>
        <v>162611766.30000001</v>
      </c>
      <c r="N39" s="26" t="s">
        <v>48</v>
      </c>
    </row>
    <row r="40" spans="1:14" s="8" customFormat="1" ht="38.25" x14ac:dyDescent="0.2">
      <c r="A40" s="24"/>
      <c r="B40" s="17" t="s">
        <v>39</v>
      </c>
      <c r="C40" s="7">
        <f t="shared" si="9"/>
        <v>0</v>
      </c>
      <c r="D40" s="7">
        <f t="shared" ref="D40:M40" si="12">D35</f>
        <v>0</v>
      </c>
      <c r="E40" s="7">
        <f t="shared" si="12"/>
        <v>0</v>
      </c>
      <c r="F40" s="7">
        <f t="shared" si="12"/>
        <v>0</v>
      </c>
      <c r="G40" s="7">
        <f t="shared" si="12"/>
        <v>0</v>
      </c>
      <c r="H40" s="7">
        <f t="shared" si="12"/>
        <v>0</v>
      </c>
      <c r="I40" s="7">
        <f t="shared" si="12"/>
        <v>0</v>
      </c>
      <c r="J40" s="7">
        <f t="shared" si="12"/>
        <v>0</v>
      </c>
      <c r="K40" s="7">
        <f t="shared" si="12"/>
        <v>0</v>
      </c>
      <c r="L40" s="7">
        <f t="shared" si="12"/>
        <v>0</v>
      </c>
      <c r="M40" s="7">
        <f t="shared" si="12"/>
        <v>0</v>
      </c>
      <c r="N40" s="26"/>
    </row>
    <row r="41" spans="1:14" s="8" customFormat="1" ht="38.25" x14ac:dyDescent="0.2">
      <c r="A41" s="24"/>
      <c r="B41" s="17" t="s">
        <v>40</v>
      </c>
      <c r="C41" s="7">
        <f t="shared" si="9"/>
        <v>0</v>
      </c>
      <c r="D41" s="7">
        <f t="shared" ref="D41:M43" si="13">D36</f>
        <v>0</v>
      </c>
      <c r="E41" s="7">
        <f t="shared" si="13"/>
        <v>0</v>
      </c>
      <c r="F41" s="7">
        <f t="shared" si="13"/>
        <v>0</v>
      </c>
      <c r="G41" s="7">
        <f t="shared" si="13"/>
        <v>0</v>
      </c>
      <c r="H41" s="7">
        <f t="shared" si="13"/>
        <v>0</v>
      </c>
      <c r="I41" s="7">
        <f t="shared" si="13"/>
        <v>0</v>
      </c>
      <c r="J41" s="7">
        <f t="shared" si="13"/>
        <v>0</v>
      </c>
      <c r="K41" s="7">
        <f t="shared" si="13"/>
        <v>0</v>
      </c>
      <c r="L41" s="7">
        <f t="shared" si="13"/>
        <v>0</v>
      </c>
      <c r="M41" s="7">
        <f t="shared" si="13"/>
        <v>0</v>
      </c>
      <c r="N41" s="26"/>
    </row>
    <row r="42" spans="1:14" s="8" customFormat="1" ht="25.5" x14ac:dyDescent="0.2">
      <c r="A42" s="24"/>
      <c r="B42" s="17" t="s">
        <v>14</v>
      </c>
      <c r="C42" s="7">
        <f t="shared" si="9"/>
        <v>1301204324.1799998</v>
      </c>
      <c r="D42" s="7">
        <f t="shared" si="13"/>
        <v>113121985.48</v>
      </c>
      <c r="E42" s="7">
        <f t="shared" si="13"/>
        <v>108813042.68000001</v>
      </c>
      <c r="F42" s="7">
        <f t="shared" si="13"/>
        <v>109569669.08</v>
      </c>
      <c r="G42" s="7">
        <f t="shared" si="13"/>
        <v>121167634.31</v>
      </c>
      <c r="H42" s="7">
        <f t="shared" si="13"/>
        <v>124392663.34</v>
      </c>
      <c r="I42" s="7">
        <f t="shared" si="13"/>
        <v>127096746.16</v>
      </c>
      <c r="J42" s="7">
        <f t="shared" si="13"/>
        <v>129000081.08</v>
      </c>
      <c r="K42" s="7">
        <f t="shared" si="13"/>
        <v>138681987.16999999</v>
      </c>
      <c r="L42" s="7">
        <f t="shared" si="13"/>
        <v>166748748.58000001</v>
      </c>
      <c r="M42" s="7">
        <f t="shared" si="13"/>
        <v>162611766.30000001</v>
      </c>
      <c r="N42" s="26"/>
    </row>
    <row r="43" spans="1:14" s="8" customFormat="1" ht="15" customHeight="1" x14ac:dyDescent="0.2">
      <c r="A43" s="24"/>
      <c r="B43" s="17" t="s">
        <v>15</v>
      </c>
      <c r="C43" s="7">
        <f t="shared" si="9"/>
        <v>0</v>
      </c>
      <c r="D43" s="7">
        <f t="shared" si="13"/>
        <v>0</v>
      </c>
      <c r="E43" s="7">
        <f t="shared" si="13"/>
        <v>0</v>
      </c>
      <c r="F43" s="7">
        <f t="shared" si="13"/>
        <v>0</v>
      </c>
      <c r="G43" s="7">
        <f t="shared" si="13"/>
        <v>0</v>
      </c>
      <c r="H43" s="7">
        <f t="shared" si="13"/>
        <v>0</v>
      </c>
      <c r="I43" s="7">
        <f t="shared" si="13"/>
        <v>0</v>
      </c>
      <c r="J43" s="7">
        <f t="shared" si="13"/>
        <v>0</v>
      </c>
      <c r="K43" s="7">
        <f t="shared" si="13"/>
        <v>0</v>
      </c>
      <c r="L43" s="7">
        <f t="shared" si="13"/>
        <v>0</v>
      </c>
      <c r="M43" s="7">
        <f t="shared" si="13"/>
        <v>0</v>
      </c>
      <c r="N43" s="26"/>
    </row>
    <row r="44" spans="1:14" s="8" customFormat="1" x14ac:dyDescent="0.2">
      <c r="A44" s="34" t="s">
        <v>27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</row>
    <row r="45" spans="1:14" s="8" customFormat="1" x14ac:dyDescent="0.2">
      <c r="A45" s="34" t="s">
        <v>55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 s="8" customFormat="1" ht="15" customHeight="1" x14ac:dyDescent="0.2">
      <c r="A46" s="24" t="s">
        <v>68</v>
      </c>
      <c r="B46" s="17" t="s">
        <v>13</v>
      </c>
      <c r="C46" s="7">
        <f t="shared" ref="C46:C60" si="14">SUM(D46:M46)</f>
        <v>4575101604.5</v>
      </c>
      <c r="D46" s="7">
        <f t="shared" ref="D46:M46" si="15">D47+D48+D49+D50</f>
        <v>399220810.30000001</v>
      </c>
      <c r="E46" s="7">
        <f t="shared" si="15"/>
        <v>391517459.33999997</v>
      </c>
      <c r="F46" s="7">
        <f t="shared" si="15"/>
        <v>393278506.25</v>
      </c>
      <c r="G46" s="7">
        <f t="shared" si="15"/>
        <v>421574002.35000002</v>
      </c>
      <c r="H46" s="7">
        <f t="shared" si="15"/>
        <v>433621222.42000002</v>
      </c>
      <c r="I46" s="7">
        <f t="shared" si="15"/>
        <v>443793174.94</v>
      </c>
      <c r="J46" s="7">
        <f t="shared" si="15"/>
        <v>452000038.44</v>
      </c>
      <c r="K46" s="7">
        <f t="shared" si="15"/>
        <v>485939241.32999998</v>
      </c>
      <c r="L46" s="7">
        <f t="shared" si="15"/>
        <v>584131968.08000004</v>
      </c>
      <c r="M46" s="7">
        <f t="shared" si="15"/>
        <v>570025181.04999995</v>
      </c>
      <c r="N46" s="26" t="s">
        <v>49</v>
      </c>
    </row>
    <row r="47" spans="1:14" s="8" customFormat="1" ht="38.25" x14ac:dyDescent="0.2">
      <c r="A47" s="24"/>
      <c r="B47" s="17" t="s">
        <v>39</v>
      </c>
      <c r="C47" s="7">
        <f t="shared" si="14"/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26"/>
    </row>
    <row r="48" spans="1:14" s="8" customFormat="1" ht="38.25" x14ac:dyDescent="0.2">
      <c r="A48" s="24"/>
      <c r="B48" s="17" t="s">
        <v>40</v>
      </c>
      <c r="C48" s="7">
        <f t="shared" si="14"/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26"/>
    </row>
    <row r="49" spans="1:14" s="8" customFormat="1" ht="25.5" x14ac:dyDescent="0.2">
      <c r="A49" s="24"/>
      <c r="B49" s="17" t="s">
        <v>14</v>
      </c>
      <c r="C49" s="7">
        <f t="shared" si="14"/>
        <v>4575101604.5</v>
      </c>
      <c r="D49" s="7">
        <v>399220810.30000001</v>
      </c>
      <c r="E49" s="7">
        <v>391517459.33999997</v>
      </c>
      <c r="F49" s="7">
        <v>393278506.25</v>
      </c>
      <c r="G49" s="7">
        <v>421574002.35000002</v>
      </c>
      <c r="H49" s="7">
        <v>433621222.42000002</v>
      </c>
      <c r="I49" s="7">
        <v>443793174.94</v>
      </c>
      <c r="J49" s="7">
        <v>452000038.44</v>
      </c>
      <c r="K49" s="7">
        <v>485939241.32999998</v>
      </c>
      <c r="L49" s="7">
        <v>584131968.08000004</v>
      </c>
      <c r="M49" s="7">
        <v>570025181.04999995</v>
      </c>
      <c r="N49" s="26"/>
    </row>
    <row r="50" spans="1:14" s="8" customFormat="1" ht="15" customHeight="1" x14ac:dyDescent="0.2">
      <c r="A50" s="24"/>
      <c r="B50" s="17" t="s">
        <v>15</v>
      </c>
      <c r="C50" s="7">
        <f t="shared" si="14"/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26"/>
    </row>
    <row r="51" spans="1:14" s="9" customFormat="1" x14ac:dyDescent="0.2">
      <c r="A51" s="24" t="s">
        <v>69</v>
      </c>
      <c r="B51" s="17" t="s">
        <v>13</v>
      </c>
      <c r="C51" s="7">
        <f t="shared" si="14"/>
        <v>3796255.2700000005</v>
      </c>
      <c r="D51" s="7">
        <f t="shared" ref="D51:M51" si="16">SUM(D52:D55)</f>
        <v>323190</v>
      </c>
      <c r="E51" s="7">
        <f t="shared" si="16"/>
        <v>323190</v>
      </c>
      <c r="F51" s="7">
        <f t="shared" si="16"/>
        <v>323190</v>
      </c>
      <c r="G51" s="7">
        <f t="shared" si="16"/>
        <v>350490.65</v>
      </c>
      <c r="H51" s="7">
        <f t="shared" si="16"/>
        <v>361005.37</v>
      </c>
      <c r="I51" s="7">
        <f t="shared" si="16"/>
        <v>369723.65</v>
      </c>
      <c r="J51" s="7">
        <f t="shared" si="16"/>
        <v>377118.12</v>
      </c>
      <c r="K51" s="7">
        <f t="shared" si="16"/>
        <v>405439.69</v>
      </c>
      <c r="L51" s="7">
        <f t="shared" si="16"/>
        <v>487338.51</v>
      </c>
      <c r="M51" s="7">
        <f t="shared" si="16"/>
        <v>475569.28</v>
      </c>
      <c r="N51" s="26" t="s">
        <v>49</v>
      </c>
    </row>
    <row r="52" spans="1:14" s="9" customFormat="1" ht="38.25" customHeight="1" x14ac:dyDescent="0.2">
      <c r="A52" s="24"/>
      <c r="B52" s="17" t="s">
        <v>39</v>
      </c>
      <c r="C52" s="7">
        <f t="shared" si="14"/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26"/>
    </row>
    <row r="53" spans="1:14" s="9" customFormat="1" ht="38.25" x14ac:dyDescent="0.2">
      <c r="A53" s="24"/>
      <c r="B53" s="17" t="s">
        <v>40</v>
      </c>
      <c r="C53" s="7">
        <f t="shared" si="14"/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26"/>
    </row>
    <row r="54" spans="1:14" s="9" customFormat="1" ht="25.5" x14ac:dyDescent="0.2">
      <c r="A54" s="24"/>
      <c r="B54" s="17" t="s">
        <v>14</v>
      </c>
      <c r="C54" s="7">
        <f t="shared" si="14"/>
        <v>3796255.2700000005</v>
      </c>
      <c r="D54" s="7">
        <v>323190</v>
      </c>
      <c r="E54" s="7">
        <v>323190</v>
      </c>
      <c r="F54" s="7">
        <v>323190</v>
      </c>
      <c r="G54" s="7">
        <v>350490.65</v>
      </c>
      <c r="H54" s="7">
        <v>361005.37</v>
      </c>
      <c r="I54" s="7">
        <v>369723.65</v>
      </c>
      <c r="J54" s="7">
        <v>377118.12</v>
      </c>
      <c r="K54" s="7">
        <v>405439.69</v>
      </c>
      <c r="L54" s="7">
        <v>487338.51</v>
      </c>
      <c r="M54" s="7">
        <v>475569.28</v>
      </c>
      <c r="N54" s="26"/>
    </row>
    <row r="55" spans="1:14" s="9" customFormat="1" x14ac:dyDescent="0.2">
      <c r="A55" s="24"/>
      <c r="B55" s="17" t="s">
        <v>15</v>
      </c>
      <c r="C55" s="7">
        <f t="shared" si="14"/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26"/>
    </row>
    <row r="56" spans="1:14" s="8" customFormat="1" x14ac:dyDescent="0.2">
      <c r="A56" s="24" t="s">
        <v>30</v>
      </c>
      <c r="B56" s="17" t="s">
        <v>13</v>
      </c>
      <c r="C56" s="7">
        <f t="shared" si="14"/>
        <v>4578897859.7700005</v>
      </c>
      <c r="D56" s="7">
        <f t="shared" ref="D56:M56" si="17">D57+D58+D59+D60</f>
        <v>399544000.30000001</v>
      </c>
      <c r="E56" s="7">
        <f t="shared" si="17"/>
        <v>391840649.33999997</v>
      </c>
      <c r="F56" s="7">
        <f t="shared" si="17"/>
        <v>393601696.25</v>
      </c>
      <c r="G56" s="7">
        <f t="shared" si="17"/>
        <v>421924493</v>
      </c>
      <c r="H56" s="7">
        <f t="shared" si="17"/>
        <v>433982227.79000002</v>
      </c>
      <c r="I56" s="7">
        <f t="shared" si="17"/>
        <v>444162898.58999997</v>
      </c>
      <c r="J56" s="7">
        <f t="shared" si="17"/>
        <v>452377156.56</v>
      </c>
      <c r="K56" s="7">
        <f t="shared" si="17"/>
        <v>486344681.01999998</v>
      </c>
      <c r="L56" s="7">
        <f t="shared" si="17"/>
        <v>584619306.59000003</v>
      </c>
      <c r="M56" s="7">
        <f t="shared" si="17"/>
        <v>570500750.32999992</v>
      </c>
      <c r="N56" s="26" t="s">
        <v>48</v>
      </c>
    </row>
    <row r="57" spans="1:14" s="8" customFormat="1" ht="38.25" x14ac:dyDescent="0.2">
      <c r="A57" s="24"/>
      <c r="B57" s="17" t="s">
        <v>39</v>
      </c>
      <c r="C57" s="7">
        <f t="shared" si="14"/>
        <v>0</v>
      </c>
      <c r="D57" s="7">
        <f t="shared" ref="D57:M57" si="18">D47+D52</f>
        <v>0</v>
      </c>
      <c r="E57" s="7">
        <f t="shared" si="18"/>
        <v>0</v>
      </c>
      <c r="F57" s="7">
        <f t="shared" si="18"/>
        <v>0</v>
      </c>
      <c r="G57" s="7">
        <f t="shared" si="18"/>
        <v>0</v>
      </c>
      <c r="H57" s="7">
        <f t="shared" si="18"/>
        <v>0</v>
      </c>
      <c r="I57" s="7">
        <f t="shared" si="18"/>
        <v>0</v>
      </c>
      <c r="J57" s="7">
        <f t="shared" si="18"/>
        <v>0</v>
      </c>
      <c r="K57" s="7">
        <f t="shared" si="18"/>
        <v>0</v>
      </c>
      <c r="L57" s="7">
        <f t="shared" si="18"/>
        <v>0</v>
      </c>
      <c r="M57" s="7">
        <f t="shared" si="18"/>
        <v>0</v>
      </c>
      <c r="N57" s="26"/>
    </row>
    <row r="58" spans="1:14" s="8" customFormat="1" ht="38.25" x14ac:dyDescent="0.2">
      <c r="A58" s="24"/>
      <c r="B58" s="17" t="s">
        <v>40</v>
      </c>
      <c r="C58" s="7">
        <f t="shared" si="14"/>
        <v>0</v>
      </c>
      <c r="D58" s="7">
        <f t="shared" ref="D58:M58" si="19">D48+D53</f>
        <v>0</v>
      </c>
      <c r="E58" s="7">
        <f t="shared" si="19"/>
        <v>0</v>
      </c>
      <c r="F58" s="7">
        <f t="shared" si="19"/>
        <v>0</v>
      </c>
      <c r="G58" s="7">
        <f t="shared" si="19"/>
        <v>0</v>
      </c>
      <c r="H58" s="7">
        <f t="shared" si="19"/>
        <v>0</v>
      </c>
      <c r="I58" s="7">
        <f t="shared" si="19"/>
        <v>0</v>
      </c>
      <c r="J58" s="7">
        <f t="shared" si="19"/>
        <v>0</v>
      </c>
      <c r="K58" s="7">
        <f t="shared" si="19"/>
        <v>0</v>
      </c>
      <c r="L58" s="7">
        <f t="shared" si="19"/>
        <v>0</v>
      </c>
      <c r="M58" s="7">
        <f t="shared" si="19"/>
        <v>0</v>
      </c>
      <c r="N58" s="26"/>
    </row>
    <row r="59" spans="1:14" s="8" customFormat="1" ht="25.5" x14ac:dyDescent="0.2">
      <c r="A59" s="24"/>
      <c r="B59" s="17" t="s">
        <v>14</v>
      </c>
      <c r="C59" s="7">
        <f t="shared" si="14"/>
        <v>4578897859.7700005</v>
      </c>
      <c r="D59" s="7">
        <f t="shared" ref="D59:M59" si="20">D49+D54</f>
        <v>399544000.30000001</v>
      </c>
      <c r="E59" s="7">
        <f t="shared" si="20"/>
        <v>391840649.33999997</v>
      </c>
      <c r="F59" s="7">
        <f t="shared" si="20"/>
        <v>393601696.25</v>
      </c>
      <c r="G59" s="7">
        <f t="shared" si="20"/>
        <v>421924493</v>
      </c>
      <c r="H59" s="7">
        <f t="shared" si="20"/>
        <v>433982227.79000002</v>
      </c>
      <c r="I59" s="7">
        <f t="shared" si="20"/>
        <v>444162898.58999997</v>
      </c>
      <c r="J59" s="7">
        <f t="shared" si="20"/>
        <v>452377156.56</v>
      </c>
      <c r="K59" s="7">
        <f t="shared" si="20"/>
        <v>486344681.01999998</v>
      </c>
      <c r="L59" s="7">
        <f t="shared" si="20"/>
        <v>584619306.59000003</v>
      </c>
      <c r="M59" s="7">
        <f t="shared" si="20"/>
        <v>570500750.32999992</v>
      </c>
      <c r="N59" s="26"/>
    </row>
    <row r="60" spans="1:14" s="8" customFormat="1" ht="15" customHeight="1" x14ac:dyDescent="0.2">
      <c r="A60" s="24"/>
      <c r="B60" s="17" t="s">
        <v>15</v>
      </c>
      <c r="C60" s="7">
        <f t="shared" si="14"/>
        <v>0</v>
      </c>
      <c r="D60" s="7">
        <f t="shared" ref="D60:M60" si="21">D50+D55</f>
        <v>0</v>
      </c>
      <c r="E60" s="7">
        <f t="shared" si="21"/>
        <v>0</v>
      </c>
      <c r="F60" s="7">
        <f t="shared" si="21"/>
        <v>0</v>
      </c>
      <c r="G60" s="7">
        <f t="shared" si="21"/>
        <v>0</v>
      </c>
      <c r="H60" s="7">
        <f t="shared" si="21"/>
        <v>0</v>
      </c>
      <c r="I60" s="7">
        <f t="shared" si="21"/>
        <v>0</v>
      </c>
      <c r="J60" s="7">
        <f t="shared" si="21"/>
        <v>0</v>
      </c>
      <c r="K60" s="7">
        <f t="shared" si="21"/>
        <v>0</v>
      </c>
      <c r="L60" s="7">
        <f t="shared" si="21"/>
        <v>0</v>
      </c>
      <c r="M60" s="7">
        <f t="shared" si="21"/>
        <v>0</v>
      </c>
      <c r="N60" s="26"/>
    </row>
    <row r="61" spans="1:14" s="8" customFormat="1" x14ac:dyDescent="0.2">
      <c r="A61" s="34" t="s">
        <v>26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</row>
    <row r="62" spans="1:14" s="8" customFormat="1" x14ac:dyDescent="0.2">
      <c r="A62" s="34" t="s">
        <v>22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</row>
    <row r="63" spans="1:14" s="8" customFormat="1" x14ac:dyDescent="0.2">
      <c r="A63" s="24" t="s">
        <v>70</v>
      </c>
      <c r="B63" s="17" t="s">
        <v>13</v>
      </c>
      <c r="C63" s="7">
        <f t="shared" ref="C63:C97" si="22">SUM(D63:M63)</f>
        <v>2625221416.75</v>
      </c>
      <c r="D63" s="7">
        <f t="shared" ref="D63:M63" si="23">SUM(D64:D67)</f>
        <v>221274256.78999999</v>
      </c>
      <c r="E63" s="7">
        <f t="shared" si="23"/>
        <v>209311883.25999999</v>
      </c>
      <c r="F63" s="7">
        <f t="shared" si="23"/>
        <v>208972469.30000001</v>
      </c>
      <c r="G63" s="7">
        <f t="shared" si="23"/>
        <v>247124355.91999999</v>
      </c>
      <c r="H63" s="7">
        <f t="shared" si="23"/>
        <v>254128086.59999999</v>
      </c>
      <c r="I63" s="7">
        <f t="shared" si="23"/>
        <v>259965279.88999999</v>
      </c>
      <c r="J63" s="7">
        <f t="shared" si="23"/>
        <v>264554085.49000001</v>
      </c>
      <c r="K63" s="7">
        <f t="shared" si="23"/>
        <v>284416097.31</v>
      </c>
      <c r="L63" s="7">
        <f t="shared" si="23"/>
        <v>341921148.97000003</v>
      </c>
      <c r="M63" s="7">
        <f t="shared" si="23"/>
        <v>333553753.22000003</v>
      </c>
      <c r="N63" s="26" t="s">
        <v>49</v>
      </c>
    </row>
    <row r="64" spans="1:14" s="8" customFormat="1" ht="47.25" customHeight="1" x14ac:dyDescent="0.2">
      <c r="A64" s="24"/>
      <c r="B64" s="17" t="s">
        <v>39</v>
      </c>
      <c r="C64" s="7">
        <f t="shared" si="22"/>
        <v>0</v>
      </c>
      <c r="D64" s="7">
        <f>D69+D74+D79</f>
        <v>0</v>
      </c>
      <c r="E64" s="7">
        <f t="shared" ref="E64:M64" si="24">E69+E74+E79</f>
        <v>0</v>
      </c>
      <c r="F64" s="7">
        <f t="shared" si="24"/>
        <v>0</v>
      </c>
      <c r="G64" s="7">
        <f t="shared" si="24"/>
        <v>0</v>
      </c>
      <c r="H64" s="7">
        <f t="shared" si="24"/>
        <v>0</v>
      </c>
      <c r="I64" s="7">
        <f t="shared" si="24"/>
        <v>0</v>
      </c>
      <c r="J64" s="7">
        <f t="shared" si="24"/>
        <v>0</v>
      </c>
      <c r="K64" s="7">
        <f t="shared" si="24"/>
        <v>0</v>
      </c>
      <c r="L64" s="7">
        <f t="shared" si="24"/>
        <v>0</v>
      </c>
      <c r="M64" s="7">
        <f t="shared" si="24"/>
        <v>0</v>
      </c>
      <c r="N64" s="26"/>
    </row>
    <row r="65" spans="1:14" s="8" customFormat="1" ht="47.25" customHeight="1" x14ac:dyDescent="0.2">
      <c r="A65" s="24"/>
      <c r="B65" s="17" t="s">
        <v>40</v>
      </c>
      <c r="C65" s="7">
        <f t="shared" si="22"/>
        <v>0</v>
      </c>
      <c r="D65" s="7">
        <f t="shared" ref="D65:M67" si="25">D70+D75+D80</f>
        <v>0</v>
      </c>
      <c r="E65" s="7">
        <f t="shared" si="25"/>
        <v>0</v>
      </c>
      <c r="F65" s="7">
        <f t="shared" si="25"/>
        <v>0</v>
      </c>
      <c r="G65" s="7">
        <f t="shared" si="25"/>
        <v>0</v>
      </c>
      <c r="H65" s="7">
        <f t="shared" si="25"/>
        <v>0</v>
      </c>
      <c r="I65" s="7">
        <f t="shared" si="25"/>
        <v>0</v>
      </c>
      <c r="J65" s="7">
        <f t="shared" si="25"/>
        <v>0</v>
      </c>
      <c r="K65" s="7">
        <f t="shared" si="25"/>
        <v>0</v>
      </c>
      <c r="L65" s="7">
        <f t="shared" si="25"/>
        <v>0</v>
      </c>
      <c r="M65" s="7">
        <f t="shared" si="25"/>
        <v>0</v>
      </c>
      <c r="N65" s="26"/>
    </row>
    <row r="66" spans="1:14" s="8" customFormat="1" ht="30.75" customHeight="1" x14ac:dyDescent="0.2">
      <c r="A66" s="24"/>
      <c r="B66" s="17" t="s">
        <v>14</v>
      </c>
      <c r="C66" s="7">
        <f t="shared" si="22"/>
        <v>2625221416.75</v>
      </c>
      <c r="D66" s="7">
        <f t="shared" si="25"/>
        <v>221274256.78999999</v>
      </c>
      <c r="E66" s="7">
        <f t="shared" si="25"/>
        <v>209311883.25999999</v>
      </c>
      <c r="F66" s="7">
        <f t="shared" si="25"/>
        <v>208972469.30000001</v>
      </c>
      <c r="G66" s="7">
        <f t="shared" si="25"/>
        <v>247124355.91999999</v>
      </c>
      <c r="H66" s="7">
        <f t="shared" si="25"/>
        <v>254128086.59999999</v>
      </c>
      <c r="I66" s="7">
        <f t="shared" si="25"/>
        <v>259965279.88999999</v>
      </c>
      <c r="J66" s="7">
        <f t="shared" si="25"/>
        <v>264554085.49000001</v>
      </c>
      <c r="K66" s="7">
        <f t="shared" si="25"/>
        <v>284416097.31</v>
      </c>
      <c r="L66" s="7">
        <f t="shared" si="25"/>
        <v>341921148.97000003</v>
      </c>
      <c r="M66" s="7">
        <f t="shared" si="25"/>
        <v>333553753.22000003</v>
      </c>
      <c r="N66" s="26"/>
    </row>
    <row r="67" spans="1:14" s="8" customFormat="1" x14ac:dyDescent="0.2">
      <c r="A67" s="24"/>
      <c r="B67" s="17" t="s">
        <v>15</v>
      </c>
      <c r="C67" s="7">
        <f t="shared" si="22"/>
        <v>0</v>
      </c>
      <c r="D67" s="7">
        <f t="shared" si="25"/>
        <v>0</v>
      </c>
      <c r="E67" s="7">
        <f t="shared" si="25"/>
        <v>0</v>
      </c>
      <c r="F67" s="7">
        <f t="shared" si="25"/>
        <v>0</v>
      </c>
      <c r="G67" s="7">
        <f t="shared" si="25"/>
        <v>0</v>
      </c>
      <c r="H67" s="7">
        <f t="shared" si="25"/>
        <v>0</v>
      </c>
      <c r="I67" s="7">
        <f t="shared" si="25"/>
        <v>0</v>
      </c>
      <c r="J67" s="7">
        <f t="shared" si="25"/>
        <v>0</v>
      </c>
      <c r="K67" s="7">
        <f t="shared" si="25"/>
        <v>0</v>
      </c>
      <c r="L67" s="7">
        <f t="shared" si="25"/>
        <v>0</v>
      </c>
      <c r="M67" s="7">
        <f t="shared" si="25"/>
        <v>0</v>
      </c>
      <c r="N67" s="26"/>
    </row>
    <row r="68" spans="1:14" s="8" customFormat="1" ht="12.75" customHeight="1" x14ac:dyDescent="0.2">
      <c r="A68" s="35" t="s">
        <v>80</v>
      </c>
      <c r="B68" s="17" t="s">
        <v>13</v>
      </c>
      <c r="C68" s="7">
        <f t="shared" ref="C68:C72" si="26">SUM(D68:M68)</f>
        <v>2625221416.75</v>
      </c>
      <c r="D68" s="7">
        <f t="shared" ref="D68:M68" si="27">SUM(D69:D72)</f>
        <v>221274256.78999999</v>
      </c>
      <c r="E68" s="7">
        <f t="shared" si="27"/>
        <v>209311883.25999999</v>
      </c>
      <c r="F68" s="7">
        <f t="shared" si="27"/>
        <v>208972469.30000001</v>
      </c>
      <c r="G68" s="7">
        <f t="shared" si="27"/>
        <v>247124355.91999999</v>
      </c>
      <c r="H68" s="7">
        <f t="shared" si="27"/>
        <v>254128086.59999999</v>
      </c>
      <c r="I68" s="7">
        <f t="shared" si="27"/>
        <v>259965279.88999999</v>
      </c>
      <c r="J68" s="7">
        <f t="shared" si="27"/>
        <v>264554085.49000001</v>
      </c>
      <c r="K68" s="7">
        <f t="shared" si="27"/>
        <v>284416097.31</v>
      </c>
      <c r="L68" s="7">
        <f t="shared" si="27"/>
        <v>341921148.97000003</v>
      </c>
      <c r="M68" s="7">
        <f t="shared" si="27"/>
        <v>333553753.22000003</v>
      </c>
      <c r="N68" s="26" t="s">
        <v>49</v>
      </c>
    </row>
    <row r="69" spans="1:14" s="8" customFormat="1" ht="38.25" x14ac:dyDescent="0.2">
      <c r="A69" s="36"/>
      <c r="B69" s="17" t="s">
        <v>39</v>
      </c>
      <c r="C69" s="7">
        <f t="shared" si="26"/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26"/>
    </row>
    <row r="70" spans="1:14" s="8" customFormat="1" ht="47.25" customHeight="1" x14ac:dyDescent="0.2">
      <c r="A70" s="36"/>
      <c r="B70" s="17" t="s">
        <v>40</v>
      </c>
      <c r="C70" s="7">
        <f t="shared" si="26"/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26"/>
    </row>
    <row r="71" spans="1:14" s="8" customFormat="1" ht="30.75" customHeight="1" x14ac:dyDescent="0.2">
      <c r="A71" s="36"/>
      <c r="B71" s="17" t="s">
        <v>14</v>
      </c>
      <c r="C71" s="7">
        <f t="shared" si="26"/>
        <v>2625221416.75</v>
      </c>
      <c r="D71" s="7">
        <v>221274256.78999999</v>
      </c>
      <c r="E71" s="7">
        <v>209311883.25999999</v>
      </c>
      <c r="F71" s="7">
        <v>208972469.30000001</v>
      </c>
      <c r="G71" s="7">
        <v>247124355.91999999</v>
      </c>
      <c r="H71" s="7">
        <v>254128086.59999999</v>
      </c>
      <c r="I71" s="7">
        <v>259965279.88999999</v>
      </c>
      <c r="J71" s="7">
        <v>264554085.49000001</v>
      </c>
      <c r="K71" s="7">
        <v>284416097.31</v>
      </c>
      <c r="L71" s="7">
        <v>341921148.97000003</v>
      </c>
      <c r="M71" s="7">
        <v>333553753.22000003</v>
      </c>
      <c r="N71" s="26"/>
    </row>
    <row r="72" spans="1:14" s="8" customFormat="1" x14ac:dyDescent="0.2">
      <c r="A72" s="37"/>
      <c r="B72" s="17" t="s">
        <v>15</v>
      </c>
      <c r="C72" s="7">
        <f t="shared" si="26"/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26"/>
    </row>
    <row r="73" spans="1:14" s="8" customFormat="1" ht="12.75" customHeight="1" x14ac:dyDescent="0.2">
      <c r="A73" s="35" t="s">
        <v>81</v>
      </c>
      <c r="B73" s="17" t="s">
        <v>13</v>
      </c>
      <c r="C73" s="7">
        <f t="shared" ref="C73:C77" si="28">SUM(D73:M73)</f>
        <v>0</v>
      </c>
      <c r="D73" s="7">
        <f t="shared" ref="D73:M73" si="29">SUM(D74:D77)</f>
        <v>0</v>
      </c>
      <c r="E73" s="7">
        <f t="shared" si="29"/>
        <v>0</v>
      </c>
      <c r="F73" s="7">
        <f t="shared" si="29"/>
        <v>0</v>
      </c>
      <c r="G73" s="7">
        <f t="shared" si="29"/>
        <v>0</v>
      </c>
      <c r="H73" s="7">
        <f t="shared" si="29"/>
        <v>0</v>
      </c>
      <c r="I73" s="7">
        <f t="shared" si="29"/>
        <v>0</v>
      </c>
      <c r="J73" s="7">
        <f t="shared" si="29"/>
        <v>0</v>
      </c>
      <c r="K73" s="7">
        <f t="shared" si="29"/>
        <v>0</v>
      </c>
      <c r="L73" s="7">
        <f t="shared" si="29"/>
        <v>0</v>
      </c>
      <c r="M73" s="7">
        <f t="shared" si="29"/>
        <v>0</v>
      </c>
      <c r="N73" s="38" t="s">
        <v>49</v>
      </c>
    </row>
    <row r="74" spans="1:14" s="8" customFormat="1" ht="38.25" x14ac:dyDescent="0.2">
      <c r="A74" s="36"/>
      <c r="B74" s="17" t="s">
        <v>39</v>
      </c>
      <c r="C74" s="7">
        <f t="shared" si="28"/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39"/>
    </row>
    <row r="75" spans="1:14" s="8" customFormat="1" ht="38.25" x14ac:dyDescent="0.2">
      <c r="A75" s="36"/>
      <c r="B75" s="17" t="s">
        <v>40</v>
      </c>
      <c r="C75" s="7">
        <f t="shared" si="28"/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39"/>
    </row>
    <row r="76" spans="1:14" s="8" customFormat="1" ht="25.5" x14ac:dyDescent="0.2">
      <c r="A76" s="36"/>
      <c r="B76" s="17" t="s">
        <v>14</v>
      </c>
      <c r="C76" s="7">
        <f t="shared" si="28"/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39"/>
    </row>
    <row r="77" spans="1:14" s="8" customFormat="1" x14ac:dyDescent="0.2">
      <c r="A77" s="37"/>
      <c r="B77" s="17" t="s">
        <v>15</v>
      </c>
      <c r="C77" s="7">
        <f t="shared" si="28"/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40"/>
    </row>
    <row r="78" spans="1:14" s="8" customFormat="1" ht="12.75" customHeight="1" x14ac:dyDescent="0.2">
      <c r="A78" s="35" t="s">
        <v>82</v>
      </c>
      <c r="B78" s="17" t="s">
        <v>13</v>
      </c>
      <c r="C78" s="7">
        <f t="shared" ref="C78:C82" si="30">SUM(D78:M78)</f>
        <v>0</v>
      </c>
      <c r="D78" s="7">
        <f t="shared" ref="D78:M78" si="31">SUM(D79:D82)</f>
        <v>0</v>
      </c>
      <c r="E78" s="7">
        <f t="shared" si="31"/>
        <v>0</v>
      </c>
      <c r="F78" s="7">
        <f t="shared" si="31"/>
        <v>0</v>
      </c>
      <c r="G78" s="7">
        <f t="shared" si="31"/>
        <v>0</v>
      </c>
      <c r="H78" s="7">
        <f t="shared" si="31"/>
        <v>0</v>
      </c>
      <c r="I78" s="7">
        <f t="shared" si="31"/>
        <v>0</v>
      </c>
      <c r="J78" s="7">
        <f t="shared" si="31"/>
        <v>0</v>
      </c>
      <c r="K78" s="7">
        <f t="shared" si="31"/>
        <v>0</v>
      </c>
      <c r="L78" s="7">
        <f t="shared" si="31"/>
        <v>0</v>
      </c>
      <c r="M78" s="7">
        <f t="shared" si="31"/>
        <v>0</v>
      </c>
      <c r="N78" s="38" t="s">
        <v>49</v>
      </c>
    </row>
    <row r="79" spans="1:14" s="8" customFormat="1" ht="38.25" x14ac:dyDescent="0.2">
      <c r="A79" s="36"/>
      <c r="B79" s="17" t="s">
        <v>39</v>
      </c>
      <c r="C79" s="7">
        <f t="shared" si="30"/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39"/>
    </row>
    <row r="80" spans="1:14" s="8" customFormat="1" ht="38.25" x14ac:dyDescent="0.2">
      <c r="A80" s="36"/>
      <c r="B80" s="17" t="s">
        <v>40</v>
      </c>
      <c r="C80" s="7">
        <f t="shared" si="30"/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39"/>
    </row>
    <row r="81" spans="1:14" s="8" customFormat="1" ht="25.5" x14ac:dyDescent="0.2">
      <c r="A81" s="36"/>
      <c r="B81" s="17" t="s">
        <v>14</v>
      </c>
      <c r="C81" s="7">
        <f t="shared" si="30"/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39"/>
    </row>
    <row r="82" spans="1:14" s="8" customFormat="1" x14ac:dyDescent="0.2">
      <c r="A82" s="37"/>
      <c r="B82" s="17" t="s">
        <v>15</v>
      </c>
      <c r="C82" s="7">
        <f t="shared" si="30"/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40"/>
    </row>
    <row r="83" spans="1:14" s="8" customFormat="1" x14ac:dyDescent="0.2">
      <c r="A83" s="24" t="s">
        <v>71</v>
      </c>
      <c r="B83" s="17" t="s">
        <v>13</v>
      </c>
      <c r="C83" s="7">
        <f t="shared" si="22"/>
        <v>3264321069.7699995</v>
      </c>
      <c r="D83" s="7">
        <f t="shared" ref="D83:M83" si="32">D84+D85+D86+D87</f>
        <v>303226146.25</v>
      </c>
      <c r="E83" s="7">
        <f t="shared" si="32"/>
        <v>290599360.19</v>
      </c>
      <c r="F83" s="7">
        <f t="shared" si="32"/>
        <v>288829249.32999998</v>
      </c>
      <c r="G83" s="7">
        <f t="shared" si="32"/>
        <v>296245962.26999998</v>
      </c>
      <c r="H83" s="7">
        <f t="shared" si="32"/>
        <v>304723341.13999999</v>
      </c>
      <c r="I83" s="7">
        <f t="shared" si="32"/>
        <v>311782409.82999998</v>
      </c>
      <c r="J83" s="7">
        <f t="shared" si="32"/>
        <v>317400058.02999997</v>
      </c>
      <c r="K83" s="7">
        <f t="shared" si="32"/>
        <v>341230802.38999999</v>
      </c>
      <c r="L83" s="7">
        <f t="shared" si="32"/>
        <v>410149424.47000003</v>
      </c>
      <c r="M83" s="7">
        <f t="shared" si="32"/>
        <v>400134315.87</v>
      </c>
      <c r="N83" s="26" t="s">
        <v>48</v>
      </c>
    </row>
    <row r="84" spans="1:14" s="8" customFormat="1" ht="38.25" x14ac:dyDescent="0.2">
      <c r="A84" s="24"/>
      <c r="B84" s="17" t="s">
        <v>39</v>
      </c>
      <c r="C84" s="7">
        <f t="shared" si="22"/>
        <v>340900</v>
      </c>
      <c r="D84" s="7">
        <v>340900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26"/>
    </row>
    <row r="85" spans="1:14" s="8" customFormat="1" ht="38.25" x14ac:dyDescent="0.2">
      <c r="A85" s="24"/>
      <c r="B85" s="17" t="s">
        <v>40</v>
      </c>
      <c r="C85" s="7">
        <f t="shared" si="22"/>
        <v>795400</v>
      </c>
      <c r="D85" s="7">
        <v>795400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26"/>
    </row>
    <row r="86" spans="1:14" s="8" customFormat="1" ht="25.5" x14ac:dyDescent="0.2">
      <c r="A86" s="24"/>
      <c r="B86" s="17" t="s">
        <v>14</v>
      </c>
      <c r="C86" s="7">
        <f t="shared" si="22"/>
        <v>3263184769.7699995</v>
      </c>
      <c r="D86" s="7">
        <f>302030040.99+59805.26</f>
        <v>302089846.25</v>
      </c>
      <c r="E86" s="7">
        <v>290599360.19</v>
      </c>
      <c r="F86" s="7">
        <v>288829249.32999998</v>
      </c>
      <c r="G86" s="7">
        <v>296245962.26999998</v>
      </c>
      <c r="H86" s="7">
        <v>304723341.13999999</v>
      </c>
      <c r="I86" s="7">
        <v>311782409.82999998</v>
      </c>
      <c r="J86" s="7">
        <v>317400058.02999997</v>
      </c>
      <c r="K86" s="7">
        <v>341230802.38999999</v>
      </c>
      <c r="L86" s="7">
        <v>410149424.47000003</v>
      </c>
      <c r="M86" s="7">
        <v>400134315.87</v>
      </c>
      <c r="N86" s="26"/>
    </row>
    <row r="87" spans="1:14" s="8" customFormat="1" x14ac:dyDescent="0.2">
      <c r="A87" s="24"/>
      <c r="B87" s="17" t="s">
        <v>15</v>
      </c>
      <c r="C87" s="7">
        <f t="shared" si="22"/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26"/>
    </row>
    <row r="88" spans="1:14" s="8" customFormat="1" ht="24" customHeight="1" x14ac:dyDescent="0.2">
      <c r="A88" s="24" t="s">
        <v>72</v>
      </c>
      <c r="B88" s="17" t="s">
        <v>13</v>
      </c>
      <c r="C88" s="7">
        <f t="shared" si="22"/>
        <v>28764364.329999998</v>
      </c>
      <c r="D88" s="7">
        <f t="shared" ref="D88:M88" si="33">SUM(D89:D92)</f>
        <v>2415294.7999999998</v>
      </c>
      <c r="E88" s="7">
        <f t="shared" si="33"/>
        <v>2415294.7999999998</v>
      </c>
      <c r="F88" s="7">
        <f t="shared" si="33"/>
        <v>2415294.7999999998</v>
      </c>
      <c r="G88" s="7">
        <f t="shared" si="33"/>
        <v>2645948.5299999998</v>
      </c>
      <c r="H88" s="7">
        <f t="shared" si="33"/>
        <v>2725326.99</v>
      </c>
      <c r="I88" s="7">
        <f t="shared" si="33"/>
        <v>2840143.64</v>
      </c>
      <c r="J88" s="7">
        <f t="shared" si="33"/>
        <v>2875246.51</v>
      </c>
      <c r="K88" s="7">
        <f t="shared" si="33"/>
        <v>3089177.52</v>
      </c>
      <c r="L88" s="7">
        <f t="shared" si="33"/>
        <v>3716191.38</v>
      </c>
      <c r="M88" s="7">
        <f t="shared" si="33"/>
        <v>3626445.36</v>
      </c>
      <c r="N88" s="26" t="s">
        <v>49</v>
      </c>
    </row>
    <row r="89" spans="1:14" s="8" customFormat="1" ht="46.5" customHeight="1" x14ac:dyDescent="0.2">
      <c r="A89" s="24"/>
      <c r="B89" s="17" t="s">
        <v>39</v>
      </c>
      <c r="C89" s="7">
        <f t="shared" si="22"/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26"/>
    </row>
    <row r="90" spans="1:14" s="8" customFormat="1" ht="45" customHeight="1" x14ac:dyDescent="0.2">
      <c r="A90" s="24"/>
      <c r="B90" s="17" t="s">
        <v>40</v>
      </c>
      <c r="C90" s="7">
        <f t="shared" si="22"/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26"/>
    </row>
    <row r="91" spans="1:14" s="8" customFormat="1" ht="25.5" x14ac:dyDescent="0.2">
      <c r="A91" s="24"/>
      <c r="B91" s="17" t="s">
        <v>14</v>
      </c>
      <c r="C91" s="7">
        <f t="shared" si="22"/>
        <v>28764364.329999998</v>
      </c>
      <c r="D91" s="7">
        <v>2415294.7999999998</v>
      </c>
      <c r="E91" s="7">
        <v>2415294.7999999998</v>
      </c>
      <c r="F91" s="7">
        <v>2415294.7999999998</v>
      </c>
      <c r="G91" s="7">
        <v>2645948.5299999998</v>
      </c>
      <c r="H91" s="7">
        <v>2725326.99</v>
      </c>
      <c r="I91" s="7">
        <v>2840143.64</v>
      </c>
      <c r="J91" s="7">
        <v>2875246.51</v>
      </c>
      <c r="K91" s="7">
        <v>3089177.52</v>
      </c>
      <c r="L91" s="7">
        <v>3716191.38</v>
      </c>
      <c r="M91" s="7">
        <v>3626445.36</v>
      </c>
      <c r="N91" s="26"/>
    </row>
    <row r="92" spans="1:14" s="8" customFormat="1" ht="22.5" customHeight="1" x14ac:dyDescent="0.2">
      <c r="A92" s="24"/>
      <c r="B92" s="17" t="s">
        <v>15</v>
      </c>
      <c r="C92" s="7">
        <f t="shared" si="22"/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26"/>
    </row>
    <row r="93" spans="1:14" s="8" customFormat="1" x14ac:dyDescent="0.2">
      <c r="A93" s="24" t="s">
        <v>35</v>
      </c>
      <c r="B93" s="17" t="s">
        <v>13</v>
      </c>
      <c r="C93" s="7">
        <f t="shared" si="22"/>
        <v>5918306850.8499994</v>
      </c>
      <c r="D93" s="7">
        <f t="shared" ref="D93:M93" si="34">D94+D95+D96+D97</f>
        <v>526915697.83999997</v>
      </c>
      <c r="E93" s="7">
        <f t="shared" si="34"/>
        <v>502326538.25</v>
      </c>
      <c r="F93" s="7">
        <f t="shared" si="34"/>
        <v>500217013.43000001</v>
      </c>
      <c r="G93" s="7">
        <f t="shared" si="34"/>
        <v>546016266.71999991</v>
      </c>
      <c r="H93" s="7">
        <f t="shared" si="34"/>
        <v>561576754.73000002</v>
      </c>
      <c r="I93" s="7">
        <f t="shared" si="34"/>
        <v>574587833.36000001</v>
      </c>
      <c r="J93" s="7">
        <f t="shared" si="34"/>
        <v>584829390.02999997</v>
      </c>
      <c r="K93" s="7">
        <f t="shared" si="34"/>
        <v>628736077.22000003</v>
      </c>
      <c r="L93" s="7">
        <f t="shared" si="34"/>
        <v>755786764.82000005</v>
      </c>
      <c r="M93" s="7">
        <f t="shared" si="34"/>
        <v>737314514.45000005</v>
      </c>
      <c r="N93" s="26" t="s">
        <v>48</v>
      </c>
    </row>
    <row r="94" spans="1:14" s="8" customFormat="1" ht="38.25" x14ac:dyDescent="0.2">
      <c r="A94" s="24"/>
      <c r="B94" s="17" t="s">
        <v>39</v>
      </c>
      <c r="C94" s="7">
        <f t="shared" si="22"/>
        <v>340900</v>
      </c>
      <c r="D94" s="7">
        <f t="shared" ref="D94:M94" si="35">D64+D84+D89</f>
        <v>340900</v>
      </c>
      <c r="E94" s="7">
        <f t="shared" si="35"/>
        <v>0</v>
      </c>
      <c r="F94" s="7">
        <f t="shared" si="35"/>
        <v>0</v>
      </c>
      <c r="G94" s="7">
        <f t="shared" si="35"/>
        <v>0</v>
      </c>
      <c r="H94" s="7">
        <f t="shared" si="35"/>
        <v>0</v>
      </c>
      <c r="I94" s="7">
        <f t="shared" si="35"/>
        <v>0</v>
      </c>
      <c r="J94" s="7">
        <f t="shared" si="35"/>
        <v>0</v>
      </c>
      <c r="K94" s="7">
        <f t="shared" si="35"/>
        <v>0</v>
      </c>
      <c r="L94" s="7">
        <f t="shared" si="35"/>
        <v>0</v>
      </c>
      <c r="M94" s="7">
        <f t="shared" si="35"/>
        <v>0</v>
      </c>
      <c r="N94" s="26"/>
    </row>
    <row r="95" spans="1:14" s="8" customFormat="1" ht="38.25" x14ac:dyDescent="0.2">
      <c r="A95" s="24"/>
      <c r="B95" s="17" t="s">
        <v>40</v>
      </c>
      <c r="C95" s="7">
        <f t="shared" si="22"/>
        <v>795400</v>
      </c>
      <c r="D95" s="7">
        <f t="shared" ref="D95:M95" si="36">D65+D85+D90</f>
        <v>795400</v>
      </c>
      <c r="E95" s="7">
        <f t="shared" si="36"/>
        <v>0</v>
      </c>
      <c r="F95" s="7">
        <f t="shared" si="36"/>
        <v>0</v>
      </c>
      <c r="G95" s="7">
        <f t="shared" si="36"/>
        <v>0</v>
      </c>
      <c r="H95" s="7">
        <f t="shared" si="36"/>
        <v>0</v>
      </c>
      <c r="I95" s="7">
        <f t="shared" si="36"/>
        <v>0</v>
      </c>
      <c r="J95" s="7">
        <f t="shared" si="36"/>
        <v>0</v>
      </c>
      <c r="K95" s="7">
        <f t="shared" si="36"/>
        <v>0</v>
      </c>
      <c r="L95" s="7">
        <f t="shared" si="36"/>
        <v>0</v>
      </c>
      <c r="M95" s="7">
        <f t="shared" si="36"/>
        <v>0</v>
      </c>
      <c r="N95" s="26"/>
    </row>
    <row r="96" spans="1:14" s="8" customFormat="1" ht="25.5" x14ac:dyDescent="0.2">
      <c r="A96" s="24"/>
      <c r="B96" s="17" t="s">
        <v>14</v>
      </c>
      <c r="C96" s="7">
        <f t="shared" si="22"/>
        <v>5917170550.8499994</v>
      </c>
      <c r="D96" s="7">
        <f t="shared" ref="D96:M96" si="37">D66+D86+D91</f>
        <v>525779397.83999997</v>
      </c>
      <c r="E96" s="7">
        <f t="shared" si="37"/>
        <v>502326538.25</v>
      </c>
      <c r="F96" s="7">
        <f t="shared" si="37"/>
        <v>500217013.43000001</v>
      </c>
      <c r="G96" s="7">
        <f t="shared" si="37"/>
        <v>546016266.71999991</v>
      </c>
      <c r="H96" s="7">
        <f t="shared" si="37"/>
        <v>561576754.73000002</v>
      </c>
      <c r="I96" s="7">
        <f t="shared" si="37"/>
        <v>574587833.36000001</v>
      </c>
      <c r="J96" s="7">
        <f t="shared" si="37"/>
        <v>584829390.02999997</v>
      </c>
      <c r="K96" s="7">
        <f t="shared" si="37"/>
        <v>628736077.22000003</v>
      </c>
      <c r="L96" s="7">
        <f t="shared" si="37"/>
        <v>755786764.82000005</v>
      </c>
      <c r="M96" s="7">
        <f t="shared" si="37"/>
        <v>737314514.45000005</v>
      </c>
      <c r="N96" s="26"/>
    </row>
    <row r="97" spans="1:14" s="8" customFormat="1" ht="15" customHeight="1" x14ac:dyDescent="0.2">
      <c r="A97" s="24"/>
      <c r="B97" s="17" t="s">
        <v>15</v>
      </c>
      <c r="C97" s="7">
        <f t="shared" si="22"/>
        <v>0</v>
      </c>
      <c r="D97" s="7">
        <f t="shared" ref="D97:M97" si="38">D67+D87+D92</f>
        <v>0</v>
      </c>
      <c r="E97" s="7">
        <f t="shared" si="38"/>
        <v>0</v>
      </c>
      <c r="F97" s="7">
        <f t="shared" si="38"/>
        <v>0</v>
      </c>
      <c r="G97" s="7">
        <f t="shared" si="38"/>
        <v>0</v>
      </c>
      <c r="H97" s="7">
        <f t="shared" si="38"/>
        <v>0</v>
      </c>
      <c r="I97" s="7">
        <f t="shared" si="38"/>
        <v>0</v>
      </c>
      <c r="J97" s="7">
        <f t="shared" si="38"/>
        <v>0</v>
      </c>
      <c r="K97" s="7">
        <f t="shared" si="38"/>
        <v>0</v>
      </c>
      <c r="L97" s="7">
        <f t="shared" si="38"/>
        <v>0</v>
      </c>
      <c r="M97" s="7">
        <f t="shared" si="38"/>
        <v>0</v>
      </c>
      <c r="N97" s="26"/>
    </row>
    <row r="98" spans="1:14" s="8" customFormat="1" x14ac:dyDescent="0.2">
      <c r="A98" s="34" t="s">
        <v>18</v>
      </c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</row>
    <row r="99" spans="1:14" s="8" customFormat="1" x14ac:dyDescent="0.2">
      <c r="A99" s="34" t="s">
        <v>19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1:14" s="8" customFormat="1" ht="15" customHeight="1" x14ac:dyDescent="0.2">
      <c r="A100" s="24" t="s">
        <v>73</v>
      </c>
      <c r="B100" s="17" t="s">
        <v>13</v>
      </c>
      <c r="C100" s="7">
        <f t="shared" ref="C100:C109" si="39">SUM(D100:M100)</f>
        <v>85361516.710000008</v>
      </c>
      <c r="D100" s="7">
        <f t="shared" ref="D100:M100" si="40">D101+D102+D103+D104</f>
        <v>8253071.5899999999</v>
      </c>
      <c r="E100" s="7">
        <f t="shared" si="40"/>
        <v>7871539.6200000001</v>
      </c>
      <c r="F100" s="7">
        <f t="shared" si="40"/>
        <v>7858926.4900000002</v>
      </c>
      <c r="G100" s="7">
        <f t="shared" si="40"/>
        <v>7610471.4900000002</v>
      </c>
      <c r="H100" s="7">
        <f t="shared" si="40"/>
        <v>7838785.6399999997</v>
      </c>
      <c r="I100" s="7">
        <f t="shared" si="40"/>
        <v>8028092.3099999996</v>
      </c>
      <c r="J100" s="7">
        <f t="shared" si="40"/>
        <v>8188654.1600000001</v>
      </c>
      <c r="K100" s="7">
        <f t="shared" si="40"/>
        <v>8803622.0899999999</v>
      </c>
      <c r="L100" s="7">
        <f t="shared" si="40"/>
        <v>10581953.75</v>
      </c>
      <c r="M100" s="7">
        <f t="shared" si="40"/>
        <v>10326399.57</v>
      </c>
      <c r="N100" s="26" t="s">
        <v>49</v>
      </c>
    </row>
    <row r="101" spans="1:14" s="8" customFormat="1" ht="38.25" x14ac:dyDescent="0.2">
      <c r="A101" s="24"/>
      <c r="B101" s="17" t="s">
        <v>39</v>
      </c>
      <c r="C101" s="7">
        <f t="shared" si="39"/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26"/>
    </row>
    <row r="102" spans="1:14" s="8" customFormat="1" ht="38.25" x14ac:dyDescent="0.2">
      <c r="A102" s="24"/>
      <c r="B102" s="17" t="s">
        <v>40</v>
      </c>
      <c r="C102" s="7">
        <f t="shared" si="39"/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26"/>
    </row>
    <row r="103" spans="1:14" s="8" customFormat="1" ht="25.5" x14ac:dyDescent="0.2">
      <c r="A103" s="24"/>
      <c r="B103" s="17" t="s">
        <v>14</v>
      </c>
      <c r="C103" s="7">
        <f t="shared" si="39"/>
        <v>85361516.710000008</v>
      </c>
      <c r="D103" s="7">
        <v>8253071.5899999999</v>
      </c>
      <c r="E103" s="7">
        <v>7871539.6200000001</v>
      </c>
      <c r="F103" s="7">
        <v>7858926.4900000002</v>
      </c>
      <c r="G103" s="7">
        <v>7610471.4900000002</v>
      </c>
      <c r="H103" s="7">
        <v>7838785.6399999997</v>
      </c>
      <c r="I103" s="7">
        <v>8028092.3099999996</v>
      </c>
      <c r="J103" s="7">
        <v>8188654.1600000001</v>
      </c>
      <c r="K103" s="7">
        <v>8803622.0899999999</v>
      </c>
      <c r="L103" s="7">
        <v>10581953.75</v>
      </c>
      <c r="M103" s="7">
        <v>10326399.57</v>
      </c>
      <c r="N103" s="26"/>
    </row>
    <row r="104" spans="1:14" s="8" customFormat="1" x14ac:dyDescent="0.2">
      <c r="A104" s="24"/>
      <c r="B104" s="17" t="s">
        <v>15</v>
      </c>
      <c r="C104" s="7">
        <f t="shared" si="39"/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26"/>
    </row>
    <row r="105" spans="1:14" s="8" customFormat="1" x14ac:dyDescent="0.2">
      <c r="A105" s="24" t="s">
        <v>36</v>
      </c>
      <c r="B105" s="17" t="s">
        <v>13</v>
      </c>
      <c r="C105" s="7">
        <f t="shared" si="39"/>
        <v>85361516.710000008</v>
      </c>
      <c r="D105" s="7">
        <f t="shared" ref="D105:M105" si="41">D106+D107+D108+D109</f>
        <v>8253071.5899999999</v>
      </c>
      <c r="E105" s="7">
        <f t="shared" si="41"/>
        <v>7871539.6200000001</v>
      </c>
      <c r="F105" s="7">
        <f t="shared" si="41"/>
        <v>7858926.4900000002</v>
      </c>
      <c r="G105" s="7">
        <f t="shared" si="41"/>
        <v>7610471.4900000002</v>
      </c>
      <c r="H105" s="7">
        <f t="shared" si="41"/>
        <v>7838785.6399999997</v>
      </c>
      <c r="I105" s="7">
        <f t="shared" si="41"/>
        <v>8028092.3099999996</v>
      </c>
      <c r="J105" s="7">
        <f t="shared" si="41"/>
        <v>8188654.1600000001</v>
      </c>
      <c r="K105" s="7">
        <f t="shared" si="41"/>
        <v>8803622.0899999999</v>
      </c>
      <c r="L105" s="7">
        <f t="shared" si="41"/>
        <v>10581953.75</v>
      </c>
      <c r="M105" s="7">
        <f t="shared" si="41"/>
        <v>10326399.57</v>
      </c>
      <c r="N105" s="26" t="s">
        <v>48</v>
      </c>
    </row>
    <row r="106" spans="1:14" s="8" customFormat="1" ht="38.25" x14ac:dyDescent="0.2">
      <c r="A106" s="24"/>
      <c r="B106" s="17" t="s">
        <v>39</v>
      </c>
      <c r="C106" s="7">
        <f t="shared" si="39"/>
        <v>0</v>
      </c>
      <c r="D106" s="7">
        <f t="shared" ref="D106:M106" si="42">D101</f>
        <v>0</v>
      </c>
      <c r="E106" s="7">
        <f t="shared" si="42"/>
        <v>0</v>
      </c>
      <c r="F106" s="7">
        <f t="shared" si="42"/>
        <v>0</v>
      </c>
      <c r="G106" s="7">
        <f t="shared" si="42"/>
        <v>0</v>
      </c>
      <c r="H106" s="7">
        <f t="shared" si="42"/>
        <v>0</v>
      </c>
      <c r="I106" s="7">
        <f t="shared" si="42"/>
        <v>0</v>
      </c>
      <c r="J106" s="7">
        <f t="shared" si="42"/>
        <v>0</v>
      </c>
      <c r="K106" s="7">
        <f t="shared" si="42"/>
        <v>0</v>
      </c>
      <c r="L106" s="7">
        <f t="shared" si="42"/>
        <v>0</v>
      </c>
      <c r="M106" s="7">
        <f t="shared" si="42"/>
        <v>0</v>
      </c>
      <c r="N106" s="26"/>
    </row>
    <row r="107" spans="1:14" s="8" customFormat="1" ht="38.25" x14ac:dyDescent="0.2">
      <c r="A107" s="24"/>
      <c r="B107" s="17" t="s">
        <v>40</v>
      </c>
      <c r="C107" s="7">
        <f t="shared" si="39"/>
        <v>0</v>
      </c>
      <c r="D107" s="7">
        <f t="shared" ref="D107:M107" si="43">D102</f>
        <v>0</v>
      </c>
      <c r="E107" s="7">
        <f t="shared" si="43"/>
        <v>0</v>
      </c>
      <c r="F107" s="7">
        <f t="shared" si="43"/>
        <v>0</v>
      </c>
      <c r="G107" s="7">
        <f t="shared" si="43"/>
        <v>0</v>
      </c>
      <c r="H107" s="7">
        <f t="shared" si="43"/>
        <v>0</v>
      </c>
      <c r="I107" s="7">
        <f t="shared" si="43"/>
        <v>0</v>
      </c>
      <c r="J107" s="7">
        <f t="shared" si="43"/>
        <v>0</v>
      </c>
      <c r="K107" s="7">
        <f t="shared" si="43"/>
        <v>0</v>
      </c>
      <c r="L107" s="7">
        <f t="shared" si="43"/>
        <v>0</v>
      </c>
      <c r="M107" s="7">
        <f t="shared" si="43"/>
        <v>0</v>
      </c>
      <c r="N107" s="26"/>
    </row>
    <row r="108" spans="1:14" s="8" customFormat="1" ht="25.5" x14ac:dyDescent="0.2">
      <c r="A108" s="24"/>
      <c r="B108" s="17" t="s">
        <v>14</v>
      </c>
      <c r="C108" s="7">
        <f t="shared" si="39"/>
        <v>85361516.710000008</v>
      </c>
      <c r="D108" s="7">
        <f t="shared" ref="D108:M108" si="44">D103</f>
        <v>8253071.5899999999</v>
      </c>
      <c r="E108" s="7">
        <f t="shared" si="44"/>
        <v>7871539.6200000001</v>
      </c>
      <c r="F108" s="7">
        <f t="shared" si="44"/>
        <v>7858926.4900000002</v>
      </c>
      <c r="G108" s="7">
        <f t="shared" si="44"/>
        <v>7610471.4900000002</v>
      </c>
      <c r="H108" s="7">
        <f t="shared" si="44"/>
        <v>7838785.6399999997</v>
      </c>
      <c r="I108" s="7">
        <f t="shared" si="44"/>
        <v>8028092.3099999996</v>
      </c>
      <c r="J108" s="7">
        <f t="shared" si="44"/>
        <v>8188654.1600000001</v>
      </c>
      <c r="K108" s="7">
        <f t="shared" si="44"/>
        <v>8803622.0899999999</v>
      </c>
      <c r="L108" s="7">
        <f t="shared" si="44"/>
        <v>10581953.75</v>
      </c>
      <c r="M108" s="7">
        <f t="shared" si="44"/>
        <v>10326399.57</v>
      </c>
      <c r="N108" s="26"/>
    </row>
    <row r="109" spans="1:14" s="8" customFormat="1" x14ac:dyDescent="0.2">
      <c r="A109" s="24"/>
      <c r="B109" s="17" t="s">
        <v>15</v>
      </c>
      <c r="C109" s="7">
        <f t="shared" si="39"/>
        <v>0</v>
      </c>
      <c r="D109" s="7">
        <f t="shared" ref="D109:M109" si="45">D104</f>
        <v>0</v>
      </c>
      <c r="E109" s="7">
        <f t="shared" si="45"/>
        <v>0</v>
      </c>
      <c r="F109" s="7">
        <f t="shared" si="45"/>
        <v>0</v>
      </c>
      <c r="G109" s="7">
        <f t="shared" si="45"/>
        <v>0</v>
      </c>
      <c r="H109" s="7">
        <f t="shared" si="45"/>
        <v>0</v>
      </c>
      <c r="I109" s="7">
        <f t="shared" si="45"/>
        <v>0</v>
      </c>
      <c r="J109" s="7">
        <f t="shared" si="45"/>
        <v>0</v>
      </c>
      <c r="K109" s="7">
        <f t="shared" si="45"/>
        <v>0</v>
      </c>
      <c r="L109" s="7">
        <f t="shared" si="45"/>
        <v>0</v>
      </c>
      <c r="M109" s="7">
        <f t="shared" si="45"/>
        <v>0</v>
      </c>
      <c r="N109" s="26"/>
    </row>
    <row r="110" spans="1:14" s="8" customFormat="1" x14ac:dyDescent="0.2">
      <c r="A110" s="34" t="s">
        <v>23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1:14" s="8" customFormat="1" x14ac:dyDescent="0.2">
      <c r="A111" s="34" t="s">
        <v>20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1:14" s="8" customFormat="1" x14ac:dyDescent="0.2">
      <c r="A112" s="24" t="s">
        <v>74</v>
      </c>
      <c r="B112" s="17" t="s">
        <v>13</v>
      </c>
      <c r="C112" s="7">
        <f t="shared" ref="C112:C136" si="46">SUM(D112:M112)</f>
        <v>9185394.5599999987</v>
      </c>
      <c r="D112" s="7">
        <f t="shared" ref="D112:M112" si="47">SUM(D113:D116)</f>
        <v>4346831.26</v>
      </c>
      <c r="E112" s="7">
        <f t="shared" si="47"/>
        <v>0</v>
      </c>
      <c r="F112" s="7">
        <f t="shared" si="47"/>
        <v>4838563.3</v>
      </c>
      <c r="G112" s="7">
        <f t="shared" si="47"/>
        <v>0</v>
      </c>
      <c r="H112" s="7">
        <f t="shared" si="47"/>
        <v>0</v>
      </c>
      <c r="I112" s="7">
        <f t="shared" si="47"/>
        <v>0</v>
      </c>
      <c r="J112" s="7">
        <f t="shared" si="47"/>
        <v>0</v>
      </c>
      <c r="K112" s="7">
        <f t="shared" si="47"/>
        <v>0</v>
      </c>
      <c r="L112" s="7">
        <f t="shared" si="47"/>
        <v>0</v>
      </c>
      <c r="M112" s="7">
        <f t="shared" si="47"/>
        <v>0</v>
      </c>
      <c r="N112" s="26" t="s">
        <v>48</v>
      </c>
    </row>
    <row r="113" spans="1:14" s="8" customFormat="1" ht="38.25" x14ac:dyDescent="0.2">
      <c r="A113" s="24"/>
      <c r="B113" s="17" t="s">
        <v>39</v>
      </c>
      <c r="C113" s="7">
        <f t="shared" si="46"/>
        <v>0</v>
      </c>
      <c r="D113" s="7">
        <f>D118+D123+D128+D133</f>
        <v>0</v>
      </c>
      <c r="E113" s="7">
        <f t="shared" ref="E113:M113" si="48">E118+E123+E128+E133</f>
        <v>0</v>
      </c>
      <c r="F113" s="7">
        <f t="shared" si="48"/>
        <v>0</v>
      </c>
      <c r="G113" s="7">
        <f t="shared" si="48"/>
        <v>0</v>
      </c>
      <c r="H113" s="7">
        <f t="shared" si="48"/>
        <v>0</v>
      </c>
      <c r="I113" s="7">
        <f t="shared" si="48"/>
        <v>0</v>
      </c>
      <c r="J113" s="7">
        <f t="shared" si="48"/>
        <v>0</v>
      </c>
      <c r="K113" s="7">
        <f t="shared" si="48"/>
        <v>0</v>
      </c>
      <c r="L113" s="7">
        <f t="shared" si="48"/>
        <v>0</v>
      </c>
      <c r="M113" s="7">
        <f t="shared" si="48"/>
        <v>0</v>
      </c>
      <c r="N113" s="26"/>
    </row>
    <row r="114" spans="1:14" s="8" customFormat="1" ht="38.25" x14ac:dyDescent="0.2">
      <c r="A114" s="24"/>
      <c r="B114" s="17" t="s">
        <v>40</v>
      </c>
      <c r="C114" s="7">
        <f t="shared" si="46"/>
        <v>0</v>
      </c>
      <c r="D114" s="7">
        <f t="shared" ref="D114:M116" si="49">D119+D124+D129+D134</f>
        <v>0</v>
      </c>
      <c r="E114" s="7">
        <f t="shared" si="49"/>
        <v>0</v>
      </c>
      <c r="F114" s="7">
        <f t="shared" si="49"/>
        <v>0</v>
      </c>
      <c r="G114" s="7">
        <f t="shared" si="49"/>
        <v>0</v>
      </c>
      <c r="H114" s="7">
        <f t="shared" si="49"/>
        <v>0</v>
      </c>
      <c r="I114" s="7">
        <f t="shared" si="49"/>
        <v>0</v>
      </c>
      <c r="J114" s="7">
        <f t="shared" si="49"/>
        <v>0</v>
      </c>
      <c r="K114" s="7">
        <f t="shared" si="49"/>
        <v>0</v>
      </c>
      <c r="L114" s="7">
        <f t="shared" si="49"/>
        <v>0</v>
      </c>
      <c r="M114" s="7">
        <f t="shared" si="49"/>
        <v>0</v>
      </c>
      <c r="N114" s="26"/>
    </row>
    <row r="115" spans="1:14" s="8" customFormat="1" ht="25.5" x14ac:dyDescent="0.2">
      <c r="A115" s="24"/>
      <c r="B115" s="17" t="s">
        <v>14</v>
      </c>
      <c r="C115" s="7">
        <f t="shared" si="46"/>
        <v>9185394.5599999987</v>
      </c>
      <c r="D115" s="7">
        <f t="shared" si="49"/>
        <v>4346831.26</v>
      </c>
      <c r="E115" s="7">
        <f t="shared" si="49"/>
        <v>0</v>
      </c>
      <c r="F115" s="7">
        <f t="shared" si="49"/>
        <v>4838563.3</v>
      </c>
      <c r="G115" s="7">
        <f t="shared" si="49"/>
        <v>0</v>
      </c>
      <c r="H115" s="7">
        <f t="shared" si="49"/>
        <v>0</v>
      </c>
      <c r="I115" s="7">
        <f t="shared" si="49"/>
        <v>0</v>
      </c>
      <c r="J115" s="7">
        <f t="shared" si="49"/>
        <v>0</v>
      </c>
      <c r="K115" s="7">
        <f t="shared" si="49"/>
        <v>0</v>
      </c>
      <c r="L115" s="7">
        <f t="shared" si="49"/>
        <v>0</v>
      </c>
      <c r="M115" s="7">
        <f t="shared" si="49"/>
        <v>0</v>
      </c>
      <c r="N115" s="26"/>
    </row>
    <row r="116" spans="1:14" s="8" customFormat="1" ht="15" customHeight="1" x14ac:dyDescent="0.2">
      <c r="A116" s="24"/>
      <c r="B116" s="17" t="s">
        <v>15</v>
      </c>
      <c r="C116" s="7">
        <f t="shared" si="46"/>
        <v>0</v>
      </c>
      <c r="D116" s="7">
        <f t="shared" si="49"/>
        <v>0</v>
      </c>
      <c r="E116" s="7">
        <f t="shared" si="49"/>
        <v>0</v>
      </c>
      <c r="F116" s="7">
        <f t="shared" si="49"/>
        <v>0</v>
      </c>
      <c r="G116" s="7">
        <f t="shared" si="49"/>
        <v>0</v>
      </c>
      <c r="H116" s="7">
        <f t="shared" si="49"/>
        <v>0</v>
      </c>
      <c r="I116" s="7">
        <f t="shared" si="49"/>
        <v>0</v>
      </c>
      <c r="J116" s="7">
        <f t="shared" si="49"/>
        <v>0</v>
      </c>
      <c r="K116" s="7">
        <f t="shared" si="49"/>
        <v>0</v>
      </c>
      <c r="L116" s="7">
        <f t="shared" si="49"/>
        <v>0</v>
      </c>
      <c r="M116" s="7">
        <f t="shared" si="49"/>
        <v>0</v>
      </c>
      <c r="N116" s="26"/>
    </row>
    <row r="117" spans="1:14" s="8" customFormat="1" ht="15" customHeight="1" x14ac:dyDescent="0.2">
      <c r="A117" s="24" t="s">
        <v>57</v>
      </c>
      <c r="B117" s="17" t="s">
        <v>13</v>
      </c>
      <c r="C117" s="7">
        <f t="shared" si="46"/>
        <v>1093068.0900000001</v>
      </c>
      <c r="D117" s="7">
        <f t="shared" ref="D117:M117" si="50">SUM(D118:D121)</f>
        <v>1093068.0900000001</v>
      </c>
      <c r="E117" s="7">
        <f t="shared" si="50"/>
        <v>0</v>
      </c>
      <c r="F117" s="7">
        <f t="shared" si="50"/>
        <v>0</v>
      </c>
      <c r="G117" s="7">
        <f t="shared" si="50"/>
        <v>0</v>
      </c>
      <c r="H117" s="7">
        <f t="shared" si="50"/>
        <v>0</v>
      </c>
      <c r="I117" s="7">
        <f t="shared" si="50"/>
        <v>0</v>
      </c>
      <c r="J117" s="7">
        <f t="shared" si="50"/>
        <v>0</v>
      </c>
      <c r="K117" s="7">
        <f t="shared" si="50"/>
        <v>0</v>
      </c>
      <c r="L117" s="7">
        <f t="shared" si="50"/>
        <v>0</v>
      </c>
      <c r="M117" s="7">
        <f t="shared" si="50"/>
        <v>0</v>
      </c>
      <c r="N117" s="26" t="s">
        <v>50</v>
      </c>
    </row>
    <row r="118" spans="1:14" s="8" customFormat="1" ht="38.25" x14ac:dyDescent="0.2">
      <c r="A118" s="24"/>
      <c r="B118" s="17" t="s">
        <v>39</v>
      </c>
      <c r="C118" s="7">
        <f t="shared" si="46"/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26"/>
    </row>
    <row r="119" spans="1:14" s="8" customFormat="1" ht="38.25" x14ac:dyDescent="0.2">
      <c r="A119" s="24"/>
      <c r="B119" s="17" t="s">
        <v>40</v>
      </c>
      <c r="C119" s="7">
        <f t="shared" si="46"/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26"/>
    </row>
    <row r="120" spans="1:14" s="8" customFormat="1" ht="25.5" x14ac:dyDescent="0.2">
      <c r="A120" s="24"/>
      <c r="B120" s="17" t="s">
        <v>14</v>
      </c>
      <c r="C120" s="7">
        <f t="shared" si="46"/>
        <v>1093068.0900000001</v>
      </c>
      <c r="D120" s="7">
        <v>1093068.0900000001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26"/>
    </row>
    <row r="121" spans="1:14" s="8" customFormat="1" ht="15" customHeight="1" x14ac:dyDescent="0.2">
      <c r="A121" s="24"/>
      <c r="B121" s="17" t="s">
        <v>15</v>
      </c>
      <c r="C121" s="7">
        <f t="shared" si="46"/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26"/>
    </row>
    <row r="122" spans="1:14" s="8" customFormat="1" ht="15" customHeight="1" x14ac:dyDescent="0.2">
      <c r="A122" s="24" t="s">
        <v>58</v>
      </c>
      <c r="B122" s="17" t="s">
        <v>13</v>
      </c>
      <c r="C122" s="7">
        <f t="shared" si="46"/>
        <v>403763.17</v>
      </c>
      <c r="D122" s="7">
        <f t="shared" ref="D122:M122" si="51">SUM(D123:D126)</f>
        <v>403763.17</v>
      </c>
      <c r="E122" s="7">
        <f t="shared" si="51"/>
        <v>0</v>
      </c>
      <c r="F122" s="7">
        <f t="shared" si="51"/>
        <v>0</v>
      </c>
      <c r="G122" s="7">
        <f t="shared" si="51"/>
        <v>0</v>
      </c>
      <c r="H122" s="7">
        <f t="shared" si="51"/>
        <v>0</v>
      </c>
      <c r="I122" s="7">
        <f t="shared" si="51"/>
        <v>0</v>
      </c>
      <c r="J122" s="7">
        <f t="shared" si="51"/>
        <v>0</v>
      </c>
      <c r="K122" s="7">
        <f t="shared" si="51"/>
        <v>0</v>
      </c>
      <c r="L122" s="7">
        <f t="shared" si="51"/>
        <v>0</v>
      </c>
      <c r="M122" s="7">
        <f t="shared" si="51"/>
        <v>0</v>
      </c>
      <c r="N122" s="26" t="s">
        <v>50</v>
      </c>
    </row>
    <row r="123" spans="1:14" s="8" customFormat="1" ht="38.25" x14ac:dyDescent="0.2">
      <c r="A123" s="24"/>
      <c r="B123" s="17" t="s">
        <v>39</v>
      </c>
      <c r="C123" s="7">
        <f t="shared" si="46"/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26"/>
    </row>
    <row r="124" spans="1:14" s="8" customFormat="1" ht="38.25" x14ac:dyDescent="0.2">
      <c r="A124" s="24"/>
      <c r="B124" s="17" t="s">
        <v>40</v>
      </c>
      <c r="C124" s="7">
        <f t="shared" si="46"/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26"/>
    </row>
    <row r="125" spans="1:14" s="8" customFormat="1" ht="25.5" x14ac:dyDescent="0.2">
      <c r="A125" s="24"/>
      <c r="B125" s="17" t="s">
        <v>14</v>
      </c>
      <c r="C125" s="7">
        <f t="shared" si="46"/>
        <v>403763.17</v>
      </c>
      <c r="D125" s="7">
        <v>403763.17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26"/>
    </row>
    <row r="126" spans="1:14" s="8" customFormat="1" ht="15" customHeight="1" x14ac:dyDescent="0.2">
      <c r="A126" s="24"/>
      <c r="B126" s="17" t="s">
        <v>15</v>
      </c>
      <c r="C126" s="7">
        <f t="shared" si="46"/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26"/>
    </row>
    <row r="127" spans="1:14" s="8" customFormat="1" ht="15" customHeight="1" x14ac:dyDescent="0.2">
      <c r="A127" s="24" t="s">
        <v>59</v>
      </c>
      <c r="B127" s="17" t="s">
        <v>13</v>
      </c>
      <c r="C127" s="7">
        <f t="shared" si="46"/>
        <v>4838563.3</v>
      </c>
      <c r="D127" s="7">
        <f t="shared" ref="D127:M127" si="52">SUM(D128:D131)</f>
        <v>0</v>
      </c>
      <c r="E127" s="7">
        <f t="shared" si="52"/>
        <v>0</v>
      </c>
      <c r="F127" s="7">
        <f t="shared" si="52"/>
        <v>4838563.3</v>
      </c>
      <c r="G127" s="7">
        <f t="shared" si="52"/>
        <v>0</v>
      </c>
      <c r="H127" s="7">
        <f t="shared" si="52"/>
        <v>0</v>
      </c>
      <c r="I127" s="7">
        <f t="shared" si="52"/>
        <v>0</v>
      </c>
      <c r="J127" s="7">
        <f t="shared" si="52"/>
        <v>0</v>
      </c>
      <c r="K127" s="7">
        <f t="shared" si="52"/>
        <v>0</v>
      </c>
      <c r="L127" s="7">
        <f t="shared" si="52"/>
        <v>0</v>
      </c>
      <c r="M127" s="7">
        <f t="shared" si="52"/>
        <v>0</v>
      </c>
      <c r="N127" s="26" t="s">
        <v>50</v>
      </c>
    </row>
    <row r="128" spans="1:14" s="8" customFormat="1" ht="38.25" x14ac:dyDescent="0.2">
      <c r="A128" s="24"/>
      <c r="B128" s="17" t="s">
        <v>39</v>
      </c>
      <c r="C128" s="7">
        <f t="shared" si="46"/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26"/>
    </row>
    <row r="129" spans="1:14" s="8" customFormat="1" ht="38.25" x14ac:dyDescent="0.2">
      <c r="A129" s="24"/>
      <c r="B129" s="17" t="s">
        <v>40</v>
      </c>
      <c r="C129" s="7">
        <f t="shared" si="46"/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26"/>
    </row>
    <row r="130" spans="1:14" s="8" customFormat="1" ht="25.5" x14ac:dyDescent="0.2">
      <c r="A130" s="24"/>
      <c r="B130" s="17" t="s">
        <v>14</v>
      </c>
      <c r="C130" s="7">
        <f t="shared" si="46"/>
        <v>4838563.3</v>
      </c>
      <c r="D130" s="7">
        <v>0</v>
      </c>
      <c r="E130" s="7">
        <v>0</v>
      </c>
      <c r="F130" s="7">
        <v>4838563.3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26"/>
    </row>
    <row r="131" spans="1:14" s="8" customFormat="1" ht="15" customHeight="1" x14ac:dyDescent="0.2">
      <c r="A131" s="24"/>
      <c r="B131" s="17" t="s">
        <v>15</v>
      </c>
      <c r="C131" s="7">
        <f t="shared" si="46"/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26"/>
    </row>
    <row r="132" spans="1:14" s="8" customFormat="1" ht="15" customHeight="1" x14ac:dyDescent="0.2">
      <c r="A132" s="24" t="s">
        <v>60</v>
      </c>
      <c r="B132" s="17" t="s">
        <v>13</v>
      </c>
      <c r="C132" s="7">
        <f t="shared" si="46"/>
        <v>2850000</v>
      </c>
      <c r="D132" s="7">
        <f t="shared" ref="D132:M132" si="53">SUM(D133:D136)</f>
        <v>2850000</v>
      </c>
      <c r="E132" s="7">
        <f t="shared" si="53"/>
        <v>0</v>
      </c>
      <c r="F132" s="7">
        <f t="shared" si="53"/>
        <v>0</v>
      </c>
      <c r="G132" s="7">
        <f t="shared" si="53"/>
        <v>0</v>
      </c>
      <c r="H132" s="7">
        <f t="shared" si="53"/>
        <v>0</v>
      </c>
      <c r="I132" s="7">
        <f t="shared" si="53"/>
        <v>0</v>
      </c>
      <c r="J132" s="7">
        <f t="shared" si="53"/>
        <v>0</v>
      </c>
      <c r="K132" s="7">
        <f t="shared" si="53"/>
        <v>0</v>
      </c>
      <c r="L132" s="7">
        <f t="shared" si="53"/>
        <v>0</v>
      </c>
      <c r="M132" s="7">
        <f t="shared" si="53"/>
        <v>0</v>
      </c>
      <c r="N132" s="26" t="s">
        <v>51</v>
      </c>
    </row>
    <row r="133" spans="1:14" s="8" customFormat="1" ht="38.25" x14ac:dyDescent="0.2">
      <c r="A133" s="24"/>
      <c r="B133" s="17" t="s">
        <v>39</v>
      </c>
      <c r="C133" s="7">
        <f t="shared" si="46"/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26"/>
    </row>
    <row r="134" spans="1:14" s="8" customFormat="1" ht="38.25" x14ac:dyDescent="0.2">
      <c r="A134" s="24"/>
      <c r="B134" s="17" t="s">
        <v>40</v>
      </c>
      <c r="C134" s="7">
        <f t="shared" si="46"/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26"/>
    </row>
    <row r="135" spans="1:14" s="8" customFormat="1" ht="25.5" x14ac:dyDescent="0.2">
      <c r="A135" s="24"/>
      <c r="B135" s="17" t="s">
        <v>14</v>
      </c>
      <c r="C135" s="7">
        <f t="shared" si="46"/>
        <v>2850000</v>
      </c>
      <c r="D135" s="7">
        <v>2850000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26"/>
    </row>
    <row r="136" spans="1:14" s="8" customFormat="1" ht="15" customHeight="1" x14ac:dyDescent="0.2">
      <c r="A136" s="24"/>
      <c r="B136" s="17" t="s">
        <v>15</v>
      </c>
      <c r="C136" s="7">
        <f t="shared" si="46"/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26"/>
    </row>
    <row r="137" spans="1:14" s="8" customFormat="1" ht="15" customHeight="1" x14ac:dyDescent="0.2">
      <c r="A137" s="24" t="s">
        <v>75</v>
      </c>
      <c r="B137" s="17" t="s">
        <v>13</v>
      </c>
      <c r="C137" s="7">
        <f t="shared" ref="C137:C141" si="54">SUM(D137:M137)</f>
        <v>97407703.239999995</v>
      </c>
      <c r="D137" s="7">
        <f t="shared" ref="D137:M137" si="55">D138+D139+D140+D141</f>
        <v>6656018.2300000004</v>
      </c>
      <c r="E137" s="7">
        <f t="shared" si="55"/>
        <v>8781380.1799999997</v>
      </c>
      <c r="F137" s="7">
        <f t="shared" si="55"/>
        <v>3986195.29</v>
      </c>
      <c r="G137" s="7">
        <f t="shared" si="55"/>
        <v>9669524.0199999996</v>
      </c>
      <c r="H137" s="7">
        <f t="shared" si="55"/>
        <v>9959609.7400000002</v>
      </c>
      <c r="I137" s="7">
        <f t="shared" si="55"/>
        <v>10200134.32</v>
      </c>
      <c r="J137" s="7">
        <f t="shared" si="55"/>
        <v>10404137.01</v>
      </c>
      <c r="K137" s="7">
        <f t="shared" si="55"/>
        <v>11185487.699999999</v>
      </c>
      <c r="L137" s="7">
        <f t="shared" si="55"/>
        <v>13444956.220000001</v>
      </c>
      <c r="M137" s="7">
        <f t="shared" si="55"/>
        <v>13120260.529999999</v>
      </c>
      <c r="N137" s="26" t="s">
        <v>50</v>
      </c>
    </row>
    <row r="138" spans="1:14" s="8" customFormat="1" ht="38.25" x14ac:dyDescent="0.2">
      <c r="A138" s="24"/>
      <c r="B138" s="17" t="s">
        <v>39</v>
      </c>
      <c r="C138" s="7">
        <f t="shared" si="54"/>
        <v>0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26"/>
    </row>
    <row r="139" spans="1:14" s="8" customFormat="1" ht="38.25" x14ac:dyDescent="0.2">
      <c r="A139" s="24"/>
      <c r="B139" s="17" t="s">
        <v>40</v>
      </c>
      <c r="C139" s="7">
        <f t="shared" si="54"/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26"/>
    </row>
    <row r="140" spans="1:14" s="8" customFormat="1" ht="25.5" x14ac:dyDescent="0.2">
      <c r="A140" s="24"/>
      <c r="B140" s="17" t="s">
        <v>14</v>
      </c>
      <c r="C140" s="7">
        <f t="shared" si="54"/>
        <v>97407703.239999995</v>
      </c>
      <c r="D140" s="7">
        <v>6656018.2300000004</v>
      </c>
      <c r="E140" s="7">
        <v>8781380.1799999997</v>
      </c>
      <c r="F140" s="7">
        <v>3986195.29</v>
      </c>
      <c r="G140" s="7">
        <v>9669524.0199999996</v>
      </c>
      <c r="H140" s="7">
        <v>9959609.7400000002</v>
      </c>
      <c r="I140" s="7">
        <v>10200134.32</v>
      </c>
      <c r="J140" s="7">
        <v>10404137.01</v>
      </c>
      <c r="K140" s="7">
        <v>11185487.699999999</v>
      </c>
      <c r="L140" s="7">
        <v>13444956.220000001</v>
      </c>
      <c r="M140" s="7">
        <v>13120260.529999999</v>
      </c>
      <c r="N140" s="26"/>
    </row>
    <row r="141" spans="1:14" s="8" customFormat="1" ht="15" customHeight="1" x14ac:dyDescent="0.2">
      <c r="A141" s="24"/>
      <c r="B141" s="17" t="s">
        <v>15</v>
      </c>
      <c r="C141" s="7">
        <f t="shared" si="54"/>
        <v>0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26"/>
    </row>
    <row r="142" spans="1:14" s="8" customFormat="1" ht="15" customHeight="1" x14ac:dyDescent="0.2">
      <c r="A142" s="24" t="s">
        <v>84</v>
      </c>
      <c r="B142" s="22" t="s">
        <v>13</v>
      </c>
      <c r="C142" s="7">
        <f t="shared" ref="C142:C146" si="56">SUM(D142:M142)</f>
        <v>0</v>
      </c>
      <c r="D142" s="7">
        <f t="shared" ref="D142:M142" si="57">D143+D144+D145+D146</f>
        <v>0</v>
      </c>
      <c r="E142" s="7">
        <f t="shared" si="57"/>
        <v>0</v>
      </c>
      <c r="F142" s="7">
        <f t="shared" si="57"/>
        <v>0</v>
      </c>
      <c r="G142" s="7">
        <f t="shared" si="57"/>
        <v>0</v>
      </c>
      <c r="H142" s="7">
        <f t="shared" si="57"/>
        <v>0</v>
      </c>
      <c r="I142" s="7">
        <f t="shared" si="57"/>
        <v>0</v>
      </c>
      <c r="J142" s="7">
        <f t="shared" si="57"/>
        <v>0</v>
      </c>
      <c r="K142" s="7">
        <f t="shared" si="57"/>
        <v>0</v>
      </c>
      <c r="L142" s="7">
        <f t="shared" si="57"/>
        <v>0</v>
      </c>
      <c r="M142" s="7">
        <f t="shared" si="57"/>
        <v>0</v>
      </c>
      <c r="N142" s="26" t="s">
        <v>50</v>
      </c>
    </row>
    <row r="143" spans="1:14" s="8" customFormat="1" ht="38.25" x14ac:dyDescent="0.2">
      <c r="A143" s="24"/>
      <c r="B143" s="22" t="s">
        <v>39</v>
      </c>
      <c r="C143" s="7">
        <f t="shared" si="56"/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26"/>
    </row>
    <row r="144" spans="1:14" s="8" customFormat="1" ht="38.25" x14ac:dyDescent="0.2">
      <c r="A144" s="24"/>
      <c r="B144" s="22" t="s">
        <v>40</v>
      </c>
      <c r="C144" s="7">
        <f t="shared" si="56"/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26"/>
    </row>
    <row r="145" spans="1:14" s="8" customFormat="1" ht="25.5" x14ac:dyDescent="0.2">
      <c r="A145" s="24"/>
      <c r="B145" s="22" t="s">
        <v>14</v>
      </c>
      <c r="C145" s="7">
        <f t="shared" si="56"/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26"/>
    </row>
    <row r="146" spans="1:14" s="8" customFormat="1" ht="15" customHeight="1" x14ac:dyDescent="0.2">
      <c r="A146" s="24"/>
      <c r="B146" s="22" t="s">
        <v>15</v>
      </c>
      <c r="C146" s="7">
        <f t="shared" si="56"/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26"/>
    </row>
    <row r="147" spans="1:14" s="8" customFormat="1" x14ac:dyDescent="0.2">
      <c r="A147" s="24" t="s">
        <v>24</v>
      </c>
      <c r="B147" s="17" t="s">
        <v>13</v>
      </c>
      <c r="C147" s="7">
        <f t="shared" ref="C147:C151" si="58">SUM(D147:M147)</f>
        <v>106593097.80000001</v>
      </c>
      <c r="D147" s="7">
        <f t="shared" ref="D147:M147" si="59">D148+D149+D150+D151</f>
        <v>11002849.49</v>
      </c>
      <c r="E147" s="7">
        <f t="shared" si="59"/>
        <v>8781380.1799999997</v>
      </c>
      <c r="F147" s="7">
        <f t="shared" si="59"/>
        <v>8824758.5899999999</v>
      </c>
      <c r="G147" s="7">
        <f t="shared" si="59"/>
        <v>9669524.0199999996</v>
      </c>
      <c r="H147" s="7">
        <f t="shared" si="59"/>
        <v>9959609.7400000002</v>
      </c>
      <c r="I147" s="7">
        <f t="shared" si="59"/>
        <v>10200134.32</v>
      </c>
      <c r="J147" s="7">
        <f t="shared" si="59"/>
        <v>10404137.01</v>
      </c>
      <c r="K147" s="7">
        <f t="shared" si="59"/>
        <v>11185487.699999999</v>
      </c>
      <c r="L147" s="7">
        <f t="shared" si="59"/>
        <v>13444956.220000001</v>
      </c>
      <c r="M147" s="7">
        <f t="shared" si="59"/>
        <v>13120260.529999999</v>
      </c>
      <c r="N147" s="26" t="s">
        <v>48</v>
      </c>
    </row>
    <row r="148" spans="1:14" s="8" customFormat="1" ht="38.25" x14ac:dyDescent="0.2">
      <c r="A148" s="24"/>
      <c r="B148" s="17" t="s">
        <v>39</v>
      </c>
      <c r="C148" s="7">
        <f t="shared" si="58"/>
        <v>0</v>
      </c>
      <c r="D148" s="7">
        <f>D113+D138+D143</f>
        <v>0</v>
      </c>
      <c r="E148" s="7">
        <f t="shared" ref="E148:M148" si="60">E113+E138+E143</f>
        <v>0</v>
      </c>
      <c r="F148" s="7">
        <f t="shared" si="60"/>
        <v>0</v>
      </c>
      <c r="G148" s="7">
        <f t="shared" si="60"/>
        <v>0</v>
      </c>
      <c r="H148" s="7">
        <f t="shared" si="60"/>
        <v>0</v>
      </c>
      <c r="I148" s="7">
        <f t="shared" si="60"/>
        <v>0</v>
      </c>
      <c r="J148" s="7">
        <f t="shared" si="60"/>
        <v>0</v>
      </c>
      <c r="K148" s="7">
        <f t="shared" si="60"/>
        <v>0</v>
      </c>
      <c r="L148" s="7">
        <f t="shared" si="60"/>
        <v>0</v>
      </c>
      <c r="M148" s="7">
        <f t="shared" si="60"/>
        <v>0</v>
      </c>
      <c r="N148" s="26"/>
    </row>
    <row r="149" spans="1:14" s="8" customFormat="1" ht="38.25" x14ac:dyDescent="0.2">
      <c r="A149" s="24"/>
      <c r="B149" s="17" t="s">
        <v>40</v>
      </c>
      <c r="C149" s="7">
        <f t="shared" si="58"/>
        <v>0</v>
      </c>
      <c r="D149" s="7">
        <f t="shared" ref="D149:M151" si="61">D114+D139+D144</f>
        <v>0</v>
      </c>
      <c r="E149" s="7">
        <f t="shared" si="61"/>
        <v>0</v>
      </c>
      <c r="F149" s="7">
        <f t="shared" si="61"/>
        <v>0</v>
      </c>
      <c r="G149" s="7">
        <f t="shared" si="61"/>
        <v>0</v>
      </c>
      <c r="H149" s="7">
        <f t="shared" si="61"/>
        <v>0</v>
      </c>
      <c r="I149" s="7">
        <f t="shared" si="61"/>
        <v>0</v>
      </c>
      <c r="J149" s="7">
        <f t="shared" si="61"/>
        <v>0</v>
      </c>
      <c r="K149" s="7">
        <f t="shared" si="61"/>
        <v>0</v>
      </c>
      <c r="L149" s="7">
        <f t="shared" si="61"/>
        <v>0</v>
      </c>
      <c r="M149" s="7">
        <f t="shared" si="61"/>
        <v>0</v>
      </c>
      <c r="N149" s="26"/>
    </row>
    <row r="150" spans="1:14" s="8" customFormat="1" ht="25.5" x14ac:dyDescent="0.2">
      <c r="A150" s="24"/>
      <c r="B150" s="17" t="s">
        <v>14</v>
      </c>
      <c r="C150" s="7">
        <f t="shared" si="58"/>
        <v>106593097.80000001</v>
      </c>
      <c r="D150" s="7">
        <f t="shared" si="61"/>
        <v>11002849.49</v>
      </c>
      <c r="E150" s="7">
        <f t="shared" si="61"/>
        <v>8781380.1799999997</v>
      </c>
      <c r="F150" s="7">
        <f t="shared" si="61"/>
        <v>8824758.5899999999</v>
      </c>
      <c r="G150" s="7">
        <f t="shared" si="61"/>
        <v>9669524.0199999996</v>
      </c>
      <c r="H150" s="7">
        <f t="shared" si="61"/>
        <v>9959609.7400000002</v>
      </c>
      <c r="I150" s="7">
        <f t="shared" si="61"/>
        <v>10200134.32</v>
      </c>
      <c r="J150" s="7">
        <f t="shared" si="61"/>
        <v>10404137.01</v>
      </c>
      <c r="K150" s="7">
        <f t="shared" si="61"/>
        <v>11185487.699999999</v>
      </c>
      <c r="L150" s="7">
        <f t="shared" si="61"/>
        <v>13444956.220000001</v>
      </c>
      <c r="M150" s="7">
        <f t="shared" si="61"/>
        <v>13120260.529999999</v>
      </c>
      <c r="N150" s="26"/>
    </row>
    <row r="151" spans="1:14" s="8" customFormat="1" ht="15" customHeight="1" x14ac:dyDescent="0.2">
      <c r="A151" s="24"/>
      <c r="B151" s="17" t="s">
        <v>15</v>
      </c>
      <c r="C151" s="7">
        <f t="shared" si="58"/>
        <v>0</v>
      </c>
      <c r="D151" s="7">
        <f t="shared" si="61"/>
        <v>0</v>
      </c>
      <c r="E151" s="7">
        <f t="shared" si="61"/>
        <v>0</v>
      </c>
      <c r="F151" s="7">
        <f t="shared" si="61"/>
        <v>0</v>
      </c>
      <c r="G151" s="7">
        <f t="shared" si="61"/>
        <v>0</v>
      </c>
      <c r="H151" s="7">
        <f t="shared" si="61"/>
        <v>0</v>
      </c>
      <c r="I151" s="7">
        <f t="shared" si="61"/>
        <v>0</v>
      </c>
      <c r="J151" s="7">
        <f t="shared" si="61"/>
        <v>0</v>
      </c>
      <c r="K151" s="7">
        <f t="shared" si="61"/>
        <v>0</v>
      </c>
      <c r="L151" s="7">
        <f t="shared" si="61"/>
        <v>0</v>
      </c>
      <c r="M151" s="7">
        <f t="shared" si="61"/>
        <v>0</v>
      </c>
      <c r="N151" s="26"/>
    </row>
    <row r="152" spans="1:14" s="8" customFormat="1" x14ac:dyDescent="0.2">
      <c r="A152" s="34" t="s">
        <v>25</v>
      </c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</row>
    <row r="153" spans="1:14" s="8" customFormat="1" x14ac:dyDescent="0.2">
      <c r="A153" s="34" t="s">
        <v>21</v>
      </c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</row>
    <row r="154" spans="1:14" s="8" customFormat="1" x14ac:dyDescent="0.2">
      <c r="A154" s="24" t="s">
        <v>76</v>
      </c>
      <c r="B154" s="17" t="s">
        <v>13</v>
      </c>
      <c r="C154" s="7">
        <f t="shared" ref="C154:C185" si="62">SUM(D154:M154)</f>
        <v>57597500.340000004</v>
      </c>
      <c r="D154" s="7">
        <f t="shared" ref="D154:M154" si="63">D155+D156+D157+D158</f>
        <v>2858350.5</v>
      </c>
      <c r="E154" s="7">
        <f t="shared" si="63"/>
        <v>2858350.5</v>
      </c>
      <c r="F154" s="7">
        <f t="shared" si="63"/>
        <v>2858350.5</v>
      </c>
      <c r="G154" s="7">
        <f t="shared" si="63"/>
        <v>6957907.9300000006</v>
      </c>
      <c r="H154" s="7">
        <f t="shared" si="63"/>
        <v>6966840.6600000001</v>
      </c>
      <c r="I154" s="7">
        <f t="shared" si="63"/>
        <v>6974247.2300000004</v>
      </c>
      <c r="J154" s="7">
        <f t="shared" si="63"/>
        <v>6980529.1700000009</v>
      </c>
      <c r="K154" s="7">
        <f t="shared" si="63"/>
        <v>7004589.620000001</v>
      </c>
      <c r="L154" s="7">
        <f t="shared" si="63"/>
        <v>7074166.3600000013</v>
      </c>
      <c r="M154" s="7">
        <f t="shared" si="63"/>
        <v>7064167.870000001</v>
      </c>
      <c r="N154" s="26" t="s">
        <v>48</v>
      </c>
    </row>
    <row r="155" spans="1:14" s="8" customFormat="1" ht="38.25" x14ac:dyDescent="0.2">
      <c r="A155" s="24"/>
      <c r="B155" s="17" t="s">
        <v>39</v>
      </c>
      <c r="C155" s="7">
        <f t="shared" si="62"/>
        <v>0</v>
      </c>
      <c r="D155" s="7">
        <f t="shared" ref="D155:M158" si="64">D160+D165</f>
        <v>0</v>
      </c>
      <c r="E155" s="7">
        <f t="shared" si="64"/>
        <v>0</v>
      </c>
      <c r="F155" s="7">
        <f t="shared" si="64"/>
        <v>0</v>
      </c>
      <c r="G155" s="7">
        <f t="shared" si="64"/>
        <v>0</v>
      </c>
      <c r="H155" s="7">
        <f t="shared" si="64"/>
        <v>0</v>
      </c>
      <c r="I155" s="7">
        <f t="shared" si="64"/>
        <v>0</v>
      </c>
      <c r="J155" s="7">
        <f t="shared" si="64"/>
        <v>0</v>
      </c>
      <c r="K155" s="7">
        <f t="shared" si="64"/>
        <v>0</v>
      </c>
      <c r="L155" s="7">
        <f t="shared" si="64"/>
        <v>0</v>
      </c>
      <c r="M155" s="7">
        <f t="shared" si="64"/>
        <v>0</v>
      </c>
      <c r="N155" s="26"/>
    </row>
    <row r="156" spans="1:14" s="8" customFormat="1" ht="38.25" x14ac:dyDescent="0.2">
      <c r="A156" s="24"/>
      <c r="B156" s="17" t="s">
        <v>40</v>
      </c>
      <c r="C156" s="7">
        <f t="shared" si="62"/>
        <v>27861603.93</v>
      </c>
      <c r="D156" s="7">
        <f t="shared" ref="D156:G156" si="65">D161+D166</f>
        <v>1517025.96</v>
      </c>
      <c r="E156" s="7">
        <f t="shared" si="65"/>
        <v>1517025.96</v>
      </c>
      <c r="F156" s="7">
        <f t="shared" si="65"/>
        <v>1517025.96</v>
      </c>
      <c r="G156" s="7">
        <f t="shared" si="65"/>
        <v>3330075.1500000004</v>
      </c>
      <c r="H156" s="7">
        <f t="shared" si="64"/>
        <v>3330075.1500000004</v>
      </c>
      <c r="I156" s="7">
        <f t="shared" si="64"/>
        <v>3330075.1500000004</v>
      </c>
      <c r="J156" s="7">
        <f t="shared" si="64"/>
        <v>3330075.1500000004</v>
      </c>
      <c r="K156" s="7">
        <f t="shared" si="64"/>
        <v>3330075.1500000004</v>
      </c>
      <c r="L156" s="7">
        <f t="shared" si="64"/>
        <v>3330075.1500000004</v>
      </c>
      <c r="M156" s="7">
        <f t="shared" si="64"/>
        <v>3330075.1500000004</v>
      </c>
      <c r="N156" s="26"/>
    </row>
    <row r="157" spans="1:14" s="8" customFormat="1" ht="25.5" x14ac:dyDescent="0.2">
      <c r="A157" s="24"/>
      <c r="B157" s="17" t="s">
        <v>14</v>
      </c>
      <c r="C157" s="7">
        <f t="shared" si="62"/>
        <v>29735896.41</v>
      </c>
      <c r="D157" s="7">
        <f t="shared" ref="D157:G157" si="66">D162+D167</f>
        <v>1341324.54</v>
      </c>
      <c r="E157" s="7">
        <f t="shared" si="66"/>
        <v>1341324.54</v>
      </c>
      <c r="F157" s="7">
        <f t="shared" si="66"/>
        <v>1341324.54</v>
      </c>
      <c r="G157" s="7">
        <f t="shared" si="66"/>
        <v>3627832.7800000003</v>
      </c>
      <c r="H157" s="7">
        <f t="shared" si="64"/>
        <v>3636765.5100000002</v>
      </c>
      <c r="I157" s="7">
        <f t="shared" si="64"/>
        <v>3644172.0800000005</v>
      </c>
      <c r="J157" s="7">
        <f t="shared" si="64"/>
        <v>3650454.0200000005</v>
      </c>
      <c r="K157" s="7">
        <f t="shared" si="64"/>
        <v>3674514.47</v>
      </c>
      <c r="L157" s="7">
        <f t="shared" si="64"/>
        <v>3744091.2100000004</v>
      </c>
      <c r="M157" s="7">
        <f t="shared" si="64"/>
        <v>3734092.72</v>
      </c>
      <c r="N157" s="26"/>
    </row>
    <row r="158" spans="1:14" s="8" customFormat="1" ht="15" customHeight="1" x14ac:dyDescent="0.2">
      <c r="A158" s="24"/>
      <c r="B158" s="17" t="s">
        <v>15</v>
      </c>
      <c r="C158" s="7">
        <f t="shared" si="62"/>
        <v>0</v>
      </c>
      <c r="D158" s="7">
        <f t="shared" ref="D158:G158" si="67">D163+D168</f>
        <v>0</v>
      </c>
      <c r="E158" s="7">
        <f t="shared" si="67"/>
        <v>0</v>
      </c>
      <c r="F158" s="7">
        <f t="shared" si="67"/>
        <v>0</v>
      </c>
      <c r="G158" s="7">
        <f t="shared" si="67"/>
        <v>0</v>
      </c>
      <c r="H158" s="7">
        <f t="shared" si="64"/>
        <v>0</v>
      </c>
      <c r="I158" s="7">
        <f t="shared" si="64"/>
        <v>0</v>
      </c>
      <c r="J158" s="7">
        <f t="shared" si="64"/>
        <v>0</v>
      </c>
      <c r="K158" s="7">
        <f t="shared" si="64"/>
        <v>0</v>
      </c>
      <c r="L158" s="7">
        <f t="shared" si="64"/>
        <v>0</v>
      </c>
      <c r="M158" s="7">
        <f t="shared" si="64"/>
        <v>0</v>
      </c>
      <c r="N158" s="26"/>
    </row>
    <row r="159" spans="1:14" s="8" customFormat="1" ht="15" customHeight="1" x14ac:dyDescent="0.2">
      <c r="A159" s="24" t="s">
        <v>37</v>
      </c>
      <c r="B159" s="17" t="s">
        <v>13</v>
      </c>
      <c r="C159" s="7">
        <f t="shared" si="62"/>
        <v>54206181.899999991</v>
      </c>
      <c r="D159" s="7">
        <f t="shared" ref="D159:M159" si="68">D160+D161+D162+D163</f>
        <v>2528376.6</v>
      </c>
      <c r="E159" s="7">
        <f t="shared" si="68"/>
        <v>2528376.6</v>
      </c>
      <c r="F159" s="7">
        <f t="shared" si="68"/>
        <v>2528376.6</v>
      </c>
      <c r="G159" s="7">
        <f t="shared" si="68"/>
        <v>6660150.3000000007</v>
      </c>
      <c r="H159" s="7">
        <f t="shared" si="68"/>
        <v>6660150.3000000007</v>
      </c>
      <c r="I159" s="7">
        <f t="shared" si="68"/>
        <v>6660150.3000000007</v>
      </c>
      <c r="J159" s="7">
        <f t="shared" si="68"/>
        <v>6660150.3000000007</v>
      </c>
      <c r="K159" s="7">
        <f t="shared" si="68"/>
        <v>6660150.3000000007</v>
      </c>
      <c r="L159" s="7">
        <f t="shared" si="68"/>
        <v>6660150.3000000007</v>
      </c>
      <c r="M159" s="7">
        <f t="shared" si="68"/>
        <v>6660150.3000000007</v>
      </c>
      <c r="N159" s="26" t="s">
        <v>49</v>
      </c>
    </row>
    <row r="160" spans="1:14" s="8" customFormat="1" ht="38.25" x14ac:dyDescent="0.2">
      <c r="A160" s="24"/>
      <c r="B160" s="17" t="s">
        <v>39</v>
      </c>
      <c r="C160" s="7">
        <f t="shared" si="62"/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26"/>
    </row>
    <row r="161" spans="1:14" s="8" customFormat="1" ht="38.25" x14ac:dyDescent="0.2">
      <c r="A161" s="24"/>
      <c r="B161" s="17" t="s">
        <v>40</v>
      </c>
      <c r="C161" s="7">
        <f t="shared" si="62"/>
        <v>27861603.93</v>
      </c>
      <c r="D161" s="7">
        <v>1517025.96</v>
      </c>
      <c r="E161" s="7">
        <v>1517025.96</v>
      </c>
      <c r="F161" s="7">
        <v>1517025.96</v>
      </c>
      <c r="G161" s="7">
        <v>3330075.1500000004</v>
      </c>
      <c r="H161" s="7">
        <v>3330075.1500000004</v>
      </c>
      <c r="I161" s="7">
        <v>3330075.1500000004</v>
      </c>
      <c r="J161" s="7">
        <v>3330075.1500000004</v>
      </c>
      <c r="K161" s="7">
        <v>3330075.1500000004</v>
      </c>
      <c r="L161" s="7">
        <v>3330075.1500000004</v>
      </c>
      <c r="M161" s="7">
        <v>3330075.1500000004</v>
      </c>
      <c r="N161" s="26"/>
    </row>
    <row r="162" spans="1:14" s="8" customFormat="1" ht="25.5" x14ac:dyDescent="0.2">
      <c r="A162" s="24"/>
      <c r="B162" s="17" t="s">
        <v>14</v>
      </c>
      <c r="C162" s="7">
        <f t="shared" si="62"/>
        <v>26344577.969999999</v>
      </c>
      <c r="D162" s="7">
        <v>1011350.64</v>
      </c>
      <c r="E162" s="7">
        <v>1011350.64</v>
      </c>
      <c r="F162" s="7">
        <v>1011350.64</v>
      </c>
      <c r="G162" s="7">
        <v>3330075.1500000004</v>
      </c>
      <c r="H162" s="7">
        <v>3330075.1500000004</v>
      </c>
      <c r="I162" s="7">
        <v>3330075.1500000004</v>
      </c>
      <c r="J162" s="7">
        <v>3330075.1500000004</v>
      </c>
      <c r="K162" s="7">
        <v>3330075.1500000004</v>
      </c>
      <c r="L162" s="7">
        <v>3330075.1500000004</v>
      </c>
      <c r="M162" s="7">
        <v>3330075.1500000004</v>
      </c>
      <c r="N162" s="26"/>
    </row>
    <row r="163" spans="1:14" s="8" customFormat="1" ht="15" customHeight="1" x14ac:dyDescent="0.2">
      <c r="A163" s="24"/>
      <c r="B163" s="17" t="s">
        <v>15</v>
      </c>
      <c r="C163" s="7">
        <f t="shared" si="62"/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26"/>
    </row>
    <row r="164" spans="1:14" s="8" customFormat="1" ht="15" customHeight="1" x14ac:dyDescent="0.2">
      <c r="A164" s="24" t="s">
        <v>38</v>
      </c>
      <c r="B164" s="17" t="s">
        <v>13</v>
      </c>
      <c r="C164" s="7">
        <f t="shared" si="62"/>
        <v>3391318.4399999995</v>
      </c>
      <c r="D164" s="7">
        <f t="shared" ref="D164:M164" si="69">D165+D166+D167+D168</f>
        <v>329973.90000000002</v>
      </c>
      <c r="E164" s="7">
        <f t="shared" si="69"/>
        <v>329973.90000000002</v>
      </c>
      <c r="F164" s="7">
        <f t="shared" si="69"/>
        <v>329973.90000000002</v>
      </c>
      <c r="G164" s="7">
        <f t="shared" si="69"/>
        <v>297757.63</v>
      </c>
      <c r="H164" s="7">
        <f t="shared" si="69"/>
        <v>306690.36</v>
      </c>
      <c r="I164" s="7">
        <f t="shared" si="69"/>
        <v>314096.93</v>
      </c>
      <c r="J164" s="7">
        <f t="shared" si="69"/>
        <v>320378.87</v>
      </c>
      <c r="K164" s="7">
        <f t="shared" si="69"/>
        <v>344439.32</v>
      </c>
      <c r="L164" s="7">
        <f t="shared" si="69"/>
        <v>414016.06</v>
      </c>
      <c r="M164" s="7">
        <f t="shared" si="69"/>
        <v>404017.57</v>
      </c>
      <c r="N164" s="26" t="s">
        <v>49</v>
      </c>
    </row>
    <row r="165" spans="1:14" s="8" customFormat="1" ht="38.25" x14ac:dyDescent="0.2">
      <c r="A165" s="24"/>
      <c r="B165" s="17" t="s">
        <v>39</v>
      </c>
      <c r="C165" s="7">
        <f t="shared" si="62"/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26"/>
    </row>
    <row r="166" spans="1:14" s="8" customFormat="1" ht="38.25" x14ac:dyDescent="0.2">
      <c r="A166" s="24"/>
      <c r="B166" s="17" t="s">
        <v>40</v>
      </c>
      <c r="C166" s="7">
        <f t="shared" si="62"/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26"/>
    </row>
    <row r="167" spans="1:14" s="8" customFormat="1" ht="25.5" x14ac:dyDescent="0.2">
      <c r="A167" s="24"/>
      <c r="B167" s="17" t="s">
        <v>14</v>
      </c>
      <c r="C167" s="7">
        <f t="shared" si="62"/>
        <v>3391318.4399999995</v>
      </c>
      <c r="D167" s="7">
        <v>329973.90000000002</v>
      </c>
      <c r="E167" s="7">
        <v>329973.90000000002</v>
      </c>
      <c r="F167" s="7">
        <v>329973.90000000002</v>
      </c>
      <c r="G167" s="7">
        <v>297757.63</v>
      </c>
      <c r="H167" s="7">
        <v>306690.36</v>
      </c>
      <c r="I167" s="7">
        <v>314096.93</v>
      </c>
      <c r="J167" s="7">
        <v>320378.87</v>
      </c>
      <c r="K167" s="7">
        <v>344439.32</v>
      </c>
      <c r="L167" s="7">
        <v>414016.06</v>
      </c>
      <c r="M167" s="7">
        <v>404017.57</v>
      </c>
      <c r="N167" s="26"/>
    </row>
    <row r="168" spans="1:14" s="8" customFormat="1" ht="15" customHeight="1" x14ac:dyDescent="0.2">
      <c r="A168" s="24"/>
      <c r="B168" s="17" t="s">
        <v>15</v>
      </c>
      <c r="C168" s="7">
        <f t="shared" si="62"/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26"/>
    </row>
    <row r="169" spans="1:14" s="8" customFormat="1" x14ac:dyDescent="0.2">
      <c r="A169" s="24" t="s">
        <v>53</v>
      </c>
      <c r="B169" s="17" t="s">
        <v>13</v>
      </c>
      <c r="C169" s="7">
        <f t="shared" si="62"/>
        <v>57597500.340000004</v>
      </c>
      <c r="D169" s="7">
        <f t="shared" ref="D169:M169" si="70">D170+D171+D172+D173</f>
        <v>2858350.5</v>
      </c>
      <c r="E169" s="7">
        <f t="shared" si="70"/>
        <v>2858350.5</v>
      </c>
      <c r="F169" s="7">
        <f t="shared" si="70"/>
        <v>2858350.5</v>
      </c>
      <c r="G169" s="7">
        <f t="shared" si="70"/>
        <v>6957907.9300000006</v>
      </c>
      <c r="H169" s="7">
        <f t="shared" si="70"/>
        <v>6966840.6600000001</v>
      </c>
      <c r="I169" s="7">
        <f t="shared" si="70"/>
        <v>6974247.2300000004</v>
      </c>
      <c r="J169" s="7">
        <f t="shared" si="70"/>
        <v>6980529.1700000009</v>
      </c>
      <c r="K169" s="7">
        <f t="shared" si="70"/>
        <v>7004589.620000001</v>
      </c>
      <c r="L169" s="7">
        <f t="shared" si="70"/>
        <v>7074166.3600000013</v>
      </c>
      <c r="M169" s="7">
        <f t="shared" si="70"/>
        <v>7064167.870000001</v>
      </c>
      <c r="N169" s="26" t="s">
        <v>48</v>
      </c>
    </row>
    <row r="170" spans="1:14" s="8" customFormat="1" ht="38.25" x14ac:dyDescent="0.2">
      <c r="A170" s="24"/>
      <c r="B170" s="17" t="s">
        <v>39</v>
      </c>
      <c r="C170" s="7">
        <f t="shared" si="62"/>
        <v>0</v>
      </c>
      <c r="D170" s="7">
        <f t="shared" ref="D170:M173" si="71">D155</f>
        <v>0</v>
      </c>
      <c r="E170" s="7">
        <f t="shared" si="71"/>
        <v>0</v>
      </c>
      <c r="F170" s="7">
        <f t="shared" si="71"/>
        <v>0</v>
      </c>
      <c r="G170" s="7">
        <f t="shared" si="71"/>
        <v>0</v>
      </c>
      <c r="H170" s="7">
        <f t="shared" si="71"/>
        <v>0</v>
      </c>
      <c r="I170" s="7">
        <f t="shared" si="71"/>
        <v>0</v>
      </c>
      <c r="J170" s="7">
        <f t="shared" si="71"/>
        <v>0</v>
      </c>
      <c r="K170" s="7">
        <f t="shared" si="71"/>
        <v>0</v>
      </c>
      <c r="L170" s="7">
        <f t="shared" si="71"/>
        <v>0</v>
      </c>
      <c r="M170" s="7">
        <f t="shared" si="71"/>
        <v>0</v>
      </c>
      <c r="N170" s="26"/>
    </row>
    <row r="171" spans="1:14" s="8" customFormat="1" ht="38.25" x14ac:dyDescent="0.2">
      <c r="A171" s="24"/>
      <c r="B171" s="17" t="s">
        <v>40</v>
      </c>
      <c r="C171" s="7">
        <f t="shared" si="62"/>
        <v>27861603.93</v>
      </c>
      <c r="D171" s="7">
        <f t="shared" ref="D171:G173" si="72">D156</f>
        <v>1517025.96</v>
      </c>
      <c r="E171" s="7">
        <f t="shared" si="72"/>
        <v>1517025.96</v>
      </c>
      <c r="F171" s="7">
        <f t="shared" si="72"/>
        <v>1517025.96</v>
      </c>
      <c r="G171" s="7">
        <f t="shared" si="72"/>
        <v>3330075.1500000004</v>
      </c>
      <c r="H171" s="7">
        <f t="shared" si="71"/>
        <v>3330075.1500000004</v>
      </c>
      <c r="I171" s="7">
        <f t="shared" si="71"/>
        <v>3330075.1500000004</v>
      </c>
      <c r="J171" s="7">
        <f t="shared" si="71"/>
        <v>3330075.1500000004</v>
      </c>
      <c r="K171" s="7">
        <f t="shared" si="71"/>
        <v>3330075.1500000004</v>
      </c>
      <c r="L171" s="7">
        <f t="shared" si="71"/>
        <v>3330075.1500000004</v>
      </c>
      <c r="M171" s="7">
        <f t="shared" si="71"/>
        <v>3330075.1500000004</v>
      </c>
      <c r="N171" s="26"/>
    </row>
    <row r="172" spans="1:14" s="8" customFormat="1" ht="25.5" x14ac:dyDescent="0.2">
      <c r="A172" s="24"/>
      <c r="B172" s="17" t="s">
        <v>14</v>
      </c>
      <c r="C172" s="7">
        <f t="shared" si="62"/>
        <v>29735896.41</v>
      </c>
      <c r="D172" s="7">
        <f t="shared" si="72"/>
        <v>1341324.54</v>
      </c>
      <c r="E172" s="7">
        <f t="shared" si="72"/>
        <v>1341324.54</v>
      </c>
      <c r="F172" s="7">
        <f t="shared" si="72"/>
        <v>1341324.54</v>
      </c>
      <c r="G172" s="7">
        <f t="shared" si="72"/>
        <v>3627832.7800000003</v>
      </c>
      <c r="H172" s="7">
        <f t="shared" si="71"/>
        <v>3636765.5100000002</v>
      </c>
      <c r="I172" s="7">
        <f t="shared" si="71"/>
        <v>3644172.0800000005</v>
      </c>
      <c r="J172" s="7">
        <f t="shared" si="71"/>
        <v>3650454.0200000005</v>
      </c>
      <c r="K172" s="7">
        <f t="shared" si="71"/>
        <v>3674514.47</v>
      </c>
      <c r="L172" s="7">
        <f t="shared" si="71"/>
        <v>3744091.2100000004</v>
      </c>
      <c r="M172" s="7">
        <f t="shared" si="71"/>
        <v>3734092.72</v>
      </c>
      <c r="N172" s="26"/>
    </row>
    <row r="173" spans="1:14" s="8" customFormat="1" ht="15" customHeight="1" x14ac:dyDescent="0.2">
      <c r="A173" s="24"/>
      <c r="B173" s="17" t="s">
        <v>15</v>
      </c>
      <c r="C173" s="7">
        <f t="shared" si="62"/>
        <v>0</v>
      </c>
      <c r="D173" s="7">
        <f t="shared" si="72"/>
        <v>0</v>
      </c>
      <c r="E173" s="7">
        <f t="shared" si="72"/>
        <v>0</v>
      </c>
      <c r="F173" s="7">
        <f t="shared" si="72"/>
        <v>0</v>
      </c>
      <c r="G173" s="7">
        <f t="shared" si="72"/>
        <v>0</v>
      </c>
      <c r="H173" s="7">
        <f t="shared" si="71"/>
        <v>0</v>
      </c>
      <c r="I173" s="7">
        <f t="shared" si="71"/>
        <v>0</v>
      </c>
      <c r="J173" s="7">
        <f t="shared" si="71"/>
        <v>0</v>
      </c>
      <c r="K173" s="7">
        <f t="shared" si="71"/>
        <v>0</v>
      </c>
      <c r="L173" s="7">
        <f t="shared" si="71"/>
        <v>0</v>
      </c>
      <c r="M173" s="7">
        <f t="shared" si="71"/>
        <v>0</v>
      </c>
      <c r="N173" s="26"/>
    </row>
    <row r="174" spans="1:14" s="9" customFormat="1" ht="15" customHeight="1" x14ac:dyDescent="0.2">
      <c r="A174" s="24" t="s">
        <v>77</v>
      </c>
      <c r="B174" s="17" t="s">
        <v>13</v>
      </c>
      <c r="C174" s="7">
        <f t="shared" si="62"/>
        <v>414067259.55999994</v>
      </c>
      <c r="D174" s="7">
        <f t="shared" ref="D174:M174" si="73">SUM(D175:D178)</f>
        <v>36760660.759999998</v>
      </c>
      <c r="E174" s="7">
        <f t="shared" si="73"/>
        <v>36081900.079999998</v>
      </c>
      <c r="F174" s="7">
        <f t="shared" si="73"/>
        <v>36376623.840000004</v>
      </c>
      <c r="G174" s="7">
        <f t="shared" si="73"/>
        <v>37799185.009999998</v>
      </c>
      <c r="H174" s="7">
        <f t="shared" si="73"/>
        <v>38933160.560000002</v>
      </c>
      <c r="I174" s="7">
        <f t="shared" si="73"/>
        <v>39873396.390000001</v>
      </c>
      <c r="J174" s="7">
        <f t="shared" si="73"/>
        <v>40670864.32</v>
      </c>
      <c r="K174" s="7">
        <f t="shared" si="73"/>
        <v>43725246.229999997</v>
      </c>
      <c r="L174" s="7">
        <f t="shared" si="73"/>
        <v>52557745.969999999</v>
      </c>
      <c r="M174" s="7">
        <f t="shared" si="73"/>
        <v>51288476.399999999</v>
      </c>
      <c r="N174" s="26" t="s">
        <v>49</v>
      </c>
    </row>
    <row r="175" spans="1:14" s="9" customFormat="1" ht="38.25" x14ac:dyDescent="0.2">
      <c r="A175" s="24"/>
      <c r="B175" s="17" t="s">
        <v>39</v>
      </c>
      <c r="C175" s="7">
        <f t="shared" si="62"/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26"/>
    </row>
    <row r="176" spans="1:14" s="9" customFormat="1" ht="38.25" x14ac:dyDescent="0.2">
      <c r="A176" s="24"/>
      <c r="B176" s="17" t="s">
        <v>40</v>
      </c>
      <c r="C176" s="7">
        <f t="shared" si="62"/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26"/>
    </row>
    <row r="177" spans="1:14" s="9" customFormat="1" ht="25.5" x14ac:dyDescent="0.2">
      <c r="A177" s="24"/>
      <c r="B177" s="17" t="s">
        <v>14</v>
      </c>
      <c r="C177" s="7">
        <f t="shared" si="62"/>
        <v>414067259.55999994</v>
      </c>
      <c r="D177" s="7">
        <v>36760660.759999998</v>
      </c>
      <c r="E177" s="7">
        <v>36081900.079999998</v>
      </c>
      <c r="F177" s="7">
        <v>36376623.840000004</v>
      </c>
      <c r="G177" s="7">
        <v>37799185.009999998</v>
      </c>
      <c r="H177" s="7">
        <v>38933160.560000002</v>
      </c>
      <c r="I177" s="7">
        <v>39873396.390000001</v>
      </c>
      <c r="J177" s="7">
        <v>40670864.32</v>
      </c>
      <c r="K177" s="7">
        <v>43725246.229999997</v>
      </c>
      <c r="L177" s="7">
        <v>52557745.969999999</v>
      </c>
      <c r="M177" s="7">
        <v>51288476.399999999</v>
      </c>
      <c r="N177" s="26"/>
    </row>
    <row r="178" spans="1:14" s="9" customFormat="1" x14ac:dyDescent="0.2">
      <c r="A178" s="24"/>
      <c r="B178" s="17" t="s">
        <v>15</v>
      </c>
      <c r="C178" s="7">
        <f t="shared" si="62"/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26"/>
    </row>
    <row r="179" spans="1:14" s="8" customFormat="1" ht="15" customHeight="1" x14ac:dyDescent="0.2">
      <c r="A179" s="24" t="s">
        <v>78</v>
      </c>
      <c r="B179" s="17" t="s">
        <v>13</v>
      </c>
      <c r="C179" s="7">
        <f t="shared" si="62"/>
        <v>381645029.74000001</v>
      </c>
      <c r="D179" s="7">
        <f t="shared" ref="D179:M179" si="74">D180+D181+D182+D183</f>
        <v>31706271.850000001</v>
      </c>
      <c r="E179" s="7">
        <f t="shared" si="74"/>
        <v>31668522.52</v>
      </c>
      <c r="F179" s="7">
        <f t="shared" si="74"/>
        <v>32304217.140000001</v>
      </c>
      <c r="G179" s="7">
        <f t="shared" si="74"/>
        <v>35457932.399999999</v>
      </c>
      <c r="H179" s="7">
        <f t="shared" si="74"/>
        <v>36521670.369999997</v>
      </c>
      <c r="I179" s="7">
        <f t="shared" si="74"/>
        <v>37403668.710000001</v>
      </c>
      <c r="J179" s="7">
        <f t="shared" si="74"/>
        <v>38151742.079999998</v>
      </c>
      <c r="K179" s="7">
        <f t="shared" si="74"/>
        <v>41016937.909999996</v>
      </c>
      <c r="L179" s="7">
        <f t="shared" si="74"/>
        <v>49302359.369999997</v>
      </c>
      <c r="M179" s="7">
        <f t="shared" si="74"/>
        <v>48111707.390000001</v>
      </c>
      <c r="N179" s="26" t="s">
        <v>50</v>
      </c>
    </row>
    <row r="180" spans="1:14" s="8" customFormat="1" ht="38.25" x14ac:dyDescent="0.2">
      <c r="A180" s="24"/>
      <c r="B180" s="17" t="s">
        <v>39</v>
      </c>
      <c r="C180" s="7">
        <f t="shared" si="62"/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26"/>
    </row>
    <row r="181" spans="1:14" s="8" customFormat="1" ht="38.25" x14ac:dyDescent="0.2">
      <c r="A181" s="24"/>
      <c r="B181" s="17" t="s">
        <v>40</v>
      </c>
      <c r="C181" s="7">
        <f t="shared" si="62"/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26"/>
    </row>
    <row r="182" spans="1:14" s="8" customFormat="1" ht="25.5" x14ac:dyDescent="0.2">
      <c r="A182" s="24"/>
      <c r="B182" s="17" t="s">
        <v>14</v>
      </c>
      <c r="C182" s="7">
        <f t="shared" si="62"/>
        <v>381645029.74000001</v>
      </c>
      <c r="D182" s="7">
        <v>31706271.850000001</v>
      </c>
      <c r="E182" s="7">
        <v>31668522.52</v>
      </c>
      <c r="F182" s="7">
        <v>32304217.140000001</v>
      </c>
      <c r="G182" s="7">
        <v>35457932.399999999</v>
      </c>
      <c r="H182" s="7">
        <v>36521670.369999997</v>
      </c>
      <c r="I182" s="7">
        <v>37403668.710000001</v>
      </c>
      <c r="J182" s="7">
        <v>38151742.079999998</v>
      </c>
      <c r="K182" s="7">
        <v>41016937.909999996</v>
      </c>
      <c r="L182" s="7">
        <v>49302359.369999997</v>
      </c>
      <c r="M182" s="7">
        <v>48111707.390000001</v>
      </c>
      <c r="N182" s="26"/>
    </row>
    <row r="183" spans="1:14" s="8" customFormat="1" ht="15" customHeight="1" x14ac:dyDescent="0.2">
      <c r="A183" s="24"/>
      <c r="B183" s="17" t="s">
        <v>15</v>
      </c>
      <c r="C183" s="7">
        <f t="shared" si="62"/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26"/>
    </row>
    <row r="184" spans="1:14" s="8" customFormat="1" ht="12.75" customHeight="1" x14ac:dyDescent="0.2">
      <c r="A184" s="24" t="s">
        <v>79</v>
      </c>
      <c r="B184" s="17" t="s">
        <v>13</v>
      </c>
      <c r="C184" s="7">
        <f t="shared" si="62"/>
        <v>21356409.579999998</v>
      </c>
      <c r="D184" s="7">
        <f t="shared" ref="D184:M184" si="75">D185+D186+D187+D188</f>
        <v>2335697.7599999998</v>
      </c>
      <c r="E184" s="7">
        <f t="shared" si="75"/>
        <v>2335697.7599999998</v>
      </c>
      <c r="F184" s="7">
        <f t="shared" si="75"/>
        <v>2335697.7599999998</v>
      </c>
      <c r="G184" s="7">
        <f t="shared" si="75"/>
        <v>1779222.2</v>
      </c>
      <c r="H184" s="7">
        <f t="shared" si="75"/>
        <v>1832598.87</v>
      </c>
      <c r="I184" s="7">
        <f t="shared" si="75"/>
        <v>1876856.13</v>
      </c>
      <c r="J184" s="7">
        <f t="shared" si="75"/>
        <v>1914393.25</v>
      </c>
      <c r="K184" s="7">
        <f t="shared" si="75"/>
        <v>2058164.18</v>
      </c>
      <c r="L184" s="7">
        <f t="shared" si="75"/>
        <v>2473913.34</v>
      </c>
      <c r="M184" s="7">
        <f t="shared" si="75"/>
        <v>2414168.33</v>
      </c>
      <c r="N184" s="26" t="s">
        <v>50</v>
      </c>
    </row>
    <row r="185" spans="1:14" s="8" customFormat="1" ht="38.25" x14ac:dyDescent="0.2">
      <c r="A185" s="24"/>
      <c r="B185" s="17" t="s">
        <v>39</v>
      </c>
      <c r="C185" s="7">
        <f t="shared" si="62"/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26"/>
    </row>
    <row r="186" spans="1:14" s="8" customFormat="1" ht="38.25" x14ac:dyDescent="0.2">
      <c r="A186" s="24"/>
      <c r="B186" s="17" t="s">
        <v>40</v>
      </c>
      <c r="C186" s="7">
        <f t="shared" ref="C186:C208" si="76">SUM(D186:M186)</f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26"/>
    </row>
    <row r="187" spans="1:14" s="8" customFormat="1" ht="25.5" x14ac:dyDescent="0.2">
      <c r="A187" s="24"/>
      <c r="B187" s="17" t="s">
        <v>14</v>
      </c>
      <c r="C187" s="7">
        <f t="shared" si="76"/>
        <v>21356409.579999998</v>
      </c>
      <c r="D187" s="7">
        <v>2335697.7599999998</v>
      </c>
      <c r="E187" s="7">
        <v>2335697.7599999998</v>
      </c>
      <c r="F187" s="7">
        <v>2335697.7599999998</v>
      </c>
      <c r="G187" s="7">
        <v>1779222.2</v>
      </c>
      <c r="H187" s="7">
        <v>1832598.87</v>
      </c>
      <c r="I187" s="7">
        <v>1876856.13</v>
      </c>
      <c r="J187" s="7">
        <v>1914393.25</v>
      </c>
      <c r="K187" s="7">
        <v>2058164.18</v>
      </c>
      <c r="L187" s="7">
        <v>2473913.34</v>
      </c>
      <c r="M187" s="7">
        <v>2414168.33</v>
      </c>
      <c r="N187" s="26"/>
    </row>
    <row r="188" spans="1:14" s="8" customFormat="1" x14ac:dyDescent="0.2">
      <c r="A188" s="24"/>
      <c r="B188" s="17" t="s">
        <v>15</v>
      </c>
      <c r="C188" s="7">
        <f t="shared" si="76"/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26"/>
    </row>
    <row r="189" spans="1:14" s="8" customFormat="1" x14ac:dyDescent="0.2">
      <c r="A189" s="24" t="s">
        <v>44</v>
      </c>
      <c r="B189" s="17" t="s">
        <v>13</v>
      </c>
      <c r="C189" s="7">
        <f t="shared" si="76"/>
        <v>15024316993.25</v>
      </c>
      <c r="D189" s="7">
        <f t="shared" ref="D189:M189" si="77">D190+D191+D192+D193</f>
        <v>1321285034.8499997</v>
      </c>
      <c r="E189" s="7">
        <f t="shared" si="77"/>
        <v>1280549142.7799997</v>
      </c>
      <c r="F189" s="7">
        <f t="shared" si="77"/>
        <v>1278953591.3599999</v>
      </c>
      <c r="G189" s="7">
        <f t="shared" si="77"/>
        <v>1387683777.8099999</v>
      </c>
      <c r="H189" s="7">
        <f t="shared" si="77"/>
        <v>1426804674.78</v>
      </c>
      <c r="I189" s="7">
        <f t="shared" si="77"/>
        <v>1459593966.4900002</v>
      </c>
      <c r="J189" s="7">
        <f t="shared" si="77"/>
        <v>1485444101.5699999</v>
      </c>
      <c r="K189" s="7">
        <f t="shared" si="77"/>
        <v>1596294013.9100003</v>
      </c>
      <c r="L189" s="7">
        <f t="shared" si="77"/>
        <v>1917114987.74</v>
      </c>
      <c r="M189" s="7">
        <f t="shared" si="77"/>
        <v>1870593701.96</v>
      </c>
      <c r="N189" s="26" t="s">
        <v>48</v>
      </c>
    </row>
    <row r="190" spans="1:14" s="8" customFormat="1" ht="38.25" x14ac:dyDescent="0.2">
      <c r="A190" s="24"/>
      <c r="B190" s="17" t="s">
        <v>39</v>
      </c>
      <c r="C190" s="7">
        <f t="shared" si="76"/>
        <v>340900</v>
      </c>
      <c r="D190" s="7">
        <f t="shared" ref="D190:M190" si="78">D28+D40+D57+D94+D106+D148+D170+D175+D180+D185</f>
        <v>340900</v>
      </c>
      <c r="E190" s="7">
        <f t="shared" si="78"/>
        <v>0</v>
      </c>
      <c r="F190" s="7">
        <f t="shared" si="78"/>
        <v>0</v>
      </c>
      <c r="G190" s="7">
        <f t="shared" si="78"/>
        <v>0</v>
      </c>
      <c r="H190" s="7">
        <f t="shared" si="78"/>
        <v>0</v>
      </c>
      <c r="I190" s="7">
        <f t="shared" si="78"/>
        <v>0</v>
      </c>
      <c r="J190" s="7">
        <f t="shared" si="78"/>
        <v>0</v>
      </c>
      <c r="K190" s="7">
        <f t="shared" si="78"/>
        <v>0</v>
      </c>
      <c r="L190" s="7">
        <f t="shared" si="78"/>
        <v>0</v>
      </c>
      <c r="M190" s="7">
        <f t="shared" si="78"/>
        <v>0</v>
      </c>
      <c r="N190" s="26"/>
    </row>
    <row r="191" spans="1:14" s="8" customFormat="1" ht="38.25" x14ac:dyDescent="0.2">
      <c r="A191" s="24"/>
      <c r="B191" s="17" t="s">
        <v>40</v>
      </c>
      <c r="C191" s="7">
        <f t="shared" si="76"/>
        <v>44631853.929999992</v>
      </c>
      <c r="D191" s="7">
        <f t="shared" ref="D191:M191" si="79">D29+D41+D58+D95+D107+D149+D171+D176+D181+D186</f>
        <v>3293525.96</v>
      </c>
      <c r="E191" s="7">
        <f t="shared" si="79"/>
        <v>2498125.96</v>
      </c>
      <c r="F191" s="7">
        <f t="shared" si="79"/>
        <v>2498125.96</v>
      </c>
      <c r="G191" s="7">
        <f t="shared" si="79"/>
        <v>5191725.1500000004</v>
      </c>
      <c r="H191" s="7">
        <f t="shared" si="79"/>
        <v>5191725.1500000004</v>
      </c>
      <c r="I191" s="7">
        <f t="shared" si="79"/>
        <v>5191725.1500000004</v>
      </c>
      <c r="J191" s="7">
        <f t="shared" si="79"/>
        <v>5191725.1500000004</v>
      </c>
      <c r="K191" s="7">
        <f t="shared" si="79"/>
        <v>5191725.1500000004</v>
      </c>
      <c r="L191" s="7">
        <f t="shared" si="79"/>
        <v>5191725.1500000004</v>
      </c>
      <c r="M191" s="7">
        <f t="shared" si="79"/>
        <v>5191725.1500000004</v>
      </c>
      <c r="N191" s="26"/>
    </row>
    <row r="192" spans="1:14" s="8" customFormat="1" ht="25.5" x14ac:dyDescent="0.2">
      <c r="A192" s="24"/>
      <c r="B192" s="17" t="s">
        <v>14</v>
      </c>
      <c r="C192" s="7">
        <f t="shared" si="76"/>
        <v>14979344239.319998</v>
      </c>
      <c r="D192" s="7">
        <f t="shared" ref="D192:M192" si="80">D30+D42+D59+D96+D108+D150+D172+D177+D182+D187</f>
        <v>1317650608.8899996</v>
      </c>
      <c r="E192" s="7">
        <f t="shared" si="80"/>
        <v>1278051016.8199997</v>
      </c>
      <c r="F192" s="7">
        <f t="shared" si="80"/>
        <v>1276455465.3999999</v>
      </c>
      <c r="G192" s="7">
        <f t="shared" si="80"/>
        <v>1382492052.6599998</v>
      </c>
      <c r="H192" s="7">
        <f t="shared" si="80"/>
        <v>1421612949.6299999</v>
      </c>
      <c r="I192" s="7">
        <f t="shared" si="80"/>
        <v>1454402241.3400002</v>
      </c>
      <c r="J192" s="7">
        <f t="shared" si="80"/>
        <v>1480252376.4199998</v>
      </c>
      <c r="K192" s="7">
        <f t="shared" si="80"/>
        <v>1591102288.7600002</v>
      </c>
      <c r="L192" s="7">
        <f t="shared" si="80"/>
        <v>1911923262.5899999</v>
      </c>
      <c r="M192" s="7">
        <f t="shared" si="80"/>
        <v>1865401976.8099999</v>
      </c>
      <c r="N192" s="26"/>
    </row>
    <row r="193" spans="1:14" s="8" customFormat="1" x14ac:dyDescent="0.2">
      <c r="A193" s="24"/>
      <c r="B193" s="17" t="s">
        <v>15</v>
      </c>
      <c r="C193" s="7">
        <f t="shared" si="76"/>
        <v>0</v>
      </c>
      <c r="D193" s="7">
        <f t="shared" ref="D193:M193" si="81">D31+D43+D60+D97+D109+D151+D173+D178+D183+D188</f>
        <v>0</v>
      </c>
      <c r="E193" s="7">
        <f t="shared" si="81"/>
        <v>0</v>
      </c>
      <c r="F193" s="7">
        <f t="shared" si="81"/>
        <v>0</v>
      </c>
      <c r="G193" s="7">
        <f t="shared" si="81"/>
        <v>0</v>
      </c>
      <c r="H193" s="7">
        <f t="shared" si="81"/>
        <v>0</v>
      </c>
      <c r="I193" s="7">
        <f t="shared" si="81"/>
        <v>0</v>
      </c>
      <c r="J193" s="7">
        <f t="shared" si="81"/>
        <v>0</v>
      </c>
      <c r="K193" s="7">
        <f t="shared" si="81"/>
        <v>0</v>
      </c>
      <c r="L193" s="7">
        <f t="shared" si="81"/>
        <v>0</v>
      </c>
      <c r="M193" s="7">
        <f t="shared" si="81"/>
        <v>0</v>
      </c>
      <c r="N193" s="26"/>
    </row>
    <row r="194" spans="1:14" s="8" customFormat="1" x14ac:dyDescent="0.2">
      <c r="A194" s="24" t="s">
        <v>45</v>
      </c>
      <c r="B194" s="17" t="s">
        <v>13</v>
      </c>
      <c r="C194" s="7">
        <f t="shared" si="76"/>
        <v>14514722456.130001</v>
      </c>
      <c r="D194" s="7">
        <f t="shared" ref="D194:M194" si="82">D195+D196+D197+D198</f>
        <v>1276240215.75</v>
      </c>
      <c r="E194" s="7">
        <f t="shared" si="82"/>
        <v>1237763542.3199999</v>
      </c>
      <c r="F194" s="7">
        <f t="shared" si="82"/>
        <v>1235488917.8699999</v>
      </c>
      <c r="G194" s="7">
        <f t="shared" si="82"/>
        <v>1340777099.1900001</v>
      </c>
      <c r="H194" s="7">
        <f t="shared" si="82"/>
        <v>1378490795.8000002</v>
      </c>
      <c r="I194" s="7">
        <f t="shared" si="82"/>
        <v>1410113307.3299999</v>
      </c>
      <c r="J194" s="7">
        <f t="shared" si="82"/>
        <v>1434973829.23</v>
      </c>
      <c r="K194" s="7">
        <f t="shared" si="82"/>
        <v>1542033424.1200001</v>
      </c>
      <c r="L194" s="7">
        <f t="shared" si="82"/>
        <v>1851893758.8099999</v>
      </c>
      <c r="M194" s="7">
        <f t="shared" si="82"/>
        <v>1806947565.71</v>
      </c>
      <c r="N194" s="26" t="s">
        <v>48</v>
      </c>
    </row>
    <row r="195" spans="1:14" s="8" customFormat="1" ht="38.25" x14ac:dyDescent="0.2">
      <c r="A195" s="24"/>
      <c r="B195" s="17" t="s">
        <v>39</v>
      </c>
      <c r="C195" s="7">
        <f t="shared" si="76"/>
        <v>340900</v>
      </c>
      <c r="D195" s="7">
        <f>D18+D23+D35+D52+D89+D101+D160+D165+D175+D64+D84+D47</f>
        <v>340900</v>
      </c>
      <c r="E195" s="7">
        <f t="shared" ref="E195:M195" si="83">E18+E23+E35+E52+E89+E101+E160+E165+E175+E64+E84+E47</f>
        <v>0</v>
      </c>
      <c r="F195" s="7">
        <f t="shared" si="83"/>
        <v>0</v>
      </c>
      <c r="G195" s="7">
        <f t="shared" si="83"/>
        <v>0</v>
      </c>
      <c r="H195" s="7">
        <f t="shared" si="83"/>
        <v>0</v>
      </c>
      <c r="I195" s="7">
        <f t="shared" si="83"/>
        <v>0</v>
      </c>
      <c r="J195" s="7">
        <f t="shared" si="83"/>
        <v>0</v>
      </c>
      <c r="K195" s="7">
        <f t="shared" si="83"/>
        <v>0</v>
      </c>
      <c r="L195" s="7">
        <f t="shared" si="83"/>
        <v>0</v>
      </c>
      <c r="M195" s="7">
        <f t="shared" si="83"/>
        <v>0</v>
      </c>
      <c r="N195" s="26"/>
    </row>
    <row r="196" spans="1:14" s="8" customFormat="1" ht="38.25" x14ac:dyDescent="0.2">
      <c r="A196" s="24"/>
      <c r="B196" s="17" t="s">
        <v>40</v>
      </c>
      <c r="C196" s="7">
        <f t="shared" si="76"/>
        <v>44631853.929999992</v>
      </c>
      <c r="D196" s="7">
        <f>D19+D24+D36+D53+D90+D102+D161+D166+D176+D65+D85+D48</f>
        <v>3293525.96</v>
      </c>
      <c r="E196" s="7">
        <f t="shared" ref="E196:M196" si="84">E19+E24+E36+E53+E90+E102+E161+E166+E176+E65+E85+E48</f>
        <v>2498125.96</v>
      </c>
      <c r="F196" s="7">
        <f t="shared" si="84"/>
        <v>2498125.96</v>
      </c>
      <c r="G196" s="7">
        <f t="shared" si="84"/>
        <v>5191725.1500000004</v>
      </c>
      <c r="H196" s="7">
        <f t="shared" si="84"/>
        <v>5191725.1500000004</v>
      </c>
      <c r="I196" s="7">
        <f t="shared" si="84"/>
        <v>5191725.1500000004</v>
      </c>
      <c r="J196" s="7">
        <f t="shared" si="84"/>
        <v>5191725.1500000004</v>
      </c>
      <c r="K196" s="7">
        <f t="shared" si="84"/>
        <v>5191725.1500000004</v>
      </c>
      <c r="L196" s="7">
        <f t="shared" si="84"/>
        <v>5191725.1500000004</v>
      </c>
      <c r="M196" s="7">
        <f t="shared" si="84"/>
        <v>5191725.1500000004</v>
      </c>
      <c r="N196" s="26"/>
    </row>
    <row r="197" spans="1:14" s="8" customFormat="1" ht="25.5" x14ac:dyDescent="0.2">
      <c r="A197" s="24"/>
      <c r="B197" s="17" t="s">
        <v>14</v>
      </c>
      <c r="C197" s="7">
        <f t="shared" si="76"/>
        <v>14469749702.199999</v>
      </c>
      <c r="D197" s="7">
        <f>D20+D25+D37+D54+D91+D103+D162+D167+D177+D66+D86+D49</f>
        <v>1272605789.79</v>
      </c>
      <c r="E197" s="7">
        <f t="shared" ref="E197:M197" si="85">E20+E25+E37+E54+E91+E103+E162+E167+E177+E66+E86+E49</f>
        <v>1235265416.3599999</v>
      </c>
      <c r="F197" s="7">
        <f t="shared" si="85"/>
        <v>1232990791.9099998</v>
      </c>
      <c r="G197" s="7">
        <f t="shared" si="85"/>
        <v>1335585374.04</v>
      </c>
      <c r="H197" s="7">
        <f t="shared" si="85"/>
        <v>1373299070.6500001</v>
      </c>
      <c r="I197" s="7">
        <f t="shared" si="85"/>
        <v>1404921582.1799998</v>
      </c>
      <c r="J197" s="7">
        <f t="shared" si="85"/>
        <v>1429782104.0799999</v>
      </c>
      <c r="K197" s="7">
        <f t="shared" si="85"/>
        <v>1536841698.97</v>
      </c>
      <c r="L197" s="7">
        <f t="shared" si="85"/>
        <v>1846702033.6599998</v>
      </c>
      <c r="M197" s="7">
        <f t="shared" si="85"/>
        <v>1801755840.5599999</v>
      </c>
      <c r="N197" s="26"/>
    </row>
    <row r="198" spans="1:14" s="8" customFormat="1" x14ac:dyDescent="0.2">
      <c r="A198" s="24"/>
      <c r="B198" s="17" t="s">
        <v>15</v>
      </c>
      <c r="C198" s="7">
        <f t="shared" si="76"/>
        <v>0</v>
      </c>
      <c r="D198" s="7">
        <f>D21+D26+D38+D55+D92+D104+D163+D168+D178+D67+D87+D50</f>
        <v>0</v>
      </c>
      <c r="E198" s="7">
        <f t="shared" ref="E198:M198" si="86">E21+E26+E38+E55+E92+E104+E163+E168+E178+E67+E87+E50</f>
        <v>0</v>
      </c>
      <c r="F198" s="7">
        <f t="shared" si="86"/>
        <v>0</v>
      </c>
      <c r="G198" s="7">
        <f t="shared" si="86"/>
        <v>0</v>
      </c>
      <c r="H198" s="7">
        <f t="shared" si="86"/>
        <v>0</v>
      </c>
      <c r="I198" s="7">
        <f t="shared" si="86"/>
        <v>0</v>
      </c>
      <c r="J198" s="7">
        <f t="shared" si="86"/>
        <v>0</v>
      </c>
      <c r="K198" s="7">
        <f t="shared" si="86"/>
        <v>0</v>
      </c>
      <c r="L198" s="7">
        <f t="shared" si="86"/>
        <v>0</v>
      </c>
      <c r="M198" s="7">
        <f t="shared" si="86"/>
        <v>0</v>
      </c>
      <c r="N198" s="26"/>
    </row>
    <row r="199" spans="1:14" s="8" customFormat="1" x14ac:dyDescent="0.2">
      <c r="A199" s="24" t="s">
        <v>46</v>
      </c>
      <c r="B199" s="17" t="s">
        <v>13</v>
      </c>
      <c r="C199" s="7">
        <f t="shared" si="76"/>
        <v>506744537.11999995</v>
      </c>
      <c r="D199" s="7">
        <f t="shared" ref="D199:M199" si="87">D200+D201+D202+D203</f>
        <v>42194819.100000009</v>
      </c>
      <c r="E199" s="7">
        <f t="shared" si="87"/>
        <v>42785600.460000001</v>
      </c>
      <c r="F199" s="7">
        <f t="shared" si="87"/>
        <v>43464673.489999995</v>
      </c>
      <c r="G199" s="7">
        <f t="shared" si="87"/>
        <v>46906678.620000005</v>
      </c>
      <c r="H199" s="7">
        <f t="shared" si="87"/>
        <v>48313878.979999997</v>
      </c>
      <c r="I199" s="7">
        <f t="shared" si="87"/>
        <v>49480659.160000004</v>
      </c>
      <c r="J199" s="7">
        <f t="shared" si="87"/>
        <v>50470272.339999996</v>
      </c>
      <c r="K199" s="7">
        <f t="shared" si="87"/>
        <v>54260589.789999992</v>
      </c>
      <c r="L199" s="7">
        <f t="shared" si="87"/>
        <v>65221228.929999992</v>
      </c>
      <c r="M199" s="7">
        <f t="shared" si="87"/>
        <v>63646136.25</v>
      </c>
      <c r="N199" s="26" t="s">
        <v>48</v>
      </c>
    </row>
    <row r="200" spans="1:14" s="8" customFormat="1" ht="38.25" x14ac:dyDescent="0.2">
      <c r="A200" s="24"/>
      <c r="B200" s="17" t="s">
        <v>39</v>
      </c>
      <c r="C200" s="7">
        <f t="shared" si="76"/>
        <v>0</v>
      </c>
      <c r="D200" s="7">
        <f>D118+D123+D128+D180+D185+D138+D143</f>
        <v>0</v>
      </c>
      <c r="E200" s="7">
        <f t="shared" ref="E200:M200" si="88">E118+E123+E128+E180+E185+E138+E143</f>
        <v>0</v>
      </c>
      <c r="F200" s="7">
        <f t="shared" si="88"/>
        <v>0</v>
      </c>
      <c r="G200" s="7">
        <f t="shared" si="88"/>
        <v>0</v>
      </c>
      <c r="H200" s="7">
        <f t="shared" si="88"/>
        <v>0</v>
      </c>
      <c r="I200" s="7">
        <f t="shared" si="88"/>
        <v>0</v>
      </c>
      <c r="J200" s="7">
        <f t="shared" si="88"/>
        <v>0</v>
      </c>
      <c r="K200" s="7">
        <f t="shared" si="88"/>
        <v>0</v>
      </c>
      <c r="L200" s="7">
        <f t="shared" si="88"/>
        <v>0</v>
      </c>
      <c r="M200" s="7">
        <f t="shared" si="88"/>
        <v>0</v>
      </c>
      <c r="N200" s="26"/>
    </row>
    <row r="201" spans="1:14" s="8" customFormat="1" ht="38.25" x14ac:dyDescent="0.2">
      <c r="A201" s="24"/>
      <c r="B201" s="17" t="s">
        <v>40</v>
      </c>
      <c r="C201" s="7">
        <f t="shared" si="76"/>
        <v>0</v>
      </c>
      <c r="D201" s="7">
        <f t="shared" ref="D201:M203" si="89">D119+D124+D129+D181+D186+D139+D144</f>
        <v>0</v>
      </c>
      <c r="E201" s="7">
        <f t="shared" si="89"/>
        <v>0</v>
      </c>
      <c r="F201" s="7">
        <f t="shared" si="89"/>
        <v>0</v>
      </c>
      <c r="G201" s="7">
        <f t="shared" si="89"/>
        <v>0</v>
      </c>
      <c r="H201" s="7">
        <f t="shared" si="89"/>
        <v>0</v>
      </c>
      <c r="I201" s="7">
        <f t="shared" si="89"/>
        <v>0</v>
      </c>
      <c r="J201" s="7">
        <f t="shared" si="89"/>
        <v>0</v>
      </c>
      <c r="K201" s="7">
        <f t="shared" si="89"/>
        <v>0</v>
      </c>
      <c r="L201" s="7">
        <f t="shared" si="89"/>
        <v>0</v>
      </c>
      <c r="M201" s="7">
        <f t="shared" si="89"/>
        <v>0</v>
      </c>
      <c r="N201" s="26"/>
    </row>
    <row r="202" spans="1:14" s="8" customFormat="1" ht="25.5" x14ac:dyDescent="0.2">
      <c r="A202" s="24"/>
      <c r="B202" s="17" t="s">
        <v>17</v>
      </c>
      <c r="C202" s="7">
        <f t="shared" si="76"/>
        <v>506744537.11999995</v>
      </c>
      <c r="D202" s="7">
        <f t="shared" si="89"/>
        <v>42194819.100000009</v>
      </c>
      <c r="E202" s="7">
        <f t="shared" si="89"/>
        <v>42785600.460000001</v>
      </c>
      <c r="F202" s="7">
        <f t="shared" si="89"/>
        <v>43464673.489999995</v>
      </c>
      <c r="G202" s="7">
        <f t="shared" si="89"/>
        <v>46906678.620000005</v>
      </c>
      <c r="H202" s="7">
        <f t="shared" si="89"/>
        <v>48313878.979999997</v>
      </c>
      <c r="I202" s="7">
        <f t="shared" si="89"/>
        <v>49480659.160000004</v>
      </c>
      <c r="J202" s="7">
        <f t="shared" si="89"/>
        <v>50470272.339999996</v>
      </c>
      <c r="K202" s="7">
        <f t="shared" si="89"/>
        <v>54260589.789999992</v>
      </c>
      <c r="L202" s="7">
        <f t="shared" si="89"/>
        <v>65221228.929999992</v>
      </c>
      <c r="M202" s="7">
        <f t="shared" si="89"/>
        <v>63646136.25</v>
      </c>
      <c r="N202" s="26"/>
    </row>
    <row r="203" spans="1:14" s="8" customFormat="1" x14ac:dyDescent="0.2">
      <c r="A203" s="24"/>
      <c r="B203" s="17" t="s">
        <v>15</v>
      </c>
      <c r="C203" s="7">
        <f t="shared" si="76"/>
        <v>0</v>
      </c>
      <c r="D203" s="7">
        <f t="shared" si="89"/>
        <v>0</v>
      </c>
      <c r="E203" s="7">
        <f t="shared" si="89"/>
        <v>0</v>
      </c>
      <c r="F203" s="7">
        <f t="shared" si="89"/>
        <v>0</v>
      </c>
      <c r="G203" s="7">
        <f t="shared" si="89"/>
        <v>0</v>
      </c>
      <c r="H203" s="7">
        <f t="shared" si="89"/>
        <v>0</v>
      </c>
      <c r="I203" s="7">
        <f t="shared" si="89"/>
        <v>0</v>
      </c>
      <c r="J203" s="7">
        <f t="shared" si="89"/>
        <v>0</v>
      </c>
      <c r="K203" s="7">
        <f t="shared" si="89"/>
        <v>0</v>
      </c>
      <c r="L203" s="7">
        <f t="shared" si="89"/>
        <v>0</v>
      </c>
      <c r="M203" s="7">
        <f t="shared" si="89"/>
        <v>0</v>
      </c>
      <c r="N203" s="26"/>
    </row>
    <row r="204" spans="1:14" s="9" customFormat="1" x14ac:dyDescent="0.2">
      <c r="A204" s="24" t="s">
        <v>47</v>
      </c>
      <c r="B204" s="17" t="s">
        <v>13</v>
      </c>
      <c r="C204" s="7">
        <f t="shared" si="76"/>
        <v>2850000</v>
      </c>
      <c r="D204" s="7">
        <f t="shared" ref="D204:M204" si="90">SUM(D205:D208)</f>
        <v>2850000</v>
      </c>
      <c r="E204" s="7">
        <f t="shared" si="90"/>
        <v>0</v>
      </c>
      <c r="F204" s="7">
        <f t="shared" si="90"/>
        <v>0</v>
      </c>
      <c r="G204" s="7">
        <f t="shared" si="90"/>
        <v>0</v>
      </c>
      <c r="H204" s="7">
        <f t="shared" si="90"/>
        <v>0</v>
      </c>
      <c r="I204" s="7">
        <f t="shared" si="90"/>
        <v>0</v>
      </c>
      <c r="J204" s="7">
        <f t="shared" si="90"/>
        <v>0</v>
      </c>
      <c r="K204" s="7">
        <f t="shared" si="90"/>
        <v>0</v>
      </c>
      <c r="L204" s="7">
        <f t="shared" si="90"/>
        <v>0</v>
      </c>
      <c r="M204" s="7">
        <f t="shared" si="90"/>
        <v>0</v>
      </c>
      <c r="N204" s="26" t="s">
        <v>48</v>
      </c>
    </row>
    <row r="205" spans="1:14" s="9" customFormat="1" ht="38.25" x14ac:dyDescent="0.2">
      <c r="A205" s="24"/>
      <c r="B205" s="17" t="s">
        <v>39</v>
      </c>
      <c r="C205" s="7">
        <f t="shared" si="76"/>
        <v>0</v>
      </c>
      <c r="D205" s="7">
        <f>D133</f>
        <v>0</v>
      </c>
      <c r="E205" s="7">
        <f t="shared" ref="E205:M205" si="91">E133</f>
        <v>0</v>
      </c>
      <c r="F205" s="7">
        <f t="shared" si="91"/>
        <v>0</v>
      </c>
      <c r="G205" s="7">
        <f t="shared" si="91"/>
        <v>0</v>
      </c>
      <c r="H205" s="7">
        <f t="shared" si="91"/>
        <v>0</v>
      </c>
      <c r="I205" s="7">
        <f t="shared" si="91"/>
        <v>0</v>
      </c>
      <c r="J205" s="7">
        <f t="shared" si="91"/>
        <v>0</v>
      </c>
      <c r="K205" s="7">
        <f t="shared" si="91"/>
        <v>0</v>
      </c>
      <c r="L205" s="7">
        <f t="shared" si="91"/>
        <v>0</v>
      </c>
      <c r="M205" s="7">
        <f t="shared" si="91"/>
        <v>0</v>
      </c>
      <c r="N205" s="26"/>
    </row>
    <row r="206" spans="1:14" s="9" customFormat="1" ht="38.25" x14ac:dyDescent="0.2">
      <c r="A206" s="24"/>
      <c r="B206" s="17" t="s">
        <v>40</v>
      </c>
      <c r="C206" s="7">
        <f t="shared" si="76"/>
        <v>0</v>
      </c>
      <c r="D206" s="7">
        <f t="shared" ref="D206:M208" si="92">D134</f>
        <v>0</v>
      </c>
      <c r="E206" s="7">
        <f t="shared" si="92"/>
        <v>0</v>
      </c>
      <c r="F206" s="7">
        <f t="shared" si="92"/>
        <v>0</v>
      </c>
      <c r="G206" s="7">
        <f t="shared" si="92"/>
        <v>0</v>
      </c>
      <c r="H206" s="7">
        <f t="shared" si="92"/>
        <v>0</v>
      </c>
      <c r="I206" s="7">
        <f t="shared" si="92"/>
        <v>0</v>
      </c>
      <c r="J206" s="7">
        <f t="shared" si="92"/>
        <v>0</v>
      </c>
      <c r="K206" s="7">
        <f t="shared" si="92"/>
        <v>0</v>
      </c>
      <c r="L206" s="7">
        <f t="shared" si="92"/>
        <v>0</v>
      </c>
      <c r="M206" s="7">
        <f t="shared" si="92"/>
        <v>0</v>
      </c>
      <c r="N206" s="26"/>
    </row>
    <row r="207" spans="1:14" s="9" customFormat="1" ht="25.5" x14ac:dyDescent="0.2">
      <c r="A207" s="24"/>
      <c r="B207" s="17" t="s">
        <v>14</v>
      </c>
      <c r="C207" s="7">
        <f t="shared" si="76"/>
        <v>2850000</v>
      </c>
      <c r="D207" s="7">
        <f t="shared" si="92"/>
        <v>2850000</v>
      </c>
      <c r="E207" s="7">
        <f t="shared" si="92"/>
        <v>0</v>
      </c>
      <c r="F207" s="7">
        <f t="shared" si="92"/>
        <v>0</v>
      </c>
      <c r="G207" s="7">
        <f t="shared" si="92"/>
        <v>0</v>
      </c>
      <c r="H207" s="7">
        <f t="shared" si="92"/>
        <v>0</v>
      </c>
      <c r="I207" s="7">
        <f t="shared" si="92"/>
        <v>0</v>
      </c>
      <c r="J207" s="7">
        <f t="shared" si="92"/>
        <v>0</v>
      </c>
      <c r="K207" s="7">
        <f t="shared" si="92"/>
        <v>0</v>
      </c>
      <c r="L207" s="7">
        <f t="shared" si="92"/>
        <v>0</v>
      </c>
      <c r="M207" s="7">
        <f t="shared" si="92"/>
        <v>0</v>
      </c>
      <c r="N207" s="26"/>
    </row>
    <row r="208" spans="1:14" s="9" customFormat="1" x14ac:dyDescent="0.2">
      <c r="A208" s="24"/>
      <c r="B208" s="17" t="s">
        <v>15</v>
      </c>
      <c r="C208" s="7">
        <f t="shared" si="76"/>
        <v>0</v>
      </c>
      <c r="D208" s="7">
        <f t="shared" si="92"/>
        <v>0</v>
      </c>
      <c r="E208" s="7">
        <f t="shared" si="92"/>
        <v>0</v>
      </c>
      <c r="F208" s="7">
        <f t="shared" si="92"/>
        <v>0</v>
      </c>
      <c r="G208" s="7">
        <f t="shared" si="92"/>
        <v>0</v>
      </c>
      <c r="H208" s="7">
        <f t="shared" si="92"/>
        <v>0</v>
      </c>
      <c r="I208" s="7">
        <f t="shared" si="92"/>
        <v>0</v>
      </c>
      <c r="J208" s="7">
        <f t="shared" si="92"/>
        <v>0</v>
      </c>
      <c r="K208" s="7">
        <f t="shared" si="92"/>
        <v>0</v>
      </c>
      <c r="L208" s="7">
        <f t="shared" si="92"/>
        <v>0</v>
      </c>
      <c r="M208" s="7">
        <f t="shared" si="92"/>
        <v>0</v>
      </c>
      <c r="N208" s="26"/>
    </row>
    <row r="209" spans="1:14" s="13" customFormat="1" x14ac:dyDescent="0.2">
      <c r="A209" s="1"/>
      <c r="B209" s="10"/>
      <c r="C209" s="11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"/>
    </row>
    <row r="210" spans="1:14" s="13" customFormat="1" x14ac:dyDescent="0.2">
      <c r="A210" s="1"/>
      <c r="B210" s="10"/>
      <c r="C210" s="11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"/>
    </row>
    <row r="211" spans="1:14" s="13" customFormat="1" x14ac:dyDescent="0.2">
      <c r="A211" s="1"/>
      <c r="B211" s="10"/>
      <c r="C211" s="11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"/>
    </row>
    <row r="212" spans="1:14" s="13" customFormat="1" x14ac:dyDescent="0.2">
      <c r="A212" s="1"/>
      <c r="B212" s="10"/>
      <c r="C212" s="11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"/>
    </row>
    <row r="213" spans="1:14" s="13" customFormat="1" x14ac:dyDescent="0.2">
      <c r="A213" s="1"/>
      <c r="B213" s="10"/>
      <c r="C213" s="11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"/>
    </row>
    <row r="214" spans="1:14" s="13" customFormat="1" x14ac:dyDescent="0.2">
      <c r="A214" s="1"/>
      <c r="B214" s="10"/>
      <c r="C214" s="11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"/>
    </row>
    <row r="215" spans="1:14" s="13" customFormat="1" x14ac:dyDescent="0.2">
      <c r="A215" s="1"/>
      <c r="B215" s="10"/>
      <c r="C215" s="11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"/>
    </row>
    <row r="216" spans="1:14" s="13" customFormat="1" x14ac:dyDescent="0.2">
      <c r="A216" s="1"/>
      <c r="B216" s="10"/>
      <c r="C216" s="11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"/>
    </row>
    <row r="217" spans="1:14" s="13" customFormat="1" x14ac:dyDescent="0.2">
      <c r="A217" s="1"/>
      <c r="B217" s="10"/>
      <c r="C217" s="11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"/>
    </row>
    <row r="218" spans="1:14" s="13" customFormat="1" x14ac:dyDescent="0.2">
      <c r="A218" s="1"/>
      <c r="B218" s="10"/>
      <c r="C218" s="11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"/>
    </row>
    <row r="219" spans="1:14" s="13" customFormat="1" x14ac:dyDescent="0.2">
      <c r="A219" s="1"/>
      <c r="B219" s="10"/>
      <c r="C219" s="11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"/>
    </row>
    <row r="220" spans="1:14" s="13" customFormat="1" x14ac:dyDescent="0.2">
      <c r="A220" s="1"/>
      <c r="B220" s="10"/>
      <c r="C220" s="11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"/>
    </row>
    <row r="221" spans="1:14" s="13" customFormat="1" x14ac:dyDescent="0.2">
      <c r="A221" s="1"/>
      <c r="B221" s="10"/>
      <c r="C221" s="11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"/>
    </row>
    <row r="222" spans="1:14" s="13" customFormat="1" x14ac:dyDescent="0.2">
      <c r="A222" s="1"/>
      <c r="B222" s="10"/>
      <c r="C222" s="11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"/>
    </row>
    <row r="223" spans="1:14" s="13" customFormat="1" x14ac:dyDescent="0.2">
      <c r="A223" s="1"/>
      <c r="B223" s="10"/>
      <c r="C223" s="11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"/>
    </row>
    <row r="224" spans="1:14" s="13" customFormat="1" x14ac:dyDescent="0.2">
      <c r="A224" s="1"/>
      <c r="B224" s="10"/>
      <c r="C224" s="11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"/>
    </row>
    <row r="225" spans="1:14" s="13" customFormat="1" x14ac:dyDescent="0.2">
      <c r="A225" s="1"/>
      <c r="B225" s="10"/>
      <c r="C225" s="11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"/>
    </row>
    <row r="226" spans="1:14" s="13" customFormat="1" x14ac:dyDescent="0.2">
      <c r="A226" s="1"/>
      <c r="B226" s="10"/>
      <c r="C226" s="11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"/>
    </row>
    <row r="227" spans="1:14" s="13" customFormat="1" x14ac:dyDescent="0.2">
      <c r="A227" s="1"/>
      <c r="B227" s="10"/>
      <c r="C227" s="11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"/>
    </row>
    <row r="228" spans="1:14" s="13" customFormat="1" x14ac:dyDescent="0.2">
      <c r="A228" s="1"/>
      <c r="B228" s="10"/>
      <c r="C228" s="11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"/>
    </row>
    <row r="229" spans="1:14" s="13" customFormat="1" x14ac:dyDescent="0.2">
      <c r="A229" s="1"/>
      <c r="B229" s="10"/>
      <c r="C229" s="11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"/>
    </row>
    <row r="230" spans="1:14" s="13" customFormat="1" x14ac:dyDescent="0.2">
      <c r="A230" s="1"/>
      <c r="B230" s="10"/>
      <c r="C230" s="11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"/>
    </row>
    <row r="231" spans="1:14" s="13" customFormat="1" x14ac:dyDescent="0.2">
      <c r="A231" s="1"/>
      <c r="B231" s="10"/>
      <c r="C231" s="11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"/>
    </row>
    <row r="232" spans="1:14" s="13" customFormat="1" x14ac:dyDescent="0.2">
      <c r="A232" s="1"/>
      <c r="B232" s="10"/>
      <c r="C232" s="11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"/>
    </row>
    <row r="233" spans="1:14" s="13" customFormat="1" x14ac:dyDescent="0.2">
      <c r="A233" s="1"/>
      <c r="B233" s="10"/>
      <c r="C233" s="11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"/>
    </row>
    <row r="234" spans="1:14" s="13" customFormat="1" x14ac:dyDescent="0.2">
      <c r="A234" s="1"/>
      <c r="B234" s="10"/>
      <c r="C234" s="11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"/>
    </row>
    <row r="235" spans="1:14" s="13" customFormat="1" x14ac:dyDescent="0.2">
      <c r="A235" s="1"/>
      <c r="B235" s="10"/>
      <c r="C235" s="11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"/>
    </row>
    <row r="236" spans="1:14" s="13" customFormat="1" x14ac:dyDescent="0.2">
      <c r="A236" s="1"/>
      <c r="B236" s="10"/>
      <c r="C236" s="11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"/>
    </row>
    <row r="237" spans="1:14" s="13" customFormat="1" x14ac:dyDescent="0.2">
      <c r="A237" s="1"/>
      <c r="B237" s="10"/>
      <c r="C237" s="11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"/>
    </row>
    <row r="238" spans="1:14" s="13" customFormat="1" x14ac:dyDescent="0.2">
      <c r="A238" s="1"/>
      <c r="B238" s="10"/>
      <c r="C238" s="11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"/>
    </row>
    <row r="239" spans="1:14" s="13" customFormat="1" x14ac:dyDescent="0.2">
      <c r="A239" s="1"/>
      <c r="B239" s="10"/>
      <c r="C239" s="11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"/>
    </row>
    <row r="240" spans="1:14" s="13" customFormat="1" x14ac:dyDescent="0.2">
      <c r="A240" s="1"/>
      <c r="B240" s="10"/>
      <c r="C240" s="11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"/>
    </row>
    <row r="241" spans="1:14" s="13" customFormat="1" x14ac:dyDescent="0.2">
      <c r="A241" s="1"/>
      <c r="B241" s="10"/>
      <c r="C241" s="11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"/>
    </row>
    <row r="242" spans="1:14" s="13" customFormat="1" x14ac:dyDescent="0.2">
      <c r="A242" s="1"/>
      <c r="B242" s="10"/>
      <c r="C242" s="11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"/>
    </row>
    <row r="243" spans="1:14" s="13" customFormat="1" x14ac:dyDescent="0.2">
      <c r="A243" s="1"/>
      <c r="B243" s="10"/>
      <c r="C243" s="11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"/>
    </row>
    <row r="244" spans="1:14" s="13" customFormat="1" x14ac:dyDescent="0.2">
      <c r="A244" s="1"/>
      <c r="B244" s="10"/>
      <c r="C244" s="11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"/>
    </row>
    <row r="245" spans="1:14" s="13" customFormat="1" x14ac:dyDescent="0.2">
      <c r="A245" s="1"/>
      <c r="B245" s="10"/>
      <c r="C245" s="11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"/>
    </row>
    <row r="246" spans="1:14" s="13" customFormat="1" x14ac:dyDescent="0.2">
      <c r="A246" s="1"/>
      <c r="B246" s="10"/>
      <c r="C246" s="11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"/>
    </row>
    <row r="247" spans="1:14" s="13" customFormat="1" x14ac:dyDescent="0.2">
      <c r="A247" s="1"/>
      <c r="B247" s="10"/>
      <c r="C247" s="11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"/>
    </row>
    <row r="248" spans="1:14" s="13" customFormat="1" x14ac:dyDescent="0.2">
      <c r="A248" s="1"/>
      <c r="B248" s="10"/>
      <c r="C248" s="11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"/>
    </row>
    <row r="249" spans="1:14" s="13" customFormat="1" x14ac:dyDescent="0.2">
      <c r="A249" s="1"/>
      <c r="B249" s="10"/>
      <c r="C249" s="11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"/>
    </row>
    <row r="250" spans="1:14" s="13" customFormat="1" x14ac:dyDescent="0.2">
      <c r="A250" s="1"/>
      <c r="B250" s="10"/>
      <c r="C250" s="11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"/>
    </row>
    <row r="251" spans="1:14" s="13" customFormat="1" x14ac:dyDescent="0.2">
      <c r="A251" s="1"/>
      <c r="B251" s="10"/>
      <c r="C251" s="11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"/>
    </row>
    <row r="252" spans="1:14" s="13" customFormat="1" x14ac:dyDescent="0.2">
      <c r="A252" s="1"/>
      <c r="B252" s="10"/>
      <c r="C252" s="11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"/>
    </row>
    <row r="253" spans="1:14" s="13" customFormat="1" x14ac:dyDescent="0.2">
      <c r="A253" s="1"/>
      <c r="B253" s="10"/>
      <c r="C253" s="11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"/>
    </row>
    <row r="254" spans="1:14" s="13" customFormat="1" x14ac:dyDescent="0.2">
      <c r="A254" s="1"/>
      <c r="B254" s="10"/>
      <c r="C254" s="11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"/>
    </row>
    <row r="255" spans="1:14" s="13" customFormat="1" x14ac:dyDescent="0.2">
      <c r="A255" s="1"/>
      <c r="B255" s="10"/>
      <c r="C255" s="11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"/>
    </row>
    <row r="256" spans="1:14" s="13" customFormat="1" x14ac:dyDescent="0.2">
      <c r="A256" s="1"/>
      <c r="B256" s="10"/>
      <c r="C256" s="11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"/>
    </row>
    <row r="257" spans="1:14" s="13" customFormat="1" x14ac:dyDescent="0.2">
      <c r="A257" s="1"/>
      <c r="B257" s="10"/>
      <c r="C257" s="11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"/>
    </row>
    <row r="258" spans="1:14" s="13" customFormat="1" x14ac:dyDescent="0.2">
      <c r="A258" s="1"/>
      <c r="B258" s="10"/>
      <c r="C258" s="11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"/>
    </row>
    <row r="259" spans="1:14" s="13" customFormat="1" x14ac:dyDescent="0.2">
      <c r="A259" s="1"/>
      <c r="B259" s="10"/>
      <c r="C259" s="11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"/>
    </row>
    <row r="260" spans="1:14" s="13" customFormat="1" x14ac:dyDescent="0.2">
      <c r="A260" s="1"/>
      <c r="B260" s="10"/>
      <c r="C260" s="11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"/>
    </row>
    <row r="261" spans="1:14" s="13" customFormat="1" x14ac:dyDescent="0.2">
      <c r="A261" s="1"/>
      <c r="B261" s="10"/>
      <c r="C261" s="11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"/>
    </row>
    <row r="262" spans="1:14" s="13" customFormat="1" x14ac:dyDescent="0.2">
      <c r="A262" s="1"/>
      <c r="B262" s="10"/>
      <c r="C262" s="11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"/>
    </row>
    <row r="263" spans="1:14" s="13" customFormat="1" x14ac:dyDescent="0.2">
      <c r="A263" s="1"/>
      <c r="B263" s="10"/>
      <c r="C263" s="11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"/>
    </row>
    <row r="264" spans="1:14" s="13" customFormat="1" x14ac:dyDescent="0.2">
      <c r="A264" s="1"/>
      <c r="B264" s="10"/>
      <c r="C264" s="11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"/>
    </row>
    <row r="265" spans="1:14" s="13" customFormat="1" x14ac:dyDescent="0.2">
      <c r="A265" s="1"/>
      <c r="B265" s="10"/>
      <c r="C265" s="11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"/>
    </row>
    <row r="266" spans="1:14" s="13" customFormat="1" x14ac:dyDescent="0.2">
      <c r="A266" s="1"/>
      <c r="B266" s="10"/>
      <c r="C266" s="11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"/>
    </row>
    <row r="267" spans="1:14" s="13" customFormat="1" x14ac:dyDescent="0.2">
      <c r="A267" s="1"/>
      <c r="B267" s="10"/>
      <c r="C267" s="11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"/>
    </row>
    <row r="268" spans="1:14" s="13" customFormat="1" x14ac:dyDescent="0.2">
      <c r="A268" s="1"/>
      <c r="B268" s="10"/>
      <c r="C268" s="11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"/>
    </row>
    <row r="269" spans="1:14" s="13" customFormat="1" x14ac:dyDescent="0.2">
      <c r="A269" s="1"/>
      <c r="B269" s="10"/>
      <c r="C269" s="11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"/>
    </row>
    <row r="270" spans="1:14" s="13" customFormat="1" x14ac:dyDescent="0.2">
      <c r="A270" s="1"/>
      <c r="B270" s="10"/>
      <c r="C270" s="11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"/>
    </row>
    <row r="271" spans="1:14" s="13" customFormat="1" x14ac:dyDescent="0.2">
      <c r="A271" s="1"/>
      <c r="B271" s="10"/>
      <c r="C271" s="11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"/>
    </row>
    <row r="272" spans="1:14" s="13" customFormat="1" x14ac:dyDescent="0.2">
      <c r="A272" s="1"/>
      <c r="B272" s="10"/>
      <c r="C272" s="11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"/>
    </row>
    <row r="273" spans="1:14" s="13" customFormat="1" x14ac:dyDescent="0.2">
      <c r="A273" s="1"/>
      <c r="B273" s="10"/>
      <c r="C273" s="11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"/>
    </row>
    <row r="274" spans="1:14" s="13" customFormat="1" x14ac:dyDescent="0.2">
      <c r="A274" s="1"/>
      <c r="B274" s="10"/>
      <c r="C274" s="11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"/>
    </row>
    <row r="275" spans="1:14" s="13" customFormat="1" x14ac:dyDescent="0.2">
      <c r="A275" s="1"/>
      <c r="B275" s="10"/>
      <c r="C275" s="11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"/>
    </row>
    <row r="276" spans="1:14" s="13" customFormat="1" x14ac:dyDescent="0.2">
      <c r="A276" s="1"/>
      <c r="B276" s="10"/>
      <c r="C276" s="11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"/>
    </row>
    <row r="277" spans="1:14" s="13" customFormat="1" x14ac:dyDescent="0.2">
      <c r="A277" s="1"/>
      <c r="B277" s="10"/>
      <c r="C277" s="11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"/>
    </row>
    <row r="278" spans="1:14" s="13" customFormat="1" x14ac:dyDescent="0.2">
      <c r="A278" s="1"/>
      <c r="B278" s="10"/>
      <c r="C278" s="11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"/>
    </row>
    <row r="279" spans="1:14" s="13" customFormat="1" x14ac:dyDescent="0.2">
      <c r="A279" s="1"/>
      <c r="B279" s="10"/>
      <c r="C279" s="11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"/>
    </row>
    <row r="280" spans="1:14" s="13" customFormat="1" x14ac:dyDescent="0.2">
      <c r="A280" s="1"/>
      <c r="B280" s="10"/>
      <c r="C280" s="11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"/>
    </row>
    <row r="281" spans="1:14" s="13" customFormat="1" x14ac:dyDescent="0.2">
      <c r="A281" s="1"/>
      <c r="B281" s="10"/>
      <c r="C281" s="11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"/>
    </row>
    <row r="282" spans="1:14" s="13" customFormat="1" x14ac:dyDescent="0.2">
      <c r="A282" s="1"/>
      <c r="B282" s="10"/>
      <c r="C282" s="11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"/>
    </row>
    <row r="283" spans="1:14" s="13" customFormat="1" x14ac:dyDescent="0.2">
      <c r="A283" s="1"/>
      <c r="B283" s="10"/>
      <c r="C283" s="11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"/>
    </row>
    <row r="284" spans="1:14" s="13" customFormat="1" x14ac:dyDescent="0.2">
      <c r="A284" s="1"/>
      <c r="B284" s="10"/>
      <c r="C284" s="11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"/>
    </row>
    <row r="285" spans="1:14" s="13" customFormat="1" x14ac:dyDescent="0.2">
      <c r="A285" s="1"/>
      <c r="B285" s="10"/>
      <c r="C285" s="11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"/>
    </row>
    <row r="286" spans="1:14" s="13" customFormat="1" x14ac:dyDescent="0.2">
      <c r="A286" s="1"/>
      <c r="B286" s="10"/>
      <c r="C286" s="11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"/>
    </row>
    <row r="287" spans="1:14" s="13" customFormat="1" x14ac:dyDescent="0.2">
      <c r="A287" s="1"/>
      <c r="B287" s="10"/>
      <c r="C287" s="11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"/>
    </row>
    <row r="288" spans="1:14" s="13" customFormat="1" x14ac:dyDescent="0.2">
      <c r="A288" s="1"/>
      <c r="B288" s="10"/>
      <c r="C288" s="11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"/>
    </row>
    <row r="289" spans="1:14" s="13" customFormat="1" x14ac:dyDescent="0.2">
      <c r="A289" s="1"/>
      <c r="B289" s="10"/>
      <c r="C289" s="11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"/>
    </row>
    <row r="290" spans="1:14" s="13" customFormat="1" x14ac:dyDescent="0.2">
      <c r="A290" s="1"/>
      <c r="B290" s="10"/>
      <c r="C290" s="11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"/>
    </row>
    <row r="291" spans="1:14" s="13" customFormat="1" x14ac:dyDescent="0.2">
      <c r="A291" s="1"/>
      <c r="B291" s="10"/>
      <c r="C291" s="11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"/>
    </row>
    <row r="292" spans="1:14" s="13" customFormat="1" x14ac:dyDescent="0.2">
      <c r="A292" s="1"/>
      <c r="B292" s="10"/>
      <c r="C292" s="11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"/>
    </row>
    <row r="293" spans="1:14" s="13" customFormat="1" x14ac:dyDescent="0.2">
      <c r="A293" s="1"/>
      <c r="B293" s="10"/>
      <c r="C293" s="11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"/>
    </row>
    <row r="294" spans="1:14" s="13" customFormat="1" x14ac:dyDescent="0.2">
      <c r="A294" s="1"/>
      <c r="B294" s="10"/>
      <c r="C294" s="11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"/>
    </row>
    <row r="295" spans="1:14" s="13" customFormat="1" x14ac:dyDescent="0.2">
      <c r="A295" s="1"/>
      <c r="B295" s="10"/>
      <c r="C295" s="11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"/>
    </row>
    <row r="296" spans="1:14" s="13" customFormat="1" x14ac:dyDescent="0.2">
      <c r="A296" s="1"/>
      <c r="B296" s="10"/>
      <c r="C296" s="11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"/>
    </row>
    <row r="297" spans="1:14" s="13" customFormat="1" x14ac:dyDescent="0.2">
      <c r="A297" s="1"/>
      <c r="B297" s="10"/>
      <c r="C297" s="11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"/>
    </row>
    <row r="298" spans="1:14" s="13" customFormat="1" x14ac:dyDescent="0.2">
      <c r="A298" s="1"/>
      <c r="B298" s="10"/>
      <c r="C298" s="11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"/>
    </row>
    <row r="299" spans="1:14" s="13" customFormat="1" x14ac:dyDescent="0.2">
      <c r="A299" s="1"/>
      <c r="B299" s="10"/>
      <c r="C299" s="11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"/>
    </row>
    <row r="300" spans="1:14" s="13" customFormat="1" x14ac:dyDescent="0.2">
      <c r="A300" s="1"/>
      <c r="B300" s="10"/>
      <c r="C300" s="11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"/>
    </row>
    <row r="301" spans="1:14" s="13" customFormat="1" x14ac:dyDescent="0.2">
      <c r="A301" s="1"/>
      <c r="B301" s="10"/>
      <c r="C301" s="11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"/>
    </row>
    <row r="302" spans="1:14" s="13" customFormat="1" x14ac:dyDescent="0.2">
      <c r="A302" s="1"/>
      <c r="B302" s="10"/>
      <c r="C302" s="11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"/>
    </row>
    <row r="303" spans="1:14" s="13" customFormat="1" x14ac:dyDescent="0.2">
      <c r="A303" s="1"/>
      <c r="B303" s="10"/>
      <c r="C303" s="11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"/>
    </row>
    <row r="304" spans="1:14" s="13" customFormat="1" x14ac:dyDescent="0.2">
      <c r="A304" s="1"/>
      <c r="B304" s="10"/>
      <c r="C304" s="11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"/>
    </row>
    <row r="305" spans="1:14" s="13" customFormat="1" x14ac:dyDescent="0.2">
      <c r="A305" s="1"/>
      <c r="B305" s="10"/>
      <c r="C305" s="11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"/>
    </row>
    <row r="306" spans="1:14" s="13" customFormat="1" x14ac:dyDescent="0.2">
      <c r="A306" s="1"/>
      <c r="B306" s="10"/>
      <c r="C306" s="11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"/>
    </row>
    <row r="307" spans="1:14" s="13" customFormat="1" x14ac:dyDescent="0.2">
      <c r="A307" s="1"/>
      <c r="B307" s="10"/>
      <c r="C307" s="11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"/>
    </row>
    <row r="308" spans="1:14" s="13" customFormat="1" x14ac:dyDescent="0.2">
      <c r="A308" s="1"/>
      <c r="B308" s="10"/>
      <c r="C308" s="11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"/>
    </row>
    <row r="309" spans="1:14" s="13" customFormat="1" x14ac:dyDescent="0.2">
      <c r="A309" s="1"/>
      <c r="B309" s="10"/>
      <c r="C309" s="11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"/>
    </row>
    <row r="310" spans="1:14" s="13" customFormat="1" x14ac:dyDescent="0.2">
      <c r="A310" s="1"/>
      <c r="B310" s="10"/>
      <c r="C310" s="11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"/>
    </row>
    <row r="311" spans="1:14" s="13" customFormat="1" x14ac:dyDescent="0.2">
      <c r="A311" s="1"/>
      <c r="B311" s="10"/>
      <c r="C311" s="11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"/>
    </row>
    <row r="312" spans="1:14" s="13" customFormat="1" x14ac:dyDescent="0.2">
      <c r="A312" s="1"/>
      <c r="B312" s="10"/>
      <c r="C312" s="11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"/>
    </row>
    <row r="313" spans="1:14" s="13" customFormat="1" x14ac:dyDescent="0.2">
      <c r="A313" s="1"/>
      <c r="B313" s="10"/>
      <c r="C313" s="11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"/>
    </row>
    <row r="314" spans="1:14" s="13" customFormat="1" x14ac:dyDescent="0.2">
      <c r="A314" s="1"/>
      <c r="B314" s="10"/>
      <c r="C314" s="11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"/>
    </row>
    <row r="315" spans="1:14" s="13" customFormat="1" x14ac:dyDescent="0.2">
      <c r="A315" s="1"/>
      <c r="B315" s="10"/>
      <c r="C315" s="11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"/>
    </row>
    <row r="316" spans="1:14" s="13" customFormat="1" x14ac:dyDescent="0.2">
      <c r="A316" s="1"/>
      <c r="B316" s="10"/>
      <c r="C316" s="11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"/>
    </row>
    <row r="317" spans="1:14" s="13" customFormat="1" x14ac:dyDescent="0.2">
      <c r="A317" s="1"/>
      <c r="B317" s="10"/>
      <c r="C317" s="11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"/>
    </row>
    <row r="318" spans="1:14" s="13" customFormat="1" x14ac:dyDescent="0.2">
      <c r="A318" s="1"/>
      <c r="B318" s="10"/>
      <c r="C318" s="11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"/>
    </row>
    <row r="319" spans="1:14" s="13" customFormat="1" x14ac:dyDescent="0.2">
      <c r="A319" s="1"/>
      <c r="B319" s="10"/>
      <c r="C319" s="11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"/>
    </row>
    <row r="320" spans="1:14" s="13" customFormat="1" x14ac:dyDescent="0.2">
      <c r="A320" s="1"/>
      <c r="B320" s="10"/>
      <c r="C320" s="11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"/>
    </row>
    <row r="321" spans="1:14" s="13" customFormat="1" x14ac:dyDescent="0.2">
      <c r="A321" s="1"/>
      <c r="B321" s="10"/>
      <c r="C321" s="11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"/>
    </row>
    <row r="322" spans="1:14" s="13" customFormat="1" x14ac:dyDescent="0.2">
      <c r="A322" s="1"/>
      <c r="B322" s="10"/>
      <c r="C322" s="11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"/>
    </row>
    <row r="323" spans="1:14" s="13" customFormat="1" x14ac:dyDescent="0.2">
      <c r="A323" s="1"/>
      <c r="B323" s="10"/>
      <c r="C323" s="11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"/>
    </row>
    <row r="324" spans="1:14" s="13" customFormat="1" x14ac:dyDescent="0.2">
      <c r="A324" s="1"/>
      <c r="B324" s="10"/>
      <c r="C324" s="11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"/>
    </row>
    <row r="325" spans="1:14" s="13" customFormat="1" x14ac:dyDescent="0.2">
      <c r="A325" s="1"/>
      <c r="B325" s="10"/>
      <c r="C325" s="11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"/>
    </row>
    <row r="326" spans="1:14" s="13" customFormat="1" x14ac:dyDescent="0.2">
      <c r="A326" s="1"/>
      <c r="B326" s="10"/>
      <c r="C326" s="11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"/>
    </row>
    <row r="327" spans="1:14" s="13" customFormat="1" x14ac:dyDescent="0.2">
      <c r="A327" s="1"/>
      <c r="B327" s="10"/>
      <c r="C327" s="11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"/>
    </row>
    <row r="328" spans="1:14" s="13" customFormat="1" x14ac:dyDescent="0.2">
      <c r="A328" s="1"/>
      <c r="B328" s="10"/>
      <c r="C328" s="11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"/>
    </row>
    <row r="329" spans="1:14" s="13" customFormat="1" x14ac:dyDescent="0.2">
      <c r="A329" s="1"/>
      <c r="B329" s="10"/>
      <c r="C329" s="11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"/>
    </row>
    <row r="330" spans="1:14" s="13" customFormat="1" x14ac:dyDescent="0.2">
      <c r="A330" s="1"/>
      <c r="B330" s="10"/>
      <c r="C330" s="11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"/>
    </row>
    <row r="331" spans="1:14" s="13" customFormat="1" x14ac:dyDescent="0.2">
      <c r="A331" s="1"/>
      <c r="B331" s="10"/>
      <c r="C331" s="11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"/>
    </row>
    <row r="332" spans="1:14" s="13" customFormat="1" x14ac:dyDescent="0.2">
      <c r="A332" s="1"/>
      <c r="B332" s="10"/>
      <c r="C332" s="11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"/>
    </row>
    <row r="333" spans="1:14" s="13" customFormat="1" x14ac:dyDescent="0.2">
      <c r="A333" s="1"/>
      <c r="B333" s="10"/>
      <c r="C333" s="11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"/>
    </row>
    <row r="334" spans="1:14" s="13" customFormat="1" x14ac:dyDescent="0.2">
      <c r="A334" s="1"/>
      <c r="B334" s="10"/>
      <c r="C334" s="11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"/>
    </row>
    <row r="335" spans="1:14" s="13" customFormat="1" x14ac:dyDescent="0.2">
      <c r="A335" s="1"/>
      <c r="B335" s="10"/>
      <c r="C335" s="11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"/>
    </row>
    <row r="336" spans="1:14" s="13" customFormat="1" x14ac:dyDescent="0.2">
      <c r="A336" s="1"/>
      <c r="B336" s="10"/>
      <c r="C336" s="11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"/>
    </row>
    <row r="337" spans="1:14" s="13" customFormat="1" x14ac:dyDescent="0.2">
      <c r="A337" s="1"/>
      <c r="B337" s="10"/>
      <c r="C337" s="11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"/>
    </row>
    <row r="338" spans="1:14" s="13" customFormat="1" x14ac:dyDescent="0.2">
      <c r="A338" s="1"/>
      <c r="B338" s="10"/>
      <c r="C338" s="11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"/>
    </row>
    <row r="339" spans="1:14" s="13" customFormat="1" x14ac:dyDescent="0.2">
      <c r="A339" s="1"/>
      <c r="B339" s="10"/>
      <c r="C339" s="11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"/>
    </row>
    <row r="340" spans="1:14" s="13" customFormat="1" x14ac:dyDescent="0.2">
      <c r="A340" s="1"/>
      <c r="B340" s="10"/>
      <c r="C340" s="11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"/>
    </row>
    <row r="341" spans="1:14" s="13" customFormat="1" x14ac:dyDescent="0.2">
      <c r="A341" s="1"/>
      <c r="B341" s="10"/>
      <c r="C341" s="11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"/>
    </row>
    <row r="342" spans="1:14" s="13" customFormat="1" x14ac:dyDescent="0.2">
      <c r="A342" s="1"/>
      <c r="B342" s="10"/>
      <c r="C342" s="11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"/>
    </row>
    <row r="343" spans="1:14" s="13" customFormat="1" x14ac:dyDescent="0.2">
      <c r="A343" s="1"/>
      <c r="B343" s="10"/>
      <c r="C343" s="11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"/>
    </row>
    <row r="344" spans="1:14" s="13" customFormat="1" x14ac:dyDescent="0.2">
      <c r="A344" s="1"/>
      <c r="B344" s="10"/>
      <c r="C344" s="11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"/>
    </row>
    <row r="345" spans="1:14" s="13" customFormat="1" x14ac:dyDescent="0.2">
      <c r="A345" s="1"/>
      <c r="B345" s="10"/>
      <c r="C345" s="11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"/>
    </row>
    <row r="346" spans="1:14" s="13" customFormat="1" x14ac:dyDescent="0.2">
      <c r="A346" s="1"/>
      <c r="B346" s="10"/>
      <c r="C346" s="11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"/>
    </row>
    <row r="347" spans="1:14" s="13" customFormat="1" x14ac:dyDescent="0.2">
      <c r="A347" s="1"/>
      <c r="B347" s="10"/>
      <c r="C347" s="11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"/>
    </row>
    <row r="348" spans="1:14" s="13" customFormat="1" x14ac:dyDescent="0.2">
      <c r="A348" s="1"/>
      <c r="B348" s="10"/>
      <c r="C348" s="11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"/>
    </row>
    <row r="349" spans="1:14" s="13" customFormat="1" x14ac:dyDescent="0.2">
      <c r="A349" s="1"/>
      <c r="B349" s="10"/>
      <c r="C349" s="11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"/>
    </row>
    <row r="350" spans="1:14" s="13" customFormat="1" x14ac:dyDescent="0.2">
      <c r="A350" s="1"/>
      <c r="B350" s="10"/>
      <c r="C350" s="11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"/>
    </row>
    <row r="351" spans="1:14" s="13" customFormat="1" x14ac:dyDescent="0.2">
      <c r="A351" s="1"/>
      <c r="B351" s="10"/>
      <c r="C351" s="11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"/>
    </row>
    <row r="352" spans="1:14" s="13" customFormat="1" x14ac:dyDescent="0.2">
      <c r="A352" s="1"/>
      <c r="B352" s="10"/>
      <c r="C352" s="11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"/>
    </row>
    <row r="353" spans="1:14" s="13" customFormat="1" x14ac:dyDescent="0.2">
      <c r="A353" s="1"/>
      <c r="B353" s="10"/>
      <c r="C353" s="11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"/>
    </row>
    <row r="354" spans="1:14" s="13" customFormat="1" x14ac:dyDescent="0.2">
      <c r="A354" s="1"/>
      <c r="B354" s="10"/>
      <c r="C354" s="11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"/>
    </row>
    <row r="355" spans="1:14" s="13" customFormat="1" x14ac:dyDescent="0.2">
      <c r="A355" s="1"/>
      <c r="B355" s="10"/>
      <c r="C355" s="11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"/>
    </row>
    <row r="356" spans="1:14" s="13" customFormat="1" x14ac:dyDescent="0.2">
      <c r="A356" s="1"/>
      <c r="B356" s="10"/>
      <c r="C356" s="11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"/>
    </row>
    <row r="357" spans="1:14" s="13" customFormat="1" x14ac:dyDescent="0.2">
      <c r="A357" s="1"/>
      <c r="B357" s="10"/>
      <c r="C357" s="11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"/>
    </row>
    <row r="358" spans="1:14" s="13" customFormat="1" x14ac:dyDescent="0.2">
      <c r="A358" s="1"/>
      <c r="B358" s="10"/>
      <c r="C358" s="11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"/>
    </row>
    <row r="359" spans="1:14" s="13" customFormat="1" x14ac:dyDescent="0.2">
      <c r="A359" s="1"/>
      <c r="B359" s="10"/>
      <c r="C359" s="11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"/>
    </row>
    <row r="360" spans="1:14" s="13" customFormat="1" x14ac:dyDescent="0.2">
      <c r="A360" s="1"/>
      <c r="B360" s="10"/>
      <c r="C360" s="11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"/>
    </row>
    <row r="361" spans="1:14" s="13" customFormat="1" x14ac:dyDescent="0.2">
      <c r="A361" s="1"/>
      <c r="B361" s="10"/>
      <c r="C361" s="11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"/>
    </row>
    <row r="362" spans="1:14" s="13" customFormat="1" x14ac:dyDescent="0.2">
      <c r="A362" s="1"/>
      <c r="B362" s="10"/>
      <c r="C362" s="11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"/>
    </row>
    <row r="363" spans="1:14" s="13" customFormat="1" x14ac:dyDescent="0.2">
      <c r="A363" s="1"/>
      <c r="B363" s="10"/>
      <c r="C363" s="11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"/>
    </row>
    <row r="364" spans="1:14" s="13" customFormat="1" x14ac:dyDescent="0.2">
      <c r="A364" s="1"/>
      <c r="B364" s="10"/>
      <c r="C364" s="11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"/>
    </row>
    <row r="365" spans="1:14" s="13" customFormat="1" x14ac:dyDescent="0.2">
      <c r="A365" s="1"/>
      <c r="B365" s="10"/>
      <c r="C365" s="11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"/>
    </row>
    <row r="366" spans="1:14" s="13" customFormat="1" x14ac:dyDescent="0.2">
      <c r="A366" s="1"/>
      <c r="B366" s="10"/>
      <c r="C366" s="11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"/>
    </row>
    <row r="367" spans="1:14" s="13" customFormat="1" x14ac:dyDescent="0.2">
      <c r="A367" s="1"/>
      <c r="B367" s="10"/>
      <c r="C367" s="11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"/>
    </row>
    <row r="368" spans="1:14" s="13" customFormat="1" x14ac:dyDescent="0.2">
      <c r="A368" s="1"/>
      <c r="B368" s="10"/>
      <c r="C368" s="11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"/>
    </row>
    <row r="369" spans="1:14" s="13" customFormat="1" x14ac:dyDescent="0.2">
      <c r="A369" s="1"/>
      <c r="B369" s="10"/>
      <c r="C369" s="11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"/>
    </row>
    <row r="370" spans="1:14" s="13" customFormat="1" x14ac:dyDescent="0.2">
      <c r="A370" s="1"/>
      <c r="B370" s="10"/>
      <c r="C370" s="11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"/>
    </row>
    <row r="371" spans="1:14" s="13" customFormat="1" x14ac:dyDescent="0.2">
      <c r="A371" s="1"/>
      <c r="B371" s="10"/>
      <c r="C371" s="11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"/>
    </row>
    <row r="372" spans="1:14" s="13" customFormat="1" x14ac:dyDescent="0.2">
      <c r="A372" s="1"/>
      <c r="B372" s="10"/>
      <c r="C372" s="11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"/>
    </row>
    <row r="373" spans="1:14" s="13" customFormat="1" x14ac:dyDescent="0.2">
      <c r="A373" s="1"/>
      <c r="B373" s="10"/>
      <c r="C373" s="11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"/>
    </row>
    <row r="374" spans="1:14" s="13" customFormat="1" x14ac:dyDescent="0.2">
      <c r="A374" s="1"/>
      <c r="B374" s="10"/>
      <c r="C374" s="11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"/>
    </row>
    <row r="375" spans="1:14" s="13" customFormat="1" x14ac:dyDescent="0.2">
      <c r="A375" s="1"/>
      <c r="B375" s="10"/>
      <c r="C375" s="11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"/>
    </row>
    <row r="376" spans="1:14" s="13" customFormat="1" x14ac:dyDescent="0.2">
      <c r="A376" s="1"/>
      <c r="B376" s="10"/>
      <c r="C376" s="11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"/>
    </row>
    <row r="377" spans="1:14" s="13" customFormat="1" x14ac:dyDescent="0.2">
      <c r="A377" s="1"/>
      <c r="B377" s="10"/>
      <c r="C377" s="11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"/>
    </row>
    <row r="378" spans="1:14" s="13" customFormat="1" x14ac:dyDescent="0.2">
      <c r="A378" s="1"/>
      <c r="B378" s="10"/>
      <c r="C378" s="11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"/>
    </row>
    <row r="379" spans="1:14" s="13" customFormat="1" x14ac:dyDescent="0.2">
      <c r="A379" s="1"/>
      <c r="B379" s="10"/>
      <c r="C379" s="11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"/>
    </row>
    <row r="380" spans="1:14" s="13" customFormat="1" x14ac:dyDescent="0.2">
      <c r="A380" s="1"/>
      <c r="B380" s="10"/>
      <c r="C380" s="11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"/>
    </row>
    <row r="381" spans="1:14" s="13" customFormat="1" x14ac:dyDescent="0.2">
      <c r="A381" s="1"/>
      <c r="B381" s="10"/>
      <c r="C381" s="11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"/>
    </row>
    <row r="382" spans="1:14" s="13" customFormat="1" x14ac:dyDescent="0.2">
      <c r="A382" s="1"/>
      <c r="B382" s="10"/>
      <c r="C382" s="11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"/>
    </row>
    <row r="383" spans="1:14" s="13" customFormat="1" x14ac:dyDescent="0.2">
      <c r="A383" s="1"/>
      <c r="B383" s="10"/>
      <c r="C383" s="11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"/>
    </row>
    <row r="384" spans="1:14" s="13" customFormat="1" x14ac:dyDescent="0.2">
      <c r="A384" s="1"/>
      <c r="B384" s="10"/>
      <c r="C384" s="11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"/>
    </row>
    <row r="385" spans="1:14" s="13" customFormat="1" x14ac:dyDescent="0.2">
      <c r="A385" s="1"/>
      <c r="B385" s="10"/>
      <c r="C385" s="11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"/>
    </row>
    <row r="386" spans="1:14" s="13" customFormat="1" x14ac:dyDescent="0.2">
      <c r="A386" s="1"/>
      <c r="B386" s="10"/>
      <c r="C386" s="11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"/>
    </row>
    <row r="387" spans="1:14" s="13" customFormat="1" x14ac:dyDescent="0.2">
      <c r="A387" s="1"/>
      <c r="B387" s="10"/>
      <c r="C387" s="11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"/>
    </row>
    <row r="388" spans="1:14" s="13" customFormat="1" x14ac:dyDescent="0.2">
      <c r="A388" s="1"/>
      <c r="B388" s="10"/>
      <c r="C388" s="11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"/>
    </row>
    <row r="389" spans="1:14" s="13" customFormat="1" x14ac:dyDescent="0.2">
      <c r="A389" s="1"/>
      <c r="B389" s="10"/>
      <c r="C389" s="11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"/>
    </row>
    <row r="390" spans="1:14" s="13" customFormat="1" x14ac:dyDescent="0.2">
      <c r="A390" s="1"/>
      <c r="B390" s="10"/>
      <c r="C390" s="11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"/>
    </row>
    <row r="391" spans="1:14" s="13" customFormat="1" x14ac:dyDescent="0.2">
      <c r="A391" s="1"/>
      <c r="B391" s="10"/>
      <c r="C391" s="11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"/>
    </row>
    <row r="392" spans="1:14" s="13" customFormat="1" x14ac:dyDescent="0.2">
      <c r="A392" s="1"/>
      <c r="B392" s="10"/>
      <c r="C392" s="11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"/>
    </row>
    <row r="393" spans="1:14" s="13" customFormat="1" x14ac:dyDescent="0.2">
      <c r="A393" s="1"/>
      <c r="B393" s="10"/>
      <c r="C393" s="11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"/>
    </row>
    <row r="394" spans="1:14" s="13" customFormat="1" x14ac:dyDescent="0.2">
      <c r="A394" s="1"/>
      <c r="B394" s="10"/>
      <c r="C394" s="11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"/>
    </row>
    <row r="395" spans="1:14" s="13" customFormat="1" x14ac:dyDescent="0.2">
      <c r="A395" s="1"/>
      <c r="B395" s="10"/>
      <c r="C395" s="11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"/>
    </row>
    <row r="396" spans="1:14" s="13" customFormat="1" x14ac:dyDescent="0.2">
      <c r="A396" s="1"/>
      <c r="B396" s="10"/>
      <c r="C396" s="11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"/>
    </row>
    <row r="397" spans="1:14" s="13" customFormat="1" x14ac:dyDescent="0.2">
      <c r="A397" s="1"/>
      <c r="B397" s="10"/>
      <c r="C397" s="11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"/>
    </row>
    <row r="398" spans="1:14" s="13" customFormat="1" x14ac:dyDescent="0.2">
      <c r="A398" s="1"/>
      <c r="B398" s="10"/>
      <c r="C398" s="11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"/>
    </row>
    <row r="399" spans="1:14" s="13" customFormat="1" x14ac:dyDescent="0.2">
      <c r="A399" s="1"/>
      <c r="B399" s="10"/>
      <c r="C399" s="11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"/>
    </row>
    <row r="400" spans="1:14" s="13" customFormat="1" x14ac:dyDescent="0.2">
      <c r="A400" s="1"/>
      <c r="B400" s="10"/>
      <c r="C400" s="11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"/>
    </row>
    <row r="401" spans="1:14" s="13" customFormat="1" x14ac:dyDescent="0.2">
      <c r="A401" s="1"/>
      <c r="B401" s="10"/>
      <c r="C401" s="11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"/>
    </row>
    <row r="402" spans="1:14" s="13" customFormat="1" x14ac:dyDescent="0.2">
      <c r="A402" s="1"/>
      <c r="B402" s="10"/>
      <c r="C402" s="11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"/>
    </row>
    <row r="403" spans="1:14" s="13" customFormat="1" x14ac:dyDescent="0.2">
      <c r="A403" s="1"/>
      <c r="B403" s="10"/>
      <c r="C403" s="11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"/>
    </row>
    <row r="404" spans="1:14" s="13" customFormat="1" x14ac:dyDescent="0.2">
      <c r="A404" s="1"/>
      <c r="B404" s="10"/>
      <c r="C404" s="11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"/>
    </row>
    <row r="405" spans="1:14" s="13" customFormat="1" x14ac:dyDescent="0.2">
      <c r="A405" s="1"/>
      <c r="B405" s="10"/>
      <c r="C405" s="11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"/>
    </row>
    <row r="406" spans="1:14" s="13" customFormat="1" x14ac:dyDescent="0.2">
      <c r="A406" s="1"/>
      <c r="B406" s="10"/>
      <c r="C406" s="11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"/>
    </row>
    <row r="407" spans="1:14" s="13" customFormat="1" x14ac:dyDescent="0.2">
      <c r="A407" s="1"/>
      <c r="B407" s="10"/>
      <c r="C407" s="11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"/>
    </row>
    <row r="408" spans="1:14" s="13" customFormat="1" x14ac:dyDescent="0.2">
      <c r="A408" s="1"/>
      <c r="B408" s="10"/>
      <c r="C408" s="11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"/>
    </row>
    <row r="409" spans="1:14" s="13" customFormat="1" x14ac:dyDescent="0.2">
      <c r="A409" s="1"/>
      <c r="B409" s="10"/>
      <c r="C409" s="11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"/>
    </row>
    <row r="410" spans="1:14" s="13" customFormat="1" x14ac:dyDescent="0.2">
      <c r="A410" s="1"/>
      <c r="B410" s="10"/>
      <c r="C410" s="11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"/>
    </row>
    <row r="411" spans="1:14" s="13" customFormat="1" x14ac:dyDescent="0.2">
      <c r="A411" s="1"/>
      <c r="B411" s="10"/>
      <c r="C411" s="11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"/>
    </row>
    <row r="412" spans="1:14" s="13" customFormat="1" x14ac:dyDescent="0.2">
      <c r="A412" s="1"/>
      <c r="B412" s="10"/>
      <c r="C412" s="11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"/>
    </row>
    <row r="413" spans="1:14" s="13" customFormat="1" x14ac:dyDescent="0.2">
      <c r="A413" s="1"/>
      <c r="B413" s="10"/>
      <c r="C413" s="11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"/>
    </row>
    <row r="414" spans="1:14" s="13" customFormat="1" x14ac:dyDescent="0.2">
      <c r="A414" s="1"/>
      <c r="B414" s="10"/>
      <c r="C414" s="11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"/>
    </row>
    <row r="415" spans="1:14" s="13" customFormat="1" x14ac:dyDescent="0.2">
      <c r="A415" s="1"/>
      <c r="B415" s="10"/>
      <c r="C415" s="11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"/>
    </row>
    <row r="416" spans="1:14" s="13" customFormat="1" x14ac:dyDescent="0.2">
      <c r="A416" s="1"/>
      <c r="B416" s="10"/>
      <c r="C416" s="11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"/>
    </row>
    <row r="417" spans="1:14" s="13" customFormat="1" x14ac:dyDescent="0.2">
      <c r="A417" s="1"/>
      <c r="B417" s="10"/>
      <c r="C417" s="11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"/>
    </row>
    <row r="418" spans="1:14" s="13" customFormat="1" x14ac:dyDescent="0.2">
      <c r="A418" s="1"/>
      <c r="B418" s="10"/>
      <c r="C418" s="11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"/>
    </row>
    <row r="419" spans="1:14" s="13" customFormat="1" x14ac:dyDescent="0.2">
      <c r="A419" s="1"/>
      <c r="B419" s="10"/>
      <c r="C419" s="11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"/>
    </row>
    <row r="420" spans="1:14" s="13" customFormat="1" x14ac:dyDescent="0.2">
      <c r="A420" s="1"/>
      <c r="B420" s="10"/>
      <c r="C420" s="11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"/>
    </row>
    <row r="421" spans="1:14" s="13" customFormat="1" x14ac:dyDescent="0.2">
      <c r="A421" s="1"/>
      <c r="B421" s="10"/>
      <c r="C421" s="11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"/>
    </row>
    <row r="422" spans="1:14" s="13" customFormat="1" x14ac:dyDescent="0.2">
      <c r="A422" s="1"/>
      <c r="B422" s="10"/>
      <c r="C422" s="11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"/>
    </row>
    <row r="423" spans="1:14" s="13" customFormat="1" x14ac:dyDescent="0.2">
      <c r="A423" s="1"/>
      <c r="B423" s="10"/>
      <c r="C423" s="11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"/>
    </row>
    <row r="424" spans="1:14" s="13" customFormat="1" x14ac:dyDescent="0.2">
      <c r="A424" s="1"/>
      <c r="B424" s="10"/>
      <c r="C424" s="11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"/>
    </row>
    <row r="425" spans="1:14" s="13" customFormat="1" x14ac:dyDescent="0.2">
      <c r="A425" s="1"/>
      <c r="B425" s="10"/>
      <c r="C425" s="11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"/>
    </row>
    <row r="426" spans="1:14" s="13" customFormat="1" x14ac:dyDescent="0.2">
      <c r="A426" s="1"/>
      <c r="B426" s="10"/>
      <c r="C426" s="11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"/>
    </row>
    <row r="427" spans="1:14" s="13" customFormat="1" x14ac:dyDescent="0.2">
      <c r="A427" s="1"/>
      <c r="B427" s="10"/>
      <c r="C427" s="11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"/>
    </row>
    <row r="428" spans="1:14" s="13" customFormat="1" x14ac:dyDescent="0.2">
      <c r="A428" s="1"/>
      <c r="B428" s="10"/>
      <c r="C428" s="11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"/>
    </row>
    <row r="429" spans="1:14" s="13" customFormat="1" x14ac:dyDescent="0.2">
      <c r="A429" s="1"/>
      <c r="B429" s="10"/>
      <c r="C429" s="11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"/>
    </row>
    <row r="430" spans="1:14" s="13" customFormat="1" x14ac:dyDescent="0.2">
      <c r="A430" s="1"/>
      <c r="B430" s="10"/>
      <c r="C430" s="11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"/>
    </row>
    <row r="431" spans="1:14" s="13" customFormat="1" x14ac:dyDescent="0.2">
      <c r="A431" s="1"/>
      <c r="B431" s="10"/>
      <c r="C431" s="11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"/>
    </row>
    <row r="432" spans="1:14" s="13" customFormat="1" x14ac:dyDescent="0.2">
      <c r="A432" s="1"/>
      <c r="B432" s="10"/>
      <c r="C432" s="11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"/>
    </row>
    <row r="433" spans="1:14" s="13" customFormat="1" x14ac:dyDescent="0.2">
      <c r="A433" s="1"/>
      <c r="B433" s="10"/>
      <c r="C433" s="11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"/>
    </row>
    <row r="434" spans="1:14" s="13" customFormat="1" x14ac:dyDescent="0.2">
      <c r="A434" s="1"/>
      <c r="B434" s="10"/>
      <c r="C434" s="11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"/>
    </row>
    <row r="435" spans="1:14" s="13" customFormat="1" x14ac:dyDescent="0.2">
      <c r="A435" s="1"/>
      <c r="B435" s="10"/>
      <c r="C435" s="11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"/>
    </row>
    <row r="436" spans="1:14" s="13" customFormat="1" x14ac:dyDescent="0.2">
      <c r="A436" s="1"/>
      <c r="B436" s="10"/>
      <c r="C436" s="11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"/>
    </row>
    <row r="437" spans="1:14" s="13" customFormat="1" x14ac:dyDescent="0.2">
      <c r="A437" s="1"/>
      <c r="B437" s="10"/>
      <c r="C437" s="11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"/>
    </row>
    <row r="438" spans="1:14" s="13" customFormat="1" x14ac:dyDescent="0.2">
      <c r="A438" s="1"/>
      <c r="B438" s="10"/>
      <c r="C438" s="11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"/>
    </row>
    <row r="439" spans="1:14" s="13" customFormat="1" x14ac:dyDescent="0.2">
      <c r="A439" s="1"/>
      <c r="B439" s="10"/>
      <c r="C439" s="11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"/>
    </row>
    <row r="440" spans="1:14" s="13" customFormat="1" x14ac:dyDescent="0.2">
      <c r="A440" s="1"/>
      <c r="B440" s="10"/>
      <c r="C440" s="11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"/>
    </row>
    <row r="441" spans="1:14" s="13" customFormat="1" x14ac:dyDescent="0.2">
      <c r="A441" s="1"/>
      <c r="B441" s="10"/>
      <c r="C441" s="11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"/>
    </row>
    <row r="442" spans="1:14" s="13" customFormat="1" x14ac:dyDescent="0.2">
      <c r="A442" s="1"/>
      <c r="B442" s="10"/>
      <c r="C442" s="11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"/>
    </row>
    <row r="443" spans="1:14" s="13" customFormat="1" x14ac:dyDescent="0.2">
      <c r="A443" s="1"/>
      <c r="B443" s="10"/>
      <c r="C443" s="11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"/>
    </row>
    <row r="444" spans="1:14" s="13" customFormat="1" x14ac:dyDescent="0.2">
      <c r="A444" s="1"/>
      <c r="B444" s="10"/>
      <c r="C444" s="11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"/>
    </row>
    <row r="445" spans="1:14" s="13" customFormat="1" x14ac:dyDescent="0.2">
      <c r="A445" s="1"/>
      <c r="B445" s="10"/>
      <c r="C445" s="11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"/>
    </row>
    <row r="446" spans="1:14" s="13" customFormat="1" x14ac:dyDescent="0.2">
      <c r="A446" s="1"/>
      <c r="B446" s="10"/>
      <c r="C446" s="11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"/>
    </row>
    <row r="447" spans="1:14" s="13" customFormat="1" x14ac:dyDescent="0.2">
      <c r="A447" s="1"/>
      <c r="B447" s="10"/>
      <c r="C447" s="11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"/>
    </row>
    <row r="448" spans="1:14" s="13" customFormat="1" x14ac:dyDescent="0.2">
      <c r="A448" s="1"/>
      <c r="B448" s="10"/>
      <c r="C448" s="11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"/>
    </row>
    <row r="449" spans="1:14" s="13" customFormat="1" x14ac:dyDescent="0.2">
      <c r="A449" s="1"/>
      <c r="B449" s="10"/>
      <c r="C449" s="11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"/>
    </row>
    <row r="450" spans="1:14" s="13" customFormat="1" x14ac:dyDescent="0.2">
      <c r="A450" s="1"/>
      <c r="B450" s="10"/>
      <c r="C450" s="11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"/>
    </row>
    <row r="451" spans="1:14" s="13" customFormat="1" x14ac:dyDescent="0.2">
      <c r="A451" s="1"/>
      <c r="B451" s="10"/>
      <c r="C451" s="11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"/>
    </row>
    <row r="452" spans="1:14" s="13" customFormat="1" x14ac:dyDescent="0.2">
      <c r="A452" s="1"/>
      <c r="B452" s="10"/>
      <c r="C452" s="11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"/>
    </row>
    <row r="453" spans="1:14" s="13" customFormat="1" x14ac:dyDescent="0.2">
      <c r="A453" s="1"/>
      <c r="B453" s="10"/>
      <c r="C453" s="11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"/>
    </row>
    <row r="454" spans="1:14" s="13" customFormat="1" x14ac:dyDescent="0.2">
      <c r="A454" s="1"/>
      <c r="B454" s="10"/>
      <c r="C454" s="11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"/>
    </row>
    <row r="455" spans="1:14" s="13" customFormat="1" x14ac:dyDescent="0.2">
      <c r="A455" s="1"/>
      <c r="B455" s="10"/>
      <c r="C455" s="11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"/>
    </row>
    <row r="456" spans="1:14" s="13" customFormat="1" x14ac:dyDescent="0.2">
      <c r="A456" s="1"/>
      <c r="B456" s="10"/>
      <c r="C456" s="11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"/>
    </row>
    <row r="457" spans="1:14" s="13" customFormat="1" x14ac:dyDescent="0.2">
      <c r="A457" s="1"/>
      <c r="B457" s="10"/>
      <c r="C457" s="11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"/>
    </row>
    <row r="458" spans="1:14" s="13" customFormat="1" x14ac:dyDescent="0.2">
      <c r="A458" s="1"/>
      <c r="B458" s="10"/>
      <c r="C458" s="11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"/>
    </row>
    <row r="459" spans="1:14" s="13" customFormat="1" x14ac:dyDescent="0.2">
      <c r="A459" s="1"/>
      <c r="B459" s="10"/>
      <c r="C459" s="11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"/>
    </row>
    <row r="460" spans="1:14" s="13" customFormat="1" x14ac:dyDescent="0.2">
      <c r="A460" s="1"/>
      <c r="B460" s="10"/>
      <c r="C460" s="11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"/>
    </row>
    <row r="461" spans="1:14" s="13" customFormat="1" x14ac:dyDescent="0.2">
      <c r="A461" s="1"/>
      <c r="B461" s="10"/>
      <c r="C461" s="11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"/>
    </row>
    <row r="462" spans="1:14" s="13" customFormat="1" x14ac:dyDescent="0.2">
      <c r="A462" s="1"/>
      <c r="B462" s="10"/>
      <c r="C462" s="11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"/>
    </row>
    <row r="463" spans="1:14" s="13" customFormat="1" x14ac:dyDescent="0.2">
      <c r="A463" s="1"/>
      <c r="B463" s="10"/>
      <c r="C463" s="11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"/>
    </row>
    <row r="464" spans="1:14" s="13" customFormat="1" x14ac:dyDescent="0.2">
      <c r="A464" s="1"/>
      <c r="B464" s="10"/>
      <c r="C464" s="11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"/>
    </row>
    <row r="465" spans="1:14" s="13" customFormat="1" x14ac:dyDescent="0.2">
      <c r="A465" s="1"/>
      <c r="B465" s="10"/>
      <c r="C465" s="11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"/>
    </row>
    <row r="466" spans="1:14" s="13" customFormat="1" x14ac:dyDescent="0.2">
      <c r="A466" s="1"/>
      <c r="B466" s="10"/>
      <c r="C466" s="11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"/>
    </row>
    <row r="467" spans="1:14" s="13" customFormat="1" x14ac:dyDescent="0.2">
      <c r="A467" s="1"/>
      <c r="B467" s="10"/>
      <c r="C467" s="11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"/>
    </row>
    <row r="468" spans="1:14" s="13" customFormat="1" x14ac:dyDescent="0.2">
      <c r="A468" s="1"/>
      <c r="B468" s="10"/>
      <c r="C468" s="11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"/>
    </row>
    <row r="469" spans="1:14" s="13" customFormat="1" x14ac:dyDescent="0.2">
      <c r="A469" s="1"/>
      <c r="B469" s="10"/>
      <c r="C469" s="11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"/>
    </row>
    <row r="470" spans="1:14" s="13" customFormat="1" x14ac:dyDescent="0.2">
      <c r="A470" s="1"/>
      <c r="B470" s="10"/>
      <c r="C470" s="11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"/>
    </row>
    <row r="471" spans="1:14" s="13" customFormat="1" x14ac:dyDescent="0.2">
      <c r="A471" s="1"/>
      <c r="B471" s="10"/>
      <c r="C471" s="11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"/>
    </row>
    <row r="472" spans="1:14" s="13" customFormat="1" x14ac:dyDescent="0.2">
      <c r="A472" s="1"/>
      <c r="B472" s="10"/>
      <c r="C472" s="11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"/>
    </row>
    <row r="473" spans="1:14" s="13" customFormat="1" x14ac:dyDescent="0.2">
      <c r="A473" s="1"/>
      <c r="B473" s="10"/>
      <c r="C473" s="11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"/>
    </row>
    <row r="474" spans="1:14" s="13" customFormat="1" x14ac:dyDescent="0.2">
      <c r="A474" s="1"/>
      <c r="B474" s="10"/>
      <c r="C474" s="11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"/>
    </row>
    <row r="475" spans="1:14" s="13" customFormat="1" x14ac:dyDescent="0.2">
      <c r="A475" s="1"/>
      <c r="B475" s="10"/>
      <c r="C475" s="11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"/>
    </row>
    <row r="476" spans="1:14" s="13" customFormat="1" x14ac:dyDescent="0.2">
      <c r="A476" s="1"/>
      <c r="B476" s="10"/>
      <c r="C476" s="11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"/>
    </row>
    <row r="477" spans="1:14" s="13" customFormat="1" x14ac:dyDescent="0.2">
      <c r="A477" s="1"/>
      <c r="B477" s="10"/>
      <c r="C477" s="11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"/>
    </row>
    <row r="478" spans="1:14" s="13" customFormat="1" x14ac:dyDescent="0.2">
      <c r="A478" s="1"/>
      <c r="B478" s="10"/>
      <c r="C478" s="11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"/>
    </row>
    <row r="479" spans="1:14" s="13" customFormat="1" x14ac:dyDescent="0.2">
      <c r="A479" s="1"/>
      <c r="B479" s="10"/>
      <c r="C479" s="11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"/>
    </row>
    <row r="480" spans="1:14" s="13" customFormat="1" x14ac:dyDescent="0.2">
      <c r="A480" s="1"/>
      <c r="B480" s="10"/>
      <c r="C480" s="11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"/>
    </row>
    <row r="481" spans="1:14" s="13" customFormat="1" x14ac:dyDescent="0.2">
      <c r="A481" s="1"/>
      <c r="B481" s="10"/>
      <c r="C481" s="11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"/>
    </row>
    <row r="482" spans="1:14" s="13" customFormat="1" x14ac:dyDescent="0.2">
      <c r="A482" s="1"/>
      <c r="B482" s="10"/>
      <c r="C482" s="11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"/>
    </row>
    <row r="483" spans="1:14" s="13" customFormat="1" x14ac:dyDescent="0.2">
      <c r="A483" s="1"/>
      <c r="B483" s="10"/>
      <c r="C483" s="11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"/>
    </row>
    <row r="484" spans="1:14" s="13" customFormat="1" x14ac:dyDescent="0.2">
      <c r="A484" s="1"/>
      <c r="B484" s="10"/>
      <c r="C484" s="11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"/>
    </row>
    <row r="485" spans="1:14" s="13" customFormat="1" x14ac:dyDescent="0.2">
      <c r="A485" s="1"/>
      <c r="B485" s="10"/>
      <c r="C485" s="11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"/>
    </row>
    <row r="486" spans="1:14" s="13" customFormat="1" x14ac:dyDescent="0.2">
      <c r="A486" s="1"/>
      <c r="B486" s="10"/>
      <c r="C486" s="11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"/>
    </row>
    <row r="487" spans="1:14" s="13" customFormat="1" x14ac:dyDescent="0.2">
      <c r="A487" s="1"/>
      <c r="B487" s="10"/>
      <c r="C487" s="11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"/>
    </row>
    <row r="488" spans="1:14" s="13" customFormat="1" x14ac:dyDescent="0.2">
      <c r="A488" s="1"/>
      <c r="B488" s="10"/>
      <c r="C488" s="11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"/>
    </row>
    <row r="489" spans="1:14" s="13" customFormat="1" x14ac:dyDescent="0.2">
      <c r="A489" s="1"/>
      <c r="B489" s="10"/>
      <c r="C489" s="11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"/>
    </row>
    <row r="490" spans="1:14" s="13" customFormat="1" x14ac:dyDescent="0.2">
      <c r="A490" s="1"/>
      <c r="B490" s="10"/>
      <c r="C490" s="11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"/>
    </row>
    <row r="491" spans="1:14" s="13" customFormat="1" x14ac:dyDescent="0.2">
      <c r="A491" s="1"/>
      <c r="B491" s="10"/>
      <c r="C491" s="11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"/>
    </row>
    <row r="492" spans="1:14" s="13" customFormat="1" x14ac:dyDescent="0.2">
      <c r="A492" s="1"/>
      <c r="B492" s="10"/>
      <c r="C492" s="11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"/>
    </row>
    <row r="493" spans="1:14" s="13" customFormat="1" x14ac:dyDescent="0.2">
      <c r="A493" s="1"/>
      <c r="B493" s="10"/>
      <c r="C493" s="11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"/>
    </row>
    <row r="494" spans="1:14" s="13" customFormat="1" x14ac:dyDescent="0.2">
      <c r="A494" s="1"/>
      <c r="B494" s="10"/>
      <c r="C494" s="11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"/>
    </row>
    <row r="495" spans="1:14" s="13" customFormat="1" x14ac:dyDescent="0.2">
      <c r="A495" s="1"/>
      <c r="B495" s="10"/>
      <c r="C495" s="11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"/>
    </row>
    <row r="496" spans="1:14" s="13" customFormat="1" x14ac:dyDescent="0.2">
      <c r="A496" s="1"/>
      <c r="B496" s="10"/>
      <c r="C496" s="11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"/>
    </row>
    <row r="497" spans="1:14" s="13" customFormat="1" x14ac:dyDescent="0.2">
      <c r="A497" s="1"/>
      <c r="B497" s="10"/>
      <c r="C497" s="11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"/>
    </row>
    <row r="498" spans="1:14" s="13" customFormat="1" x14ac:dyDescent="0.2">
      <c r="A498" s="1"/>
      <c r="B498" s="10"/>
      <c r="C498" s="11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"/>
    </row>
    <row r="499" spans="1:14" s="13" customFormat="1" x14ac:dyDescent="0.2">
      <c r="A499" s="1"/>
      <c r="B499" s="10"/>
      <c r="C499" s="11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"/>
    </row>
    <row r="500" spans="1:14" s="13" customFormat="1" x14ac:dyDescent="0.2">
      <c r="A500" s="1"/>
      <c r="B500" s="10"/>
      <c r="C500" s="11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"/>
    </row>
    <row r="501" spans="1:14" s="13" customFormat="1" x14ac:dyDescent="0.2">
      <c r="A501" s="1"/>
      <c r="B501" s="10"/>
      <c r="C501" s="11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"/>
    </row>
    <row r="502" spans="1:14" s="13" customFormat="1" x14ac:dyDescent="0.2">
      <c r="A502" s="1"/>
      <c r="B502" s="10"/>
      <c r="C502" s="11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"/>
    </row>
    <row r="503" spans="1:14" s="13" customFormat="1" x14ac:dyDescent="0.2">
      <c r="A503" s="1"/>
      <c r="B503" s="10"/>
      <c r="C503" s="11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"/>
    </row>
    <row r="504" spans="1:14" s="13" customFormat="1" x14ac:dyDescent="0.2">
      <c r="A504" s="1"/>
      <c r="B504" s="10"/>
      <c r="C504" s="11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"/>
    </row>
    <row r="505" spans="1:14" s="13" customFormat="1" x14ac:dyDescent="0.2">
      <c r="A505" s="1"/>
      <c r="B505" s="10"/>
      <c r="C505" s="11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"/>
    </row>
    <row r="506" spans="1:14" s="13" customFormat="1" x14ac:dyDescent="0.2">
      <c r="A506" s="1"/>
      <c r="B506" s="10"/>
      <c r="C506" s="11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"/>
    </row>
    <row r="507" spans="1:14" s="13" customFormat="1" x14ac:dyDescent="0.2">
      <c r="A507" s="1"/>
      <c r="B507" s="10"/>
      <c r="C507" s="11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"/>
    </row>
    <row r="508" spans="1:14" s="13" customFormat="1" x14ac:dyDescent="0.2">
      <c r="A508" s="1"/>
      <c r="B508" s="10"/>
      <c r="C508" s="11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"/>
    </row>
    <row r="509" spans="1:14" s="13" customFormat="1" x14ac:dyDescent="0.2">
      <c r="A509" s="1"/>
      <c r="B509" s="10"/>
      <c r="C509" s="11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"/>
    </row>
    <row r="510" spans="1:14" s="13" customFormat="1" x14ac:dyDescent="0.2">
      <c r="A510" s="1"/>
      <c r="B510" s="10"/>
      <c r="C510" s="11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"/>
    </row>
    <row r="511" spans="1:14" s="13" customFormat="1" x14ac:dyDescent="0.2">
      <c r="A511" s="1"/>
      <c r="B511" s="10"/>
      <c r="C511" s="11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"/>
    </row>
    <row r="512" spans="1:14" s="13" customFormat="1" x14ac:dyDescent="0.2">
      <c r="A512" s="1"/>
      <c r="B512" s="10"/>
      <c r="C512" s="11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"/>
    </row>
    <row r="513" spans="1:14" s="13" customFormat="1" x14ac:dyDescent="0.2">
      <c r="A513" s="1"/>
      <c r="B513" s="10"/>
      <c r="C513" s="11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"/>
    </row>
    <row r="514" spans="1:14" s="13" customFormat="1" x14ac:dyDescent="0.2">
      <c r="A514" s="1"/>
      <c r="B514" s="10"/>
      <c r="C514" s="11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"/>
    </row>
    <row r="515" spans="1:14" s="13" customFormat="1" x14ac:dyDescent="0.2">
      <c r="A515" s="1"/>
      <c r="B515" s="10"/>
      <c r="C515" s="11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"/>
    </row>
    <row r="516" spans="1:14" s="13" customFormat="1" x14ac:dyDescent="0.2">
      <c r="A516" s="1"/>
      <c r="B516" s="10"/>
      <c r="C516" s="11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"/>
    </row>
    <row r="517" spans="1:14" s="13" customFormat="1" x14ac:dyDescent="0.2">
      <c r="A517" s="1"/>
      <c r="B517" s="10"/>
      <c r="C517" s="11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"/>
    </row>
    <row r="518" spans="1:14" s="13" customFormat="1" x14ac:dyDescent="0.2">
      <c r="A518" s="1"/>
      <c r="B518" s="10"/>
      <c r="C518" s="11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"/>
    </row>
    <row r="519" spans="1:14" s="13" customFormat="1" x14ac:dyDescent="0.2">
      <c r="A519" s="1"/>
      <c r="B519" s="10"/>
      <c r="C519" s="11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"/>
    </row>
    <row r="520" spans="1:14" s="13" customFormat="1" x14ac:dyDescent="0.2">
      <c r="A520" s="1"/>
      <c r="B520" s="10"/>
      <c r="C520" s="11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"/>
    </row>
    <row r="521" spans="1:14" s="13" customFormat="1" x14ac:dyDescent="0.2">
      <c r="A521" s="1"/>
      <c r="B521" s="10"/>
      <c r="C521" s="11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"/>
    </row>
    <row r="522" spans="1:14" s="13" customFormat="1" x14ac:dyDescent="0.2">
      <c r="A522" s="1"/>
      <c r="B522" s="10"/>
      <c r="C522" s="11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"/>
    </row>
    <row r="523" spans="1:14" s="13" customFormat="1" x14ac:dyDescent="0.2">
      <c r="A523" s="1"/>
      <c r="B523" s="10"/>
      <c r="C523" s="11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"/>
    </row>
    <row r="524" spans="1:14" s="13" customFormat="1" x14ac:dyDescent="0.2">
      <c r="A524" s="1"/>
      <c r="B524" s="10"/>
      <c r="C524" s="11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"/>
    </row>
    <row r="525" spans="1:14" s="13" customFormat="1" x14ac:dyDescent="0.2">
      <c r="A525" s="1"/>
      <c r="B525" s="10"/>
      <c r="C525" s="11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"/>
    </row>
    <row r="526" spans="1:14" s="13" customFormat="1" x14ac:dyDescent="0.2">
      <c r="A526" s="1"/>
      <c r="B526" s="10"/>
      <c r="C526" s="11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"/>
    </row>
    <row r="527" spans="1:14" s="13" customFormat="1" x14ac:dyDescent="0.2">
      <c r="A527" s="1"/>
      <c r="B527" s="10"/>
      <c r="C527" s="11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"/>
    </row>
    <row r="528" spans="1:14" s="13" customFormat="1" x14ac:dyDescent="0.2">
      <c r="A528" s="1"/>
      <c r="B528" s="10"/>
      <c r="C528" s="11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"/>
    </row>
    <row r="529" spans="1:14" s="13" customFormat="1" x14ac:dyDescent="0.2">
      <c r="A529" s="1"/>
      <c r="B529" s="10"/>
      <c r="C529" s="11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"/>
    </row>
    <row r="530" spans="1:14" s="13" customFormat="1" x14ac:dyDescent="0.2">
      <c r="A530" s="1"/>
      <c r="B530" s="10"/>
      <c r="C530" s="11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"/>
    </row>
    <row r="531" spans="1:14" s="13" customFormat="1" x14ac:dyDescent="0.2">
      <c r="A531" s="1"/>
      <c r="B531" s="10"/>
      <c r="C531" s="11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"/>
    </row>
    <row r="532" spans="1:14" s="13" customFormat="1" x14ac:dyDescent="0.2">
      <c r="A532" s="1"/>
      <c r="B532" s="10"/>
      <c r="C532" s="11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"/>
    </row>
    <row r="533" spans="1:14" s="13" customFormat="1" x14ac:dyDescent="0.2">
      <c r="A533" s="1"/>
      <c r="B533" s="10"/>
      <c r="C533" s="11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"/>
    </row>
    <row r="534" spans="1:14" s="13" customFormat="1" x14ac:dyDescent="0.2">
      <c r="A534" s="1"/>
      <c r="B534" s="10"/>
      <c r="C534" s="11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"/>
    </row>
    <row r="535" spans="1:14" s="13" customFormat="1" x14ac:dyDescent="0.2">
      <c r="A535" s="1"/>
      <c r="B535" s="10"/>
      <c r="C535" s="11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"/>
    </row>
    <row r="536" spans="1:14" s="13" customFormat="1" x14ac:dyDescent="0.2">
      <c r="A536" s="1"/>
      <c r="B536" s="10"/>
      <c r="C536" s="11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"/>
    </row>
    <row r="537" spans="1:14" s="13" customFormat="1" x14ac:dyDescent="0.2">
      <c r="A537" s="1"/>
      <c r="B537" s="10"/>
      <c r="C537" s="11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"/>
    </row>
    <row r="538" spans="1:14" s="13" customFormat="1" x14ac:dyDescent="0.2">
      <c r="A538" s="1"/>
      <c r="B538" s="10"/>
      <c r="C538" s="11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"/>
    </row>
    <row r="539" spans="1:14" s="13" customFormat="1" x14ac:dyDescent="0.2">
      <c r="A539" s="1"/>
      <c r="B539" s="10"/>
      <c r="C539" s="11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"/>
    </row>
    <row r="540" spans="1:14" s="13" customFormat="1" x14ac:dyDescent="0.2">
      <c r="A540" s="1"/>
      <c r="B540" s="10"/>
      <c r="C540" s="11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"/>
    </row>
    <row r="541" spans="1:14" s="13" customFormat="1" x14ac:dyDescent="0.2">
      <c r="A541" s="1"/>
      <c r="B541" s="10"/>
      <c r="C541" s="11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"/>
    </row>
    <row r="542" spans="1:14" s="13" customFormat="1" x14ac:dyDescent="0.2">
      <c r="A542" s="1"/>
      <c r="B542" s="10"/>
      <c r="C542" s="11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"/>
    </row>
    <row r="543" spans="1:14" s="13" customFormat="1" x14ac:dyDescent="0.2">
      <c r="A543" s="1"/>
      <c r="B543" s="10"/>
      <c r="C543" s="11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"/>
    </row>
    <row r="544" spans="1:14" s="13" customFormat="1" x14ac:dyDescent="0.2">
      <c r="A544" s="1"/>
      <c r="B544" s="10"/>
      <c r="C544" s="11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"/>
    </row>
    <row r="545" spans="1:14" s="13" customFormat="1" x14ac:dyDescent="0.2">
      <c r="A545" s="1"/>
      <c r="B545" s="10"/>
      <c r="C545" s="11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"/>
    </row>
    <row r="546" spans="1:14" s="13" customFormat="1" x14ac:dyDescent="0.2">
      <c r="A546" s="1"/>
      <c r="B546" s="10"/>
      <c r="C546" s="11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"/>
    </row>
    <row r="547" spans="1:14" s="13" customFormat="1" x14ac:dyDescent="0.2">
      <c r="A547" s="1"/>
      <c r="B547" s="10"/>
      <c r="C547" s="11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"/>
    </row>
    <row r="548" spans="1:14" s="13" customFormat="1" x14ac:dyDescent="0.2">
      <c r="A548" s="1"/>
      <c r="B548" s="10"/>
      <c r="C548" s="11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"/>
    </row>
    <row r="549" spans="1:14" s="13" customFormat="1" ht="10.5" customHeight="1" x14ac:dyDescent="0.2">
      <c r="A549" s="1"/>
      <c r="B549" s="10"/>
      <c r="C549" s="11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"/>
    </row>
    <row r="550" spans="1:14" s="13" customFormat="1" hidden="1" x14ac:dyDescent="0.2">
      <c r="A550" s="1"/>
      <c r="B550" s="10"/>
      <c r="C550" s="11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"/>
    </row>
    <row r="551" spans="1:14" s="13" customFormat="1" hidden="1" x14ac:dyDescent="0.2">
      <c r="A551" s="1"/>
      <c r="B551" s="10"/>
      <c r="C551" s="11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"/>
    </row>
    <row r="552" spans="1:14" s="13" customFormat="1" hidden="1" x14ac:dyDescent="0.2">
      <c r="A552" s="1"/>
      <c r="B552" s="10"/>
      <c r="C552" s="11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"/>
    </row>
    <row r="553" spans="1:14" s="13" customFormat="1" hidden="1" x14ac:dyDescent="0.2">
      <c r="A553" s="1"/>
      <c r="B553" s="10"/>
      <c r="C553" s="11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"/>
    </row>
    <row r="554" spans="1:14" s="13" customFormat="1" hidden="1" x14ac:dyDescent="0.2">
      <c r="A554" s="1"/>
      <c r="B554" s="10"/>
      <c r="C554" s="11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"/>
    </row>
    <row r="555" spans="1:14" s="13" customFormat="1" hidden="1" x14ac:dyDescent="0.2">
      <c r="A555" s="1"/>
      <c r="B555" s="10"/>
      <c r="C555" s="11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"/>
    </row>
    <row r="556" spans="1:14" s="13" customFormat="1" hidden="1" x14ac:dyDescent="0.2">
      <c r="A556" s="1"/>
      <c r="B556" s="10"/>
      <c r="C556" s="11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"/>
    </row>
    <row r="557" spans="1:14" hidden="1" x14ac:dyDescent="0.2"/>
    <row r="558" spans="1:14" hidden="1" x14ac:dyDescent="0.2"/>
    <row r="559" spans="1:14" hidden="1" x14ac:dyDescent="0.2"/>
    <row r="560" spans="1:14" hidden="1" x14ac:dyDescent="0.2"/>
    <row r="561" hidden="1" x14ac:dyDescent="0.2"/>
  </sheetData>
  <mergeCells count="97">
    <mergeCell ref="L1:N1"/>
    <mergeCell ref="A98:N98"/>
    <mergeCell ref="A93:A97"/>
    <mergeCell ref="A112:A116"/>
    <mergeCell ref="N112:N116"/>
    <mergeCell ref="N88:N92"/>
    <mergeCell ref="N93:N97"/>
    <mergeCell ref="A88:A92"/>
    <mergeCell ref="A51:A55"/>
    <mergeCell ref="N51:N55"/>
    <mergeCell ref="N56:N60"/>
    <mergeCell ref="A56:A60"/>
    <mergeCell ref="A61:N61"/>
    <mergeCell ref="A62:N62"/>
    <mergeCell ref="N63:N67"/>
    <mergeCell ref="N83:N87"/>
    <mergeCell ref="N122:N126"/>
    <mergeCell ref="A99:N99"/>
    <mergeCell ref="A122:A126"/>
    <mergeCell ref="A117:A121"/>
    <mergeCell ref="A111:N111"/>
    <mergeCell ref="N117:N121"/>
    <mergeCell ref="A100:A104"/>
    <mergeCell ref="A105:A109"/>
    <mergeCell ref="N105:N109"/>
    <mergeCell ref="N100:N104"/>
    <mergeCell ref="A110:N110"/>
    <mergeCell ref="A137:A141"/>
    <mergeCell ref="N137:N141"/>
    <mergeCell ref="A127:A131"/>
    <mergeCell ref="N127:N131"/>
    <mergeCell ref="N159:N163"/>
    <mergeCell ref="A152:N152"/>
    <mergeCell ref="N147:N151"/>
    <mergeCell ref="A154:A158"/>
    <mergeCell ref="N154:N158"/>
    <mergeCell ref="A147:A151"/>
    <mergeCell ref="A132:A136"/>
    <mergeCell ref="N132:N136"/>
    <mergeCell ref="A142:A146"/>
    <mergeCell ref="N142:N146"/>
    <mergeCell ref="N189:N193"/>
    <mergeCell ref="N194:N198"/>
    <mergeCell ref="N199:N203"/>
    <mergeCell ref="N204:N208"/>
    <mergeCell ref="A184:A188"/>
    <mergeCell ref="N184:N188"/>
    <mergeCell ref="A204:A208"/>
    <mergeCell ref="A194:A198"/>
    <mergeCell ref="A199:A203"/>
    <mergeCell ref="A189:A193"/>
    <mergeCell ref="A174:A178"/>
    <mergeCell ref="A179:A183"/>
    <mergeCell ref="N179:N183"/>
    <mergeCell ref="A153:N153"/>
    <mergeCell ref="A159:A163"/>
    <mergeCell ref="N174:N178"/>
    <mergeCell ref="N169:N173"/>
    <mergeCell ref="N164:N168"/>
    <mergeCell ref="A164:A168"/>
    <mergeCell ref="A169:A173"/>
    <mergeCell ref="A63:A67"/>
    <mergeCell ref="A83:A87"/>
    <mergeCell ref="A68:A72"/>
    <mergeCell ref="N68:N72"/>
    <mergeCell ref="A73:A77"/>
    <mergeCell ref="N73:N77"/>
    <mergeCell ref="A78:A82"/>
    <mergeCell ref="N78:N82"/>
    <mergeCell ref="N46:N50"/>
    <mergeCell ref="N6:N7"/>
    <mergeCell ref="A17:A21"/>
    <mergeCell ref="C6:C7"/>
    <mergeCell ref="D6:M6"/>
    <mergeCell ref="N27:N31"/>
    <mergeCell ref="A46:A50"/>
    <mergeCell ref="N34:N38"/>
    <mergeCell ref="A33:N33"/>
    <mergeCell ref="A34:A38"/>
    <mergeCell ref="A45:N45"/>
    <mergeCell ref="A32:N32"/>
    <mergeCell ref="A9:N9"/>
    <mergeCell ref="A22:A26"/>
    <mergeCell ref="N22:N26"/>
    <mergeCell ref="A44:N44"/>
    <mergeCell ref="A27:A31"/>
    <mergeCell ref="A6:A7"/>
    <mergeCell ref="A39:A43"/>
    <mergeCell ref="N39:N43"/>
    <mergeCell ref="A4:N4"/>
    <mergeCell ref="A5:N5"/>
    <mergeCell ref="A10:N10"/>
    <mergeCell ref="B6:B7"/>
    <mergeCell ref="N12:N16"/>
    <mergeCell ref="A11:N11"/>
    <mergeCell ref="A12:A16"/>
    <mergeCell ref="N17:N21"/>
  </mergeCells>
  <pageMargins left="1.3779527559055118" right="0.59055118110236227" top="1.1811023622047245" bottom="0.78740157480314965" header="0.31496062992125984" footer="0.31496062992125984"/>
  <pageSetup paperSize="8" scale="66" firstPageNumber="3" fitToHeight="0" orientation="landscape" useFirstPageNumber="1" r:id="rId1"/>
  <headerFooter>
    <oddHeader>&amp;C&amp;"Times New Roman,обычный"&amp;10
&amp;P</oddHeader>
  </headerFooter>
  <rowBreaks count="5" manualBreakCount="5">
    <brk id="43" max="13" man="1"/>
    <brk id="82" max="13" man="1"/>
    <brk id="121" max="13" man="1"/>
    <brk id="163" max="13" man="1"/>
    <brk id="20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Соломина Дарья Евгеньевна</dc:creator>
  <cp:lastModifiedBy>Тертышникова Екатерина Геннадьевна</cp:lastModifiedBy>
  <cp:lastPrinted>2021-03-29T11:17:50Z</cp:lastPrinted>
  <dcterms:created xsi:type="dcterms:W3CDTF">2017-02-14T13:54:04Z</dcterms:created>
  <dcterms:modified xsi:type="dcterms:W3CDTF">2021-04-07T11:41:33Z</dcterms:modified>
</cp:coreProperties>
</file>