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bookViews>
    <workbookView xWindow="0" yWindow="0" windowWidth="28080" windowHeight="10845"/>
  </bookViews>
  <sheets>
    <sheet name="Лист1" sheetId="20" r:id="rId1"/>
  </sheets>
  <definedNames>
    <definedName name="_xlnm.Print_Area" localSheetId="0">Лист1!$A$1:$N$91</definedName>
  </definedNames>
  <calcPr calcId="162913"/>
</workbook>
</file>

<file path=xl/calcChain.xml><?xml version="1.0" encoding="utf-8"?>
<calcChain xmlns="http://schemas.openxmlformats.org/spreadsheetml/2006/main">
  <c r="F91" i="20" l="1"/>
  <c r="F90" i="20" s="1"/>
  <c r="E91" i="20"/>
  <c r="D91" i="20"/>
  <c r="D90" i="20" s="1"/>
  <c r="E90" i="20"/>
  <c r="M89" i="20"/>
  <c r="L89" i="20"/>
  <c r="L88" i="20" s="1"/>
  <c r="K89" i="20"/>
  <c r="J89" i="20"/>
  <c r="J88" i="20" s="1"/>
  <c r="I89" i="20"/>
  <c r="H89" i="20"/>
  <c r="H88" i="20" s="1"/>
  <c r="G89" i="20"/>
  <c r="F89" i="20"/>
  <c r="F88" i="20" s="1"/>
  <c r="E89" i="20"/>
  <c r="D89" i="20"/>
  <c r="C89" i="20" s="1"/>
  <c r="M88" i="20"/>
  <c r="K88" i="20"/>
  <c r="I88" i="20"/>
  <c r="G88" i="20"/>
  <c r="E88" i="20"/>
  <c r="M87" i="20"/>
  <c r="L87" i="20"/>
  <c r="L85" i="20" s="1"/>
  <c r="K87" i="20"/>
  <c r="J87" i="20"/>
  <c r="I87" i="20"/>
  <c r="H87" i="20"/>
  <c r="G87" i="20"/>
  <c r="F87" i="20"/>
  <c r="E87" i="20"/>
  <c r="D87" i="20"/>
  <c r="C87" i="20" s="1"/>
  <c r="M86" i="20"/>
  <c r="M85" i="20" s="1"/>
  <c r="L86" i="20"/>
  <c r="K86" i="20"/>
  <c r="K85" i="20" s="1"/>
  <c r="J86" i="20"/>
  <c r="I86" i="20"/>
  <c r="I85" i="20" s="1"/>
  <c r="H86" i="20"/>
  <c r="G86" i="20"/>
  <c r="G85" i="20" s="1"/>
  <c r="F86" i="20"/>
  <c r="E86" i="20"/>
  <c r="E85" i="20" s="1"/>
  <c r="D86" i="20"/>
  <c r="C86" i="20"/>
  <c r="J85" i="20"/>
  <c r="H85" i="20"/>
  <c r="F85" i="20"/>
  <c r="D85" i="20"/>
  <c r="L83" i="20"/>
  <c r="J83" i="20"/>
  <c r="H83" i="20"/>
  <c r="F83" i="20"/>
  <c r="D83" i="20"/>
  <c r="C81" i="20"/>
  <c r="M80" i="20"/>
  <c r="L80" i="20"/>
  <c r="K80" i="20"/>
  <c r="J80" i="20"/>
  <c r="I80" i="20"/>
  <c r="H80" i="20"/>
  <c r="G80" i="20"/>
  <c r="F80" i="20"/>
  <c r="E80" i="20"/>
  <c r="D80" i="20"/>
  <c r="C80" i="20"/>
  <c r="C79" i="20"/>
  <c r="M78" i="20"/>
  <c r="L78" i="20"/>
  <c r="K78" i="20"/>
  <c r="J78" i="20"/>
  <c r="I78" i="20"/>
  <c r="H78" i="20"/>
  <c r="G78" i="20"/>
  <c r="F78" i="20"/>
  <c r="E78" i="20"/>
  <c r="D78" i="20"/>
  <c r="C78" i="20"/>
  <c r="C77" i="20"/>
  <c r="M76" i="20"/>
  <c r="L76" i="20"/>
  <c r="K76" i="20"/>
  <c r="J76" i="20"/>
  <c r="I76" i="20"/>
  <c r="H76" i="20"/>
  <c r="G76" i="20"/>
  <c r="F76" i="20"/>
  <c r="E76" i="20"/>
  <c r="D76" i="20"/>
  <c r="C76" i="20"/>
  <c r="L75" i="20"/>
  <c r="L91" i="20" s="1"/>
  <c r="L90" i="20" s="1"/>
  <c r="J75" i="20"/>
  <c r="J71" i="20" s="1"/>
  <c r="J70" i="20" s="1"/>
  <c r="H75" i="20"/>
  <c r="H91" i="20" s="1"/>
  <c r="H90" i="20" s="1"/>
  <c r="L74" i="20"/>
  <c r="J74" i="20"/>
  <c r="H74" i="20"/>
  <c r="F74" i="20"/>
  <c r="E74" i="20"/>
  <c r="D74" i="20"/>
  <c r="C73" i="20"/>
  <c r="M72" i="20"/>
  <c r="L72" i="20"/>
  <c r="K72" i="20"/>
  <c r="J72" i="20"/>
  <c r="I72" i="20"/>
  <c r="H72" i="20"/>
  <c r="G72" i="20"/>
  <c r="F72" i="20"/>
  <c r="E72" i="20"/>
  <c r="D72" i="20"/>
  <c r="C72" i="20" s="1"/>
  <c r="F71" i="20"/>
  <c r="E71" i="20"/>
  <c r="E70" i="20" s="1"/>
  <c r="D71" i="20"/>
  <c r="F70" i="20"/>
  <c r="D70" i="20"/>
  <c r="C69" i="20"/>
  <c r="C68" i="20"/>
  <c r="M67" i="20"/>
  <c r="L67" i="20"/>
  <c r="K67" i="20"/>
  <c r="J67" i="20"/>
  <c r="I67" i="20"/>
  <c r="H67" i="20"/>
  <c r="G67" i="20"/>
  <c r="F67" i="20"/>
  <c r="E67" i="20"/>
  <c r="C67" i="20" s="1"/>
  <c r="D67" i="20"/>
  <c r="M66" i="20"/>
  <c r="L66" i="20"/>
  <c r="L64" i="20" s="1"/>
  <c r="K66" i="20"/>
  <c r="J66" i="20"/>
  <c r="I66" i="20"/>
  <c r="H66" i="20"/>
  <c r="H64" i="20" s="1"/>
  <c r="G66" i="20"/>
  <c r="F66" i="20"/>
  <c r="E66" i="20"/>
  <c r="D66" i="20"/>
  <c r="C66" i="20" s="1"/>
  <c r="M65" i="20"/>
  <c r="M83" i="20" s="1"/>
  <c r="L65" i="20"/>
  <c r="K65" i="20"/>
  <c r="K64" i="20" s="1"/>
  <c r="J65" i="20"/>
  <c r="I65" i="20"/>
  <c r="I83" i="20" s="1"/>
  <c r="H65" i="20"/>
  <c r="G65" i="20"/>
  <c r="G64" i="20" s="1"/>
  <c r="F65" i="20"/>
  <c r="E65" i="20"/>
  <c r="E83" i="20" s="1"/>
  <c r="D65" i="20"/>
  <c r="C65" i="20"/>
  <c r="J64" i="20"/>
  <c r="F64" i="20"/>
  <c r="C63" i="20"/>
  <c r="M62" i="20"/>
  <c r="L62" i="20"/>
  <c r="K62" i="20"/>
  <c r="J62" i="20"/>
  <c r="I62" i="20"/>
  <c r="H62" i="20"/>
  <c r="G62" i="20"/>
  <c r="F62" i="20"/>
  <c r="E62" i="20"/>
  <c r="D62" i="20"/>
  <c r="C62" i="20" s="1"/>
  <c r="C61" i="20"/>
  <c r="M60" i="20"/>
  <c r="L60" i="20"/>
  <c r="K60" i="20"/>
  <c r="J60" i="20"/>
  <c r="I60" i="20"/>
  <c r="H60" i="20"/>
  <c r="G60" i="20"/>
  <c r="F60" i="20"/>
  <c r="E60" i="20"/>
  <c r="D60" i="20"/>
  <c r="C60" i="20" s="1"/>
  <c r="C59" i="20"/>
  <c r="M58" i="20"/>
  <c r="L58" i="20"/>
  <c r="K58" i="20"/>
  <c r="J58" i="20"/>
  <c r="I58" i="20"/>
  <c r="H58" i="20"/>
  <c r="G58" i="20"/>
  <c r="F58" i="20"/>
  <c r="E58" i="20"/>
  <c r="D58" i="20"/>
  <c r="C58" i="20" s="1"/>
  <c r="C57" i="20"/>
  <c r="M56" i="20"/>
  <c r="L56" i="20"/>
  <c r="K56" i="20"/>
  <c r="J56" i="20"/>
  <c r="I56" i="20"/>
  <c r="H56" i="20"/>
  <c r="G56" i="20"/>
  <c r="F56" i="20"/>
  <c r="E56" i="20"/>
  <c r="D56" i="20"/>
  <c r="C56" i="20" s="1"/>
  <c r="C55" i="20"/>
  <c r="M54" i="20"/>
  <c r="L54" i="20"/>
  <c r="K54" i="20"/>
  <c r="J54" i="20"/>
  <c r="I54" i="20"/>
  <c r="H54" i="20"/>
  <c r="G54" i="20"/>
  <c r="F54" i="20"/>
  <c r="E54" i="20"/>
  <c r="D54" i="20"/>
  <c r="C54" i="20" s="1"/>
  <c r="C53" i="20"/>
  <c r="M52" i="20"/>
  <c r="L52" i="20"/>
  <c r="K52" i="20"/>
  <c r="J52" i="20"/>
  <c r="I52" i="20"/>
  <c r="H52" i="20"/>
  <c r="G52" i="20"/>
  <c r="F52" i="20"/>
  <c r="E52" i="20"/>
  <c r="D52" i="20"/>
  <c r="C52" i="20" s="1"/>
  <c r="C51" i="20"/>
  <c r="M50" i="20"/>
  <c r="L50" i="20"/>
  <c r="K50" i="20"/>
  <c r="J50" i="20"/>
  <c r="I50" i="20"/>
  <c r="H50" i="20"/>
  <c r="G50" i="20"/>
  <c r="F50" i="20"/>
  <c r="E50" i="20"/>
  <c r="D50" i="20"/>
  <c r="C50" i="20" s="1"/>
  <c r="C49" i="20"/>
  <c r="M48" i="20"/>
  <c r="L48" i="20"/>
  <c r="K48" i="20"/>
  <c r="J48" i="20"/>
  <c r="I48" i="20"/>
  <c r="H48" i="20"/>
  <c r="G48" i="20"/>
  <c r="F48" i="20"/>
  <c r="E48" i="20"/>
  <c r="D48" i="20"/>
  <c r="C48" i="20" s="1"/>
  <c r="C47" i="20"/>
  <c r="M46" i="20"/>
  <c r="L46" i="20"/>
  <c r="K46" i="20"/>
  <c r="J46" i="20"/>
  <c r="I46" i="20"/>
  <c r="H46" i="20"/>
  <c r="G46" i="20"/>
  <c r="F46" i="20"/>
  <c r="E46" i="20"/>
  <c r="D46" i="20"/>
  <c r="C46" i="20" s="1"/>
  <c r="C45" i="20"/>
  <c r="M44" i="20"/>
  <c r="L44" i="20"/>
  <c r="K44" i="20"/>
  <c r="J44" i="20"/>
  <c r="I44" i="20"/>
  <c r="H44" i="20"/>
  <c r="G44" i="20"/>
  <c r="F44" i="20"/>
  <c r="E44" i="20"/>
  <c r="D44" i="20"/>
  <c r="C44" i="20" s="1"/>
  <c r="C43" i="20"/>
  <c r="M42" i="20"/>
  <c r="L42" i="20"/>
  <c r="K42" i="20"/>
  <c r="J42" i="20"/>
  <c r="I42" i="20"/>
  <c r="H42" i="20"/>
  <c r="G42" i="20"/>
  <c r="F42" i="20"/>
  <c r="E42" i="20"/>
  <c r="D42" i="20"/>
  <c r="C42" i="20" s="1"/>
  <c r="M41" i="20"/>
  <c r="M40" i="20" s="1"/>
  <c r="L41" i="20"/>
  <c r="K41" i="20"/>
  <c r="K40" i="20" s="1"/>
  <c r="J41" i="20"/>
  <c r="I41" i="20"/>
  <c r="I40" i="20" s="1"/>
  <c r="H41" i="20"/>
  <c r="G41" i="20"/>
  <c r="G40" i="20" s="1"/>
  <c r="F41" i="20"/>
  <c r="E41" i="20"/>
  <c r="E40" i="20" s="1"/>
  <c r="D41" i="20"/>
  <c r="L40" i="20"/>
  <c r="J40" i="20"/>
  <c r="H40" i="20"/>
  <c r="F40" i="20"/>
  <c r="D40" i="20"/>
  <c r="C40" i="20" s="1"/>
  <c r="C39" i="20"/>
  <c r="M38" i="20"/>
  <c r="L38" i="20"/>
  <c r="K38" i="20"/>
  <c r="J38" i="20"/>
  <c r="I38" i="20"/>
  <c r="H38" i="20"/>
  <c r="G38" i="20"/>
  <c r="F38" i="20"/>
  <c r="E38" i="20"/>
  <c r="D38" i="20"/>
  <c r="C38" i="20" s="1"/>
  <c r="C37" i="20"/>
  <c r="M36" i="20"/>
  <c r="L36" i="20"/>
  <c r="K36" i="20"/>
  <c r="J36" i="20"/>
  <c r="I36" i="20"/>
  <c r="H36" i="20"/>
  <c r="G36" i="20"/>
  <c r="F36" i="20"/>
  <c r="E36" i="20"/>
  <c r="D36" i="20"/>
  <c r="C36" i="20" s="1"/>
  <c r="C35" i="20"/>
  <c r="M34" i="20"/>
  <c r="L34" i="20"/>
  <c r="K34" i="20"/>
  <c r="J34" i="20"/>
  <c r="I34" i="20"/>
  <c r="H34" i="20"/>
  <c r="G34" i="20"/>
  <c r="F34" i="20"/>
  <c r="E34" i="20"/>
  <c r="D34" i="20"/>
  <c r="C34" i="20" s="1"/>
  <c r="C33" i="20"/>
  <c r="M32" i="20"/>
  <c r="L32" i="20"/>
  <c r="K32" i="20"/>
  <c r="J32" i="20"/>
  <c r="I32" i="20"/>
  <c r="H32" i="20"/>
  <c r="G32" i="20"/>
  <c r="F32" i="20"/>
  <c r="E32" i="20"/>
  <c r="D32" i="20"/>
  <c r="C32" i="20" s="1"/>
  <c r="C31" i="20"/>
  <c r="M30" i="20"/>
  <c r="L30" i="20"/>
  <c r="K30" i="20"/>
  <c r="J30" i="20"/>
  <c r="I30" i="20"/>
  <c r="H30" i="20"/>
  <c r="G30" i="20"/>
  <c r="F30" i="20"/>
  <c r="E30" i="20"/>
  <c r="D30" i="20"/>
  <c r="C30" i="20" s="1"/>
  <c r="C29" i="20"/>
  <c r="M28" i="20"/>
  <c r="L28" i="20"/>
  <c r="K28" i="20"/>
  <c r="J28" i="20"/>
  <c r="I28" i="20"/>
  <c r="H28" i="20"/>
  <c r="G28" i="20"/>
  <c r="F28" i="20"/>
  <c r="E28" i="20"/>
  <c r="D28" i="20"/>
  <c r="C28" i="20" s="1"/>
  <c r="C27" i="20"/>
  <c r="M26" i="20"/>
  <c r="L26" i="20"/>
  <c r="K26" i="20"/>
  <c r="J26" i="20"/>
  <c r="I26" i="20"/>
  <c r="H26" i="20"/>
  <c r="G26" i="20"/>
  <c r="F26" i="20"/>
  <c r="E26" i="20"/>
  <c r="D26" i="20"/>
  <c r="C26" i="20" s="1"/>
  <c r="C25" i="20"/>
  <c r="M24" i="20"/>
  <c r="L24" i="20"/>
  <c r="K24" i="20"/>
  <c r="J24" i="20"/>
  <c r="I24" i="20"/>
  <c r="H24" i="20"/>
  <c r="G24" i="20"/>
  <c r="F24" i="20"/>
  <c r="E24" i="20"/>
  <c r="D24" i="20"/>
  <c r="C24" i="20" s="1"/>
  <c r="C23" i="20"/>
  <c r="M22" i="20"/>
  <c r="L22" i="20"/>
  <c r="K22" i="20"/>
  <c r="J22" i="20"/>
  <c r="I22" i="20"/>
  <c r="H22" i="20"/>
  <c r="G22" i="20"/>
  <c r="F22" i="20"/>
  <c r="E22" i="20"/>
  <c r="D22" i="20"/>
  <c r="C22" i="20" s="1"/>
  <c r="C21" i="20"/>
  <c r="M20" i="20"/>
  <c r="L20" i="20"/>
  <c r="K20" i="20"/>
  <c r="J20" i="20"/>
  <c r="I20" i="20"/>
  <c r="H20" i="20"/>
  <c r="G20" i="20"/>
  <c r="F20" i="20"/>
  <c r="E20" i="20"/>
  <c r="D20" i="20"/>
  <c r="C20" i="20" s="1"/>
  <c r="C19" i="20"/>
  <c r="M18" i="20"/>
  <c r="L18" i="20"/>
  <c r="K18" i="20"/>
  <c r="J18" i="20"/>
  <c r="I18" i="20"/>
  <c r="H18" i="20"/>
  <c r="G18" i="20"/>
  <c r="F18" i="20"/>
  <c r="E18" i="20"/>
  <c r="D18" i="20"/>
  <c r="C18" i="20" s="1"/>
  <c r="M17" i="20"/>
  <c r="M16" i="20" s="1"/>
  <c r="L17" i="20"/>
  <c r="K17" i="20"/>
  <c r="K16" i="20" s="1"/>
  <c r="J17" i="20"/>
  <c r="I17" i="20"/>
  <c r="I16" i="20" s="1"/>
  <c r="H17" i="20"/>
  <c r="G17" i="20"/>
  <c r="G16" i="20" s="1"/>
  <c r="F17" i="20"/>
  <c r="E17" i="20"/>
  <c r="E16" i="20" s="1"/>
  <c r="D17" i="20"/>
  <c r="L16" i="20"/>
  <c r="J16" i="20"/>
  <c r="H16" i="20"/>
  <c r="F16" i="20"/>
  <c r="D16" i="20"/>
  <c r="C16" i="20" s="1"/>
  <c r="C15" i="20"/>
  <c r="M14" i="20"/>
  <c r="L14" i="20"/>
  <c r="K14" i="20"/>
  <c r="J14" i="20"/>
  <c r="I14" i="20"/>
  <c r="H14" i="20"/>
  <c r="G14" i="20"/>
  <c r="F14" i="20"/>
  <c r="E14" i="20"/>
  <c r="D14" i="20"/>
  <c r="C14" i="20" s="1"/>
  <c r="M13" i="20"/>
  <c r="M12" i="20" s="1"/>
  <c r="L13" i="20"/>
  <c r="K13" i="20"/>
  <c r="K12" i="20" s="1"/>
  <c r="J13" i="20"/>
  <c r="J84" i="20" s="1"/>
  <c r="I13" i="20"/>
  <c r="I12" i="20" s="1"/>
  <c r="H13" i="20"/>
  <c r="G13" i="20"/>
  <c r="G12" i="20" s="1"/>
  <c r="F13" i="20"/>
  <c r="F84" i="20" s="1"/>
  <c r="E13" i="20"/>
  <c r="E12" i="20" s="1"/>
  <c r="D13" i="20"/>
  <c r="D84" i="20" s="1"/>
  <c r="L12" i="20"/>
  <c r="J12" i="20"/>
  <c r="H12" i="20"/>
  <c r="F12" i="20"/>
  <c r="D12" i="20"/>
  <c r="B8" i="20"/>
  <c r="C8" i="20" s="1"/>
  <c r="D8" i="20" s="1"/>
  <c r="E8" i="20" s="1"/>
  <c r="F8" i="20" s="1"/>
  <c r="G8" i="20" s="1"/>
  <c r="H8" i="20" s="1"/>
  <c r="I8" i="20" s="1"/>
  <c r="J8" i="20" s="1"/>
  <c r="K8" i="20" s="1"/>
  <c r="L8" i="20" s="1"/>
  <c r="M8" i="20" s="1"/>
  <c r="N8" i="20" s="1"/>
  <c r="D82" i="20" l="1"/>
  <c r="F82" i="20"/>
  <c r="C85" i="20"/>
  <c r="C12" i="20"/>
  <c r="J82" i="20"/>
  <c r="C13" i="20"/>
  <c r="C41" i="20"/>
  <c r="D64" i="20"/>
  <c r="C64" i="20" s="1"/>
  <c r="J91" i="20"/>
  <c r="J90" i="20" s="1"/>
  <c r="E64" i="20"/>
  <c r="I64" i="20"/>
  <c r="M64" i="20"/>
  <c r="H71" i="20"/>
  <c r="H70" i="20" s="1"/>
  <c r="L71" i="20"/>
  <c r="L70" i="20" s="1"/>
  <c r="I75" i="20"/>
  <c r="M75" i="20"/>
  <c r="C83" i="20"/>
  <c r="G83" i="20"/>
  <c r="K83" i="20"/>
  <c r="D88" i="20"/>
  <c r="C88" i="20" s="1"/>
  <c r="C17" i="20"/>
  <c r="E84" i="20"/>
  <c r="E82" i="20" s="1"/>
  <c r="G75" i="20"/>
  <c r="K75" i="20"/>
  <c r="G74" i="20" l="1"/>
  <c r="C75" i="20"/>
  <c r="G91" i="20"/>
  <c r="G71" i="20"/>
  <c r="H84" i="20"/>
  <c r="H82" i="20" s="1"/>
  <c r="M91" i="20"/>
  <c r="M90" i="20" s="1"/>
  <c r="M71" i="20"/>
  <c r="M74" i="20"/>
  <c r="K74" i="20"/>
  <c r="K91" i="20"/>
  <c r="K90" i="20" s="1"/>
  <c r="K71" i="20"/>
  <c r="I91" i="20"/>
  <c r="I90" i="20" s="1"/>
  <c r="I71" i="20"/>
  <c r="I74" i="20"/>
  <c r="L84" i="20"/>
  <c r="L82" i="20" s="1"/>
  <c r="K70" i="20" l="1"/>
  <c r="K84" i="20"/>
  <c r="K82" i="20" s="1"/>
  <c r="M70" i="20"/>
  <c r="M84" i="20"/>
  <c r="M82" i="20" s="1"/>
  <c r="G70" i="20"/>
  <c r="C70" i="20" s="1"/>
  <c r="G84" i="20"/>
  <c r="C71" i="20"/>
  <c r="G90" i="20"/>
  <c r="C90" i="20" s="1"/>
  <c r="C91" i="20"/>
  <c r="C74" i="20"/>
  <c r="I70" i="20"/>
  <c r="I84" i="20"/>
  <c r="I82" i="20" s="1"/>
  <c r="C84" i="20" l="1"/>
  <c r="G82" i="20"/>
  <c r="C82" i="20" s="1"/>
</calcChain>
</file>

<file path=xl/sharedStrings.xml><?xml version="1.0" encoding="utf-8"?>
<sst xmlns="http://schemas.openxmlformats.org/spreadsheetml/2006/main" count="177" uniqueCount="66">
  <si>
    <t>Всего, в том числе:</t>
  </si>
  <si>
    <t xml:space="preserve">Источники финансирования </t>
  </si>
  <si>
    <t xml:space="preserve">Наименование </t>
  </si>
  <si>
    <t>Объем финансирования (всего, руб.)</t>
  </si>
  <si>
    <t>х</t>
  </si>
  <si>
    <t>Подпрограмма 6 «Развитие инфраструктуры отрасли культуры»</t>
  </si>
  <si>
    <t>2021 год</t>
  </si>
  <si>
    <t>2022 год</t>
  </si>
  <si>
    <t>2023 год</t>
  </si>
  <si>
    <t>2024 год</t>
  </si>
  <si>
    <t>2025 год</t>
  </si>
  <si>
    <t>2026 год</t>
  </si>
  <si>
    <t>2027 год</t>
  </si>
  <si>
    <t>2028 год</t>
  </si>
  <si>
    <t>2029 год</t>
  </si>
  <si>
    <t>2030 год</t>
  </si>
  <si>
    <t>за счет средств межбюджетных трансфертов из окружного бюджета</t>
  </si>
  <si>
    <t>за счет средств из местного бюджета</t>
  </si>
  <si>
    <t>Задача 6. Развитие инфраструктуры отрасли, совершенствование материально-технической базы, формирование условий для беспрепятственного доступа людей с ограниченными возможностями здоровья к приоритетным объектам культуры</t>
  </si>
  <si>
    <t xml:space="preserve">Основное мероприятие 6.1. 
Строительство объектов, предназначенных для размещения муниципальных учреждений культуры
</t>
  </si>
  <si>
    <t>Мероприятие 6.1.1
Детская школа искусств в 25 мкр.</t>
  </si>
  <si>
    <t>Мероприятие 6.2.1.
МАУ "Сургутская филармония"</t>
  </si>
  <si>
    <t>Мероприятие 6.2.2.
МБУК "Централизованная библиотечная система", библиотека № 25, ул. Островского, 3</t>
  </si>
  <si>
    <t>Мероприятие 6.2.3.
МБУК "Централизованная библиотечная система", библиотека № 5 , пр. Мира, 35</t>
  </si>
  <si>
    <t>Мероприятие 6.2.4.
МБУК "Централизованная библиотечная система", библиотека № 21, ул. Бажова, 17</t>
  </si>
  <si>
    <t>Мероприятие 6.2.5.
МБУК "Сургутский кравеведческий музей"</t>
  </si>
  <si>
    <t>Мероприятие 6.2.6.
МБУ ИКЦ "Старый Сургут"</t>
  </si>
  <si>
    <t>Основное мероприятие  6.3. 
Обеспечение условий лицам с ограниченными возможностями здоровья для беспрепятственного доступа к объектам культуры посредством проведения капитального ремонта</t>
  </si>
  <si>
    <t>Мероприятие  6.3.2. 
МБУ ДО "Детская художественная школа № 1 им. Л.А. Горды", ул. Энгельса, 7, г. Сургут</t>
  </si>
  <si>
    <t>Мероприятие  6.3.5. 
МБУК "Централизованная библиотечная система". Центральная городская библиотека, ул. Республики, 78/1, г. Сургут</t>
  </si>
  <si>
    <t>Мероприятие  6.3.6. 
МБУ ИКЦ "Старый Сургут", ул. Энергетиков, 2 (строительство туалета с учетом ММГН)</t>
  </si>
  <si>
    <t>Мероприятие 6.3.7. 
МБУК "Централизованная библиотечная система", библиотека № 21, ул. Бажова, 17</t>
  </si>
  <si>
    <t>Мероприятие  6.3.9. 
МАУ "Городской культурный центр", 
ДК "Строитель"</t>
  </si>
  <si>
    <t>Таблица 4</t>
  </si>
  <si>
    <t>Основное мероприятие 6.5.
Организация выполнения отдельных функций
по текущему ремонту зданий, сооружений, инженерных систем муниципальных учреждений</t>
  </si>
  <si>
    <t>Мероприятие 6.5.1.
Организация выполнения отдельных функций
по текущему ремонту зданий, сооружений, инженерных систем муниципальных общедоступных библиотек</t>
  </si>
  <si>
    <t>Мероприятие 6.5.2.
Организация выполнения отдельных функций
по текущему ремонту зданий, сооружений, инженерных систем муниципальных музейных учреждений</t>
  </si>
  <si>
    <t>Мероприятие 6.5.3.
Организация выполнения отдельных функций
по текущему ремонту зданий, сооружений, помещений, инженерных систем муниципальных детских школ искусств</t>
  </si>
  <si>
    <t>Общий объем финансирования программы</t>
  </si>
  <si>
    <t>Мероприятие 6.5.4.
Организация выполнения отдельных функций
по текущему ремонту зданий, сооружений, помещений, инженерных систем муниципальных учреждений культурно-досугового типа по направлению: организация досуга, самодеятельное народное творчество 
и народные художественные промыслы</t>
  </si>
  <si>
    <t>Объем финансирования администратора - комитета культуры и туризма</t>
  </si>
  <si>
    <t>Объем финансирования соадминистратора - департамента архитектуры и градостроительства</t>
  </si>
  <si>
    <t>Объем финансирования соадминистратора - департамента городского хозяйства</t>
  </si>
  <si>
    <t>ДАиГ
(соадминистратор)</t>
  </si>
  <si>
    <t>ДГХ
(соадминистратор)</t>
  </si>
  <si>
    <t>ККиТ
(администратор)</t>
  </si>
  <si>
    <t>Основное мероприятие 6.6.
Организация выполнения отдельных функций
по  благоустройству территории муниципальных учреждений</t>
  </si>
  <si>
    <t>Ответственный администратор (соадминистратор)</t>
  </si>
  <si>
    <t>Дополнительная потребность в объеме финансирования муниципальной программы "Развитие культуры и туризма в городе Сургуте на период до 2030 года"</t>
  </si>
  <si>
    <t>Цель программы: Создание условий для обеспечения доступа жителей к культурным ценностям и услугам, способствующим повышению качества жизни населения и формированию туристской привлекательности Сургута</t>
  </si>
  <si>
    <t>В том числе по годам</t>
  </si>
  <si>
    <t>Мероприятие 6.2.8.
МАУ "Многофункциональный культурно-досуговый центр"</t>
  </si>
  <si>
    <t>Мероприятие 6.2.9.
МБУ ДО "Детская школа искусств № 1"</t>
  </si>
  <si>
    <t>Мероприятие 6.2.10.
МАУ "Театр актера и куклы "Петрушка". Реконструкция</t>
  </si>
  <si>
    <t>Мероприятие  6.3.10. 
МБУ ДО "Детская школа искусств № 2",                                 ул. Привокзальная, 32</t>
  </si>
  <si>
    <t xml:space="preserve">Основное мероприятие 6.4. Приобретение нежилого здания для размещения детской школы искусств </t>
  </si>
  <si>
    <t>Приложение 2
к постановлению 
Администрации города
от ___________________ № _______________</t>
  </si>
  <si>
    <t>Мероприятие  6.3.3. 
МБУ ДО "Детская школа искусств 
им. Г. Кукуевицкого", ул. Ленинградская, 12, 
г. Сургут</t>
  </si>
  <si>
    <t xml:space="preserve">Основное мероприятие 6.2. Реконструкция 
и капитальный ремонт объектов, предназначенных для размещения муниципальных учреждений культуры
</t>
  </si>
  <si>
    <t>Мероприятие 6.2.7.
МБУК "Централизованная библиотечная система", Центральная детская библиотека, 
ул. Дружбы, 11а</t>
  </si>
  <si>
    <t>Мероприятие 6.2.11
МАУ "Городской культурный центр", 
ул. Сибирская, 2, г. Сургут. Реконструкция</t>
  </si>
  <si>
    <t>Мероприятие  6.3.1. 
МБУ ДО "Детская художественная школа № 1 
им. Л.А. Горды", ул. Ленинградская, 10а, 
г. Сургут</t>
  </si>
  <si>
    <t>Мероприятие  6.3.4. 
МБУ ДО "Детская школа искусств № 1", 
ул. 50 лет ВЛКСМ, 6/1, г. Сургут</t>
  </si>
  <si>
    <t>Мероприятие  6.3.8. 
МБУК "Централизованная библиотечная система", Центральная детская библиотека, 
пр. Дружбы, 11а</t>
  </si>
  <si>
    <t>Мероприятие  6.3.11. 
МБУК "Сургутский краеведческий музей", 
ул. 30 лет Победы, 21/2</t>
  </si>
  <si>
    <t>Мероприятие 6.4.1.
Нежилое помещение общей площадью не менее 1300 кв.м. для размещения детской школы искусств. Приобретение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</si>
</sst>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1" formatCode="_-* #,##0\ _₽_-;\-* #,##0\ _₽_-;_-* &quot;-&quot;\ _₽_-;_-@_-"/>
    <numFmt numFmtId="43" formatCode="_-* #,##0.00\ _₽_-;\-* #,##0.00\ _₽_-;_-* &quot;-&quot;??\ _₽_-;_-@_-"/>
    <numFmt numFmtId="164" formatCode="_-* #,##0.00_р_._-;\-* #,##0.00_р_._-;_-* &quot;-&quot;??_р_._-;_-@_-"/>
    <numFmt numFmtId="165" formatCode="000000"/>
    <numFmt numFmtId="166" formatCode="0.0"/>
    <numFmt numFmtId="167" formatCode="#,##0.00\ _₽"/>
  </numFmts>
  <fonts count="8" x14ac:knownFonts="1">
    <font>
      <sz val="10"/>
      <name val="Arial"/>
    </font>
    <font>
      <sz val="10"/>
      <name val="Arial"/>
      <family val="2"/>
      <charset val="204"/>
    </font>
    <font>
      <sz val="10"/>
      <name val="Arial"/>
      <family val="2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i/>
      <sz val="10"/>
      <name val="Arial"/>
      <family val="2"/>
      <charset val="204"/>
    </font>
    <font>
      <sz val="10"/>
      <name val="Times New Roman CE"/>
      <family val="1"/>
      <charset val="238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2" fillId="0" borderId="0"/>
    <xf numFmtId="0" fontId="3" fillId="0" borderId="0"/>
  </cellStyleXfs>
  <cellXfs count="47">
    <xf numFmtId="0" fontId="0" fillId="0" borderId="0" xfId="0"/>
    <xf numFmtId="0" fontId="4" fillId="0" borderId="0" xfId="0" applyFont="1" applyFill="1" applyAlignment="1">
      <alignment horizontal="justify" vertical="top"/>
    </xf>
    <xf numFmtId="3" fontId="4" fillId="0" borderId="0" xfId="0" applyNumberFormat="1" applyFont="1" applyFill="1" applyAlignment="1">
      <alignment horizontal="left" vertical="top"/>
    </xf>
    <xf numFmtId="166" fontId="4" fillId="0" borderId="0" xfId="0" applyNumberFormat="1" applyFont="1" applyFill="1" applyAlignment="1">
      <alignment vertical="top"/>
    </xf>
    <xf numFmtId="0" fontId="1" fillId="0" borderId="0" xfId="0" applyFont="1" applyFill="1" applyBorder="1" applyAlignment="1">
      <alignment vertical="top"/>
    </xf>
    <xf numFmtId="0" fontId="1" fillId="0" borderId="0" xfId="0" applyFont="1" applyFill="1" applyAlignment="1">
      <alignment vertical="top"/>
    </xf>
    <xf numFmtId="0" fontId="4" fillId="0" borderId="0" xfId="0" applyFont="1" applyFill="1" applyBorder="1" applyAlignment="1">
      <alignment vertical="top"/>
    </xf>
    <xf numFmtId="166" fontId="4" fillId="0" borderId="0" xfId="0" applyNumberFormat="1" applyFont="1" applyFill="1" applyBorder="1" applyAlignment="1">
      <alignment vertical="top"/>
    </xf>
    <xf numFmtId="49" fontId="4" fillId="0" borderId="0" xfId="0" applyNumberFormat="1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vertical="top"/>
    </xf>
    <xf numFmtId="0" fontId="1" fillId="0" borderId="0" xfId="0" applyFont="1" applyFill="1" applyBorder="1" applyAlignment="1">
      <alignment horizontal="center" vertical="top"/>
    </xf>
    <xf numFmtId="1" fontId="4" fillId="0" borderId="1" xfId="0" applyNumberFormat="1" applyFont="1" applyFill="1" applyBorder="1" applyAlignment="1">
      <alignment horizontal="center" vertical="top" wrapText="1"/>
    </xf>
    <xf numFmtId="1" fontId="4" fillId="0" borderId="1" xfId="0" applyNumberFormat="1" applyFont="1" applyFill="1" applyBorder="1" applyAlignment="1">
      <alignment horizontal="center" vertical="top"/>
    </xf>
    <xf numFmtId="49" fontId="1" fillId="0" borderId="1" xfId="0" applyNumberFormat="1" applyFont="1" applyFill="1" applyBorder="1" applyAlignment="1">
      <alignment horizontal="center" vertical="top"/>
    </xf>
    <xf numFmtId="43" fontId="1" fillId="0" borderId="1" xfId="0" applyNumberFormat="1" applyFont="1" applyFill="1" applyBorder="1" applyAlignment="1">
      <alignment horizontal="center" vertical="top"/>
    </xf>
    <xf numFmtId="43" fontId="5" fillId="0" borderId="1" xfId="0" applyNumberFormat="1" applyFont="1" applyFill="1" applyBorder="1" applyAlignment="1">
      <alignment vertical="top"/>
    </xf>
    <xf numFmtId="0" fontId="5" fillId="0" borderId="0" xfId="0" applyFont="1" applyFill="1" applyBorder="1" applyAlignment="1">
      <alignment vertical="top"/>
    </xf>
    <xf numFmtId="49" fontId="4" fillId="0" borderId="1" xfId="0" applyNumberFormat="1" applyFont="1" applyFill="1" applyBorder="1" applyAlignment="1">
      <alignment horizontal="left" vertical="top"/>
    </xf>
    <xf numFmtId="41" fontId="5" fillId="0" borderId="1" xfId="0" applyNumberFormat="1" applyFont="1" applyFill="1" applyBorder="1" applyAlignment="1">
      <alignment vertical="top"/>
    </xf>
    <xf numFmtId="41" fontId="5" fillId="0" borderId="0" xfId="0" applyNumberFormat="1" applyFont="1" applyFill="1" applyBorder="1" applyAlignment="1">
      <alignment vertical="top"/>
    </xf>
    <xf numFmtId="167" fontId="1" fillId="0" borderId="0" xfId="0" applyNumberFormat="1" applyFont="1" applyFill="1" applyBorder="1" applyAlignment="1">
      <alignment horizontal="center" vertical="top"/>
    </xf>
    <xf numFmtId="43" fontId="4" fillId="0" borderId="1" xfId="0" applyNumberFormat="1" applyFont="1" applyFill="1" applyBorder="1" applyAlignment="1">
      <alignment horizontal="left" vertical="top" wrapText="1"/>
    </xf>
    <xf numFmtId="43" fontId="1" fillId="0" borderId="1" xfId="0" applyNumberFormat="1" applyFont="1" applyFill="1" applyBorder="1" applyAlignment="1">
      <alignment vertical="top"/>
    </xf>
    <xf numFmtId="0" fontId="1" fillId="0" borderId="0" xfId="0" applyFont="1" applyFill="1" applyAlignment="1">
      <alignment horizontal="justify" vertical="top"/>
    </xf>
    <xf numFmtId="3" fontId="6" fillId="0" borderId="0" xfId="0" applyNumberFormat="1" applyFont="1" applyFill="1" applyAlignment="1">
      <alignment horizontal="left" vertical="top"/>
    </xf>
    <xf numFmtId="166" fontId="6" fillId="0" borderId="0" xfId="0" applyNumberFormat="1" applyFont="1" applyFill="1" applyAlignment="1">
      <alignment vertical="top"/>
    </xf>
    <xf numFmtId="0" fontId="6" fillId="0" borderId="0" xfId="0" applyFont="1" applyFill="1" applyAlignment="1">
      <alignment vertical="top"/>
    </xf>
    <xf numFmtId="164" fontId="1" fillId="0" borderId="0" xfId="0" applyNumberFormat="1" applyFont="1" applyFill="1" applyAlignment="1">
      <alignment horizontal="justify" vertical="top"/>
    </xf>
    <xf numFmtId="43" fontId="4" fillId="0" borderId="1" xfId="0" applyNumberFormat="1" applyFont="1" applyFill="1" applyBorder="1" applyAlignment="1">
      <alignment vertical="top"/>
    </xf>
    <xf numFmtId="4" fontId="4" fillId="0" borderId="0" xfId="0" applyNumberFormat="1" applyFont="1" applyFill="1" applyAlignment="1">
      <alignment vertical="top"/>
    </xf>
    <xf numFmtId="4" fontId="4" fillId="0" borderId="0" xfId="0" applyNumberFormat="1" applyFont="1" applyFill="1" applyAlignment="1"/>
    <xf numFmtId="49" fontId="4" fillId="0" borderId="1" xfId="0" applyNumberFormat="1" applyFont="1" applyFill="1" applyBorder="1" applyAlignment="1">
      <alignment horizontal="left" vertical="top" wrapText="1"/>
    </xf>
    <xf numFmtId="166" fontId="4" fillId="0" borderId="1" xfId="0" applyNumberFormat="1" applyFont="1" applyFill="1" applyBorder="1" applyAlignment="1">
      <alignment horizontal="center" vertical="top" wrapText="1"/>
    </xf>
    <xf numFmtId="43" fontId="4" fillId="0" borderId="1" xfId="0" applyNumberFormat="1" applyFont="1" applyFill="1" applyBorder="1" applyAlignment="1">
      <alignment horizontal="center" vertical="top" wrapText="1"/>
    </xf>
    <xf numFmtId="166" fontId="4" fillId="0" borderId="0" xfId="0" applyNumberFormat="1" applyFont="1" applyFill="1" applyAlignment="1">
      <alignment vertical="top" wrapText="1"/>
    </xf>
    <xf numFmtId="0" fontId="7" fillId="0" borderId="0" xfId="0" applyFont="1" applyFill="1" applyAlignment="1">
      <alignment horizontal="right" vertical="top"/>
    </xf>
    <xf numFmtId="49" fontId="4" fillId="0" borderId="1" xfId="0" applyNumberFormat="1" applyFont="1" applyFill="1" applyBorder="1" applyAlignment="1">
      <alignment horizontal="left" vertical="top" wrapText="1"/>
    </xf>
    <xf numFmtId="49" fontId="4" fillId="0" borderId="1" xfId="0" applyNumberFormat="1" applyFont="1" applyFill="1" applyBorder="1" applyAlignment="1">
      <alignment horizontal="center" vertical="top" wrapText="1"/>
    </xf>
    <xf numFmtId="49" fontId="4" fillId="0" borderId="1" xfId="0" applyNumberFormat="1" applyFont="1" applyFill="1" applyBorder="1" applyAlignment="1">
      <alignment horizontal="center" vertical="top"/>
    </xf>
    <xf numFmtId="43" fontId="4" fillId="0" borderId="1" xfId="0" applyNumberFormat="1" applyFont="1" applyFill="1" applyBorder="1" applyAlignment="1">
      <alignment horizontal="center" vertical="top" wrapText="1"/>
    </xf>
    <xf numFmtId="166" fontId="7" fillId="0" borderId="0" xfId="0" applyNumberFormat="1" applyFont="1" applyFill="1" applyAlignment="1">
      <alignment horizontal="left" vertical="top" wrapText="1"/>
    </xf>
    <xf numFmtId="165" fontId="7" fillId="0" borderId="0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left" wrapText="1"/>
    </xf>
    <xf numFmtId="43" fontId="4" fillId="0" borderId="1" xfId="0" applyNumberFormat="1" applyFont="1" applyFill="1" applyBorder="1" applyAlignment="1">
      <alignment horizontal="center" vertical="top"/>
    </xf>
    <xf numFmtId="0" fontId="4" fillId="0" borderId="1" xfId="0" applyFont="1" applyFill="1" applyBorder="1" applyAlignment="1">
      <alignment horizontal="center" vertical="top" wrapText="1"/>
    </xf>
    <xf numFmtId="3" fontId="4" fillId="0" borderId="1" xfId="0" applyNumberFormat="1" applyFont="1" applyFill="1" applyBorder="1" applyAlignment="1">
      <alignment horizontal="center" vertical="top" wrapText="1"/>
    </xf>
    <xf numFmtId="166" fontId="4" fillId="0" borderId="1" xfId="0" applyNumberFormat="1" applyFont="1" applyFill="1" applyBorder="1" applyAlignment="1">
      <alignment horizontal="center" vertical="top" wrapText="1"/>
    </xf>
  </cellXfs>
  <cellStyles count="4">
    <cellStyle name="Обычный" xfId="0" builtinId="0"/>
    <cellStyle name="Обычный 2" xfId="1"/>
    <cellStyle name="Обычный 3" xfId="2"/>
    <cellStyle name="Обычный 4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EY103"/>
  <sheetViews>
    <sheetView tabSelected="1" view="pageBreakPreview" zoomScale="85" zoomScaleNormal="85" zoomScaleSheetLayoutView="85" workbookViewId="0">
      <pane ySplit="7" topLeftCell="A65" activePane="bottomLeft" state="frozen"/>
      <selection pane="bottomLeft" activeCell="A67" sqref="A67:A69"/>
    </sheetView>
  </sheetViews>
  <sheetFormatPr defaultColWidth="0.140625" defaultRowHeight="12.75" outlineLevelRow="1" x14ac:dyDescent="0.2"/>
  <cols>
    <col min="1" max="1" width="40.28515625" style="23" customWidth="1"/>
    <col min="2" max="2" width="27.7109375" style="24" customWidth="1"/>
    <col min="3" max="3" width="21.140625" style="25" customWidth="1"/>
    <col min="4" max="4" width="16" style="25" bestFit="1" customWidth="1"/>
    <col min="5" max="6" width="17.5703125" style="25" bestFit="1" customWidth="1"/>
    <col min="7" max="7" width="16" style="25" bestFit="1" customWidth="1"/>
    <col min="8" max="9" width="17.5703125" style="25" bestFit="1" customWidth="1"/>
    <col min="10" max="10" width="16" style="25" bestFit="1" customWidth="1"/>
    <col min="11" max="13" width="17.5703125" style="25" bestFit="1" customWidth="1"/>
    <col min="14" max="14" width="17.42578125" style="26" customWidth="1"/>
    <col min="15" max="18" width="0.140625" style="4"/>
    <col min="19" max="20" width="0.140625" style="4" customWidth="1"/>
    <col min="21" max="28" width="0.140625" style="5" customWidth="1"/>
    <col min="29" max="16363" width="0.140625" style="5"/>
    <col min="16364" max="16379" width="0" style="5" hidden="1" customWidth="1"/>
    <col min="16380" max="16384" width="0.140625" style="5" hidden="1" customWidth="1"/>
  </cols>
  <sheetData>
    <row r="1" spans="1:15" ht="86.25" customHeight="1" x14ac:dyDescent="0.2">
      <c r="A1" s="1"/>
      <c r="B1" s="2"/>
      <c r="C1" s="3"/>
      <c r="D1" s="3"/>
      <c r="E1" s="3"/>
      <c r="F1" s="3"/>
      <c r="G1" s="3"/>
      <c r="H1" s="3"/>
      <c r="I1" s="3"/>
      <c r="J1" s="3"/>
      <c r="K1" s="34"/>
      <c r="L1" s="40" t="s">
        <v>56</v>
      </c>
      <c r="M1" s="40"/>
      <c r="N1" s="40"/>
    </row>
    <row r="2" spans="1:15" ht="15.75" x14ac:dyDescent="0.2">
      <c r="A2" s="1"/>
      <c r="B2" s="2"/>
      <c r="C2" s="3"/>
      <c r="D2" s="3"/>
      <c r="E2" s="3"/>
      <c r="F2" s="3"/>
      <c r="G2" s="3"/>
      <c r="H2" s="3"/>
      <c r="I2" s="3"/>
      <c r="J2" s="3"/>
      <c r="K2" s="34"/>
      <c r="L2" s="3"/>
      <c r="M2" s="3"/>
      <c r="N2" s="35" t="s">
        <v>33</v>
      </c>
    </row>
    <row r="3" spans="1:15" x14ac:dyDescent="0.2">
      <c r="A3" s="6"/>
      <c r="B3" s="6"/>
      <c r="C3" s="7"/>
      <c r="D3" s="3"/>
      <c r="E3" s="3"/>
      <c r="F3" s="3"/>
      <c r="G3" s="3"/>
      <c r="H3" s="3"/>
      <c r="I3" s="3"/>
      <c r="J3" s="3"/>
      <c r="K3" s="3"/>
      <c r="L3" s="3"/>
      <c r="M3" s="3"/>
      <c r="N3" s="6"/>
    </row>
    <row r="4" spans="1:15" ht="15.75" x14ac:dyDescent="0.2">
      <c r="A4" s="41" t="s">
        <v>48</v>
      </c>
      <c r="B4" s="41"/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</row>
    <row r="5" spans="1:15" x14ac:dyDescent="0.2">
      <c r="A5" s="8"/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</row>
    <row r="6" spans="1:15" s="10" customFormat="1" ht="28.5" customHeight="1" x14ac:dyDescent="0.2">
      <c r="A6" s="44" t="s">
        <v>2</v>
      </c>
      <c r="B6" s="45" t="s">
        <v>1</v>
      </c>
      <c r="C6" s="46" t="s">
        <v>3</v>
      </c>
      <c r="D6" s="44" t="s">
        <v>50</v>
      </c>
      <c r="E6" s="44"/>
      <c r="F6" s="44"/>
      <c r="G6" s="44"/>
      <c r="H6" s="44"/>
      <c r="I6" s="44"/>
      <c r="J6" s="44"/>
      <c r="K6" s="44"/>
      <c r="L6" s="44"/>
      <c r="M6" s="44"/>
      <c r="N6" s="44" t="s">
        <v>47</v>
      </c>
      <c r="O6" s="9"/>
    </row>
    <row r="7" spans="1:15" s="10" customFormat="1" x14ac:dyDescent="0.2">
      <c r="A7" s="44"/>
      <c r="B7" s="45"/>
      <c r="C7" s="46"/>
      <c r="D7" s="32" t="s">
        <v>6</v>
      </c>
      <c r="E7" s="32" t="s">
        <v>7</v>
      </c>
      <c r="F7" s="32" t="s">
        <v>8</v>
      </c>
      <c r="G7" s="32" t="s">
        <v>9</v>
      </c>
      <c r="H7" s="32" t="s">
        <v>10</v>
      </c>
      <c r="I7" s="32" t="s">
        <v>11</v>
      </c>
      <c r="J7" s="32" t="s">
        <v>12</v>
      </c>
      <c r="K7" s="32" t="s">
        <v>13</v>
      </c>
      <c r="L7" s="32" t="s">
        <v>14</v>
      </c>
      <c r="M7" s="32" t="s">
        <v>15</v>
      </c>
      <c r="N7" s="44"/>
      <c r="O7" s="9"/>
    </row>
    <row r="8" spans="1:15" s="10" customFormat="1" x14ac:dyDescent="0.2">
      <c r="A8" s="11">
        <v>1</v>
      </c>
      <c r="B8" s="12">
        <f>A8+1</f>
        <v>2</v>
      </c>
      <c r="C8" s="12">
        <f t="shared" ref="C8:N8" si="0">B8+1</f>
        <v>3</v>
      </c>
      <c r="D8" s="12">
        <f t="shared" si="0"/>
        <v>4</v>
      </c>
      <c r="E8" s="12">
        <f t="shared" si="0"/>
        <v>5</v>
      </c>
      <c r="F8" s="12">
        <f t="shared" si="0"/>
        <v>6</v>
      </c>
      <c r="G8" s="12">
        <f t="shared" si="0"/>
        <v>7</v>
      </c>
      <c r="H8" s="12">
        <f t="shared" si="0"/>
        <v>8</v>
      </c>
      <c r="I8" s="12">
        <f t="shared" si="0"/>
        <v>9</v>
      </c>
      <c r="J8" s="12">
        <f t="shared" si="0"/>
        <v>10</v>
      </c>
      <c r="K8" s="12">
        <f t="shared" si="0"/>
        <v>11</v>
      </c>
      <c r="L8" s="12">
        <f t="shared" si="0"/>
        <v>12</v>
      </c>
      <c r="M8" s="12">
        <f t="shared" si="0"/>
        <v>13</v>
      </c>
      <c r="N8" s="12">
        <f t="shared" si="0"/>
        <v>14</v>
      </c>
      <c r="O8" s="9"/>
    </row>
    <row r="9" spans="1:15" s="10" customFormat="1" x14ac:dyDescent="0.2">
      <c r="A9" s="42" t="s">
        <v>49</v>
      </c>
      <c r="B9" s="42"/>
      <c r="C9" s="42"/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  <c r="O9" s="13"/>
    </row>
    <row r="10" spans="1:15" s="10" customFormat="1" x14ac:dyDescent="0.2">
      <c r="A10" s="42" t="s">
        <v>5</v>
      </c>
      <c r="B10" s="42"/>
      <c r="C10" s="42"/>
      <c r="D10" s="42"/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14"/>
    </row>
    <row r="11" spans="1:15" s="16" customFormat="1" outlineLevel="1" x14ac:dyDescent="0.2">
      <c r="A11" s="42" t="s">
        <v>18</v>
      </c>
      <c r="B11" s="42"/>
      <c r="C11" s="42"/>
      <c r="D11" s="42"/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15"/>
    </row>
    <row r="12" spans="1:15" s="16" customFormat="1" outlineLevel="1" x14ac:dyDescent="0.2">
      <c r="A12" s="36" t="s">
        <v>19</v>
      </c>
      <c r="B12" s="17" t="s">
        <v>0</v>
      </c>
      <c r="C12" s="33">
        <f t="shared" ref="C12:C15" si="1">SUM(D12:M12)</f>
        <v>821782850</v>
      </c>
      <c r="D12" s="33">
        <f>D13</f>
        <v>50000000</v>
      </c>
      <c r="E12" s="33">
        <f t="shared" ref="E12:M12" si="2">E13</f>
        <v>332276345.76999998</v>
      </c>
      <c r="F12" s="33">
        <f t="shared" si="2"/>
        <v>439506504.23000002</v>
      </c>
      <c r="G12" s="33">
        <f t="shared" si="2"/>
        <v>0</v>
      </c>
      <c r="H12" s="33">
        <f t="shared" si="2"/>
        <v>0</v>
      </c>
      <c r="I12" s="33">
        <f t="shared" si="2"/>
        <v>0</v>
      </c>
      <c r="J12" s="33">
        <f t="shared" si="2"/>
        <v>0</v>
      </c>
      <c r="K12" s="33">
        <f t="shared" si="2"/>
        <v>0</v>
      </c>
      <c r="L12" s="33">
        <f t="shared" si="2"/>
        <v>0</v>
      </c>
      <c r="M12" s="33">
        <f t="shared" si="2"/>
        <v>0</v>
      </c>
      <c r="N12" s="43" t="s">
        <v>4</v>
      </c>
      <c r="O12" s="15"/>
    </row>
    <row r="13" spans="1:15" s="16" customFormat="1" ht="40.5" customHeight="1" outlineLevel="1" x14ac:dyDescent="0.2">
      <c r="A13" s="36"/>
      <c r="B13" s="31" t="s">
        <v>17</v>
      </c>
      <c r="C13" s="33">
        <f t="shared" si="1"/>
        <v>821782850</v>
      </c>
      <c r="D13" s="33">
        <f>D15</f>
        <v>50000000</v>
      </c>
      <c r="E13" s="33">
        <f t="shared" ref="E13:M13" si="3">E15</f>
        <v>332276345.76999998</v>
      </c>
      <c r="F13" s="33">
        <f t="shared" si="3"/>
        <v>439506504.23000002</v>
      </c>
      <c r="G13" s="33">
        <f t="shared" si="3"/>
        <v>0</v>
      </c>
      <c r="H13" s="33">
        <f t="shared" si="3"/>
        <v>0</v>
      </c>
      <c r="I13" s="33">
        <f t="shared" si="3"/>
        <v>0</v>
      </c>
      <c r="J13" s="33">
        <f t="shared" si="3"/>
        <v>0</v>
      </c>
      <c r="K13" s="33">
        <f t="shared" si="3"/>
        <v>0</v>
      </c>
      <c r="L13" s="33">
        <f t="shared" si="3"/>
        <v>0</v>
      </c>
      <c r="M13" s="33">
        <f t="shared" si="3"/>
        <v>0</v>
      </c>
      <c r="N13" s="43"/>
      <c r="O13" s="15"/>
    </row>
    <row r="14" spans="1:15" s="16" customFormat="1" outlineLevel="1" x14ac:dyDescent="0.2">
      <c r="A14" s="36" t="s">
        <v>20</v>
      </c>
      <c r="B14" s="17" t="s">
        <v>0</v>
      </c>
      <c r="C14" s="33">
        <f t="shared" si="1"/>
        <v>821782850</v>
      </c>
      <c r="D14" s="33">
        <f>D15</f>
        <v>50000000</v>
      </c>
      <c r="E14" s="33">
        <f t="shared" ref="E14:M14" si="4">E15</f>
        <v>332276345.76999998</v>
      </c>
      <c r="F14" s="33">
        <f t="shared" si="4"/>
        <v>439506504.23000002</v>
      </c>
      <c r="G14" s="33">
        <f t="shared" si="4"/>
        <v>0</v>
      </c>
      <c r="H14" s="33">
        <f t="shared" si="4"/>
        <v>0</v>
      </c>
      <c r="I14" s="33">
        <f t="shared" si="4"/>
        <v>0</v>
      </c>
      <c r="J14" s="33">
        <f t="shared" si="4"/>
        <v>0</v>
      </c>
      <c r="K14" s="33">
        <f t="shared" si="4"/>
        <v>0</v>
      </c>
      <c r="L14" s="33">
        <f t="shared" si="4"/>
        <v>0</v>
      </c>
      <c r="M14" s="33">
        <f t="shared" si="4"/>
        <v>0</v>
      </c>
      <c r="N14" s="37" t="s">
        <v>43</v>
      </c>
      <c r="O14" s="15"/>
    </row>
    <row r="15" spans="1:15" s="16" customFormat="1" ht="25.5" outlineLevel="1" x14ac:dyDescent="0.2">
      <c r="A15" s="36"/>
      <c r="B15" s="31" t="s">
        <v>17</v>
      </c>
      <c r="C15" s="33">
        <f t="shared" si="1"/>
        <v>821782850</v>
      </c>
      <c r="D15" s="33">
        <v>50000000</v>
      </c>
      <c r="E15" s="33">
        <v>332276345.76999998</v>
      </c>
      <c r="F15" s="33">
        <v>439506504.23000002</v>
      </c>
      <c r="G15" s="33">
        <v>0</v>
      </c>
      <c r="H15" s="33">
        <v>0</v>
      </c>
      <c r="I15" s="33">
        <v>0</v>
      </c>
      <c r="J15" s="33">
        <v>0</v>
      </c>
      <c r="K15" s="33">
        <v>0</v>
      </c>
      <c r="L15" s="33">
        <v>0</v>
      </c>
      <c r="M15" s="33">
        <v>0</v>
      </c>
      <c r="N15" s="38"/>
      <c r="O15" s="15"/>
    </row>
    <row r="16" spans="1:15" s="16" customFormat="1" outlineLevel="1" x14ac:dyDescent="0.2">
      <c r="A16" s="36" t="s">
        <v>58</v>
      </c>
      <c r="B16" s="17" t="s">
        <v>0</v>
      </c>
      <c r="C16" s="33">
        <f t="shared" ref="C16:C31" si="5">SUM(D16:M16)</f>
        <v>1244611113.5978301</v>
      </c>
      <c r="D16" s="33">
        <f>D17</f>
        <v>24646315.355129998</v>
      </c>
      <c r="E16" s="33">
        <f t="shared" ref="E16:M16" si="6">E17</f>
        <v>130638728.2427</v>
      </c>
      <c r="F16" s="33">
        <f t="shared" si="6"/>
        <v>544663035</v>
      </c>
      <c r="G16" s="33">
        <f t="shared" si="6"/>
        <v>544663035</v>
      </c>
      <c r="H16" s="33">
        <f t="shared" si="6"/>
        <v>0</v>
      </c>
      <c r="I16" s="33">
        <f t="shared" si="6"/>
        <v>0</v>
      </c>
      <c r="J16" s="33">
        <f t="shared" si="6"/>
        <v>0</v>
      </c>
      <c r="K16" s="33">
        <f t="shared" si="6"/>
        <v>0</v>
      </c>
      <c r="L16" s="33">
        <f t="shared" si="6"/>
        <v>0</v>
      </c>
      <c r="M16" s="33">
        <f t="shared" si="6"/>
        <v>0</v>
      </c>
      <c r="N16" s="39" t="s">
        <v>4</v>
      </c>
      <c r="O16" s="15"/>
    </row>
    <row r="17" spans="1:15" s="16" customFormat="1" ht="39.75" customHeight="1" outlineLevel="1" x14ac:dyDescent="0.2">
      <c r="A17" s="36"/>
      <c r="B17" s="31" t="s">
        <v>17</v>
      </c>
      <c r="C17" s="33">
        <f t="shared" si="5"/>
        <v>1244611113.5978301</v>
      </c>
      <c r="D17" s="33">
        <f t="shared" ref="D17:M17" si="7">D19+D21+D23+D25+D27+D29+D31+D33+D35+D37+D39</f>
        <v>24646315.355129998</v>
      </c>
      <c r="E17" s="33">
        <f t="shared" si="7"/>
        <v>130638728.2427</v>
      </c>
      <c r="F17" s="33">
        <f t="shared" si="7"/>
        <v>544663035</v>
      </c>
      <c r="G17" s="33">
        <f t="shared" si="7"/>
        <v>544663035</v>
      </c>
      <c r="H17" s="33">
        <f t="shared" si="7"/>
        <v>0</v>
      </c>
      <c r="I17" s="33">
        <f t="shared" si="7"/>
        <v>0</v>
      </c>
      <c r="J17" s="33">
        <f t="shared" si="7"/>
        <v>0</v>
      </c>
      <c r="K17" s="33">
        <f t="shared" si="7"/>
        <v>0</v>
      </c>
      <c r="L17" s="33">
        <f t="shared" si="7"/>
        <v>0</v>
      </c>
      <c r="M17" s="33">
        <f t="shared" si="7"/>
        <v>0</v>
      </c>
      <c r="N17" s="39"/>
      <c r="O17" s="15"/>
    </row>
    <row r="18" spans="1:15" s="16" customFormat="1" outlineLevel="1" x14ac:dyDescent="0.2">
      <c r="A18" s="36" t="s">
        <v>21</v>
      </c>
      <c r="B18" s="17" t="s">
        <v>0</v>
      </c>
      <c r="C18" s="33">
        <f t="shared" si="5"/>
        <v>23913223.689999998</v>
      </c>
      <c r="D18" s="33">
        <f>D19</f>
        <v>1500000</v>
      </c>
      <c r="E18" s="33">
        <f t="shared" ref="E18:M18" si="8">E19</f>
        <v>22413223.689999998</v>
      </c>
      <c r="F18" s="33">
        <f t="shared" si="8"/>
        <v>0</v>
      </c>
      <c r="G18" s="33">
        <f t="shared" si="8"/>
        <v>0</v>
      </c>
      <c r="H18" s="33">
        <f t="shared" si="8"/>
        <v>0</v>
      </c>
      <c r="I18" s="33">
        <f t="shared" si="8"/>
        <v>0</v>
      </c>
      <c r="J18" s="33">
        <f t="shared" si="8"/>
        <v>0</v>
      </c>
      <c r="K18" s="33">
        <f t="shared" si="8"/>
        <v>0</v>
      </c>
      <c r="L18" s="33">
        <f t="shared" si="8"/>
        <v>0</v>
      </c>
      <c r="M18" s="33">
        <f t="shared" si="8"/>
        <v>0</v>
      </c>
      <c r="N18" s="37" t="s">
        <v>44</v>
      </c>
      <c r="O18" s="15"/>
    </row>
    <row r="19" spans="1:15" s="16" customFormat="1" ht="25.5" outlineLevel="1" x14ac:dyDescent="0.2">
      <c r="A19" s="36"/>
      <c r="B19" s="31" t="s">
        <v>17</v>
      </c>
      <c r="C19" s="33">
        <f t="shared" si="5"/>
        <v>23913223.689999998</v>
      </c>
      <c r="D19" s="33">
        <v>1500000</v>
      </c>
      <c r="E19" s="33">
        <v>22413223.689999998</v>
      </c>
      <c r="F19" s="33">
        <v>0</v>
      </c>
      <c r="G19" s="33">
        <v>0</v>
      </c>
      <c r="H19" s="33">
        <v>0</v>
      </c>
      <c r="I19" s="33">
        <v>0</v>
      </c>
      <c r="J19" s="33">
        <v>0</v>
      </c>
      <c r="K19" s="33">
        <v>0</v>
      </c>
      <c r="L19" s="33">
        <v>0</v>
      </c>
      <c r="M19" s="33">
        <v>0</v>
      </c>
      <c r="N19" s="38"/>
      <c r="O19" s="15"/>
    </row>
    <row r="20" spans="1:15" s="16" customFormat="1" outlineLevel="1" x14ac:dyDescent="0.2">
      <c r="A20" s="36" t="s">
        <v>22</v>
      </c>
      <c r="B20" s="17" t="s">
        <v>0</v>
      </c>
      <c r="C20" s="33">
        <f t="shared" si="5"/>
        <v>7402100.90087</v>
      </c>
      <c r="D20" s="33">
        <f>D21</f>
        <v>328292.33587999997</v>
      </c>
      <c r="E20" s="33">
        <f t="shared" ref="E20:M20" si="9">E21</f>
        <v>7073808.5649899999</v>
      </c>
      <c r="F20" s="33">
        <f t="shared" si="9"/>
        <v>0</v>
      </c>
      <c r="G20" s="33">
        <f t="shared" si="9"/>
        <v>0</v>
      </c>
      <c r="H20" s="33">
        <f t="shared" si="9"/>
        <v>0</v>
      </c>
      <c r="I20" s="33">
        <f t="shared" si="9"/>
        <v>0</v>
      </c>
      <c r="J20" s="33">
        <f t="shared" si="9"/>
        <v>0</v>
      </c>
      <c r="K20" s="33">
        <f t="shared" si="9"/>
        <v>0</v>
      </c>
      <c r="L20" s="33">
        <f t="shared" si="9"/>
        <v>0</v>
      </c>
      <c r="M20" s="33">
        <f t="shared" si="9"/>
        <v>0</v>
      </c>
      <c r="N20" s="37" t="s">
        <v>44</v>
      </c>
      <c r="O20" s="15"/>
    </row>
    <row r="21" spans="1:15" s="16" customFormat="1" ht="25.5" outlineLevel="1" x14ac:dyDescent="0.2">
      <c r="A21" s="36"/>
      <c r="B21" s="31" t="s">
        <v>17</v>
      </c>
      <c r="C21" s="33">
        <f t="shared" si="5"/>
        <v>7402100.90087</v>
      </c>
      <c r="D21" s="33">
        <v>328292.33587999997</v>
      </c>
      <c r="E21" s="33">
        <v>7073808.5649899999</v>
      </c>
      <c r="F21" s="33">
        <v>0</v>
      </c>
      <c r="G21" s="33">
        <v>0</v>
      </c>
      <c r="H21" s="33">
        <v>0</v>
      </c>
      <c r="I21" s="33">
        <v>0</v>
      </c>
      <c r="J21" s="33">
        <v>0</v>
      </c>
      <c r="K21" s="33">
        <v>0</v>
      </c>
      <c r="L21" s="33">
        <v>0</v>
      </c>
      <c r="M21" s="33">
        <v>0</v>
      </c>
      <c r="N21" s="38"/>
      <c r="O21" s="15"/>
    </row>
    <row r="22" spans="1:15" s="16" customFormat="1" outlineLevel="1" x14ac:dyDescent="0.2">
      <c r="A22" s="36" t="s">
        <v>23</v>
      </c>
      <c r="B22" s="17" t="s">
        <v>0</v>
      </c>
      <c r="C22" s="33">
        <f t="shared" si="5"/>
        <v>8201801.3777099997</v>
      </c>
      <c r="D22" s="33">
        <f>D23</f>
        <v>708836.44</v>
      </c>
      <c r="E22" s="33">
        <f t="shared" ref="E22:M22" si="10">E23</f>
        <v>7492964.9377099993</v>
      </c>
      <c r="F22" s="33">
        <f t="shared" si="10"/>
        <v>0</v>
      </c>
      <c r="G22" s="33">
        <f t="shared" si="10"/>
        <v>0</v>
      </c>
      <c r="H22" s="33">
        <f t="shared" si="10"/>
        <v>0</v>
      </c>
      <c r="I22" s="33">
        <f t="shared" si="10"/>
        <v>0</v>
      </c>
      <c r="J22" s="33">
        <f t="shared" si="10"/>
        <v>0</v>
      </c>
      <c r="K22" s="33">
        <f t="shared" si="10"/>
        <v>0</v>
      </c>
      <c r="L22" s="33">
        <f t="shared" si="10"/>
        <v>0</v>
      </c>
      <c r="M22" s="33">
        <f t="shared" si="10"/>
        <v>0</v>
      </c>
      <c r="N22" s="37" t="s">
        <v>44</v>
      </c>
      <c r="O22" s="15"/>
    </row>
    <row r="23" spans="1:15" s="16" customFormat="1" ht="25.5" outlineLevel="1" x14ac:dyDescent="0.2">
      <c r="A23" s="36"/>
      <c r="B23" s="31" t="s">
        <v>17</v>
      </c>
      <c r="C23" s="33">
        <f t="shared" si="5"/>
        <v>8201801.3777099997</v>
      </c>
      <c r="D23" s="33">
        <v>708836.44</v>
      </c>
      <c r="E23" s="33">
        <v>7492964.9377099993</v>
      </c>
      <c r="F23" s="33">
        <v>0</v>
      </c>
      <c r="G23" s="33">
        <v>0</v>
      </c>
      <c r="H23" s="33">
        <v>0</v>
      </c>
      <c r="I23" s="33">
        <v>0</v>
      </c>
      <c r="J23" s="33">
        <v>0</v>
      </c>
      <c r="K23" s="33">
        <v>0</v>
      </c>
      <c r="L23" s="33">
        <v>0</v>
      </c>
      <c r="M23" s="33">
        <v>0</v>
      </c>
      <c r="N23" s="38"/>
      <c r="O23" s="15"/>
    </row>
    <row r="24" spans="1:15" s="16" customFormat="1" outlineLevel="1" x14ac:dyDescent="0.2">
      <c r="A24" s="36" t="s">
        <v>24</v>
      </c>
      <c r="B24" s="17" t="s">
        <v>0</v>
      </c>
      <c r="C24" s="33">
        <f t="shared" si="5"/>
        <v>13470553.229249999</v>
      </c>
      <c r="D24" s="33">
        <f>D25</f>
        <v>333032.20924999996</v>
      </c>
      <c r="E24" s="33">
        <f t="shared" ref="E24:M24" si="11">E25</f>
        <v>13137521.02</v>
      </c>
      <c r="F24" s="33">
        <f t="shared" si="11"/>
        <v>0</v>
      </c>
      <c r="G24" s="33">
        <f t="shared" si="11"/>
        <v>0</v>
      </c>
      <c r="H24" s="33">
        <f t="shared" si="11"/>
        <v>0</v>
      </c>
      <c r="I24" s="33">
        <f t="shared" si="11"/>
        <v>0</v>
      </c>
      <c r="J24" s="33">
        <f t="shared" si="11"/>
        <v>0</v>
      </c>
      <c r="K24" s="33">
        <f t="shared" si="11"/>
        <v>0</v>
      </c>
      <c r="L24" s="33">
        <f t="shared" si="11"/>
        <v>0</v>
      </c>
      <c r="M24" s="33">
        <f t="shared" si="11"/>
        <v>0</v>
      </c>
      <c r="N24" s="37" t="s">
        <v>44</v>
      </c>
      <c r="O24" s="15"/>
    </row>
    <row r="25" spans="1:15" s="16" customFormat="1" ht="25.5" outlineLevel="1" x14ac:dyDescent="0.2">
      <c r="A25" s="36"/>
      <c r="B25" s="31" t="s">
        <v>17</v>
      </c>
      <c r="C25" s="33">
        <f t="shared" si="5"/>
        <v>13470553.229249999</v>
      </c>
      <c r="D25" s="33">
        <v>333032.20924999996</v>
      </c>
      <c r="E25" s="33">
        <v>13137521.02</v>
      </c>
      <c r="F25" s="33">
        <v>0</v>
      </c>
      <c r="G25" s="33">
        <v>0</v>
      </c>
      <c r="H25" s="33">
        <v>0</v>
      </c>
      <c r="I25" s="33">
        <v>0</v>
      </c>
      <c r="J25" s="33">
        <v>0</v>
      </c>
      <c r="K25" s="33">
        <v>0</v>
      </c>
      <c r="L25" s="33">
        <v>0</v>
      </c>
      <c r="M25" s="33">
        <v>0</v>
      </c>
      <c r="N25" s="38"/>
      <c r="O25" s="15"/>
    </row>
    <row r="26" spans="1:15" s="16" customFormat="1" outlineLevel="1" x14ac:dyDescent="0.2">
      <c r="A26" s="36" t="s">
        <v>25</v>
      </c>
      <c r="B26" s="17" t="s">
        <v>0</v>
      </c>
      <c r="C26" s="33">
        <f t="shared" si="5"/>
        <v>24367676</v>
      </c>
      <c r="D26" s="33">
        <f>D27</f>
        <v>1677428</v>
      </c>
      <c r="E26" s="33">
        <f t="shared" ref="E26:M26" si="12">E27</f>
        <v>22690248</v>
      </c>
      <c r="F26" s="33">
        <f t="shared" si="12"/>
        <v>0</v>
      </c>
      <c r="G26" s="33">
        <f t="shared" si="12"/>
        <v>0</v>
      </c>
      <c r="H26" s="33">
        <f t="shared" si="12"/>
        <v>0</v>
      </c>
      <c r="I26" s="33">
        <f t="shared" si="12"/>
        <v>0</v>
      </c>
      <c r="J26" s="33">
        <f t="shared" si="12"/>
        <v>0</v>
      </c>
      <c r="K26" s="33">
        <f t="shared" si="12"/>
        <v>0</v>
      </c>
      <c r="L26" s="33">
        <f t="shared" si="12"/>
        <v>0</v>
      </c>
      <c r="M26" s="33">
        <f t="shared" si="12"/>
        <v>0</v>
      </c>
      <c r="N26" s="37" t="s">
        <v>44</v>
      </c>
      <c r="O26" s="15"/>
    </row>
    <row r="27" spans="1:15" s="16" customFormat="1" ht="25.5" outlineLevel="1" x14ac:dyDescent="0.2">
      <c r="A27" s="36"/>
      <c r="B27" s="31" t="s">
        <v>17</v>
      </c>
      <c r="C27" s="33">
        <f t="shared" si="5"/>
        <v>24367676</v>
      </c>
      <c r="D27" s="33">
        <v>1677428</v>
      </c>
      <c r="E27" s="33">
        <v>22690248</v>
      </c>
      <c r="F27" s="33">
        <v>0</v>
      </c>
      <c r="G27" s="33">
        <v>0</v>
      </c>
      <c r="H27" s="33">
        <v>0</v>
      </c>
      <c r="I27" s="33">
        <v>0</v>
      </c>
      <c r="J27" s="33">
        <v>0</v>
      </c>
      <c r="K27" s="33">
        <v>0</v>
      </c>
      <c r="L27" s="33">
        <v>0</v>
      </c>
      <c r="M27" s="33">
        <v>0</v>
      </c>
      <c r="N27" s="38"/>
      <c r="O27" s="15"/>
    </row>
    <row r="28" spans="1:15" s="16" customFormat="1" outlineLevel="1" x14ac:dyDescent="0.2">
      <c r="A28" s="36" t="s">
        <v>26</v>
      </c>
      <c r="B28" s="17" t="s">
        <v>0</v>
      </c>
      <c r="C28" s="33">
        <f t="shared" si="5"/>
        <v>15331969.93</v>
      </c>
      <c r="D28" s="33">
        <f>D29</f>
        <v>10163269.93</v>
      </c>
      <c r="E28" s="33">
        <f t="shared" ref="E28:M28" si="13">E29</f>
        <v>5168700</v>
      </c>
      <c r="F28" s="33">
        <f t="shared" si="13"/>
        <v>0</v>
      </c>
      <c r="G28" s="33">
        <f t="shared" si="13"/>
        <v>0</v>
      </c>
      <c r="H28" s="33">
        <f t="shared" si="13"/>
        <v>0</v>
      </c>
      <c r="I28" s="33">
        <f t="shared" si="13"/>
        <v>0</v>
      </c>
      <c r="J28" s="33">
        <f t="shared" si="13"/>
        <v>0</v>
      </c>
      <c r="K28" s="33">
        <f t="shared" si="13"/>
        <v>0</v>
      </c>
      <c r="L28" s="33">
        <f t="shared" si="13"/>
        <v>0</v>
      </c>
      <c r="M28" s="33">
        <f t="shared" si="13"/>
        <v>0</v>
      </c>
      <c r="N28" s="37" t="s">
        <v>44</v>
      </c>
      <c r="O28" s="15"/>
    </row>
    <row r="29" spans="1:15" s="16" customFormat="1" ht="25.5" outlineLevel="1" x14ac:dyDescent="0.2">
      <c r="A29" s="36"/>
      <c r="B29" s="31" t="s">
        <v>17</v>
      </c>
      <c r="C29" s="33">
        <f t="shared" si="5"/>
        <v>15331969.93</v>
      </c>
      <c r="D29" s="33">
        <v>10163269.93</v>
      </c>
      <c r="E29" s="33">
        <v>5168700</v>
      </c>
      <c r="F29" s="33">
        <v>0</v>
      </c>
      <c r="G29" s="33">
        <v>0</v>
      </c>
      <c r="H29" s="33">
        <v>0</v>
      </c>
      <c r="I29" s="33">
        <v>0</v>
      </c>
      <c r="J29" s="33">
        <v>0</v>
      </c>
      <c r="K29" s="33">
        <v>0</v>
      </c>
      <c r="L29" s="33">
        <v>0</v>
      </c>
      <c r="M29" s="33">
        <v>0</v>
      </c>
      <c r="N29" s="38"/>
      <c r="O29" s="15"/>
    </row>
    <row r="30" spans="1:15" s="16" customFormat="1" outlineLevel="1" x14ac:dyDescent="0.2">
      <c r="A30" s="36" t="s">
        <v>59</v>
      </c>
      <c r="B30" s="17" t="s">
        <v>0</v>
      </c>
      <c r="C30" s="33">
        <f t="shared" si="5"/>
        <v>47900734.109999999</v>
      </c>
      <c r="D30" s="33">
        <f>D31</f>
        <v>628809.53</v>
      </c>
      <c r="E30" s="33">
        <f t="shared" ref="E30:M30" si="14">E31</f>
        <v>47271924.579999998</v>
      </c>
      <c r="F30" s="33">
        <f t="shared" si="14"/>
        <v>0</v>
      </c>
      <c r="G30" s="33">
        <f t="shared" si="14"/>
        <v>0</v>
      </c>
      <c r="H30" s="33">
        <f t="shared" si="14"/>
        <v>0</v>
      </c>
      <c r="I30" s="33">
        <f t="shared" si="14"/>
        <v>0</v>
      </c>
      <c r="J30" s="33">
        <f t="shared" si="14"/>
        <v>0</v>
      </c>
      <c r="K30" s="33">
        <f t="shared" si="14"/>
        <v>0</v>
      </c>
      <c r="L30" s="33">
        <f t="shared" si="14"/>
        <v>0</v>
      </c>
      <c r="M30" s="33">
        <f t="shared" si="14"/>
        <v>0</v>
      </c>
      <c r="N30" s="37" t="s">
        <v>44</v>
      </c>
      <c r="O30" s="15"/>
    </row>
    <row r="31" spans="1:15" s="16" customFormat="1" ht="39.75" customHeight="1" outlineLevel="1" x14ac:dyDescent="0.2">
      <c r="A31" s="36"/>
      <c r="B31" s="31" t="s">
        <v>17</v>
      </c>
      <c r="C31" s="33">
        <f t="shared" si="5"/>
        <v>47900734.109999999</v>
      </c>
      <c r="D31" s="33">
        <v>628809.53</v>
      </c>
      <c r="E31" s="33">
        <v>47271924.579999998</v>
      </c>
      <c r="F31" s="33">
        <v>0</v>
      </c>
      <c r="G31" s="33">
        <v>0</v>
      </c>
      <c r="H31" s="33">
        <v>0</v>
      </c>
      <c r="I31" s="33">
        <v>0</v>
      </c>
      <c r="J31" s="33">
        <v>0</v>
      </c>
      <c r="K31" s="33">
        <v>0</v>
      </c>
      <c r="L31" s="33">
        <v>0</v>
      </c>
      <c r="M31" s="33">
        <v>0</v>
      </c>
      <c r="N31" s="38"/>
      <c r="O31" s="15"/>
    </row>
    <row r="32" spans="1:15" s="16" customFormat="1" outlineLevel="1" x14ac:dyDescent="0.2">
      <c r="A32" s="36" t="s">
        <v>51</v>
      </c>
      <c r="B32" s="17" t="s">
        <v>0</v>
      </c>
      <c r="C32" s="33">
        <f t="shared" ref="C32:C53" si="15">SUM(D32:M32)</f>
        <v>4480749.84</v>
      </c>
      <c r="D32" s="33">
        <f>D33</f>
        <v>4086001.39</v>
      </c>
      <c r="E32" s="33">
        <f t="shared" ref="E32:M32" si="16">E33</f>
        <v>394748.45</v>
      </c>
      <c r="F32" s="33">
        <f t="shared" si="16"/>
        <v>0</v>
      </c>
      <c r="G32" s="33">
        <f t="shared" si="16"/>
        <v>0</v>
      </c>
      <c r="H32" s="33">
        <f t="shared" si="16"/>
        <v>0</v>
      </c>
      <c r="I32" s="33">
        <f t="shared" si="16"/>
        <v>0</v>
      </c>
      <c r="J32" s="33">
        <f t="shared" si="16"/>
        <v>0</v>
      </c>
      <c r="K32" s="33">
        <f t="shared" si="16"/>
        <v>0</v>
      </c>
      <c r="L32" s="33">
        <f t="shared" si="16"/>
        <v>0</v>
      </c>
      <c r="M32" s="33">
        <f t="shared" si="16"/>
        <v>0</v>
      </c>
      <c r="N32" s="37" t="s">
        <v>44</v>
      </c>
      <c r="O32" s="15"/>
    </row>
    <row r="33" spans="1:15" s="16" customFormat="1" ht="25.5" outlineLevel="1" x14ac:dyDescent="0.2">
      <c r="A33" s="36"/>
      <c r="B33" s="31" t="s">
        <v>17</v>
      </c>
      <c r="C33" s="33">
        <f t="shared" si="15"/>
        <v>4480749.84</v>
      </c>
      <c r="D33" s="33">
        <v>4086001.39</v>
      </c>
      <c r="E33" s="33">
        <v>394748.45</v>
      </c>
      <c r="F33" s="33">
        <v>0</v>
      </c>
      <c r="G33" s="33">
        <v>0</v>
      </c>
      <c r="H33" s="33">
        <v>0</v>
      </c>
      <c r="I33" s="33">
        <v>0</v>
      </c>
      <c r="J33" s="33">
        <v>0</v>
      </c>
      <c r="K33" s="33">
        <v>0</v>
      </c>
      <c r="L33" s="33">
        <v>0</v>
      </c>
      <c r="M33" s="33">
        <v>0</v>
      </c>
      <c r="N33" s="38"/>
      <c r="O33" s="15"/>
    </row>
    <row r="34" spans="1:15" s="16" customFormat="1" outlineLevel="1" x14ac:dyDescent="0.2">
      <c r="A34" s="36" t="s">
        <v>52</v>
      </c>
      <c r="B34" s="17" t="s">
        <v>0</v>
      </c>
      <c r="C34" s="33">
        <f t="shared" si="15"/>
        <v>10216234.52</v>
      </c>
      <c r="D34" s="33">
        <f>D35</f>
        <v>5220645.5199999996</v>
      </c>
      <c r="E34" s="33">
        <f t="shared" ref="E34:M34" si="17">E35</f>
        <v>4995589</v>
      </c>
      <c r="F34" s="33">
        <f t="shared" si="17"/>
        <v>0</v>
      </c>
      <c r="G34" s="33">
        <f t="shared" si="17"/>
        <v>0</v>
      </c>
      <c r="H34" s="33">
        <f t="shared" si="17"/>
        <v>0</v>
      </c>
      <c r="I34" s="33">
        <f t="shared" si="17"/>
        <v>0</v>
      </c>
      <c r="J34" s="33">
        <f t="shared" si="17"/>
        <v>0</v>
      </c>
      <c r="K34" s="33">
        <f t="shared" si="17"/>
        <v>0</v>
      </c>
      <c r="L34" s="33">
        <f t="shared" si="17"/>
        <v>0</v>
      </c>
      <c r="M34" s="33">
        <f t="shared" si="17"/>
        <v>0</v>
      </c>
      <c r="N34" s="37" t="s">
        <v>44</v>
      </c>
      <c r="O34" s="15"/>
    </row>
    <row r="35" spans="1:15" s="16" customFormat="1" ht="25.5" outlineLevel="1" x14ac:dyDescent="0.2">
      <c r="A35" s="36"/>
      <c r="B35" s="31" t="s">
        <v>17</v>
      </c>
      <c r="C35" s="33">
        <f t="shared" si="15"/>
        <v>10216234.52</v>
      </c>
      <c r="D35" s="33">
        <v>5220645.5199999996</v>
      </c>
      <c r="E35" s="33">
        <v>4995589</v>
      </c>
      <c r="F35" s="33">
        <v>0</v>
      </c>
      <c r="G35" s="33">
        <v>0</v>
      </c>
      <c r="H35" s="33">
        <v>0</v>
      </c>
      <c r="I35" s="33">
        <v>0</v>
      </c>
      <c r="J35" s="33">
        <v>0</v>
      </c>
      <c r="K35" s="33">
        <v>0</v>
      </c>
      <c r="L35" s="33">
        <v>0</v>
      </c>
      <c r="M35" s="33">
        <v>0</v>
      </c>
      <c r="N35" s="38"/>
      <c r="O35" s="15"/>
    </row>
    <row r="36" spans="1:15" s="16" customFormat="1" outlineLevel="1" x14ac:dyDescent="0.2">
      <c r="A36" s="36" t="s">
        <v>53</v>
      </c>
      <c r="B36" s="17" t="s">
        <v>0</v>
      </c>
      <c r="C36" s="33">
        <f t="shared" si="15"/>
        <v>559566230</v>
      </c>
      <c r="D36" s="33">
        <f>D37</f>
        <v>0</v>
      </c>
      <c r="E36" s="33">
        <f t="shared" ref="E36:M36" si="18">E37</f>
        <v>0</v>
      </c>
      <c r="F36" s="33">
        <f t="shared" si="18"/>
        <v>279783115</v>
      </c>
      <c r="G36" s="33">
        <f t="shared" si="18"/>
        <v>279783115</v>
      </c>
      <c r="H36" s="33">
        <f t="shared" si="18"/>
        <v>0</v>
      </c>
      <c r="I36" s="33">
        <f t="shared" si="18"/>
        <v>0</v>
      </c>
      <c r="J36" s="33">
        <f t="shared" si="18"/>
        <v>0</v>
      </c>
      <c r="K36" s="33">
        <f t="shared" si="18"/>
        <v>0</v>
      </c>
      <c r="L36" s="33">
        <f t="shared" si="18"/>
        <v>0</v>
      </c>
      <c r="M36" s="33">
        <f t="shared" si="18"/>
        <v>0</v>
      </c>
      <c r="N36" s="37" t="s">
        <v>43</v>
      </c>
      <c r="O36" s="15"/>
    </row>
    <row r="37" spans="1:15" s="16" customFormat="1" ht="27" customHeight="1" outlineLevel="1" x14ac:dyDescent="0.2">
      <c r="A37" s="36"/>
      <c r="B37" s="31" t="s">
        <v>17</v>
      </c>
      <c r="C37" s="33">
        <f t="shared" si="15"/>
        <v>559566230</v>
      </c>
      <c r="D37" s="33">
        <v>0</v>
      </c>
      <c r="E37" s="33">
        <v>0</v>
      </c>
      <c r="F37" s="33">
        <v>279783115</v>
      </c>
      <c r="G37" s="33">
        <v>279783115</v>
      </c>
      <c r="H37" s="33">
        <v>0</v>
      </c>
      <c r="I37" s="33">
        <v>0</v>
      </c>
      <c r="J37" s="33">
        <v>0</v>
      </c>
      <c r="K37" s="33">
        <v>0</v>
      </c>
      <c r="L37" s="33">
        <v>0</v>
      </c>
      <c r="M37" s="33">
        <v>0</v>
      </c>
      <c r="N37" s="38"/>
      <c r="O37" s="15"/>
    </row>
    <row r="38" spans="1:15" s="16" customFormat="1" outlineLevel="1" x14ac:dyDescent="0.2">
      <c r="A38" s="36" t="s">
        <v>60</v>
      </c>
      <c r="B38" s="17" t="s">
        <v>0</v>
      </c>
      <c r="C38" s="33">
        <f t="shared" si="15"/>
        <v>529759840</v>
      </c>
      <c r="D38" s="33">
        <f>D39</f>
        <v>0</v>
      </c>
      <c r="E38" s="33">
        <f t="shared" ref="E38:M38" si="19">E39</f>
        <v>0</v>
      </c>
      <c r="F38" s="33">
        <f t="shared" si="19"/>
        <v>264879920</v>
      </c>
      <c r="G38" s="33">
        <f t="shared" si="19"/>
        <v>264879920</v>
      </c>
      <c r="H38" s="33">
        <f t="shared" si="19"/>
        <v>0</v>
      </c>
      <c r="I38" s="33">
        <f t="shared" si="19"/>
        <v>0</v>
      </c>
      <c r="J38" s="33">
        <f t="shared" si="19"/>
        <v>0</v>
      </c>
      <c r="K38" s="33">
        <f t="shared" si="19"/>
        <v>0</v>
      </c>
      <c r="L38" s="33">
        <f t="shared" si="19"/>
        <v>0</v>
      </c>
      <c r="M38" s="33">
        <f t="shared" si="19"/>
        <v>0</v>
      </c>
      <c r="N38" s="37" t="s">
        <v>43</v>
      </c>
      <c r="O38" s="15"/>
    </row>
    <row r="39" spans="1:15" s="16" customFormat="1" ht="28.5" customHeight="1" outlineLevel="1" x14ac:dyDescent="0.2">
      <c r="A39" s="36"/>
      <c r="B39" s="31" t="s">
        <v>17</v>
      </c>
      <c r="C39" s="33">
        <f t="shared" si="15"/>
        <v>529759840</v>
      </c>
      <c r="D39" s="33">
        <v>0</v>
      </c>
      <c r="E39" s="33">
        <v>0</v>
      </c>
      <c r="F39" s="33">
        <v>264879920</v>
      </c>
      <c r="G39" s="33">
        <v>264879920</v>
      </c>
      <c r="H39" s="33">
        <v>0</v>
      </c>
      <c r="I39" s="33">
        <v>0</v>
      </c>
      <c r="J39" s="33">
        <v>0</v>
      </c>
      <c r="K39" s="33">
        <v>0</v>
      </c>
      <c r="L39" s="33">
        <v>0</v>
      </c>
      <c r="M39" s="33">
        <v>0</v>
      </c>
      <c r="N39" s="38"/>
      <c r="O39" s="15"/>
    </row>
    <row r="40" spans="1:15" s="16" customFormat="1" ht="38.1" customHeight="1" outlineLevel="1" x14ac:dyDescent="0.2">
      <c r="A40" s="36" t="s">
        <v>27</v>
      </c>
      <c r="B40" s="17" t="s">
        <v>0</v>
      </c>
      <c r="C40" s="33">
        <f t="shared" si="15"/>
        <v>126825182.40000001</v>
      </c>
      <c r="D40" s="33">
        <f t="shared" ref="D40:M40" si="20">D41</f>
        <v>60605182.399999999</v>
      </c>
      <c r="E40" s="33">
        <f t="shared" si="20"/>
        <v>3520000</v>
      </c>
      <c r="F40" s="33">
        <f t="shared" si="20"/>
        <v>39600000</v>
      </c>
      <c r="G40" s="33">
        <f t="shared" si="20"/>
        <v>12100000</v>
      </c>
      <c r="H40" s="33">
        <f t="shared" si="20"/>
        <v>11000000</v>
      </c>
      <c r="I40" s="33">
        <f t="shared" si="20"/>
        <v>0</v>
      </c>
      <c r="J40" s="33">
        <f t="shared" si="20"/>
        <v>0</v>
      </c>
      <c r="K40" s="33">
        <f t="shared" si="20"/>
        <v>0</v>
      </c>
      <c r="L40" s="33">
        <f t="shared" si="20"/>
        <v>0</v>
      </c>
      <c r="M40" s="33">
        <f t="shared" si="20"/>
        <v>0</v>
      </c>
      <c r="N40" s="38" t="s">
        <v>4</v>
      </c>
      <c r="O40" s="15"/>
    </row>
    <row r="41" spans="1:15" s="16" customFormat="1" ht="38.1" customHeight="1" outlineLevel="1" x14ac:dyDescent="0.2">
      <c r="A41" s="36"/>
      <c r="B41" s="31" t="s">
        <v>17</v>
      </c>
      <c r="C41" s="33">
        <f t="shared" si="15"/>
        <v>126825182.40000001</v>
      </c>
      <c r="D41" s="33">
        <f>D43+D45+D47+D49+D51+D53+D55+D57+D59+D61+D63</f>
        <v>60605182.399999999</v>
      </c>
      <c r="E41" s="33">
        <f t="shared" ref="E41:M41" si="21">E43+E45+E47+E49+E51+E53+E55+E57+E59+E61+E63</f>
        <v>3520000</v>
      </c>
      <c r="F41" s="33">
        <f t="shared" si="21"/>
        <v>39600000</v>
      </c>
      <c r="G41" s="33">
        <f t="shared" si="21"/>
        <v>12100000</v>
      </c>
      <c r="H41" s="33">
        <f t="shared" si="21"/>
        <v>11000000</v>
      </c>
      <c r="I41" s="33">
        <f t="shared" si="21"/>
        <v>0</v>
      </c>
      <c r="J41" s="33">
        <f t="shared" si="21"/>
        <v>0</v>
      </c>
      <c r="K41" s="33">
        <f t="shared" si="21"/>
        <v>0</v>
      </c>
      <c r="L41" s="33">
        <f t="shared" si="21"/>
        <v>0</v>
      </c>
      <c r="M41" s="33">
        <f t="shared" si="21"/>
        <v>0</v>
      </c>
      <c r="N41" s="38"/>
      <c r="O41" s="15"/>
    </row>
    <row r="42" spans="1:15" s="16" customFormat="1" ht="26.25" customHeight="1" outlineLevel="1" x14ac:dyDescent="0.2">
      <c r="A42" s="36" t="s">
        <v>61</v>
      </c>
      <c r="B42" s="17" t="s">
        <v>0</v>
      </c>
      <c r="C42" s="33">
        <f t="shared" si="15"/>
        <v>7664950</v>
      </c>
      <c r="D42" s="33">
        <f>D43</f>
        <v>7664950</v>
      </c>
      <c r="E42" s="33">
        <f t="shared" ref="E42:M42" si="22">E43</f>
        <v>0</v>
      </c>
      <c r="F42" s="33">
        <f t="shared" si="22"/>
        <v>0</v>
      </c>
      <c r="G42" s="33">
        <f t="shared" si="22"/>
        <v>0</v>
      </c>
      <c r="H42" s="33">
        <f t="shared" si="22"/>
        <v>0</v>
      </c>
      <c r="I42" s="33">
        <f t="shared" si="22"/>
        <v>0</v>
      </c>
      <c r="J42" s="33">
        <f t="shared" si="22"/>
        <v>0</v>
      </c>
      <c r="K42" s="33">
        <f t="shared" si="22"/>
        <v>0</v>
      </c>
      <c r="L42" s="33">
        <f t="shared" si="22"/>
        <v>0</v>
      </c>
      <c r="M42" s="33">
        <f t="shared" si="22"/>
        <v>0</v>
      </c>
      <c r="N42" s="37" t="s">
        <v>43</v>
      </c>
      <c r="O42" s="15"/>
    </row>
    <row r="43" spans="1:15" s="16" customFormat="1" ht="30" customHeight="1" outlineLevel="1" x14ac:dyDescent="0.2">
      <c r="A43" s="36"/>
      <c r="B43" s="31" t="s">
        <v>17</v>
      </c>
      <c r="C43" s="33">
        <f t="shared" si="15"/>
        <v>7664950</v>
      </c>
      <c r="D43" s="33">
        <v>7664950</v>
      </c>
      <c r="E43" s="33">
        <v>0</v>
      </c>
      <c r="F43" s="33">
        <v>0</v>
      </c>
      <c r="G43" s="33">
        <v>0</v>
      </c>
      <c r="H43" s="33">
        <v>0</v>
      </c>
      <c r="I43" s="33">
        <v>0</v>
      </c>
      <c r="J43" s="33">
        <v>0</v>
      </c>
      <c r="K43" s="33">
        <v>0</v>
      </c>
      <c r="L43" s="33">
        <v>0</v>
      </c>
      <c r="M43" s="33">
        <v>0</v>
      </c>
      <c r="N43" s="38"/>
      <c r="O43" s="15"/>
    </row>
    <row r="44" spans="1:15" s="16" customFormat="1" ht="15.75" customHeight="1" outlineLevel="1" x14ac:dyDescent="0.2">
      <c r="A44" s="36" t="s">
        <v>28</v>
      </c>
      <c r="B44" s="17" t="s">
        <v>0</v>
      </c>
      <c r="C44" s="33">
        <f t="shared" si="15"/>
        <v>9475490</v>
      </c>
      <c r="D44" s="33">
        <f>D45</f>
        <v>9475490</v>
      </c>
      <c r="E44" s="33">
        <f t="shared" ref="E44" si="23">E45</f>
        <v>0</v>
      </c>
      <c r="F44" s="33">
        <f t="shared" ref="F44" si="24">F45</f>
        <v>0</v>
      </c>
      <c r="G44" s="33">
        <f t="shared" ref="G44" si="25">G45</f>
        <v>0</v>
      </c>
      <c r="H44" s="33">
        <f t="shared" ref="H44" si="26">H45</f>
        <v>0</v>
      </c>
      <c r="I44" s="33">
        <f t="shared" ref="I44" si="27">I45</f>
        <v>0</v>
      </c>
      <c r="J44" s="33">
        <f t="shared" ref="J44" si="28">J45</f>
        <v>0</v>
      </c>
      <c r="K44" s="33">
        <f t="shared" ref="K44" si="29">K45</f>
        <v>0</v>
      </c>
      <c r="L44" s="33">
        <f t="shared" ref="L44" si="30">L45</f>
        <v>0</v>
      </c>
      <c r="M44" s="33">
        <f t="shared" ref="M44" si="31">M45</f>
        <v>0</v>
      </c>
      <c r="N44" s="37" t="s">
        <v>43</v>
      </c>
      <c r="O44" s="15"/>
    </row>
    <row r="45" spans="1:15" s="16" customFormat="1" ht="25.5" outlineLevel="1" x14ac:dyDescent="0.2">
      <c r="A45" s="36"/>
      <c r="B45" s="31" t="s">
        <v>17</v>
      </c>
      <c r="C45" s="33">
        <f t="shared" si="15"/>
        <v>9475490</v>
      </c>
      <c r="D45" s="33">
        <v>9475490</v>
      </c>
      <c r="E45" s="33">
        <v>0</v>
      </c>
      <c r="F45" s="33">
        <v>0</v>
      </c>
      <c r="G45" s="33">
        <v>0</v>
      </c>
      <c r="H45" s="33">
        <v>0</v>
      </c>
      <c r="I45" s="33">
        <v>0</v>
      </c>
      <c r="J45" s="33">
        <v>0</v>
      </c>
      <c r="K45" s="33">
        <v>0</v>
      </c>
      <c r="L45" s="33">
        <v>0</v>
      </c>
      <c r="M45" s="33">
        <v>0</v>
      </c>
      <c r="N45" s="38"/>
      <c r="O45" s="15"/>
    </row>
    <row r="46" spans="1:15" s="16" customFormat="1" ht="27.75" customHeight="1" outlineLevel="1" x14ac:dyDescent="0.2">
      <c r="A46" s="36" t="s">
        <v>57</v>
      </c>
      <c r="B46" s="17" t="s">
        <v>0</v>
      </c>
      <c r="C46" s="33">
        <f t="shared" si="15"/>
        <v>9311370</v>
      </c>
      <c r="D46" s="33">
        <f>D47</f>
        <v>9311370</v>
      </c>
      <c r="E46" s="33">
        <f t="shared" ref="E46" si="32">E47</f>
        <v>0</v>
      </c>
      <c r="F46" s="33">
        <f t="shared" ref="F46" si="33">F47</f>
        <v>0</v>
      </c>
      <c r="G46" s="33">
        <f t="shared" ref="G46" si="34">G47</f>
        <v>0</v>
      </c>
      <c r="H46" s="33">
        <f t="shared" ref="H46" si="35">H47</f>
        <v>0</v>
      </c>
      <c r="I46" s="33">
        <f t="shared" ref="I46" si="36">I47</f>
        <v>0</v>
      </c>
      <c r="J46" s="33">
        <f t="shared" ref="J46" si="37">J47</f>
        <v>0</v>
      </c>
      <c r="K46" s="33">
        <f t="shared" ref="K46" si="38">K47</f>
        <v>0</v>
      </c>
      <c r="L46" s="33">
        <f t="shared" ref="L46" si="39">L47</f>
        <v>0</v>
      </c>
      <c r="M46" s="33">
        <f t="shared" ref="M46" si="40">M47</f>
        <v>0</v>
      </c>
      <c r="N46" s="37" t="s">
        <v>43</v>
      </c>
      <c r="O46" s="15"/>
    </row>
    <row r="47" spans="1:15" s="16" customFormat="1" ht="25.5" outlineLevel="1" x14ac:dyDescent="0.2">
      <c r="A47" s="36"/>
      <c r="B47" s="31" t="s">
        <v>17</v>
      </c>
      <c r="C47" s="33">
        <f t="shared" si="15"/>
        <v>9311370</v>
      </c>
      <c r="D47" s="33">
        <v>9311370</v>
      </c>
      <c r="E47" s="33">
        <v>0</v>
      </c>
      <c r="F47" s="33">
        <v>0</v>
      </c>
      <c r="G47" s="33">
        <v>0</v>
      </c>
      <c r="H47" s="33">
        <v>0</v>
      </c>
      <c r="I47" s="33">
        <v>0</v>
      </c>
      <c r="J47" s="33">
        <v>0</v>
      </c>
      <c r="K47" s="33">
        <v>0</v>
      </c>
      <c r="L47" s="33">
        <v>0</v>
      </c>
      <c r="M47" s="33">
        <v>0</v>
      </c>
      <c r="N47" s="38"/>
      <c r="O47" s="15"/>
    </row>
    <row r="48" spans="1:15" s="16" customFormat="1" ht="16.5" customHeight="1" outlineLevel="1" x14ac:dyDescent="0.2">
      <c r="A48" s="36" t="s">
        <v>62</v>
      </c>
      <c r="B48" s="17" t="s">
        <v>0</v>
      </c>
      <c r="C48" s="33">
        <f t="shared" si="15"/>
        <v>7214540</v>
      </c>
      <c r="D48" s="33">
        <f>D49</f>
        <v>7214540</v>
      </c>
      <c r="E48" s="33">
        <f t="shared" ref="E48" si="41">E49</f>
        <v>0</v>
      </c>
      <c r="F48" s="33">
        <f t="shared" ref="F48" si="42">F49</f>
        <v>0</v>
      </c>
      <c r="G48" s="33">
        <f t="shared" ref="G48" si="43">G49</f>
        <v>0</v>
      </c>
      <c r="H48" s="33">
        <f t="shared" ref="H48" si="44">H49</f>
        <v>0</v>
      </c>
      <c r="I48" s="33">
        <f t="shared" ref="I48" si="45">I49</f>
        <v>0</v>
      </c>
      <c r="J48" s="33">
        <f t="shared" ref="J48" si="46">J49</f>
        <v>0</v>
      </c>
      <c r="K48" s="33">
        <f t="shared" ref="K48" si="47">K49</f>
        <v>0</v>
      </c>
      <c r="L48" s="33">
        <f t="shared" ref="L48" si="48">L49</f>
        <v>0</v>
      </c>
      <c r="M48" s="33">
        <f t="shared" ref="M48" si="49">M49</f>
        <v>0</v>
      </c>
      <c r="N48" s="37" t="s">
        <v>43</v>
      </c>
      <c r="O48" s="15"/>
    </row>
    <row r="49" spans="1:15" s="16" customFormat="1" ht="25.5" outlineLevel="1" x14ac:dyDescent="0.2">
      <c r="A49" s="36"/>
      <c r="B49" s="31" t="s">
        <v>17</v>
      </c>
      <c r="C49" s="33">
        <f t="shared" si="15"/>
        <v>7214540</v>
      </c>
      <c r="D49" s="33">
        <v>7214540</v>
      </c>
      <c r="E49" s="33">
        <v>0</v>
      </c>
      <c r="F49" s="33">
        <v>0</v>
      </c>
      <c r="G49" s="33">
        <v>0</v>
      </c>
      <c r="H49" s="33">
        <v>0</v>
      </c>
      <c r="I49" s="33">
        <v>0</v>
      </c>
      <c r="J49" s="33">
        <v>0</v>
      </c>
      <c r="K49" s="33">
        <v>0</v>
      </c>
      <c r="L49" s="33">
        <v>0</v>
      </c>
      <c r="M49" s="33">
        <v>0</v>
      </c>
      <c r="N49" s="38"/>
      <c r="O49" s="15"/>
    </row>
    <row r="50" spans="1:15" s="16" customFormat="1" ht="28.5" customHeight="1" outlineLevel="1" x14ac:dyDescent="0.2">
      <c r="A50" s="36" t="s">
        <v>29</v>
      </c>
      <c r="B50" s="17" t="s">
        <v>0</v>
      </c>
      <c r="C50" s="33">
        <f t="shared" si="15"/>
        <v>12814980</v>
      </c>
      <c r="D50" s="33">
        <f>D51</f>
        <v>12814980</v>
      </c>
      <c r="E50" s="33">
        <f t="shared" ref="E50" si="50">E51</f>
        <v>0</v>
      </c>
      <c r="F50" s="33">
        <f t="shared" ref="F50" si="51">F51</f>
        <v>0</v>
      </c>
      <c r="G50" s="33">
        <f t="shared" ref="G50" si="52">G51</f>
        <v>0</v>
      </c>
      <c r="H50" s="33">
        <f t="shared" ref="H50" si="53">H51</f>
        <v>0</v>
      </c>
      <c r="I50" s="33">
        <f t="shared" ref="I50" si="54">I51</f>
        <v>0</v>
      </c>
      <c r="J50" s="33">
        <f t="shared" ref="J50" si="55">J51</f>
        <v>0</v>
      </c>
      <c r="K50" s="33">
        <f t="shared" ref="K50" si="56">K51</f>
        <v>0</v>
      </c>
      <c r="L50" s="33">
        <f t="shared" ref="L50" si="57">L51</f>
        <v>0</v>
      </c>
      <c r="M50" s="33">
        <f t="shared" ref="M50" si="58">M51</f>
        <v>0</v>
      </c>
      <c r="N50" s="37" t="s">
        <v>43</v>
      </c>
      <c r="O50" s="15"/>
    </row>
    <row r="51" spans="1:15" s="16" customFormat="1" ht="25.5" outlineLevel="1" x14ac:dyDescent="0.2">
      <c r="A51" s="36"/>
      <c r="B51" s="31" t="s">
        <v>17</v>
      </c>
      <c r="C51" s="33">
        <f t="shared" si="15"/>
        <v>12814980</v>
      </c>
      <c r="D51" s="33">
        <v>12814980</v>
      </c>
      <c r="E51" s="33">
        <v>0</v>
      </c>
      <c r="F51" s="33">
        <v>0</v>
      </c>
      <c r="G51" s="33">
        <v>0</v>
      </c>
      <c r="H51" s="33">
        <v>0</v>
      </c>
      <c r="I51" s="33">
        <v>0</v>
      </c>
      <c r="J51" s="33">
        <v>0</v>
      </c>
      <c r="K51" s="33">
        <v>0</v>
      </c>
      <c r="L51" s="33">
        <v>0</v>
      </c>
      <c r="M51" s="33">
        <v>0</v>
      </c>
      <c r="N51" s="38"/>
      <c r="O51" s="15"/>
    </row>
    <row r="52" spans="1:15" s="16" customFormat="1" ht="18" customHeight="1" outlineLevel="1" x14ac:dyDescent="0.2">
      <c r="A52" s="36" t="s">
        <v>30</v>
      </c>
      <c r="B52" s="17" t="s">
        <v>0</v>
      </c>
      <c r="C52" s="33">
        <f t="shared" si="15"/>
        <v>17820000</v>
      </c>
      <c r="D52" s="33">
        <f>D53</f>
        <v>0</v>
      </c>
      <c r="E52" s="33">
        <f t="shared" ref="E52" si="59">E53</f>
        <v>1320000</v>
      </c>
      <c r="F52" s="33">
        <f t="shared" ref="F52" si="60">F53</f>
        <v>16500000</v>
      </c>
      <c r="G52" s="33">
        <f t="shared" ref="G52" si="61">G53</f>
        <v>0</v>
      </c>
      <c r="H52" s="33">
        <f t="shared" ref="H52" si="62">H53</f>
        <v>0</v>
      </c>
      <c r="I52" s="33">
        <f t="shared" ref="I52" si="63">I53</f>
        <v>0</v>
      </c>
      <c r="J52" s="33">
        <f t="shared" ref="J52" si="64">J53</f>
        <v>0</v>
      </c>
      <c r="K52" s="33">
        <f t="shared" ref="K52" si="65">K53</f>
        <v>0</v>
      </c>
      <c r="L52" s="33">
        <f t="shared" ref="L52" si="66">L53</f>
        <v>0</v>
      </c>
      <c r="M52" s="33">
        <f t="shared" ref="M52" si="67">M53</f>
        <v>0</v>
      </c>
      <c r="N52" s="37" t="s">
        <v>43</v>
      </c>
      <c r="O52" s="15"/>
    </row>
    <row r="53" spans="1:15" s="16" customFormat="1" ht="25.5" outlineLevel="1" x14ac:dyDescent="0.2">
      <c r="A53" s="36"/>
      <c r="B53" s="31" t="s">
        <v>17</v>
      </c>
      <c r="C53" s="33">
        <f t="shared" si="15"/>
        <v>17820000</v>
      </c>
      <c r="D53" s="33">
        <v>0</v>
      </c>
      <c r="E53" s="33">
        <v>1320000</v>
      </c>
      <c r="F53" s="33">
        <v>16500000</v>
      </c>
      <c r="G53" s="33">
        <v>0</v>
      </c>
      <c r="H53" s="33">
        <v>0</v>
      </c>
      <c r="I53" s="33">
        <v>0</v>
      </c>
      <c r="J53" s="33">
        <v>0</v>
      </c>
      <c r="K53" s="33">
        <v>0</v>
      </c>
      <c r="L53" s="33">
        <v>0</v>
      </c>
      <c r="M53" s="33">
        <v>0</v>
      </c>
      <c r="N53" s="38"/>
      <c r="O53" s="15"/>
    </row>
    <row r="54" spans="1:15" s="16" customFormat="1" ht="16.5" customHeight="1" outlineLevel="1" x14ac:dyDescent="0.2">
      <c r="A54" s="36" t="s">
        <v>31</v>
      </c>
      <c r="B54" s="17" t="s">
        <v>0</v>
      </c>
      <c r="C54" s="33">
        <f t="shared" ref="C54:C83" si="68">SUM(D54:M54)</f>
        <v>12100000</v>
      </c>
      <c r="D54" s="33">
        <f>D55</f>
        <v>0</v>
      </c>
      <c r="E54" s="33">
        <f t="shared" ref="E54" si="69">E55</f>
        <v>1100000</v>
      </c>
      <c r="F54" s="33">
        <f t="shared" ref="F54" si="70">F55</f>
        <v>11000000</v>
      </c>
      <c r="G54" s="33">
        <f t="shared" ref="G54" si="71">G55</f>
        <v>0</v>
      </c>
      <c r="H54" s="33">
        <f t="shared" ref="H54" si="72">H55</f>
        <v>0</v>
      </c>
      <c r="I54" s="33">
        <f t="shared" ref="I54" si="73">I55</f>
        <v>0</v>
      </c>
      <c r="J54" s="33">
        <f t="shared" ref="J54" si="74">J55</f>
        <v>0</v>
      </c>
      <c r="K54" s="33">
        <f t="shared" ref="K54" si="75">K55</f>
        <v>0</v>
      </c>
      <c r="L54" s="33">
        <f t="shared" ref="L54" si="76">L55</f>
        <v>0</v>
      </c>
      <c r="M54" s="33">
        <f t="shared" ref="M54" si="77">M55</f>
        <v>0</v>
      </c>
      <c r="N54" s="37" t="s">
        <v>43</v>
      </c>
      <c r="O54" s="15"/>
    </row>
    <row r="55" spans="1:15" s="16" customFormat="1" ht="25.5" outlineLevel="1" x14ac:dyDescent="0.2">
      <c r="A55" s="36"/>
      <c r="B55" s="31" t="s">
        <v>17</v>
      </c>
      <c r="C55" s="33">
        <f t="shared" si="68"/>
        <v>12100000</v>
      </c>
      <c r="D55" s="33">
        <v>0</v>
      </c>
      <c r="E55" s="33">
        <v>1100000</v>
      </c>
      <c r="F55" s="33">
        <v>11000000</v>
      </c>
      <c r="G55" s="33">
        <v>0</v>
      </c>
      <c r="H55" s="33">
        <v>0</v>
      </c>
      <c r="I55" s="33">
        <v>0</v>
      </c>
      <c r="J55" s="33">
        <v>0</v>
      </c>
      <c r="K55" s="33">
        <v>0</v>
      </c>
      <c r="L55" s="33">
        <v>0</v>
      </c>
      <c r="M55" s="33">
        <v>0</v>
      </c>
      <c r="N55" s="38"/>
      <c r="O55" s="15"/>
    </row>
    <row r="56" spans="1:15" s="16" customFormat="1" ht="26.25" customHeight="1" outlineLevel="1" x14ac:dyDescent="0.2">
      <c r="A56" s="36" t="s">
        <v>63</v>
      </c>
      <c r="B56" s="17" t="s">
        <v>0</v>
      </c>
      <c r="C56" s="33">
        <f t="shared" si="68"/>
        <v>12100000</v>
      </c>
      <c r="D56" s="33">
        <f>D57</f>
        <v>0</v>
      </c>
      <c r="E56" s="33">
        <f t="shared" ref="E56" si="78">E57</f>
        <v>1100000</v>
      </c>
      <c r="F56" s="33">
        <f t="shared" ref="F56" si="79">F57</f>
        <v>11000000</v>
      </c>
      <c r="G56" s="33">
        <f t="shared" ref="G56" si="80">G57</f>
        <v>0</v>
      </c>
      <c r="H56" s="33">
        <f t="shared" ref="H56" si="81">H57</f>
        <v>0</v>
      </c>
      <c r="I56" s="33">
        <f t="shared" ref="I56" si="82">I57</f>
        <v>0</v>
      </c>
      <c r="J56" s="33">
        <f t="shared" ref="J56" si="83">J57</f>
        <v>0</v>
      </c>
      <c r="K56" s="33">
        <f t="shared" ref="K56" si="84">K57</f>
        <v>0</v>
      </c>
      <c r="L56" s="33">
        <f t="shared" ref="L56" si="85">L57</f>
        <v>0</v>
      </c>
      <c r="M56" s="33">
        <f t="shared" ref="M56" si="86">M57</f>
        <v>0</v>
      </c>
      <c r="N56" s="37" t="s">
        <v>43</v>
      </c>
      <c r="O56" s="15"/>
    </row>
    <row r="57" spans="1:15" s="16" customFormat="1" ht="25.5" outlineLevel="1" x14ac:dyDescent="0.2">
      <c r="A57" s="36"/>
      <c r="B57" s="31" t="s">
        <v>17</v>
      </c>
      <c r="C57" s="33">
        <f t="shared" si="68"/>
        <v>12100000</v>
      </c>
      <c r="D57" s="33">
        <v>0</v>
      </c>
      <c r="E57" s="33">
        <v>1100000</v>
      </c>
      <c r="F57" s="33">
        <v>11000000</v>
      </c>
      <c r="G57" s="33">
        <v>0</v>
      </c>
      <c r="H57" s="33">
        <v>0</v>
      </c>
      <c r="I57" s="33">
        <v>0</v>
      </c>
      <c r="J57" s="33">
        <v>0</v>
      </c>
      <c r="K57" s="33">
        <v>0</v>
      </c>
      <c r="L57" s="33">
        <v>0</v>
      </c>
      <c r="M57" s="33">
        <v>0</v>
      </c>
      <c r="N57" s="38"/>
      <c r="O57" s="15"/>
    </row>
    <row r="58" spans="1:15" s="16" customFormat="1" ht="16.5" customHeight="1" outlineLevel="1" x14ac:dyDescent="0.2">
      <c r="A58" s="36" t="s">
        <v>32</v>
      </c>
      <c r="B58" s="17" t="s">
        <v>0</v>
      </c>
      <c r="C58" s="33">
        <f t="shared" si="68"/>
        <v>12100000</v>
      </c>
      <c r="D58" s="33">
        <f>D59</f>
        <v>0</v>
      </c>
      <c r="E58" s="33">
        <f t="shared" ref="E58" si="87">E59</f>
        <v>0</v>
      </c>
      <c r="F58" s="33">
        <f t="shared" ref="F58" si="88">F59</f>
        <v>1100000</v>
      </c>
      <c r="G58" s="33">
        <f t="shared" ref="G58" si="89">G59</f>
        <v>11000000</v>
      </c>
      <c r="H58" s="33">
        <f t="shared" ref="H58" si="90">H59</f>
        <v>0</v>
      </c>
      <c r="I58" s="33">
        <f t="shared" ref="I58" si="91">I59</f>
        <v>0</v>
      </c>
      <c r="J58" s="33">
        <f t="shared" ref="J58" si="92">J59</f>
        <v>0</v>
      </c>
      <c r="K58" s="33">
        <f t="shared" ref="K58" si="93">K59</f>
        <v>0</v>
      </c>
      <c r="L58" s="33">
        <f t="shared" ref="L58" si="94">L59</f>
        <v>0</v>
      </c>
      <c r="M58" s="33">
        <f t="shared" ref="M58" si="95">M59</f>
        <v>0</v>
      </c>
      <c r="N58" s="37" t="s">
        <v>43</v>
      </c>
      <c r="O58" s="15"/>
    </row>
    <row r="59" spans="1:15" s="16" customFormat="1" ht="25.5" outlineLevel="1" x14ac:dyDescent="0.2">
      <c r="A59" s="36"/>
      <c r="B59" s="31" t="s">
        <v>17</v>
      </c>
      <c r="C59" s="33">
        <f t="shared" si="68"/>
        <v>12100000</v>
      </c>
      <c r="D59" s="33">
        <v>0</v>
      </c>
      <c r="E59" s="33">
        <v>0</v>
      </c>
      <c r="F59" s="33">
        <v>1100000</v>
      </c>
      <c r="G59" s="33">
        <v>11000000</v>
      </c>
      <c r="H59" s="33">
        <v>0</v>
      </c>
      <c r="I59" s="33">
        <v>0</v>
      </c>
      <c r="J59" s="33">
        <v>0</v>
      </c>
      <c r="K59" s="33">
        <v>0</v>
      </c>
      <c r="L59" s="33">
        <v>0</v>
      </c>
      <c r="M59" s="33">
        <v>0</v>
      </c>
      <c r="N59" s="38"/>
      <c r="O59" s="15"/>
    </row>
    <row r="60" spans="1:15" s="16" customFormat="1" ht="17.25" customHeight="1" outlineLevel="1" x14ac:dyDescent="0.2">
      <c r="A60" s="36" t="s">
        <v>54</v>
      </c>
      <c r="B60" s="17" t="s">
        <v>0</v>
      </c>
      <c r="C60" s="33">
        <f t="shared" si="68"/>
        <v>12100000</v>
      </c>
      <c r="D60" s="33">
        <f>D61</f>
        <v>0</v>
      </c>
      <c r="E60" s="33">
        <f t="shared" ref="E60" si="96">E61</f>
        <v>0</v>
      </c>
      <c r="F60" s="33">
        <f t="shared" ref="F60" si="97">F61</f>
        <v>0</v>
      </c>
      <c r="G60" s="33">
        <f t="shared" ref="G60" si="98">G61</f>
        <v>1100000</v>
      </c>
      <c r="H60" s="33">
        <f t="shared" ref="H60" si="99">H61</f>
        <v>11000000</v>
      </c>
      <c r="I60" s="33">
        <f t="shared" ref="I60" si="100">I61</f>
        <v>0</v>
      </c>
      <c r="J60" s="33">
        <f t="shared" ref="J60" si="101">J61</f>
        <v>0</v>
      </c>
      <c r="K60" s="33">
        <f t="shared" ref="K60" si="102">K61</f>
        <v>0</v>
      </c>
      <c r="L60" s="33">
        <f t="shared" ref="L60" si="103">L61</f>
        <v>0</v>
      </c>
      <c r="M60" s="33">
        <f t="shared" ref="M60" si="104">M61</f>
        <v>0</v>
      </c>
      <c r="N60" s="37" t="s">
        <v>43</v>
      </c>
      <c r="O60" s="15"/>
    </row>
    <row r="61" spans="1:15" s="16" customFormat="1" ht="25.5" outlineLevel="1" x14ac:dyDescent="0.2">
      <c r="A61" s="36"/>
      <c r="B61" s="31" t="s">
        <v>17</v>
      </c>
      <c r="C61" s="33">
        <f t="shared" si="68"/>
        <v>12100000</v>
      </c>
      <c r="D61" s="33">
        <v>0</v>
      </c>
      <c r="E61" s="33">
        <v>0</v>
      </c>
      <c r="F61" s="33">
        <v>0</v>
      </c>
      <c r="G61" s="33">
        <v>1100000</v>
      </c>
      <c r="H61" s="33">
        <v>11000000</v>
      </c>
      <c r="I61" s="33">
        <v>0</v>
      </c>
      <c r="J61" s="33">
        <v>0</v>
      </c>
      <c r="K61" s="33">
        <v>0</v>
      </c>
      <c r="L61" s="33">
        <v>0</v>
      </c>
      <c r="M61" s="33">
        <v>0</v>
      </c>
      <c r="N61" s="38"/>
      <c r="O61" s="15"/>
    </row>
    <row r="62" spans="1:15" s="16" customFormat="1" ht="17.25" customHeight="1" outlineLevel="1" x14ac:dyDescent="0.2">
      <c r="A62" s="36" t="s">
        <v>64</v>
      </c>
      <c r="B62" s="17" t="s">
        <v>0</v>
      </c>
      <c r="C62" s="33">
        <f t="shared" si="68"/>
        <v>14123852.4</v>
      </c>
      <c r="D62" s="33">
        <f>D63</f>
        <v>14123852.4</v>
      </c>
      <c r="E62" s="33">
        <f t="shared" ref="E62" si="105">E63</f>
        <v>0</v>
      </c>
      <c r="F62" s="33">
        <f t="shared" ref="F62" si="106">F63</f>
        <v>0</v>
      </c>
      <c r="G62" s="33">
        <f t="shared" ref="G62" si="107">G63</f>
        <v>0</v>
      </c>
      <c r="H62" s="33">
        <f t="shared" ref="H62" si="108">H63</f>
        <v>0</v>
      </c>
      <c r="I62" s="33">
        <f t="shared" ref="I62" si="109">I63</f>
        <v>0</v>
      </c>
      <c r="J62" s="33">
        <f t="shared" ref="J62" si="110">J63</f>
        <v>0</v>
      </c>
      <c r="K62" s="33">
        <f t="shared" ref="K62" si="111">K63</f>
        <v>0</v>
      </c>
      <c r="L62" s="33">
        <f t="shared" ref="L62" si="112">L63</f>
        <v>0</v>
      </c>
      <c r="M62" s="33">
        <f t="shared" ref="M62" si="113">M63</f>
        <v>0</v>
      </c>
      <c r="N62" s="37" t="s">
        <v>43</v>
      </c>
      <c r="O62" s="15"/>
    </row>
    <row r="63" spans="1:15" s="16" customFormat="1" ht="25.5" outlineLevel="1" x14ac:dyDescent="0.2">
      <c r="A63" s="36"/>
      <c r="B63" s="31" t="s">
        <v>17</v>
      </c>
      <c r="C63" s="33">
        <f t="shared" si="68"/>
        <v>14123852.4</v>
      </c>
      <c r="D63" s="33">
        <v>14123852.4</v>
      </c>
      <c r="E63" s="33">
        <v>0</v>
      </c>
      <c r="F63" s="33">
        <v>0</v>
      </c>
      <c r="G63" s="33">
        <v>0</v>
      </c>
      <c r="H63" s="33">
        <v>0</v>
      </c>
      <c r="I63" s="33">
        <v>0</v>
      </c>
      <c r="J63" s="33">
        <v>0</v>
      </c>
      <c r="K63" s="33">
        <v>0</v>
      </c>
      <c r="L63" s="33">
        <v>0</v>
      </c>
      <c r="M63" s="33">
        <v>0</v>
      </c>
      <c r="N63" s="38"/>
      <c r="O63" s="15"/>
    </row>
    <row r="64" spans="1:15" s="16" customFormat="1" outlineLevel="1" x14ac:dyDescent="0.2">
      <c r="A64" s="36" t="s">
        <v>55</v>
      </c>
      <c r="B64" s="17" t="s">
        <v>0</v>
      </c>
      <c r="C64" s="33">
        <f t="shared" si="68"/>
        <v>130000000</v>
      </c>
      <c r="D64" s="33">
        <f t="shared" ref="D64" si="114">D65+D66</f>
        <v>130000000</v>
      </c>
      <c r="E64" s="33">
        <f t="shared" ref="E64" si="115">E65+E66</f>
        <v>0</v>
      </c>
      <c r="F64" s="33">
        <f t="shared" ref="F64" si="116">F65+F66</f>
        <v>0</v>
      </c>
      <c r="G64" s="33">
        <f t="shared" ref="G64" si="117">G65+G66</f>
        <v>0</v>
      </c>
      <c r="H64" s="33">
        <f t="shared" ref="H64" si="118">H65+H66</f>
        <v>0</v>
      </c>
      <c r="I64" s="33">
        <f t="shared" ref="I64" si="119">I65+I66</f>
        <v>0</v>
      </c>
      <c r="J64" s="33">
        <f t="shared" ref="J64" si="120">J65+J66</f>
        <v>0</v>
      </c>
      <c r="K64" s="33">
        <f t="shared" ref="K64" si="121">K65+K66</f>
        <v>0</v>
      </c>
      <c r="L64" s="33">
        <f t="shared" ref="L64" si="122">L65+L66</f>
        <v>0</v>
      </c>
      <c r="M64" s="33">
        <f t="shared" ref="M64" si="123">M65+M66</f>
        <v>0</v>
      </c>
      <c r="N64" s="39" t="s">
        <v>4</v>
      </c>
      <c r="O64" s="15"/>
    </row>
    <row r="65" spans="1:16" s="16" customFormat="1" ht="38.25" outlineLevel="1" x14ac:dyDescent="0.2">
      <c r="A65" s="36"/>
      <c r="B65" s="31" t="s">
        <v>16</v>
      </c>
      <c r="C65" s="33">
        <f t="shared" si="68"/>
        <v>117000000</v>
      </c>
      <c r="D65" s="33">
        <f t="shared" ref="D65:M65" si="124">D68</f>
        <v>117000000</v>
      </c>
      <c r="E65" s="33">
        <f t="shared" si="124"/>
        <v>0</v>
      </c>
      <c r="F65" s="33">
        <f t="shared" si="124"/>
        <v>0</v>
      </c>
      <c r="G65" s="33">
        <f t="shared" si="124"/>
        <v>0</v>
      </c>
      <c r="H65" s="33">
        <f t="shared" si="124"/>
        <v>0</v>
      </c>
      <c r="I65" s="33">
        <f t="shared" si="124"/>
        <v>0</v>
      </c>
      <c r="J65" s="33">
        <f t="shared" si="124"/>
        <v>0</v>
      </c>
      <c r="K65" s="33">
        <f t="shared" si="124"/>
        <v>0</v>
      </c>
      <c r="L65" s="33">
        <f t="shared" si="124"/>
        <v>0</v>
      </c>
      <c r="M65" s="33">
        <f t="shared" si="124"/>
        <v>0</v>
      </c>
      <c r="N65" s="39"/>
      <c r="O65" s="15"/>
    </row>
    <row r="66" spans="1:16" s="16" customFormat="1" ht="25.5" outlineLevel="1" x14ac:dyDescent="0.2">
      <c r="A66" s="36"/>
      <c r="B66" s="31" t="s">
        <v>17</v>
      </c>
      <c r="C66" s="33">
        <f t="shared" si="68"/>
        <v>13000000</v>
      </c>
      <c r="D66" s="33">
        <f t="shared" ref="D66:M66" si="125">D69</f>
        <v>13000000</v>
      </c>
      <c r="E66" s="33">
        <f t="shared" si="125"/>
        <v>0</v>
      </c>
      <c r="F66" s="33">
        <f t="shared" si="125"/>
        <v>0</v>
      </c>
      <c r="G66" s="33">
        <f t="shared" si="125"/>
        <v>0</v>
      </c>
      <c r="H66" s="33">
        <f t="shared" si="125"/>
        <v>0</v>
      </c>
      <c r="I66" s="33">
        <f t="shared" si="125"/>
        <v>0</v>
      </c>
      <c r="J66" s="33">
        <f t="shared" si="125"/>
        <v>0</v>
      </c>
      <c r="K66" s="33">
        <f t="shared" si="125"/>
        <v>0</v>
      </c>
      <c r="L66" s="33">
        <f t="shared" si="125"/>
        <v>0</v>
      </c>
      <c r="M66" s="33">
        <f t="shared" si="125"/>
        <v>0</v>
      </c>
      <c r="N66" s="39"/>
      <c r="O66" s="15"/>
    </row>
    <row r="67" spans="1:16" s="16" customFormat="1" outlineLevel="1" x14ac:dyDescent="0.2">
      <c r="A67" s="36" t="s">
        <v>65</v>
      </c>
      <c r="B67" s="17" t="s">
        <v>0</v>
      </c>
      <c r="C67" s="33">
        <f t="shared" si="68"/>
        <v>130000000</v>
      </c>
      <c r="D67" s="33">
        <f t="shared" ref="D67" si="126">D68+D69</f>
        <v>130000000</v>
      </c>
      <c r="E67" s="33">
        <f t="shared" ref="E67" si="127">E68+E69</f>
        <v>0</v>
      </c>
      <c r="F67" s="33">
        <f t="shared" ref="F67" si="128">F68+F69</f>
        <v>0</v>
      </c>
      <c r="G67" s="33">
        <f t="shared" ref="G67" si="129">G68+G69</f>
        <v>0</v>
      </c>
      <c r="H67" s="33">
        <f t="shared" ref="H67" si="130">H68+H69</f>
        <v>0</v>
      </c>
      <c r="I67" s="33">
        <f t="shared" ref="I67" si="131">I68+I69</f>
        <v>0</v>
      </c>
      <c r="J67" s="33">
        <f t="shared" ref="J67" si="132">J68+J69</f>
        <v>0</v>
      </c>
      <c r="K67" s="33">
        <f t="shared" ref="K67" si="133">K68+K69</f>
        <v>0</v>
      </c>
      <c r="L67" s="33">
        <f t="shared" ref="L67" si="134">L68+L69</f>
        <v>0</v>
      </c>
      <c r="M67" s="33">
        <f t="shared" ref="M67" si="135">M68+M69</f>
        <v>0</v>
      </c>
      <c r="N67" s="37" t="s">
        <v>45</v>
      </c>
      <c r="O67" s="18"/>
      <c r="P67" s="19"/>
    </row>
    <row r="68" spans="1:16" s="16" customFormat="1" ht="38.25" outlineLevel="1" x14ac:dyDescent="0.2">
      <c r="A68" s="36"/>
      <c r="B68" s="31" t="s">
        <v>16</v>
      </c>
      <c r="C68" s="33">
        <f t="shared" si="68"/>
        <v>117000000</v>
      </c>
      <c r="D68" s="33">
        <v>117000000</v>
      </c>
      <c r="E68" s="33">
        <v>0</v>
      </c>
      <c r="F68" s="33">
        <v>0</v>
      </c>
      <c r="G68" s="33">
        <v>0</v>
      </c>
      <c r="H68" s="33">
        <v>0</v>
      </c>
      <c r="I68" s="33">
        <v>0</v>
      </c>
      <c r="J68" s="33">
        <v>0</v>
      </c>
      <c r="K68" s="33">
        <v>0</v>
      </c>
      <c r="L68" s="33">
        <v>0</v>
      </c>
      <c r="M68" s="33">
        <v>0</v>
      </c>
      <c r="N68" s="38"/>
      <c r="O68" s="18"/>
      <c r="P68" s="19"/>
    </row>
    <row r="69" spans="1:16" s="16" customFormat="1" ht="25.5" outlineLevel="1" x14ac:dyDescent="0.2">
      <c r="A69" s="36"/>
      <c r="B69" s="31" t="s">
        <v>17</v>
      </c>
      <c r="C69" s="33">
        <f t="shared" si="68"/>
        <v>13000000</v>
      </c>
      <c r="D69" s="33">
        <v>13000000</v>
      </c>
      <c r="E69" s="33">
        <v>0</v>
      </c>
      <c r="F69" s="33">
        <v>0</v>
      </c>
      <c r="G69" s="33">
        <v>0</v>
      </c>
      <c r="H69" s="33">
        <v>0</v>
      </c>
      <c r="I69" s="33">
        <v>0</v>
      </c>
      <c r="J69" s="33">
        <v>0</v>
      </c>
      <c r="K69" s="33">
        <v>0</v>
      </c>
      <c r="L69" s="33">
        <v>0</v>
      </c>
      <c r="M69" s="33">
        <v>0</v>
      </c>
      <c r="N69" s="38"/>
      <c r="O69" s="18"/>
      <c r="P69" s="19"/>
    </row>
    <row r="70" spans="1:16" s="16" customFormat="1" ht="27.75" customHeight="1" outlineLevel="1" x14ac:dyDescent="0.2">
      <c r="A70" s="36" t="s">
        <v>34</v>
      </c>
      <c r="B70" s="17" t="s">
        <v>0</v>
      </c>
      <c r="C70" s="33">
        <f t="shared" si="68"/>
        <v>28121939.550000001</v>
      </c>
      <c r="D70" s="33">
        <f t="shared" ref="D70:M70" si="136">D71</f>
        <v>4891371</v>
      </c>
      <c r="E70" s="33">
        <f t="shared" si="136"/>
        <v>11629460.140000001</v>
      </c>
      <c r="F70" s="33">
        <f t="shared" si="136"/>
        <v>11601108.41</v>
      </c>
      <c r="G70" s="33">
        <f t="shared" si="136"/>
        <v>0</v>
      </c>
      <c r="H70" s="33">
        <f t="shared" si="136"/>
        <v>0</v>
      </c>
      <c r="I70" s="33">
        <f t="shared" si="136"/>
        <v>0</v>
      </c>
      <c r="J70" s="33">
        <f t="shared" si="136"/>
        <v>0</v>
      </c>
      <c r="K70" s="33">
        <f t="shared" si="136"/>
        <v>0</v>
      </c>
      <c r="L70" s="33">
        <f t="shared" si="136"/>
        <v>0</v>
      </c>
      <c r="M70" s="33">
        <f t="shared" si="136"/>
        <v>0</v>
      </c>
      <c r="N70" s="38" t="s">
        <v>4</v>
      </c>
      <c r="O70" s="15"/>
    </row>
    <row r="71" spans="1:16" s="16" customFormat="1" ht="38.1" customHeight="1" outlineLevel="1" x14ac:dyDescent="0.2">
      <c r="A71" s="36"/>
      <c r="B71" s="31" t="s">
        <v>17</v>
      </c>
      <c r="C71" s="33">
        <f t="shared" si="68"/>
        <v>28121939.550000001</v>
      </c>
      <c r="D71" s="33">
        <f>D73+D75+D77+D79</f>
        <v>4891371</v>
      </c>
      <c r="E71" s="33">
        <f t="shared" ref="E71:F71" si="137">E73+E75+E77+E79</f>
        <v>11629460.140000001</v>
      </c>
      <c r="F71" s="33">
        <f t="shared" si="137"/>
        <v>11601108.41</v>
      </c>
      <c r="G71" s="33">
        <f t="shared" ref="G71:M71" si="138">G73+G75+G77+G79</f>
        <v>0</v>
      </c>
      <c r="H71" s="33">
        <f t="shared" si="138"/>
        <v>0</v>
      </c>
      <c r="I71" s="33">
        <f t="shared" si="138"/>
        <v>0</v>
      </c>
      <c r="J71" s="33">
        <f t="shared" si="138"/>
        <v>0</v>
      </c>
      <c r="K71" s="33">
        <f t="shared" si="138"/>
        <v>0</v>
      </c>
      <c r="L71" s="33">
        <f t="shared" si="138"/>
        <v>0</v>
      </c>
      <c r="M71" s="33">
        <f t="shared" si="138"/>
        <v>0</v>
      </c>
      <c r="N71" s="38"/>
      <c r="O71" s="15"/>
    </row>
    <row r="72" spans="1:16" s="16" customFormat="1" ht="32.25" customHeight="1" outlineLevel="1" x14ac:dyDescent="0.2">
      <c r="A72" s="36" t="s">
        <v>35</v>
      </c>
      <c r="B72" s="17" t="s">
        <v>0</v>
      </c>
      <c r="C72" s="33">
        <f t="shared" si="68"/>
        <v>6279368.0700000003</v>
      </c>
      <c r="D72" s="33">
        <f t="shared" ref="D72:M72" si="139">D73</f>
        <v>177704.62</v>
      </c>
      <c r="E72" s="33">
        <f t="shared" si="139"/>
        <v>2236255.6</v>
      </c>
      <c r="F72" s="33">
        <f t="shared" si="139"/>
        <v>3865407.85</v>
      </c>
      <c r="G72" s="33">
        <f t="shared" si="139"/>
        <v>0</v>
      </c>
      <c r="H72" s="33">
        <f t="shared" si="139"/>
        <v>0</v>
      </c>
      <c r="I72" s="33">
        <f t="shared" si="139"/>
        <v>0</v>
      </c>
      <c r="J72" s="33">
        <f t="shared" si="139"/>
        <v>0</v>
      </c>
      <c r="K72" s="33">
        <f t="shared" si="139"/>
        <v>0</v>
      </c>
      <c r="L72" s="33">
        <f t="shared" si="139"/>
        <v>0</v>
      </c>
      <c r="M72" s="33">
        <f t="shared" si="139"/>
        <v>0</v>
      </c>
      <c r="N72" s="37" t="s">
        <v>44</v>
      </c>
      <c r="O72" s="15"/>
    </row>
    <row r="73" spans="1:16" s="16" customFormat="1" ht="38.1" customHeight="1" outlineLevel="1" x14ac:dyDescent="0.2">
      <c r="A73" s="36"/>
      <c r="B73" s="31" t="s">
        <v>17</v>
      </c>
      <c r="C73" s="33">
        <f t="shared" si="68"/>
        <v>6279368.0700000003</v>
      </c>
      <c r="D73" s="33">
        <v>177704.62</v>
      </c>
      <c r="E73" s="33">
        <v>2236255.6</v>
      </c>
      <c r="F73" s="33">
        <v>3865407.85</v>
      </c>
      <c r="G73" s="33">
        <v>0</v>
      </c>
      <c r="H73" s="33">
        <v>0</v>
      </c>
      <c r="I73" s="33">
        <v>0</v>
      </c>
      <c r="J73" s="33">
        <v>0</v>
      </c>
      <c r="K73" s="33">
        <v>0</v>
      </c>
      <c r="L73" s="33">
        <v>0</v>
      </c>
      <c r="M73" s="33">
        <v>0</v>
      </c>
      <c r="N73" s="38"/>
      <c r="O73" s="15"/>
    </row>
    <row r="74" spans="1:16" s="20" customFormat="1" ht="29.25" customHeight="1" x14ac:dyDescent="0.2">
      <c r="A74" s="36" t="s">
        <v>36</v>
      </c>
      <c r="B74" s="17" t="s">
        <v>0</v>
      </c>
      <c r="C74" s="33">
        <f t="shared" si="68"/>
        <v>11153207.48</v>
      </c>
      <c r="D74" s="33">
        <f t="shared" ref="D74:M74" si="140">D75</f>
        <v>639330</v>
      </c>
      <c r="E74" s="33">
        <f t="shared" si="140"/>
        <v>8464090</v>
      </c>
      <c r="F74" s="33">
        <f t="shared" si="140"/>
        <v>2049787.48</v>
      </c>
      <c r="G74" s="33">
        <f t="shared" si="140"/>
        <v>0</v>
      </c>
      <c r="H74" s="33">
        <f t="shared" si="140"/>
        <v>0</v>
      </c>
      <c r="I74" s="33">
        <f t="shared" si="140"/>
        <v>0</v>
      </c>
      <c r="J74" s="33">
        <f t="shared" si="140"/>
        <v>0</v>
      </c>
      <c r="K74" s="33">
        <f t="shared" si="140"/>
        <v>0</v>
      </c>
      <c r="L74" s="33">
        <f t="shared" si="140"/>
        <v>0</v>
      </c>
      <c r="M74" s="33">
        <f t="shared" si="140"/>
        <v>0</v>
      </c>
      <c r="N74" s="37" t="s">
        <v>44</v>
      </c>
      <c r="O74" s="14"/>
    </row>
    <row r="75" spans="1:16" s="20" customFormat="1" ht="38.1" customHeight="1" x14ac:dyDescent="0.2">
      <c r="A75" s="36"/>
      <c r="B75" s="31" t="s">
        <v>17</v>
      </c>
      <c r="C75" s="33">
        <f t="shared" si="68"/>
        <v>11153207.48</v>
      </c>
      <c r="D75" s="33">
        <v>639330</v>
      </c>
      <c r="E75" s="33">
        <v>8464090</v>
      </c>
      <c r="F75" s="33">
        <v>2049787.48</v>
      </c>
      <c r="G75" s="33">
        <f t="shared" ref="G75:M75" si="141">G86</f>
        <v>0</v>
      </c>
      <c r="H75" s="33">
        <f t="shared" si="141"/>
        <v>0</v>
      </c>
      <c r="I75" s="33">
        <f t="shared" si="141"/>
        <v>0</v>
      </c>
      <c r="J75" s="33">
        <f t="shared" si="141"/>
        <v>0</v>
      </c>
      <c r="K75" s="33">
        <f t="shared" si="141"/>
        <v>0</v>
      </c>
      <c r="L75" s="33">
        <f t="shared" si="141"/>
        <v>0</v>
      </c>
      <c r="M75" s="33">
        <f t="shared" si="141"/>
        <v>0</v>
      </c>
      <c r="N75" s="38"/>
      <c r="O75" s="14"/>
    </row>
    <row r="76" spans="1:16" s="10" customFormat="1" ht="28.5" customHeight="1" x14ac:dyDescent="0.2">
      <c r="A76" s="36" t="s">
        <v>37</v>
      </c>
      <c r="B76" s="17" t="s">
        <v>0</v>
      </c>
      <c r="C76" s="33">
        <f t="shared" si="68"/>
        <v>6091472.6400000006</v>
      </c>
      <c r="D76" s="33">
        <f t="shared" ref="D76:M76" si="142">D77</f>
        <v>3687931.44</v>
      </c>
      <c r="E76" s="33">
        <f t="shared" si="142"/>
        <v>210418.08</v>
      </c>
      <c r="F76" s="33">
        <f t="shared" si="142"/>
        <v>2193123.12</v>
      </c>
      <c r="G76" s="33">
        <f t="shared" si="142"/>
        <v>0</v>
      </c>
      <c r="H76" s="33">
        <f t="shared" si="142"/>
        <v>0</v>
      </c>
      <c r="I76" s="33">
        <f t="shared" si="142"/>
        <v>0</v>
      </c>
      <c r="J76" s="33">
        <f t="shared" si="142"/>
        <v>0</v>
      </c>
      <c r="K76" s="33">
        <f t="shared" si="142"/>
        <v>0</v>
      </c>
      <c r="L76" s="33">
        <f t="shared" si="142"/>
        <v>0</v>
      </c>
      <c r="M76" s="33">
        <f t="shared" si="142"/>
        <v>0</v>
      </c>
      <c r="N76" s="37" t="s">
        <v>44</v>
      </c>
      <c r="O76" s="14"/>
    </row>
    <row r="77" spans="1:16" s="10" customFormat="1" ht="38.1" customHeight="1" x14ac:dyDescent="0.2">
      <c r="A77" s="36"/>
      <c r="B77" s="31" t="s">
        <v>17</v>
      </c>
      <c r="C77" s="33">
        <f t="shared" si="68"/>
        <v>6091472.6400000006</v>
      </c>
      <c r="D77" s="33">
        <v>3687931.44</v>
      </c>
      <c r="E77" s="21">
        <v>210418.08</v>
      </c>
      <c r="F77" s="21">
        <v>2193123.12</v>
      </c>
      <c r="G77" s="21">
        <v>0</v>
      </c>
      <c r="H77" s="21">
        <v>0</v>
      </c>
      <c r="I77" s="21">
        <v>0</v>
      </c>
      <c r="J77" s="21">
        <v>0</v>
      </c>
      <c r="K77" s="21">
        <v>0</v>
      </c>
      <c r="L77" s="21">
        <v>0</v>
      </c>
      <c r="M77" s="21">
        <v>0</v>
      </c>
      <c r="N77" s="38"/>
      <c r="O77" s="14"/>
    </row>
    <row r="78" spans="1:16" s="30" customFormat="1" ht="51" customHeight="1" x14ac:dyDescent="0.2">
      <c r="A78" s="36" t="s">
        <v>39</v>
      </c>
      <c r="B78" s="17" t="s">
        <v>0</v>
      </c>
      <c r="C78" s="33">
        <f t="shared" si="68"/>
        <v>4597891.3599999994</v>
      </c>
      <c r="D78" s="33">
        <f t="shared" ref="D78:M78" si="143">D79</f>
        <v>386404.94</v>
      </c>
      <c r="E78" s="33">
        <f t="shared" si="143"/>
        <v>718696.46</v>
      </c>
      <c r="F78" s="33">
        <f t="shared" si="143"/>
        <v>3492789.96</v>
      </c>
      <c r="G78" s="33">
        <f t="shared" si="143"/>
        <v>0</v>
      </c>
      <c r="H78" s="33">
        <f t="shared" si="143"/>
        <v>0</v>
      </c>
      <c r="I78" s="33">
        <f t="shared" si="143"/>
        <v>0</v>
      </c>
      <c r="J78" s="33">
        <f t="shared" si="143"/>
        <v>0</v>
      </c>
      <c r="K78" s="33">
        <f t="shared" si="143"/>
        <v>0</v>
      </c>
      <c r="L78" s="33">
        <f t="shared" si="143"/>
        <v>0</v>
      </c>
      <c r="M78" s="33">
        <f t="shared" si="143"/>
        <v>0</v>
      </c>
      <c r="N78" s="37" t="s">
        <v>44</v>
      </c>
      <c r="O78" s="28"/>
      <c r="P78" s="29"/>
    </row>
    <row r="79" spans="1:16" s="30" customFormat="1" ht="53.25" customHeight="1" x14ac:dyDescent="0.2">
      <c r="A79" s="36"/>
      <c r="B79" s="31" t="s">
        <v>17</v>
      </c>
      <c r="C79" s="33">
        <f t="shared" si="68"/>
        <v>4597891.3599999994</v>
      </c>
      <c r="D79" s="33">
        <v>386404.94</v>
      </c>
      <c r="E79" s="33">
        <v>718696.46</v>
      </c>
      <c r="F79" s="33">
        <v>3492789.96</v>
      </c>
      <c r="G79" s="33">
        <v>0</v>
      </c>
      <c r="H79" s="33">
        <v>0</v>
      </c>
      <c r="I79" s="33">
        <v>0</v>
      </c>
      <c r="J79" s="33">
        <v>0</v>
      </c>
      <c r="K79" s="33">
        <v>0</v>
      </c>
      <c r="L79" s="33">
        <v>0</v>
      </c>
      <c r="M79" s="33">
        <v>0</v>
      </c>
      <c r="N79" s="38"/>
      <c r="O79" s="28"/>
      <c r="P79" s="29"/>
    </row>
    <row r="80" spans="1:16" s="30" customFormat="1" ht="25.5" customHeight="1" x14ac:dyDescent="0.2">
      <c r="A80" s="36" t="s">
        <v>46</v>
      </c>
      <c r="B80" s="17" t="s">
        <v>0</v>
      </c>
      <c r="C80" s="33">
        <f t="shared" si="68"/>
        <v>2089450.02</v>
      </c>
      <c r="D80" s="33">
        <f t="shared" ref="D80:M80" si="144">D81</f>
        <v>2089450.02</v>
      </c>
      <c r="E80" s="33">
        <f t="shared" si="144"/>
        <v>0</v>
      </c>
      <c r="F80" s="33">
        <f t="shared" si="144"/>
        <v>0</v>
      </c>
      <c r="G80" s="33">
        <f t="shared" si="144"/>
        <v>0</v>
      </c>
      <c r="H80" s="33">
        <f t="shared" si="144"/>
        <v>0</v>
      </c>
      <c r="I80" s="33">
        <f t="shared" si="144"/>
        <v>0</v>
      </c>
      <c r="J80" s="33">
        <f t="shared" si="144"/>
        <v>0</v>
      </c>
      <c r="K80" s="33">
        <f t="shared" si="144"/>
        <v>0</v>
      </c>
      <c r="L80" s="33">
        <f t="shared" si="144"/>
        <v>0</v>
      </c>
      <c r="M80" s="33">
        <f t="shared" si="144"/>
        <v>0</v>
      </c>
      <c r="N80" s="37" t="s">
        <v>44</v>
      </c>
      <c r="O80" s="28"/>
      <c r="P80" s="29"/>
    </row>
    <row r="81" spans="1:20" s="30" customFormat="1" ht="25.5" x14ac:dyDescent="0.2">
      <c r="A81" s="36"/>
      <c r="B81" s="31" t="s">
        <v>17</v>
      </c>
      <c r="C81" s="33">
        <f t="shared" si="68"/>
        <v>2089450.02</v>
      </c>
      <c r="D81" s="33">
        <v>2089450.02</v>
      </c>
      <c r="E81" s="33">
        <v>0</v>
      </c>
      <c r="F81" s="33">
        <v>0</v>
      </c>
      <c r="G81" s="33">
        <v>0</v>
      </c>
      <c r="H81" s="33">
        <v>0</v>
      </c>
      <c r="I81" s="33">
        <v>0</v>
      </c>
      <c r="J81" s="33">
        <v>0</v>
      </c>
      <c r="K81" s="33">
        <v>0</v>
      </c>
      <c r="L81" s="33">
        <v>0</v>
      </c>
      <c r="M81" s="33">
        <v>0</v>
      </c>
      <c r="N81" s="38"/>
      <c r="O81" s="28"/>
      <c r="P81" s="29"/>
    </row>
    <row r="82" spans="1:20" x14ac:dyDescent="0.2">
      <c r="A82" s="36" t="s">
        <v>38</v>
      </c>
      <c r="B82" s="31" t="s">
        <v>0</v>
      </c>
      <c r="C82" s="33">
        <f t="shared" si="68"/>
        <v>2353430535.5678301</v>
      </c>
      <c r="D82" s="33">
        <f t="shared" ref="D82:M82" si="145">D83+D84</f>
        <v>272232318.77513003</v>
      </c>
      <c r="E82" s="33">
        <f t="shared" si="145"/>
        <v>478064534.15269995</v>
      </c>
      <c r="F82" s="33">
        <f t="shared" si="145"/>
        <v>1035370647.64</v>
      </c>
      <c r="G82" s="33">
        <f t="shared" si="145"/>
        <v>556763035</v>
      </c>
      <c r="H82" s="33">
        <f t="shared" si="145"/>
        <v>11000000</v>
      </c>
      <c r="I82" s="33">
        <f t="shared" si="145"/>
        <v>0</v>
      </c>
      <c r="J82" s="33">
        <f t="shared" si="145"/>
        <v>0</v>
      </c>
      <c r="K82" s="33">
        <f t="shared" si="145"/>
        <v>0</v>
      </c>
      <c r="L82" s="33">
        <f t="shared" si="145"/>
        <v>0</v>
      </c>
      <c r="M82" s="33">
        <f t="shared" si="145"/>
        <v>0</v>
      </c>
      <c r="N82" s="37" t="s">
        <v>4</v>
      </c>
      <c r="O82" s="22"/>
      <c r="P82" s="5"/>
      <c r="Q82" s="5"/>
      <c r="R82" s="5"/>
      <c r="S82" s="5"/>
      <c r="T82" s="5"/>
    </row>
    <row r="83" spans="1:20" ht="38.25" x14ac:dyDescent="0.2">
      <c r="A83" s="36"/>
      <c r="B83" s="31" t="s">
        <v>16</v>
      </c>
      <c r="C83" s="33">
        <f t="shared" si="68"/>
        <v>117000000</v>
      </c>
      <c r="D83" s="33">
        <f>D65</f>
        <v>117000000</v>
      </c>
      <c r="E83" s="33">
        <f t="shared" ref="E83:M83" si="146">E65</f>
        <v>0</v>
      </c>
      <c r="F83" s="33">
        <f t="shared" si="146"/>
        <v>0</v>
      </c>
      <c r="G83" s="33">
        <f t="shared" si="146"/>
        <v>0</v>
      </c>
      <c r="H83" s="33">
        <f t="shared" si="146"/>
        <v>0</v>
      </c>
      <c r="I83" s="33">
        <f t="shared" si="146"/>
        <v>0</v>
      </c>
      <c r="J83" s="33">
        <f t="shared" si="146"/>
        <v>0</v>
      </c>
      <c r="K83" s="33">
        <f t="shared" si="146"/>
        <v>0</v>
      </c>
      <c r="L83" s="33">
        <f t="shared" si="146"/>
        <v>0</v>
      </c>
      <c r="M83" s="33">
        <f t="shared" si="146"/>
        <v>0</v>
      </c>
      <c r="N83" s="37"/>
      <c r="O83" s="22"/>
      <c r="P83" s="5"/>
      <c r="Q83" s="5"/>
      <c r="R83" s="5"/>
      <c r="S83" s="5"/>
      <c r="T83" s="5"/>
    </row>
    <row r="84" spans="1:20" ht="25.5" x14ac:dyDescent="0.2">
      <c r="A84" s="36"/>
      <c r="B84" s="31" t="s">
        <v>17</v>
      </c>
      <c r="C84" s="33">
        <f t="shared" ref="C84:C91" si="147">SUM(D84:M84)</f>
        <v>2236430535.5678301</v>
      </c>
      <c r="D84" s="33">
        <f t="shared" ref="D84:M84" si="148">D13+D17+D41+D66+D71+D81</f>
        <v>155232318.77513</v>
      </c>
      <c r="E84" s="33">
        <f t="shared" si="148"/>
        <v>478064534.15269995</v>
      </c>
      <c r="F84" s="33">
        <f t="shared" si="148"/>
        <v>1035370647.64</v>
      </c>
      <c r="G84" s="33">
        <f t="shared" si="148"/>
        <v>556763035</v>
      </c>
      <c r="H84" s="33">
        <f t="shared" si="148"/>
        <v>11000000</v>
      </c>
      <c r="I84" s="33">
        <f t="shared" si="148"/>
        <v>0</v>
      </c>
      <c r="J84" s="33">
        <f t="shared" si="148"/>
        <v>0</v>
      </c>
      <c r="K84" s="33">
        <f t="shared" si="148"/>
        <v>0</v>
      </c>
      <c r="L84" s="33">
        <f t="shared" si="148"/>
        <v>0</v>
      </c>
      <c r="M84" s="33">
        <f t="shared" si="148"/>
        <v>0</v>
      </c>
      <c r="N84" s="37"/>
      <c r="O84" s="22"/>
      <c r="P84" s="5"/>
      <c r="Q84" s="5"/>
      <c r="R84" s="5"/>
      <c r="S84" s="5"/>
      <c r="T84" s="5"/>
    </row>
    <row r="85" spans="1:20" x14ac:dyDescent="0.2">
      <c r="A85" s="36" t="s">
        <v>40</v>
      </c>
      <c r="B85" s="31" t="s">
        <v>0</v>
      </c>
      <c r="C85" s="33">
        <f t="shared" si="147"/>
        <v>130000000</v>
      </c>
      <c r="D85" s="33">
        <f t="shared" ref="D85:M85" si="149">D86+D87</f>
        <v>130000000</v>
      </c>
      <c r="E85" s="33">
        <f t="shared" si="149"/>
        <v>0</v>
      </c>
      <c r="F85" s="33">
        <f t="shared" si="149"/>
        <v>0</v>
      </c>
      <c r="G85" s="33">
        <f t="shared" si="149"/>
        <v>0</v>
      </c>
      <c r="H85" s="33">
        <f t="shared" si="149"/>
        <v>0</v>
      </c>
      <c r="I85" s="33">
        <f t="shared" si="149"/>
        <v>0</v>
      </c>
      <c r="J85" s="33">
        <f t="shared" si="149"/>
        <v>0</v>
      </c>
      <c r="K85" s="33">
        <f t="shared" si="149"/>
        <v>0</v>
      </c>
      <c r="L85" s="33">
        <f t="shared" si="149"/>
        <v>0</v>
      </c>
      <c r="M85" s="33">
        <f t="shared" si="149"/>
        <v>0</v>
      </c>
      <c r="N85" s="37" t="s">
        <v>4</v>
      </c>
      <c r="O85" s="22"/>
      <c r="P85" s="5"/>
      <c r="Q85" s="5"/>
      <c r="R85" s="5"/>
      <c r="S85" s="5"/>
      <c r="T85" s="5"/>
    </row>
    <row r="86" spans="1:20" ht="38.25" x14ac:dyDescent="0.2">
      <c r="A86" s="36"/>
      <c r="B86" s="31" t="s">
        <v>16</v>
      </c>
      <c r="C86" s="33">
        <f t="shared" si="147"/>
        <v>117000000</v>
      </c>
      <c r="D86" s="33">
        <f t="shared" ref="D86:M86" si="150">D68</f>
        <v>117000000</v>
      </c>
      <c r="E86" s="33">
        <f t="shared" si="150"/>
        <v>0</v>
      </c>
      <c r="F86" s="33">
        <f t="shared" si="150"/>
        <v>0</v>
      </c>
      <c r="G86" s="33">
        <f t="shared" si="150"/>
        <v>0</v>
      </c>
      <c r="H86" s="33">
        <f t="shared" si="150"/>
        <v>0</v>
      </c>
      <c r="I86" s="33">
        <f t="shared" si="150"/>
        <v>0</v>
      </c>
      <c r="J86" s="33">
        <f t="shared" si="150"/>
        <v>0</v>
      </c>
      <c r="K86" s="33">
        <f t="shared" si="150"/>
        <v>0</v>
      </c>
      <c r="L86" s="33">
        <f t="shared" si="150"/>
        <v>0</v>
      </c>
      <c r="M86" s="33">
        <f t="shared" si="150"/>
        <v>0</v>
      </c>
      <c r="N86" s="37"/>
      <c r="O86" s="22"/>
      <c r="P86" s="5"/>
      <c r="Q86" s="5"/>
      <c r="R86" s="5"/>
      <c r="S86" s="5"/>
      <c r="T86" s="5"/>
    </row>
    <row r="87" spans="1:20" ht="25.5" x14ac:dyDescent="0.2">
      <c r="A87" s="36"/>
      <c r="B87" s="31" t="s">
        <v>17</v>
      </c>
      <c r="C87" s="33">
        <f t="shared" si="147"/>
        <v>13000000</v>
      </c>
      <c r="D87" s="33">
        <f t="shared" ref="D87:M87" si="151">D69</f>
        <v>13000000</v>
      </c>
      <c r="E87" s="33">
        <f t="shared" si="151"/>
        <v>0</v>
      </c>
      <c r="F87" s="33">
        <f t="shared" si="151"/>
        <v>0</v>
      </c>
      <c r="G87" s="33">
        <f t="shared" si="151"/>
        <v>0</v>
      </c>
      <c r="H87" s="33">
        <f t="shared" si="151"/>
        <v>0</v>
      </c>
      <c r="I87" s="33">
        <f t="shared" si="151"/>
        <v>0</v>
      </c>
      <c r="J87" s="33">
        <f t="shared" si="151"/>
        <v>0</v>
      </c>
      <c r="K87" s="33">
        <f t="shared" si="151"/>
        <v>0</v>
      </c>
      <c r="L87" s="33">
        <f t="shared" si="151"/>
        <v>0</v>
      </c>
      <c r="M87" s="33">
        <f t="shared" si="151"/>
        <v>0</v>
      </c>
      <c r="N87" s="37"/>
      <c r="O87" s="22"/>
      <c r="P87" s="5"/>
      <c r="Q87" s="5"/>
      <c r="R87" s="5"/>
      <c r="S87" s="5"/>
      <c r="T87" s="5"/>
    </row>
    <row r="88" spans="1:20" x14ac:dyDescent="0.2">
      <c r="A88" s="36" t="s">
        <v>41</v>
      </c>
      <c r="B88" s="31" t="s">
        <v>0</v>
      </c>
      <c r="C88" s="33">
        <f t="shared" si="147"/>
        <v>2037934102.4000001</v>
      </c>
      <c r="D88" s="33">
        <f>D89</f>
        <v>110605182.40000001</v>
      </c>
      <c r="E88" s="33">
        <f t="shared" ref="E88:M88" si="152">E89</f>
        <v>335796345.76999998</v>
      </c>
      <c r="F88" s="33">
        <f t="shared" si="152"/>
        <v>1023769539.23</v>
      </c>
      <c r="G88" s="33">
        <f t="shared" si="152"/>
        <v>556763035</v>
      </c>
      <c r="H88" s="33">
        <f t="shared" si="152"/>
        <v>11000000</v>
      </c>
      <c r="I88" s="33">
        <f t="shared" si="152"/>
        <v>0</v>
      </c>
      <c r="J88" s="33">
        <f t="shared" si="152"/>
        <v>0</v>
      </c>
      <c r="K88" s="33">
        <f t="shared" si="152"/>
        <v>0</v>
      </c>
      <c r="L88" s="33">
        <f t="shared" si="152"/>
        <v>0</v>
      </c>
      <c r="M88" s="33">
        <f t="shared" si="152"/>
        <v>0</v>
      </c>
      <c r="N88" s="37" t="s">
        <v>4</v>
      </c>
      <c r="O88" s="22"/>
      <c r="P88" s="5"/>
      <c r="Q88" s="5"/>
      <c r="R88" s="5"/>
      <c r="S88" s="5"/>
      <c r="T88" s="5"/>
    </row>
    <row r="89" spans="1:20" ht="25.5" x14ac:dyDescent="0.2">
      <c r="A89" s="36"/>
      <c r="B89" s="31" t="s">
        <v>17</v>
      </c>
      <c r="C89" s="33">
        <f t="shared" si="147"/>
        <v>2037934102.4000001</v>
      </c>
      <c r="D89" s="33">
        <f>D15+D43+D45+D47+D49+D51+D53+D55+D57+D59+D61+D63+D37+D39</f>
        <v>110605182.40000001</v>
      </c>
      <c r="E89" s="33">
        <f t="shared" ref="E89:M89" si="153">E15+E43+E45+E47+E49+E51+E53+E55+E57+E59+E61+E63+E37+E39</f>
        <v>335796345.76999998</v>
      </c>
      <c r="F89" s="33">
        <f t="shared" si="153"/>
        <v>1023769539.23</v>
      </c>
      <c r="G89" s="33">
        <f t="shared" si="153"/>
        <v>556763035</v>
      </c>
      <c r="H89" s="33">
        <f t="shared" si="153"/>
        <v>11000000</v>
      </c>
      <c r="I89" s="33">
        <f t="shared" si="153"/>
        <v>0</v>
      </c>
      <c r="J89" s="33">
        <f t="shared" si="153"/>
        <v>0</v>
      </c>
      <c r="K89" s="33">
        <f t="shared" si="153"/>
        <v>0</v>
      </c>
      <c r="L89" s="33">
        <f t="shared" si="153"/>
        <v>0</v>
      </c>
      <c r="M89" s="33">
        <f t="shared" si="153"/>
        <v>0</v>
      </c>
      <c r="N89" s="37"/>
      <c r="O89" s="22"/>
      <c r="P89" s="5"/>
      <c r="Q89" s="5"/>
      <c r="R89" s="5"/>
      <c r="S89" s="5"/>
      <c r="T89" s="5"/>
    </row>
    <row r="90" spans="1:20" x14ac:dyDescent="0.2">
      <c r="A90" s="36" t="s">
        <v>42</v>
      </c>
      <c r="B90" s="31" t="s">
        <v>0</v>
      </c>
      <c r="C90" s="33">
        <f t="shared" si="147"/>
        <v>185496433.16783002</v>
      </c>
      <c r="D90" s="33">
        <f>D91</f>
        <v>31627136.375130001</v>
      </c>
      <c r="E90" s="33">
        <f t="shared" ref="E90:M90" si="154">E91</f>
        <v>142268188.38270003</v>
      </c>
      <c r="F90" s="33">
        <f t="shared" si="154"/>
        <v>11601108.41</v>
      </c>
      <c r="G90" s="33">
        <f t="shared" si="154"/>
        <v>0</v>
      </c>
      <c r="H90" s="33">
        <f t="shared" si="154"/>
        <v>0</v>
      </c>
      <c r="I90" s="33">
        <f t="shared" si="154"/>
        <v>0</v>
      </c>
      <c r="J90" s="33">
        <f t="shared" si="154"/>
        <v>0</v>
      </c>
      <c r="K90" s="33">
        <f t="shared" si="154"/>
        <v>0</v>
      </c>
      <c r="L90" s="33">
        <f t="shared" si="154"/>
        <v>0</v>
      </c>
      <c r="M90" s="33">
        <f t="shared" si="154"/>
        <v>0</v>
      </c>
      <c r="N90" s="37" t="s">
        <v>4</v>
      </c>
      <c r="O90" s="22"/>
      <c r="P90" s="5"/>
      <c r="Q90" s="5"/>
      <c r="R90" s="5"/>
      <c r="S90" s="5"/>
      <c r="T90" s="5"/>
    </row>
    <row r="91" spans="1:20" ht="25.5" x14ac:dyDescent="0.2">
      <c r="A91" s="36"/>
      <c r="B91" s="31" t="s">
        <v>17</v>
      </c>
      <c r="C91" s="33">
        <f t="shared" si="147"/>
        <v>185496433.16783002</v>
      </c>
      <c r="D91" s="33">
        <f t="shared" ref="D91:M91" si="155">D19+D21+D23+D25+D27+D29+D31+D33+D35+D73+D75+D77+D79+D81</f>
        <v>31627136.375130001</v>
      </c>
      <c r="E91" s="33">
        <f t="shared" si="155"/>
        <v>142268188.38270003</v>
      </c>
      <c r="F91" s="33">
        <f t="shared" si="155"/>
        <v>11601108.41</v>
      </c>
      <c r="G91" s="33">
        <f t="shared" si="155"/>
        <v>0</v>
      </c>
      <c r="H91" s="33">
        <f t="shared" si="155"/>
        <v>0</v>
      </c>
      <c r="I91" s="33">
        <f t="shared" si="155"/>
        <v>0</v>
      </c>
      <c r="J91" s="33">
        <f t="shared" si="155"/>
        <v>0</v>
      </c>
      <c r="K91" s="33">
        <f t="shared" si="155"/>
        <v>0</v>
      </c>
      <c r="L91" s="33">
        <f t="shared" si="155"/>
        <v>0</v>
      </c>
      <c r="M91" s="33">
        <f t="shared" si="155"/>
        <v>0</v>
      </c>
      <c r="N91" s="37"/>
      <c r="O91" s="22"/>
      <c r="P91" s="5"/>
      <c r="Q91" s="5"/>
      <c r="R91" s="5"/>
      <c r="S91" s="5"/>
      <c r="T91" s="5"/>
    </row>
    <row r="92" spans="1:20" x14ac:dyDescent="0.2">
      <c r="O92" s="5"/>
      <c r="P92" s="5"/>
      <c r="Q92" s="5"/>
      <c r="R92" s="5"/>
      <c r="S92" s="5"/>
      <c r="T92" s="5"/>
    </row>
    <row r="93" spans="1:20" x14ac:dyDescent="0.2">
      <c r="O93" s="5"/>
      <c r="P93" s="5"/>
      <c r="Q93" s="5"/>
      <c r="R93" s="5"/>
      <c r="S93" s="5"/>
      <c r="T93" s="5"/>
    </row>
    <row r="94" spans="1:20" x14ac:dyDescent="0.2">
      <c r="O94" s="5"/>
      <c r="P94" s="5"/>
      <c r="Q94" s="5"/>
      <c r="R94" s="5"/>
      <c r="S94" s="5"/>
      <c r="T94" s="5"/>
    </row>
    <row r="95" spans="1:20" x14ac:dyDescent="0.2">
      <c r="O95" s="5"/>
      <c r="P95" s="5"/>
      <c r="Q95" s="5"/>
      <c r="R95" s="5"/>
      <c r="S95" s="5"/>
      <c r="T95" s="5"/>
    </row>
    <row r="96" spans="1:20" x14ac:dyDescent="0.2">
      <c r="A96" s="27"/>
      <c r="O96" s="5"/>
      <c r="P96" s="5"/>
      <c r="Q96" s="5"/>
      <c r="R96" s="5"/>
      <c r="S96" s="5"/>
      <c r="T96" s="5"/>
    </row>
    <row r="97" spans="15:20" x14ac:dyDescent="0.2">
      <c r="O97" s="5"/>
      <c r="P97" s="5"/>
      <c r="Q97" s="5"/>
      <c r="R97" s="5"/>
      <c r="S97" s="5"/>
      <c r="T97" s="5"/>
    </row>
    <row r="98" spans="15:20" x14ac:dyDescent="0.2">
      <c r="O98" s="5"/>
      <c r="P98" s="5"/>
      <c r="Q98" s="5"/>
      <c r="R98" s="5"/>
      <c r="S98" s="5"/>
      <c r="T98" s="5"/>
    </row>
    <row r="99" spans="15:20" x14ac:dyDescent="0.2">
      <c r="O99" s="5"/>
      <c r="P99" s="5"/>
      <c r="Q99" s="5"/>
      <c r="R99" s="5"/>
      <c r="S99" s="5"/>
      <c r="T99" s="5"/>
    </row>
    <row r="100" spans="15:20" x14ac:dyDescent="0.2">
      <c r="O100" s="5"/>
      <c r="P100" s="5"/>
      <c r="Q100" s="5"/>
      <c r="R100" s="5"/>
      <c r="S100" s="5"/>
      <c r="T100" s="5"/>
    </row>
    <row r="101" spans="15:20" x14ac:dyDescent="0.2">
      <c r="O101" s="5"/>
      <c r="P101" s="5"/>
      <c r="Q101" s="5"/>
      <c r="R101" s="5"/>
      <c r="S101" s="5"/>
      <c r="T101" s="5"/>
    </row>
    <row r="102" spans="15:20" x14ac:dyDescent="0.2">
      <c r="O102" s="5"/>
      <c r="P102" s="5"/>
      <c r="Q102" s="5"/>
      <c r="R102" s="5"/>
      <c r="S102" s="5"/>
      <c r="T102" s="5"/>
    </row>
    <row r="103" spans="15:20" x14ac:dyDescent="0.2">
      <c r="O103" s="5"/>
      <c r="P103" s="5"/>
      <c r="Q103" s="5"/>
      <c r="R103" s="5"/>
      <c r="S103" s="5"/>
      <c r="T103" s="5"/>
    </row>
  </sheetData>
  <mergeCells count="86">
    <mergeCell ref="L1:N1"/>
    <mergeCell ref="A42:A43"/>
    <mergeCell ref="N42:N43"/>
    <mergeCell ref="A4:N4"/>
    <mergeCell ref="A9:N9"/>
    <mergeCell ref="A14:A15"/>
    <mergeCell ref="N14:N15"/>
    <mergeCell ref="N12:N13"/>
    <mergeCell ref="A12:A13"/>
    <mergeCell ref="A10:N10"/>
    <mergeCell ref="A6:A7"/>
    <mergeCell ref="B6:B7"/>
    <mergeCell ref="C6:C7"/>
    <mergeCell ref="D6:M6"/>
    <mergeCell ref="N6:N7"/>
    <mergeCell ref="A11:N11"/>
    <mergeCell ref="N16:N17"/>
    <mergeCell ref="A48:A49"/>
    <mergeCell ref="N48:N49"/>
    <mergeCell ref="A46:A47"/>
    <mergeCell ref="N46:N47"/>
    <mergeCell ref="A44:A45"/>
    <mergeCell ref="N44:N45"/>
    <mergeCell ref="A24:A25"/>
    <mergeCell ref="N24:N25"/>
    <mergeCell ref="A16:A17"/>
    <mergeCell ref="A18:A19"/>
    <mergeCell ref="N18:N19"/>
    <mergeCell ref="A20:A21"/>
    <mergeCell ref="N20:N21"/>
    <mergeCell ref="A22:A23"/>
    <mergeCell ref="N22:N23"/>
    <mergeCell ref="N60:N61"/>
    <mergeCell ref="A56:A57"/>
    <mergeCell ref="N56:N57"/>
    <mergeCell ref="A50:A51"/>
    <mergeCell ref="N50:N51"/>
    <mergeCell ref="A52:A53"/>
    <mergeCell ref="N52:N53"/>
    <mergeCell ref="A54:A55"/>
    <mergeCell ref="N54:N55"/>
    <mergeCell ref="A58:A59"/>
    <mergeCell ref="N58:N59"/>
    <mergeCell ref="A60:A61"/>
    <mergeCell ref="A26:A27"/>
    <mergeCell ref="A40:A41"/>
    <mergeCell ref="A28:A29"/>
    <mergeCell ref="N28:N29"/>
    <mergeCell ref="A30:A31"/>
    <mergeCell ref="N30:N31"/>
    <mergeCell ref="A34:A35"/>
    <mergeCell ref="N34:N35"/>
    <mergeCell ref="A32:A33"/>
    <mergeCell ref="N32:N33"/>
    <mergeCell ref="N26:N27"/>
    <mergeCell ref="A36:A37"/>
    <mergeCell ref="N36:N37"/>
    <mergeCell ref="N40:N41"/>
    <mergeCell ref="A38:A39"/>
    <mergeCell ref="N38:N39"/>
    <mergeCell ref="A62:A63"/>
    <mergeCell ref="N62:N63"/>
    <mergeCell ref="A64:A66"/>
    <mergeCell ref="A88:A89"/>
    <mergeCell ref="A90:A91"/>
    <mergeCell ref="N82:N84"/>
    <mergeCell ref="N85:N87"/>
    <mergeCell ref="N88:N89"/>
    <mergeCell ref="N90:N91"/>
    <mergeCell ref="A67:A69"/>
    <mergeCell ref="N67:N69"/>
    <mergeCell ref="A85:A87"/>
    <mergeCell ref="A80:A81"/>
    <mergeCell ref="N80:N81"/>
    <mergeCell ref="A82:A84"/>
    <mergeCell ref="A70:A71"/>
    <mergeCell ref="A76:A77"/>
    <mergeCell ref="N76:N77"/>
    <mergeCell ref="A78:A79"/>
    <mergeCell ref="N78:N79"/>
    <mergeCell ref="N64:N66"/>
    <mergeCell ref="N70:N71"/>
    <mergeCell ref="A72:A73"/>
    <mergeCell ref="N72:N73"/>
    <mergeCell ref="A74:A75"/>
    <mergeCell ref="N74:N75"/>
  </mergeCells>
  <pageMargins left="1.3779527559055118" right="0.59055118110236227" top="1.1811023622047245" bottom="0.78740157480314965" header="0.31496062992125984" footer="0.31496062992125984"/>
  <pageSetup paperSize="8" scale="68" firstPageNumber="9" fitToHeight="0" orientation="landscape" useFirstPageNumber="1" r:id="rId1"/>
  <headerFooter>
    <oddHeader>&amp;C&amp;"Times New Roman,обычный"&amp;18
&amp;12 &amp;P</oddHeader>
  </headerFooter>
  <rowBreaks count="2" manualBreakCount="2">
    <brk id="45" max="13" man="1"/>
    <brk id="81" max="1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Тертышникова Екатерина Геннадьевна</cp:lastModifiedBy>
  <cp:lastPrinted>2021-03-29T11:22:44Z</cp:lastPrinted>
  <dcterms:created xsi:type="dcterms:W3CDTF">1996-10-08T23:32:33Z</dcterms:created>
  <dcterms:modified xsi:type="dcterms:W3CDTF">2021-04-07T11:42:06Z</dcterms:modified>
</cp:coreProperties>
</file>