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35" windowHeight="10845"/>
  </bookViews>
  <sheets>
    <sheet name="показатели" sheetId="1" r:id="rId1"/>
  </sheets>
  <externalReferences>
    <externalReference r:id="rId2"/>
    <externalReference r:id="rId3"/>
  </externalReferences>
  <definedNames>
    <definedName name="_xlnm.Print_Titles" localSheetId="0">показатели!$11:$12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E26" i="1" s="1"/>
  <c r="F26" i="1" s="1"/>
  <c r="G26" i="1" s="1"/>
  <c r="H26" i="1" s="1"/>
  <c r="I26" i="1" s="1"/>
  <c r="J26" i="1" s="1"/>
  <c r="K26" i="1" s="1"/>
  <c r="L26" i="1" s="1"/>
  <c r="M26" i="1" s="1"/>
  <c r="M19" i="1"/>
  <c r="L19" i="1"/>
  <c r="K19" i="1"/>
  <c r="J19" i="1"/>
  <c r="I19" i="1"/>
  <c r="H19" i="1"/>
  <c r="G19" i="1"/>
  <c r="F19" i="1"/>
  <c r="E19" i="1"/>
  <c r="D19" i="1"/>
  <c r="M18" i="1"/>
  <c r="L18" i="1"/>
  <c r="K18" i="1"/>
  <c r="J18" i="1"/>
  <c r="I18" i="1"/>
  <c r="H18" i="1"/>
  <c r="G18" i="1"/>
  <c r="F18" i="1"/>
  <c r="N18" i="1" s="1"/>
  <c r="E18" i="1"/>
  <c r="D18" i="1"/>
  <c r="N15" i="1"/>
</calcChain>
</file>

<file path=xl/sharedStrings.xml><?xml version="1.0" encoding="utf-8"?>
<sst xmlns="http://schemas.openxmlformats.org/spreadsheetml/2006/main" count="97" uniqueCount="42">
  <si>
    <t>Наименование показателей результатов</t>
  </si>
  <si>
    <t>Доля площади территории города, на которую подготовлена документация по планировке территории, %</t>
  </si>
  <si>
    <t>Общая площадь жилых помещений, приходящихся в среднем на 1 жителя, кв.м.</t>
  </si>
  <si>
    <t>Общий объем ввода жилья, тыс.кв.м.</t>
  </si>
  <si>
    <t>Доля ликвидированных строений,  %</t>
  </si>
  <si>
    <t>Доля семей, проживающих в жилых помещениях ветхих, аварийных жилых домов и в жилых помещениях, непригодных для проживания, улучшивших жилищные условия, от общего количества семей, проживающих в таких жилых помещениях, %</t>
  </si>
  <si>
    <t>Доля семей, обеспеченных жилыми помещениями, от числа семей, состоящих на учете в качестве нуждающихся в жилых помещениях, %</t>
  </si>
  <si>
    <t>Доля семей, улучшивших жилищные условия, от общего количества состоящих на учете из числа молодых семей, %</t>
  </si>
  <si>
    <t>Доля семей, улучшивших жилищные условия, от общего количества состоящих на учёте из числа семей ветеранов боевых действий, инвалидов и семей, имеющих детей-инвалидов, %</t>
  </si>
  <si>
    <t>Доля обеспеченных жилыми помещениями детей-сирот и детей, оставшихся без попечения родителей, и лиц из числа детей-сирот и детей, оставшихся без попечения родителей, состоявших на учете на получение жилого помещения, включая лиц в возрасте от 23 лет и старше, за отчетный год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старше, %</t>
  </si>
  <si>
    <t xml:space="preserve">Целевые показатели муниципальной программы </t>
  </si>
  <si>
    <t>"Развитие жилищной сферы на период до 2030 года"</t>
  </si>
  <si>
    <t>Номер целевого показателя</t>
  </si>
  <si>
    <t>Итоговое значение показателя</t>
  </si>
  <si>
    <t>Ответственный (администратор или соадминистратор)</t>
  </si>
  <si>
    <t>2021
год</t>
  </si>
  <si>
    <t>2022
год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</si>
  <si>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</si>
  <si>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</si>
  <si>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</si>
  <si>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</si>
  <si>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</si>
  <si>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</si>
  <si>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</si>
  <si>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</si>
  <si>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 xml:space="preserve">Базовый показатель </t>
  </si>
  <si>
    <t>УУиРЖ</t>
  </si>
  <si>
    <t>УОиП</t>
  </si>
  <si>
    <t>ДГХ</t>
  </si>
  <si>
    <t>ДАиГ</t>
  </si>
  <si>
    <t xml:space="preserve">Таблица 1 </t>
  </si>
  <si>
    <t>Доля семей, улучшивших жилищные условия, от общего количества состоящих на учете для получения субсидии,%</t>
  </si>
  <si>
    <t xml:space="preserve">к постановлению </t>
  </si>
  <si>
    <t>Администрации города</t>
  </si>
  <si>
    <t>-</t>
  </si>
  <si>
    <t>Доля ветхого и аварийного жилищного фонда в общем объёме  жилищного фонда города, %</t>
  </si>
  <si>
    <t>Количество граждан, расселенных из непригодного для проживания жилищного фонда, тыс.чел. нарастающим итогом</t>
  </si>
  <si>
    <t>Количество квадратных метров расселенного аварийного жилищного фонда, млн.кв.м.</t>
  </si>
  <si>
    <t>Приложение 2</t>
  </si>
  <si>
    <t>Значение показателя, в том числе</t>
  </si>
  <si>
    <t>от ______________ № ________</t>
  </si>
  <si>
    <t>Влияние                                   на исполнение целевого показателя предоставляемой налоговой льготы, установленной                                                                              в качестве мер муниципальной поддержки (налоговых расходов)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</si>
</sst>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_-* #,##0.00_р_._-;\-* #,##0.00_р_._-;_-* &quot;-&quot;??_р_._-;_-@_-"/>
    <numFmt numFmtId="166" formatCode="0.000"/>
    <numFmt numFmtId="167" formatCode="#,##0.0"/>
    <numFmt numFmtId="168" formatCode="#,##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5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top"/>
    </xf>
    <xf numFmtId="0" fontId="0" fillId="0" borderId="0" xfId="0" applyFill="1"/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0" xfId="0" applyFont="1"/>
    <xf numFmtId="166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1" fontId="4" fillId="0" borderId="3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167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168" fontId="4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3" fillId="0" borderId="0" xfId="0" applyFont="1" applyAlignment="1"/>
    <xf numFmtId="0" fontId="0" fillId="0" borderId="0" xfId="0" applyAlignment="1"/>
    <xf numFmtId="2" fontId="4" fillId="0" borderId="2" xfId="0" applyNumberFormat="1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dnova_li\Desktop\&#1052;&#1091;&#1085;&#1080;&#1094;&#1080;&#1087;&#1072;&#1083;&#1100;&#1085;&#1099;&#1077;%20&#1087;&#1088;&#1086;&#1075;&#1088;&#1072;&#1084;&#1084;&#1099;\&#1052;&#1055;\&#1056;&#1072;&#1079;&#1074;&#1080;&#1090;&#1080;&#1077;%20&#1078;&#1080;&#1083;&#1080;&#1097;&#1085;&#1086;&#1081;%20&#1089;&#1092;&#1077;&#1088;&#1099;\&#1052;&#1055;%202021-2023\&#1087;&#1086;%20&#1087;&#1088;&#1086;&#1077;&#1082;&#1090;&#1091;%20&#1073;&#1102;&#1076;&#1078;&#1077;&#1090;&#1072;\&#1044;&#1043;&#1061;\&#1085;&#1072;%2018.11\&#1062;&#1077;&#1083;&#1077;&#1074;&#1099;&#1077;%20&#1087;&#1086;&#1082;&#1072;&#1079;&#1072;&#1090;&#1077;&#1083;&#1080;%20&#1090;&#1072;&#1073;&#1083;&#1080;&#1094;&#1072;%201%2018.11.2020%20&#1091;&#1090;&#1086;&#1095;&#108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dnova_li\Desktop\&#1052;&#1091;&#1085;&#1080;&#1094;&#1080;&#1087;&#1072;&#1083;&#1100;&#1085;&#1099;&#1077;%20&#1087;&#1088;&#1086;&#1075;&#1088;&#1072;&#1084;&#1084;&#1099;\&#1052;&#1055;\&#1056;&#1072;&#1079;&#1074;&#1080;&#1090;&#1080;&#1077;%20&#1078;&#1080;&#1083;&#1080;&#1097;&#1085;&#1086;&#1081;%20&#1089;&#1092;&#1077;&#1088;&#1099;\&#1052;&#1055;%202021-2023\&#1087;&#1086;%20&#1087;&#1088;&#1086;&#1077;&#1082;&#1090;&#1091;%20&#1073;&#1102;&#1076;&#1078;&#1077;&#1090;&#1072;\&#1044;&#1043;&#1061;\&#1085;&#1072;%2018.11\&#1088;&#1072;&#1089;&#1095;&#1077;&#1090;%20&#1094;&#1077;&#1083;&#1077;&#1074;&#1086;&#1081;%20&#1087;&#1086;&#1082;&#1072;&#1079;&#1072;&#1090;&#1077;&#1083;&#1100;%20&#1088;&#1072;&#1089;&#1095;&#1077;&#1090;%202021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</sheetNames>
    <sheetDataSet>
      <sheetData sheetId="0">
        <row r="18">
          <cell r="C18">
            <v>1.0999999999999999E-2</v>
          </cell>
          <cell r="D18">
            <v>1.9E-2</v>
          </cell>
          <cell r="E18">
            <v>2.1999999999999999E-2</v>
          </cell>
          <cell r="F18">
            <v>1.4E-2</v>
          </cell>
          <cell r="G18">
            <v>6.0000000000000001E-3</v>
          </cell>
          <cell r="H18">
            <v>6.0000000000000001E-3</v>
          </cell>
          <cell r="I18">
            <v>4.0000000000000001E-3</v>
          </cell>
          <cell r="J18">
            <v>4.0000000000000001E-3</v>
          </cell>
          <cell r="K18">
            <v>4.0000000000000001E-3</v>
          </cell>
          <cell r="L18">
            <v>4.0000000000000001E-3</v>
          </cell>
          <cell r="M18">
            <v>4.0000000000000001E-3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ля АЖ от ЖФ"/>
      <sheetName val="Граждане"/>
      <sheetName val="ПОКАЗАТЕЛИ"/>
      <sheetName val="Доля ликв строений"/>
      <sheetName val="кол кв.м расселен жилья"/>
      <sheetName val="доля сем прож в АЖ улуч жил ус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">
          <cell r="B6">
            <v>15.992970123022848</v>
          </cell>
          <cell r="C6">
            <v>22.004889975550121</v>
          </cell>
          <cell r="D6">
            <v>26.959247648902824</v>
          </cell>
          <cell r="E6">
            <v>24.206008583690988</v>
          </cell>
          <cell r="F6">
            <v>15.628539071347678</v>
          </cell>
          <cell r="G6">
            <v>18.523489932885905</v>
          </cell>
          <cell r="H6">
            <v>22.734761120263592</v>
          </cell>
          <cell r="I6">
            <v>29.424307036247331</v>
          </cell>
          <cell r="J6">
            <v>41.69184290030212</v>
          </cell>
          <cell r="K6">
            <v>71.502590673575128</v>
          </cell>
          <cell r="L6">
            <v>100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8"/>
  <sheetViews>
    <sheetView tabSelected="1" zoomScale="84" zoomScaleNormal="84" workbookViewId="0"/>
  </sheetViews>
  <sheetFormatPr defaultRowHeight="15" x14ac:dyDescent="0.25"/>
  <cols>
    <col min="1" max="1" width="11.28515625" customWidth="1"/>
    <col min="2" max="2" width="47" customWidth="1"/>
    <col min="3" max="3" width="15.5703125" customWidth="1"/>
    <col min="4" max="4" width="9.5703125" customWidth="1"/>
    <col min="5" max="5" width="9.7109375" customWidth="1"/>
    <col min="6" max="6" width="9.140625" customWidth="1"/>
    <col min="14" max="14" width="17.28515625" customWidth="1"/>
    <col min="15" max="15" width="19.28515625" customWidth="1"/>
    <col min="16" max="16" width="20.5703125" customWidth="1"/>
  </cols>
  <sheetData>
    <row r="1" spans="1:18" ht="19.5" customHeight="1" x14ac:dyDescent="0.3">
      <c r="N1" s="28" t="s">
        <v>38</v>
      </c>
      <c r="O1" s="29"/>
      <c r="P1" s="1"/>
      <c r="Q1" s="1"/>
      <c r="R1" s="1"/>
    </row>
    <row r="2" spans="1:18" ht="20.25" customHeight="1" x14ac:dyDescent="0.3">
      <c r="N2" s="28" t="s">
        <v>32</v>
      </c>
      <c r="O2" s="29"/>
      <c r="P2" s="29"/>
      <c r="Q2" s="1"/>
      <c r="R2" s="1"/>
    </row>
    <row r="3" spans="1:18" ht="19.5" customHeight="1" x14ac:dyDescent="0.3">
      <c r="N3" s="28" t="s">
        <v>33</v>
      </c>
      <c r="O3" s="29"/>
      <c r="P3" s="29"/>
      <c r="Q3" s="1"/>
      <c r="R3" s="1"/>
    </row>
    <row r="4" spans="1:18" ht="18.75" customHeight="1" x14ac:dyDescent="0.3">
      <c r="N4" s="28" t="s">
        <v>40</v>
      </c>
      <c r="O4" s="29"/>
      <c r="P4" s="29"/>
      <c r="Q4" s="1"/>
      <c r="R4" s="1"/>
    </row>
    <row r="5" spans="1:18" ht="18" customHeight="1" x14ac:dyDescent="0.3">
      <c r="N5" s="9"/>
    </row>
    <row r="6" spans="1:18" ht="15.75" customHeight="1" x14ac:dyDescent="0.25"/>
    <row r="7" spans="1:18" ht="18.7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4"/>
    </row>
    <row r="8" spans="1:18" ht="18.75" x14ac:dyDescent="0.3">
      <c r="A8" s="1"/>
      <c r="B8" s="1"/>
      <c r="D8" s="2" t="s">
        <v>10</v>
      </c>
      <c r="E8" s="1"/>
      <c r="F8" s="1"/>
      <c r="G8" s="1"/>
      <c r="H8" s="1"/>
      <c r="I8" s="1"/>
      <c r="J8" s="1"/>
      <c r="K8" s="1"/>
      <c r="L8" s="1"/>
      <c r="M8" s="1"/>
      <c r="N8" s="1"/>
      <c r="P8" s="4" t="s">
        <v>30</v>
      </c>
    </row>
    <row r="9" spans="1:18" ht="18.75" x14ac:dyDescent="0.3">
      <c r="A9" s="1"/>
      <c r="B9" s="1"/>
      <c r="D9" s="2" t="s">
        <v>11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0" spans="1:18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8" s="6" customFormat="1" ht="16.5" customHeight="1" x14ac:dyDescent="0.25">
      <c r="A11" s="26" t="s">
        <v>12</v>
      </c>
      <c r="B11" s="26" t="s">
        <v>0</v>
      </c>
      <c r="C11" s="26" t="s">
        <v>25</v>
      </c>
      <c r="D11" s="24" t="s">
        <v>39</v>
      </c>
      <c r="E11" s="24"/>
      <c r="F11" s="24"/>
      <c r="G11" s="24"/>
      <c r="H11" s="24"/>
      <c r="I11" s="24"/>
      <c r="J11" s="24"/>
      <c r="K11" s="24"/>
      <c r="L11" s="24"/>
      <c r="M11" s="25"/>
      <c r="N11" s="26" t="s">
        <v>13</v>
      </c>
      <c r="O11" s="30" t="s">
        <v>14</v>
      </c>
      <c r="P11" s="26" t="s">
        <v>41</v>
      </c>
    </row>
    <row r="12" spans="1:18" s="6" customFormat="1" ht="167.25" customHeight="1" x14ac:dyDescent="0.25">
      <c r="A12" s="27"/>
      <c r="B12" s="27"/>
      <c r="C12" s="27"/>
      <c r="D12" s="3" t="s">
        <v>15</v>
      </c>
      <c r="E12" s="3" t="s">
        <v>16</v>
      </c>
      <c r="F12" s="3" t="s">
        <v>17</v>
      </c>
      <c r="G12" s="3" t="s">
        <v>18</v>
      </c>
      <c r="H12" s="3" t="s">
        <v>19</v>
      </c>
      <c r="I12" s="3" t="s">
        <v>20</v>
      </c>
      <c r="J12" s="3" t="s">
        <v>21</v>
      </c>
      <c r="K12" s="3" t="s">
        <v>22</v>
      </c>
      <c r="L12" s="3" t="s">
        <v>23</v>
      </c>
      <c r="M12" s="3" t="s">
        <v>24</v>
      </c>
      <c r="N12" s="27"/>
      <c r="O12" s="31"/>
      <c r="P12" s="27"/>
    </row>
    <row r="13" spans="1:18" s="6" customFormat="1" ht="18.75" customHeight="1" x14ac:dyDescent="0.25">
      <c r="A13" s="15">
        <v>1</v>
      </c>
      <c r="B13" s="15">
        <v>2</v>
      </c>
      <c r="C13" s="15">
        <v>3</v>
      </c>
      <c r="D13" s="3">
        <v>5</v>
      </c>
      <c r="E13" s="3">
        <v>6</v>
      </c>
      <c r="F13" s="3">
        <v>7</v>
      </c>
      <c r="G13" s="3">
        <v>8</v>
      </c>
      <c r="H13" s="3">
        <v>9</v>
      </c>
      <c r="I13" s="3">
        <v>10</v>
      </c>
      <c r="J13" s="3">
        <v>11</v>
      </c>
      <c r="K13" s="3">
        <v>12</v>
      </c>
      <c r="L13" s="3">
        <v>13</v>
      </c>
      <c r="M13" s="3">
        <v>14</v>
      </c>
      <c r="N13" s="15">
        <v>15</v>
      </c>
      <c r="O13" s="13">
        <v>16</v>
      </c>
      <c r="P13" s="13">
        <v>17</v>
      </c>
    </row>
    <row r="14" spans="1:18" s="6" customFormat="1" ht="38.25" customHeight="1" x14ac:dyDescent="0.25">
      <c r="A14" s="16">
        <v>1</v>
      </c>
      <c r="B14" s="17" t="s">
        <v>2</v>
      </c>
      <c r="C14" s="3">
        <v>22.7</v>
      </c>
      <c r="D14" s="11">
        <v>19</v>
      </c>
      <c r="E14" s="3">
        <v>19.5</v>
      </c>
      <c r="F14" s="3">
        <v>19.899999999999999</v>
      </c>
      <c r="G14" s="3">
        <v>23.4</v>
      </c>
      <c r="H14" s="3">
        <v>23.6</v>
      </c>
      <c r="I14" s="3">
        <v>23.9</v>
      </c>
      <c r="J14" s="3">
        <v>24.1</v>
      </c>
      <c r="K14" s="3">
        <v>24.4</v>
      </c>
      <c r="L14" s="3">
        <v>24.6</v>
      </c>
      <c r="M14" s="3">
        <v>24.9</v>
      </c>
      <c r="N14" s="16">
        <v>24.9</v>
      </c>
      <c r="O14" s="5" t="s">
        <v>29</v>
      </c>
      <c r="P14" s="23" t="s">
        <v>34</v>
      </c>
    </row>
    <row r="15" spans="1:18" s="6" customFormat="1" ht="20.25" customHeight="1" x14ac:dyDescent="0.25">
      <c r="A15" s="16">
        <v>2</v>
      </c>
      <c r="B15" s="17" t="s">
        <v>3</v>
      </c>
      <c r="C15" s="16">
        <v>301.8</v>
      </c>
      <c r="D15" s="11">
        <v>270.60000000000002</v>
      </c>
      <c r="E15" s="11">
        <v>302</v>
      </c>
      <c r="F15" s="11">
        <v>327.10000000000002</v>
      </c>
      <c r="G15" s="11">
        <v>351.3</v>
      </c>
      <c r="H15" s="3">
        <v>313.5</v>
      </c>
      <c r="I15" s="3">
        <v>307.10000000000002</v>
      </c>
      <c r="J15" s="3">
        <v>280</v>
      </c>
      <c r="K15" s="3">
        <v>265.3</v>
      </c>
      <c r="L15" s="3">
        <v>265.7</v>
      </c>
      <c r="M15" s="3">
        <v>255.9</v>
      </c>
      <c r="N15" s="18">
        <f>SUM(D15:M15)</f>
        <v>2938.5</v>
      </c>
      <c r="O15" s="5" t="s">
        <v>29</v>
      </c>
      <c r="P15" s="23" t="s">
        <v>34</v>
      </c>
    </row>
    <row r="16" spans="1:18" s="6" customFormat="1" ht="52.5" customHeight="1" x14ac:dyDescent="0.25">
      <c r="A16" s="3">
        <v>3</v>
      </c>
      <c r="B16" s="7" t="s">
        <v>1</v>
      </c>
      <c r="C16" s="3">
        <v>33</v>
      </c>
      <c r="D16" s="3">
        <v>34</v>
      </c>
      <c r="E16" s="3">
        <v>36</v>
      </c>
      <c r="F16" s="3">
        <v>45</v>
      </c>
      <c r="G16" s="3">
        <v>50</v>
      </c>
      <c r="H16" s="3">
        <v>60</v>
      </c>
      <c r="I16" s="3">
        <v>70</v>
      </c>
      <c r="J16" s="3">
        <v>80</v>
      </c>
      <c r="K16" s="3">
        <v>90</v>
      </c>
      <c r="L16" s="3">
        <v>95</v>
      </c>
      <c r="M16" s="3">
        <v>100</v>
      </c>
      <c r="N16" s="3">
        <v>100</v>
      </c>
      <c r="O16" s="5" t="s">
        <v>29</v>
      </c>
      <c r="P16" s="23" t="s">
        <v>34</v>
      </c>
    </row>
    <row r="17" spans="1:16" s="6" customFormat="1" ht="21" customHeight="1" x14ac:dyDescent="0.25">
      <c r="A17" s="3">
        <v>4</v>
      </c>
      <c r="B17" s="7" t="s">
        <v>4</v>
      </c>
      <c r="C17" s="14">
        <v>50</v>
      </c>
      <c r="D17" s="3">
        <v>71.400000000000006</v>
      </c>
      <c r="E17" s="3" t="s">
        <v>34</v>
      </c>
      <c r="F17" s="3" t="s">
        <v>34</v>
      </c>
      <c r="G17" s="3" t="s">
        <v>34</v>
      </c>
      <c r="H17" s="3" t="s">
        <v>34</v>
      </c>
      <c r="I17" s="3" t="s">
        <v>34</v>
      </c>
      <c r="J17" s="3" t="s">
        <v>34</v>
      </c>
      <c r="K17" s="3" t="s">
        <v>34</v>
      </c>
      <c r="L17" s="3" t="s">
        <v>34</v>
      </c>
      <c r="M17" s="3" t="s">
        <v>34</v>
      </c>
      <c r="N17" s="3">
        <v>71.400000000000006</v>
      </c>
      <c r="O17" s="5" t="s">
        <v>28</v>
      </c>
      <c r="P17" s="23" t="s">
        <v>34</v>
      </c>
    </row>
    <row r="18" spans="1:16" s="6" customFormat="1" ht="35.25" customHeight="1" x14ac:dyDescent="0.25">
      <c r="A18" s="3">
        <v>5</v>
      </c>
      <c r="B18" s="7" t="s">
        <v>37</v>
      </c>
      <c r="C18" s="3">
        <v>0.06</v>
      </c>
      <c r="D18" s="3">
        <f>[1]показатели!D18</f>
        <v>1.9E-2</v>
      </c>
      <c r="E18" s="3">
        <f>[1]показатели!E18</f>
        <v>2.1999999999999999E-2</v>
      </c>
      <c r="F18" s="3">
        <f>[1]показатели!F18</f>
        <v>1.4E-2</v>
      </c>
      <c r="G18" s="3">
        <f>[1]показатели!G18</f>
        <v>6.0000000000000001E-3</v>
      </c>
      <c r="H18" s="3">
        <f>[1]показатели!H18</f>
        <v>6.0000000000000001E-3</v>
      </c>
      <c r="I18" s="3">
        <f>[1]показатели!I18</f>
        <v>4.0000000000000001E-3</v>
      </c>
      <c r="J18" s="3">
        <f>[1]показатели!J18</f>
        <v>4.0000000000000001E-3</v>
      </c>
      <c r="K18" s="3">
        <f>[1]показатели!K18</f>
        <v>4.0000000000000001E-3</v>
      </c>
      <c r="L18" s="3">
        <f>[1]показатели!L18</f>
        <v>4.0000000000000001E-3</v>
      </c>
      <c r="M18" s="3">
        <f>[1]показатели!M18</f>
        <v>4.0000000000000001E-3</v>
      </c>
      <c r="N18" s="10">
        <f>D18+E18+F18+G18+H18+I18+J18+K18+L18+M18</f>
        <v>8.7000000000000008E-2</v>
      </c>
      <c r="O18" s="5" t="s">
        <v>28</v>
      </c>
      <c r="P18" s="23" t="s">
        <v>34</v>
      </c>
    </row>
    <row r="19" spans="1:16" s="6" customFormat="1" ht="102.75" customHeight="1" x14ac:dyDescent="0.25">
      <c r="A19" s="3">
        <v>6</v>
      </c>
      <c r="B19" s="7" t="s">
        <v>5</v>
      </c>
      <c r="C19" s="11">
        <v>22.9</v>
      </c>
      <c r="D19" s="11">
        <f>'[2]доля сем прож в АЖ улуч жил усл'!C6</f>
        <v>22.004889975550121</v>
      </c>
      <c r="E19" s="11">
        <f>'[2]доля сем прож в АЖ улуч жил усл'!D6</f>
        <v>26.959247648902824</v>
      </c>
      <c r="F19" s="11">
        <f>'[2]доля сем прож в АЖ улуч жил усл'!E6</f>
        <v>24.206008583690988</v>
      </c>
      <c r="G19" s="11">
        <f>'[2]доля сем прож в АЖ улуч жил усл'!F6</f>
        <v>15.628539071347678</v>
      </c>
      <c r="H19" s="11">
        <f>'[2]доля сем прож в АЖ улуч жил усл'!G6</f>
        <v>18.523489932885905</v>
      </c>
      <c r="I19" s="11">
        <f>'[2]доля сем прож в АЖ улуч жил усл'!H6</f>
        <v>22.734761120263592</v>
      </c>
      <c r="J19" s="11">
        <f>'[2]доля сем прож в АЖ улуч жил усл'!I6</f>
        <v>29.424307036247331</v>
      </c>
      <c r="K19" s="11">
        <f>'[2]доля сем прож в АЖ улуч жил усл'!J6</f>
        <v>41.69184290030212</v>
      </c>
      <c r="L19" s="11">
        <f>'[2]доля сем прож в АЖ улуч жил усл'!K6</f>
        <v>71.502590673575128</v>
      </c>
      <c r="M19" s="14">
        <f>'[2]доля сем прож в АЖ улуч жил усл'!L6</f>
        <v>100</v>
      </c>
      <c r="N19" s="3">
        <v>100</v>
      </c>
      <c r="O19" s="5" t="s">
        <v>28</v>
      </c>
      <c r="P19" s="23" t="s">
        <v>34</v>
      </c>
    </row>
    <row r="20" spans="1:16" s="6" customFormat="1" ht="66" customHeight="1" x14ac:dyDescent="0.25">
      <c r="A20" s="3">
        <v>7</v>
      </c>
      <c r="B20" s="7" t="s">
        <v>6</v>
      </c>
      <c r="C20" s="3">
        <v>0.2</v>
      </c>
      <c r="D20" s="8">
        <v>0.4</v>
      </c>
      <c r="E20" s="8">
        <v>0.6</v>
      </c>
      <c r="F20" s="3">
        <v>0.2</v>
      </c>
      <c r="G20" s="3" t="s">
        <v>34</v>
      </c>
      <c r="H20" s="3" t="s">
        <v>34</v>
      </c>
      <c r="I20" s="3" t="s">
        <v>34</v>
      </c>
      <c r="J20" s="3" t="s">
        <v>34</v>
      </c>
      <c r="K20" s="3" t="s">
        <v>34</v>
      </c>
      <c r="L20" s="3" t="s">
        <v>34</v>
      </c>
      <c r="M20" s="3" t="s">
        <v>34</v>
      </c>
      <c r="N20" s="3">
        <v>0.2</v>
      </c>
      <c r="O20" s="5" t="s">
        <v>26</v>
      </c>
      <c r="P20" s="23" t="s">
        <v>34</v>
      </c>
    </row>
    <row r="21" spans="1:16" s="6" customFormat="1" ht="52.5" customHeight="1" x14ac:dyDescent="0.25">
      <c r="A21" s="3">
        <v>8</v>
      </c>
      <c r="B21" s="7" t="s">
        <v>7</v>
      </c>
      <c r="C21" s="3">
        <v>6.2</v>
      </c>
      <c r="D21" s="3">
        <v>42</v>
      </c>
      <c r="E21" s="3">
        <v>61.5</v>
      </c>
      <c r="F21" s="3">
        <v>100</v>
      </c>
      <c r="G21" s="3" t="s">
        <v>34</v>
      </c>
      <c r="H21" s="3" t="s">
        <v>34</v>
      </c>
      <c r="I21" s="3" t="s">
        <v>34</v>
      </c>
      <c r="J21" s="3" t="s">
        <v>34</v>
      </c>
      <c r="K21" s="3" t="s">
        <v>34</v>
      </c>
      <c r="L21" s="3" t="s">
        <v>34</v>
      </c>
      <c r="M21" s="3" t="s">
        <v>34</v>
      </c>
      <c r="N21" s="3">
        <v>100</v>
      </c>
      <c r="O21" s="5" t="s">
        <v>26</v>
      </c>
      <c r="P21" s="23" t="s">
        <v>34</v>
      </c>
    </row>
    <row r="22" spans="1:16" s="6" customFormat="1" ht="81" customHeight="1" x14ac:dyDescent="0.25">
      <c r="A22" s="3">
        <v>9</v>
      </c>
      <c r="B22" s="7" t="s">
        <v>8</v>
      </c>
      <c r="C22" s="8">
        <v>4.0999999999999996</v>
      </c>
      <c r="D22" s="3">
        <v>18</v>
      </c>
      <c r="E22" s="3">
        <v>23</v>
      </c>
      <c r="F22" s="3">
        <v>31.4</v>
      </c>
      <c r="G22" s="3" t="s">
        <v>34</v>
      </c>
      <c r="H22" s="3" t="s">
        <v>34</v>
      </c>
      <c r="I22" s="3" t="s">
        <v>34</v>
      </c>
      <c r="J22" s="3" t="s">
        <v>34</v>
      </c>
      <c r="K22" s="3" t="s">
        <v>34</v>
      </c>
      <c r="L22" s="3" t="s">
        <v>34</v>
      </c>
      <c r="M22" s="3" t="s">
        <v>34</v>
      </c>
      <c r="N22" s="3">
        <v>31.4</v>
      </c>
      <c r="O22" s="5" t="s">
        <v>26</v>
      </c>
      <c r="P22" s="23" t="s">
        <v>34</v>
      </c>
    </row>
    <row r="23" spans="1:16" s="6" customFormat="1" ht="53.25" customHeight="1" x14ac:dyDescent="0.25">
      <c r="A23" s="3">
        <v>10</v>
      </c>
      <c r="B23" s="7" t="s">
        <v>31</v>
      </c>
      <c r="C23" s="3" t="s">
        <v>34</v>
      </c>
      <c r="D23" s="3" t="s">
        <v>34</v>
      </c>
      <c r="E23" s="3" t="s">
        <v>34</v>
      </c>
      <c r="F23" s="3" t="s">
        <v>34</v>
      </c>
      <c r="G23" s="3">
        <v>4.5999999999999996</v>
      </c>
      <c r="H23" s="3">
        <v>1.1000000000000001</v>
      </c>
      <c r="I23" s="3">
        <v>1.2</v>
      </c>
      <c r="J23" s="3">
        <v>1.2</v>
      </c>
      <c r="K23" s="3">
        <v>1.2</v>
      </c>
      <c r="L23" s="3">
        <v>1.2</v>
      </c>
      <c r="M23" s="3">
        <v>1.2</v>
      </c>
      <c r="N23" s="3">
        <v>1.2</v>
      </c>
      <c r="O23" s="5" t="s">
        <v>26</v>
      </c>
      <c r="P23" s="23" t="s">
        <v>34</v>
      </c>
    </row>
    <row r="24" spans="1:16" s="6" customFormat="1" ht="180.75" customHeight="1" x14ac:dyDescent="0.25">
      <c r="A24" s="3">
        <v>11</v>
      </c>
      <c r="B24" s="7" t="s">
        <v>9</v>
      </c>
      <c r="C24" s="3">
        <v>91.1</v>
      </c>
      <c r="D24" s="3">
        <v>72.900000000000006</v>
      </c>
      <c r="E24" s="3">
        <v>63.1</v>
      </c>
      <c r="F24" s="3">
        <v>72.7</v>
      </c>
      <c r="G24" s="3">
        <v>72.7</v>
      </c>
      <c r="H24" s="3">
        <v>72.7</v>
      </c>
      <c r="I24" s="3">
        <v>72.7</v>
      </c>
      <c r="J24" s="3">
        <v>72.7</v>
      </c>
      <c r="K24" s="3">
        <v>72.7</v>
      </c>
      <c r="L24" s="3">
        <v>72.7</v>
      </c>
      <c r="M24" s="3">
        <v>72.7</v>
      </c>
      <c r="N24" s="3">
        <v>72.7</v>
      </c>
      <c r="O24" s="5" t="s">
        <v>27</v>
      </c>
      <c r="P24" s="23" t="s">
        <v>34</v>
      </c>
    </row>
    <row r="25" spans="1:16" s="6" customFormat="1" ht="34.5" customHeight="1" x14ac:dyDescent="0.25">
      <c r="A25" s="19">
        <v>12</v>
      </c>
      <c r="B25" s="20" t="s">
        <v>35</v>
      </c>
      <c r="C25" s="21">
        <v>1.03</v>
      </c>
      <c r="D25" s="11">
        <v>0.9</v>
      </c>
      <c r="E25" s="11">
        <v>0.7</v>
      </c>
      <c r="F25" s="11">
        <v>0.5</v>
      </c>
      <c r="G25" s="11">
        <v>0.4</v>
      </c>
      <c r="H25" s="11">
        <v>0.3</v>
      </c>
      <c r="I25" s="11">
        <v>0.3</v>
      </c>
      <c r="J25" s="11">
        <v>0.2</v>
      </c>
      <c r="K25" s="11">
        <v>0.2</v>
      </c>
      <c r="L25" s="11">
        <v>0.1</v>
      </c>
      <c r="M25" s="14">
        <v>0</v>
      </c>
      <c r="N25" s="14">
        <v>0</v>
      </c>
      <c r="O25" s="19" t="s">
        <v>28</v>
      </c>
      <c r="P25" s="23" t="s">
        <v>34</v>
      </c>
    </row>
    <row r="26" spans="1:16" s="6" customFormat="1" ht="54" customHeight="1" x14ac:dyDescent="0.25">
      <c r="A26" s="19">
        <v>13</v>
      </c>
      <c r="B26" s="20" t="s">
        <v>36</v>
      </c>
      <c r="C26" s="10">
        <v>2.1240000000000001</v>
      </c>
      <c r="D26" s="10">
        <f>C26+1.38</f>
        <v>3.504</v>
      </c>
      <c r="E26" s="10">
        <f>D26+0.681</f>
        <v>4.1850000000000005</v>
      </c>
      <c r="F26" s="10">
        <f>E26+0.414</f>
        <v>4.5990000000000002</v>
      </c>
      <c r="G26" s="10">
        <f>F26+0.414</f>
        <v>5.0129999999999999</v>
      </c>
      <c r="H26" s="10">
        <f>G26+0.414</f>
        <v>5.4269999999999996</v>
      </c>
      <c r="I26" s="10">
        <f t="shared" ref="I26:L26" si="0">H26+0.414</f>
        <v>5.8409999999999993</v>
      </c>
      <c r="J26" s="10">
        <f t="shared" si="0"/>
        <v>6.254999999999999</v>
      </c>
      <c r="K26" s="10">
        <f t="shared" si="0"/>
        <v>6.6689999999999987</v>
      </c>
      <c r="L26" s="10">
        <f t="shared" si="0"/>
        <v>7.0829999999999984</v>
      </c>
      <c r="M26" s="10">
        <f>L26+0.266</f>
        <v>7.3489999999999984</v>
      </c>
      <c r="N26" s="22">
        <v>7.3490000000000002</v>
      </c>
      <c r="O26" s="19" t="s">
        <v>28</v>
      </c>
      <c r="P26" s="23" t="s">
        <v>34</v>
      </c>
    </row>
    <row r="27" spans="1:16" s="6" customFormat="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4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</sheetData>
  <mergeCells count="11">
    <mergeCell ref="D11:M11"/>
    <mergeCell ref="A11:A12"/>
    <mergeCell ref="B11:B12"/>
    <mergeCell ref="C11:C12"/>
    <mergeCell ref="N1:O1"/>
    <mergeCell ref="N2:P2"/>
    <mergeCell ref="N3:P3"/>
    <mergeCell ref="N4:P4"/>
    <mergeCell ref="P11:P12"/>
    <mergeCell ref="O11:O12"/>
    <mergeCell ref="N11:N12"/>
  </mergeCells>
  <pageMargins left="0.70866141732283472" right="0.70866141732283472" top="1.1811023622047245" bottom="0.39370078740157483" header="0.31496062992125984" footer="0.31496062992125984"/>
  <pageSetup paperSize="256" scale="58" firstPageNumber="14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показатели</vt:lpstr>
      <vt:lpstr>показатели!Заголовки_для_печати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2021-06-09T04:06:43Z</dcterms:modified>
</cp:coreProperties>
</file>