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0845"/>
  </bookViews>
  <sheets>
    <sheet name="Лист 1" sheetId="1" r:id="rId1"/>
  </sheets>
  <definedNames>
    <definedName name="Z_1D4CA3D9_AC90_4979_BE22_C06D64FA5067_.wvu.PrintArea" localSheetId="0" hidden="1">'Лист 1'!$B$1:$D$136</definedName>
    <definedName name="Z_1D4CA3D9_AC90_4979_BE22_C06D64FA5067_.wvu.PrintTitles" localSheetId="0" hidden="1">'Лист 1'!$9:$10</definedName>
    <definedName name="Z_1D4CA3D9_AC90_4979_BE22_C06D64FA5067_.wvu.Rows" localSheetId="0" hidden="1">'Лист 1'!#REF!</definedName>
    <definedName name="Z_1E5D5C29_7346_4808_A3AB_A1315A0C1258_.wvu.PrintArea" localSheetId="0" hidden="1">'Лист 1'!$B$1:$D$136</definedName>
    <definedName name="Z_1E5D5C29_7346_4808_A3AB_A1315A0C1258_.wvu.PrintTitles" localSheetId="0" hidden="1">'Лист 1'!$9:$10</definedName>
    <definedName name="Z_410F9BE2_FDE1_4E5E_88B3_E146A45FAA47_.wvu.PrintArea" localSheetId="0" hidden="1">'Лист 1'!$B$1:$D$136</definedName>
    <definedName name="Z_410F9BE2_FDE1_4E5E_88B3_E146A45FAA47_.wvu.PrintTitles" localSheetId="0" hidden="1">'Лист 1'!$9:$10</definedName>
    <definedName name="Z_5A5561CA_5130_4B4C_B9EF_BD9AB6A6716D_.wvu.PrintArea" localSheetId="0" hidden="1">'Лист 1'!$B$1:$D$136</definedName>
    <definedName name="Z_5A5561CA_5130_4B4C_B9EF_BD9AB6A6716D_.wvu.PrintTitles" localSheetId="0" hidden="1">'Лист 1'!$9:$10</definedName>
    <definedName name="Z_D099C3DE_3524_40E1_9558_8059A12DB8BF_.wvu.PrintArea" localSheetId="0" hidden="1">'Лист 1'!$B$1:$D$136</definedName>
    <definedName name="Z_D099C3DE_3524_40E1_9558_8059A12DB8BF_.wvu.PrintTitles" localSheetId="0" hidden="1">'Лист 1'!$9:$10</definedName>
    <definedName name="Z_DAC72783_2598_490F_93AC_09BCE48892D4_.wvu.PrintArea" localSheetId="0" hidden="1">'Лист 1'!$B$1:$D$136</definedName>
    <definedName name="Z_DAC72783_2598_490F_93AC_09BCE48892D4_.wvu.PrintTitles" localSheetId="0" hidden="1">'Лист 1'!$9:$10</definedName>
    <definedName name="_xlnm.Print_Titles" localSheetId="0">'Лист 1'!$9:$10</definedName>
    <definedName name="_xlnm.Print_Area" localSheetId="0">'Лист 1'!$A$1:$D$136</definedName>
  </definedNames>
  <calcPr calcId="162913"/>
  <customWorkbookViews>
    <customWorkbookView name="Комлева Виктория Васимовна - Личное представление" guid="{DAC72783-2598-490F-93AC-09BCE48892D4}" mergeInterval="0" personalView="1" maximized="1" xWindow="-8" yWindow="-8" windowWidth="1936" windowHeight="1056" activeSheetId="1"/>
    <customWorkbookView name="Рудакова Ирина Ивановна - Личное представление" guid="{5A5561CA-5130-4B4C-B9EF-BD9AB6A6716D}" mergeInterval="0" personalView="1" maximized="1" xWindow="-8" yWindow="-8" windowWidth="1296" windowHeight="1000" activeSheetId="1"/>
    <customWorkbookView name="Маганёва Екатерина Николаевна - Личное представление" guid="{D099C3DE-3524-40E1-9558-8059A12DB8BF}" mergeInterval="0" personalView="1" maximized="1" xWindow="-8" yWindow="-8" windowWidth="1296" windowHeight="1000" activeSheetId="1"/>
    <customWorkbookView name="Шпилева Юлия Михайловна - Личное представление" guid="{1D4CA3D9-AC90-4979-BE22-C06D64FA5067}" mergeInterval="0" personalView="1" maximized="1" xWindow="-8" yWindow="-8" windowWidth="1296" windowHeight="1000" activeSheetId="1"/>
    <customWorkbookView name="Зайцева Ирина Ивановна - Личное представление" guid="{1E5D5C29-7346-4808-A3AB-A1315A0C1258}" mergeInterval="0" personalView="1" maximized="1" windowWidth="1276" windowHeight="773" activeSheetId="1"/>
    <customWorkbookView name="Маркова Инесса Владимировна - Личное представление" guid="{410F9BE2-FDE1-4E5E-88B3-E146A45FAA47}" mergeInterval="0" personalView="1" maximized="1" xWindow="-8" yWindow="-8" windowWidth="1296" windowHeight="1000" activeSheetId="1"/>
  </customWorkbookViews>
</workbook>
</file>

<file path=xl/calcChain.xml><?xml version="1.0" encoding="utf-8"?>
<calcChain xmlns="http://schemas.openxmlformats.org/spreadsheetml/2006/main">
  <c r="D135" i="1" l="1"/>
  <c r="D134" i="1" s="1"/>
  <c r="D131" i="1"/>
  <c r="D130" i="1" s="1"/>
  <c r="D128" i="1"/>
  <c r="D126" i="1"/>
  <c r="D124" i="1"/>
  <c r="D122" i="1"/>
  <c r="D120" i="1"/>
  <c r="D119" i="1" s="1"/>
  <c r="D118" i="1" s="1"/>
  <c r="D116" i="1"/>
  <c r="D114" i="1"/>
  <c r="D112" i="1"/>
  <c r="D111" i="1"/>
  <c r="D109" i="1"/>
  <c r="D95" i="1"/>
  <c r="D91" i="1"/>
  <c r="D87" i="1"/>
  <c r="D76" i="1" s="1"/>
  <c r="D77" i="1"/>
  <c r="D74" i="1"/>
  <c r="D72" i="1"/>
  <c r="D70" i="1"/>
  <c r="D68" i="1"/>
  <c r="D67" i="1" s="1"/>
  <c r="D60" i="1"/>
  <c r="D56" i="1" s="1"/>
  <c r="D57" i="1"/>
  <c r="D54" i="1"/>
  <c r="D53" i="1"/>
  <c r="D51" i="1"/>
  <c r="D49" i="1"/>
  <c r="D46" i="1"/>
  <c r="D44" i="1"/>
  <c r="D41" i="1" s="1"/>
  <c r="D42" i="1"/>
  <c r="D38" i="1"/>
  <c r="D36" i="1"/>
  <c r="D35" i="1" s="1"/>
  <c r="D33" i="1"/>
  <c r="D31" i="1"/>
  <c r="D29" i="1"/>
  <c r="D28" i="1" s="1"/>
  <c r="D26" i="1"/>
  <c r="D24" i="1"/>
  <c r="D22" i="1"/>
  <c r="D20" i="1"/>
  <c r="D19" i="1" s="1"/>
  <c r="D17" i="1"/>
  <c r="D16" i="1"/>
  <c r="D14" i="1"/>
  <c r="D13" i="1" s="1"/>
  <c r="D12" i="1" l="1"/>
  <c r="D11" i="1" s="1"/>
</calcChain>
</file>

<file path=xl/sharedStrings.xml><?xml version="1.0" encoding="utf-8"?>
<sst xmlns="http://schemas.openxmlformats.org/spreadsheetml/2006/main" count="264" uniqueCount="197">
  <si>
    <t xml:space="preserve">                                                     </t>
  </si>
  <si>
    <t>Налог на имущество физических лиц</t>
  </si>
  <si>
    <t>Земельный налог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</si>
  <si>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</si>
  <si>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>Плата за негативное воздействие на окружающую среду</t>
  </si>
  <si>
    <t>Доходы от продажи квартир</t>
  </si>
  <si>
    <t xml:space="preserve">                                         </t>
  </si>
  <si>
    <t xml:space="preserve">Государственная пошлина по делам, рассматриваемым в судах общей юрисдикции, мировыми судьями </t>
  </si>
  <si>
    <t>Иные межбюджетные трансферты</t>
  </si>
  <si>
    <t>Налог на доходы физических лиц</t>
  </si>
  <si>
    <t>Доходы от оказания платных услуг (работ)</t>
  </si>
  <si>
    <t>Доходы от компенсации затрат государства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</si>
  <si>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</si>
  <si>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 организациями остатков субсидий прошлых лет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</si>
  <si>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</si>
  <si>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</si>
  <si>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</si>
  <si>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</si>
  <si>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Акцизы по подакцизным товарам (продукции), производимым на территории Российской Федерации</t>
  </si>
  <si>
    <t>Код классификации доходов</t>
  </si>
  <si>
    <t>Наименование кода классификации доходов</t>
  </si>
  <si>
    <t>Платежи от государственных и муниципальных унитарных предприятий</t>
  </si>
  <si>
    <t>Доходы от продажи земельных участков, находящихся в государственной и муниципальной собственности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</si>
  <si>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</si>
  <si>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</si>
  <si>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</si>
  <si>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</si>
  <si>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</si>
  <si>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</si>
  <si>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</si>
  <si>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</si>
  <si>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</si>
  <si>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</si>
  <si>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</si>
  <si>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</si>
  <si>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</si>
  <si>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</si>
  <si>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</si>
  <si>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</si>
  <si>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000 1 11 05000 00 0000 120</t>
  </si>
  <si>
    <t>000 1 11 07000 00 0000 120</t>
  </si>
  <si>
    <t xml:space="preserve">000 1 11 09000 00 0000 120 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</si>
  <si>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</si>
  <si>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</si>
  <si>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</si>
  <si>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</si>
  <si>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</si>
  <si>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</si>
  <si>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</si>
  <si>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</si>
  <si>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000 1 14 06000 00 0000 430</t>
  </si>
  <si>
    <t>000 1 14 06300 00 0000 430</t>
  </si>
  <si>
    <t>000 1 16 00000 00 0000 000</t>
  </si>
  <si>
    <t>000 1 17 00000 00 0000 000</t>
  </si>
  <si>
    <t>000 2 02 00000 00 0000 000</t>
  </si>
  <si>
    <t>000 2 18 00000 00 0000 000</t>
  </si>
  <si>
    <t>000 2 19 00000 00 0000 000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</si>
  <si>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</si>
  <si>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182 1 01 02000 01 0000 110</t>
  </si>
  <si>
    <t>100 1 03 02000 01 0000 110</t>
  </si>
  <si>
    <t>182 1 05 01000 00 0000 110</t>
  </si>
  <si>
    <t>182 1 05 02000 02 0000 110</t>
  </si>
  <si>
    <t>182 1 05 04000 02 0000 110</t>
  </si>
  <si>
    <t>182 1 06 01000 00 0000 110</t>
  </si>
  <si>
    <t>182 1 06 06000 00 0000 110</t>
  </si>
  <si>
    <t>182 1 08 03000 01 0000 110</t>
  </si>
  <si>
    <t>040 1 08 07000 01 0000 110</t>
  </si>
  <si>
    <t>Единый сельскохозяйственный налог</t>
  </si>
  <si>
    <t>048 1 12 01000 01 0000 120</t>
  </si>
  <si>
    <t>040 1 11 05000 00 0000 120</t>
  </si>
  <si>
    <t>040 1 11 07000 00 0000 120</t>
  </si>
  <si>
    <t>040 1 14 01000 00 0000 410</t>
  </si>
  <si>
    <t>040 1 14 06300 00 0000 430</t>
  </si>
  <si>
    <t>040 1 14 06000 00 0000 430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</si>
  <si>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</si>
  <si>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   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</si>
  <si>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 и автономных учреждений, а также имущества государственных и муниципальных унитарных предприятий, в том числе казенных)</t>
  </si>
  <si>
    <t>040 1 13 01000 00 0000 130</t>
  </si>
  <si>
    <t>046 1 13 01000 00 0000 130</t>
  </si>
  <si>
    <t>011 1 13 02000 00 0000 130</t>
  </si>
  <si>
    <t>040 1 13 02000 00 0000 130</t>
  </si>
  <si>
    <t>043 1 13 02000 00 0000 130</t>
  </si>
  <si>
    <t>046 1 13 02000 00 0000 130</t>
  </si>
  <si>
    <t>Невыясненные поступления</t>
  </si>
  <si>
    <t>000 1 17 01000 00 0000 180</t>
  </si>
  <si>
    <t>050 1 17 01000 00 0000 180</t>
  </si>
  <si>
    <t xml:space="preserve">Прочие неналоговые доходы </t>
  </si>
  <si>
    <t>000 1 17 05000 00 0000 180</t>
  </si>
  <si>
    <t>040 1 17 05000 00 0000 180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</si>
  <si>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</si>
  <si>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</si>
  <si>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</si>
  <si>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(рублей)</t>
  </si>
  <si>
    <t>Исполнение</t>
  </si>
  <si>
    <t>040 1 14 02040 04 0000 410</t>
  </si>
  <si>
    <t>000 2 19 00000 04 0000 150</t>
  </si>
  <si>
    <t>Дотации бюджетам бюджетной системы Российской Федерации</t>
  </si>
  <si>
    <t>050 2 19 00000 04 0000 150</t>
  </si>
  <si>
    <t>000 2 02 10000 00 0000 150</t>
  </si>
  <si>
    <t>050 2 02 10000 00 0000 150</t>
  </si>
  <si>
    <t>000 2 02 20000 00 0000 150</t>
  </si>
  <si>
    <t>050 2 02 20000 00 0000 150</t>
  </si>
  <si>
    <t>000 2 02 30000 00  0000 150</t>
  </si>
  <si>
    <t>050 2 02 30000 00  0000 150</t>
  </si>
  <si>
    <t>000 2 02 40000 00  0000 150</t>
  </si>
  <si>
    <t>050 2 02 40000 00  0000 150</t>
  </si>
  <si>
    <t>000 2 18 04000 04 0000 150</t>
  </si>
  <si>
    <t>040 2 18 04000 04 0000 150</t>
  </si>
  <si>
    <t>043 2 18 04000 04 0000 150</t>
  </si>
  <si>
    <t>000 1 05 03000 01 0000 110</t>
  </si>
  <si>
    <t>182 1 05 03000 01 0000 110</t>
  </si>
  <si>
    <t>Субвенции бюджетам бюджетной системы Российской Федерации</t>
  </si>
  <si>
    <t>000 2 00 00000 00 0000 000</t>
  </si>
  <si>
    <t>№
п/п</t>
  </si>
  <si>
    <t>050 1 13 02000 00 0000 130</t>
  </si>
  <si>
    <t>Транспортный налог</t>
  </si>
  <si>
    <t>182 1 06 04000 00 0000 110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</si>
  <si>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</si>
  <si>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</si>
  <si>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170 1 16 01000 01 0000 140</t>
  </si>
  <si>
    <t>420 1 16 01000 01 0000 140</t>
  </si>
  <si>
    <t>530 1 16 01000 01 0000 140</t>
  </si>
  <si>
    <t>690 1 16 01000 01 0000 140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</si>
  <si>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</si>
  <si>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</si>
  <si>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580 1 16 02000 02 0000 140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</si>
  <si>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</si>
  <si>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</si>
  <si>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000 1 16 10000 00 0000 140</t>
  </si>
  <si>
    <t>040 1 16 10000 00 0000 140</t>
  </si>
  <si>
    <t>076 1 16 10000 00 0000 140</t>
  </si>
  <si>
    <t>096 1 16 10000 00 0000 140</t>
  </si>
  <si>
    <t>141 1 16 10000 00 0000 140</t>
  </si>
  <si>
    <t>170 1 16 10000 00 0000 140</t>
  </si>
  <si>
    <t>180 1 16 10000 00 0000 140</t>
  </si>
  <si>
    <t>182 1 16 10000 00 0000 140</t>
  </si>
  <si>
    <t>188 1 16 10000 00 0000 140</t>
  </si>
  <si>
    <t>321 1 16 10000 00 0000 140</t>
  </si>
  <si>
    <t>420 1 16 10000 00 0000 140</t>
  </si>
  <si>
    <t>498 1 16 10000 00 0000 140</t>
  </si>
  <si>
    <t>Платежи, уплачиваемые в целях возмещения вреда</t>
  </si>
  <si>
    <t>000 1 16 11000 01 0000 140</t>
  </si>
  <si>
    <t>040 1 16 11000 01 0000 140</t>
  </si>
  <si>
    <t xml:space="preserve">040 1 11 09000 00 0000 120 </t>
  </si>
  <si>
    <t>046 1 16 10000 00 0000 140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</si>
  <si>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</si>
  <si>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</si>
  <si>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</si>
  <si>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</si>
  <si>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</si>
  <si>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</si>
  <si>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</si>
  <si>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</si>
  <si>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</si>
  <si>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</si>
  <si>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</si>
  <si>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</si>
  <si>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</si>
  <si>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</si>
  <si>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Налоговые и неналоговые доходы</t>
  </si>
  <si>
    <t>Безвозмездные поступления</t>
  </si>
  <si>
    <t>Государственная пошлина за выдачу разрешения на установку рекламной конструкции</t>
  </si>
  <si>
    <t>046 1 08 07000 01 0000 110</t>
  </si>
  <si>
    <t>Прочие безвозмездные поступления</t>
  </si>
  <si>
    <t>000 2 07 00000 00 0000 000</t>
  </si>
  <si>
    <t>Прочие безвозмездные поступления в бюджеты городских округов</t>
  </si>
  <si>
    <t>050 2 07 04000 04 0000 150</t>
  </si>
  <si>
    <t>690 1 16 02000 02 0000 140</t>
  </si>
  <si>
    <t>177 1 16 10000 00 0000 140</t>
  </si>
  <si>
    <t>660 1 16 01000 01 0000 140</t>
  </si>
  <si>
    <t xml:space="preserve"> 000 1 16 07000 00 0000 140</t>
  </si>
  <si>
    <t xml:space="preserve"> 040 1 16 07000 00 0000 140</t>
  </si>
  <si>
    <t xml:space="preserve"> 046 1 16 07000 00 0000 140</t>
  </si>
  <si>
    <t>000 1 06 04000 02 0000 110</t>
  </si>
  <si>
    <t>Приложение 1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</si>
  <si>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</si>
  <si>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</si>
  <si>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043 1 11 05300 00 0000 120</t>
  </si>
  <si>
    <t xml:space="preserve"> 043 1 16 07000 00 0000 140</t>
  </si>
  <si>
    <t>120 1 16 01000 01 0000 140</t>
  </si>
  <si>
    <t>Доходы бюджета города Сургута по кодам классификации доходов бюджетов за 1 полугодие 2021 года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</si>
  <si>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</si>
  <si>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</si>
  <si>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040 1 11 01000 00 0000 120</t>
  </si>
  <si>
    <t>040 1 11 05300 00 0000 120</t>
  </si>
  <si>
    <t>042 1 13 02000 00 0000 130</t>
  </si>
  <si>
    <t>530 1 16 02000 02 0000 140</t>
  </si>
  <si>
    <t>580 1 16 01000 01 0000 140</t>
  </si>
  <si>
    <t>630 1 16 01000 01 0000 140</t>
  </si>
  <si>
    <t>600 1 16 01000 01 0000 140</t>
  </si>
  <si>
    <t>Инициативные платежи</t>
  </si>
  <si>
    <t>000 1 17 15 000 00 0000 150</t>
  </si>
  <si>
    <t>040 1 17 15 000 00 0000 150</t>
  </si>
  <si>
    <t>Администрации города</t>
  </si>
  <si>
    <t xml:space="preserve">к  постановлению  </t>
  </si>
  <si>
    <t>Всего</t>
  </si>
  <si>
    <t>от _________________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</si>
</sst>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 indent="15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4" fillId="0" borderId="0" xfId="0" applyFont="1" applyFill="1"/>
    <xf numFmtId="0" fontId="4" fillId="0" borderId="0" xfId="0" applyFont="1" applyFill="1" applyAlignment="1">
      <alignment vertical="justify"/>
    </xf>
    <xf numFmtId="0" fontId="1" fillId="0" borderId="0" xfId="0" applyFont="1" applyFill="1" applyAlignment="1">
      <alignment vertical="justify"/>
    </xf>
    <xf numFmtId="4" fontId="1" fillId="0" borderId="0" xfId="0" applyNumberFormat="1" applyFont="1" applyFill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vertical="justify"/>
    </xf>
    <xf numFmtId="4" fontId="4" fillId="0" borderId="0" xfId="0" applyNumberFormat="1" applyFont="1" applyFill="1" applyAlignment="1">
      <alignment vertical="justify"/>
    </xf>
    <xf numFmtId="4" fontId="3" fillId="0" borderId="2" xfId="0" applyNumberFormat="1" applyFont="1" applyFill="1" applyBorder="1" applyAlignment="1">
      <alignment horizontal="center" vertical="top"/>
    </xf>
    <xf numFmtId="1" fontId="1" fillId="0" borderId="2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4" fillId="0" borderId="0" xfId="0" applyNumberFormat="1" applyFont="1" applyFill="1"/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top"/>
    </xf>
    <xf numFmtId="0" fontId="6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center"/>
    </xf>
    <xf numFmtId="0" fontId="6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2"/>
  <sheetViews>
    <sheetView tabSelected="1" view="pageBreakPreview" zoomScale="75" zoomScaleNormal="75" zoomScaleSheetLayoutView="75" workbookViewId="0">
      <selection activeCell="C5" sqref="C5"/>
    </sheetView>
  </sheetViews>
  <sheetFormatPr defaultRowHeight="18.75" x14ac:dyDescent="0.3"/>
  <cols>
    <col min="1" max="1" width="13.140625" style="8" customWidth="1"/>
    <col min="2" max="2" width="83.7109375" style="3" customWidth="1"/>
    <col min="3" max="3" width="34.5703125" style="1" customWidth="1"/>
    <col min="4" max="4" width="26.85546875" style="12" customWidth="1"/>
    <col min="5" max="5" width="29" style="3" customWidth="1"/>
    <col min="6" max="6" width="9.140625" style="3"/>
    <col min="7" max="7" width="32" style="3" bestFit="1" customWidth="1"/>
    <col min="8" max="16384" width="9.140625" style="3"/>
  </cols>
  <sheetData>
    <row r="1" spans="1:5" x14ac:dyDescent="0.3">
      <c r="B1" s="2"/>
      <c r="C1" s="54" t="s">
        <v>174</v>
      </c>
      <c r="D1" s="55"/>
    </row>
    <row r="2" spans="1:5" x14ac:dyDescent="0.3">
      <c r="B2" s="4"/>
      <c r="C2" s="56" t="s">
        <v>194</v>
      </c>
      <c r="D2" s="55"/>
    </row>
    <row r="3" spans="1:5" x14ac:dyDescent="0.3">
      <c r="B3" s="4"/>
      <c r="C3" s="35" t="s">
        <v>193</v>
      </c>
      <c r="D3" s="34"/>
    </row>
    <row r="4" spans="1:5" x14ac:dyDescent="0.3">
      <c r="B4" s="4"/>
      <c r="C4" s="56" t="s">
        <v>196</v>
      </c>
      <c r="D4" s="55"/>
    </row>
    <row r="5" spans="1:5" x14ac:dyDescent="0.3">
      <c r="B5" s="4"/>
      <c r="C5" s="46"/>
      <c r="D5" s="45"/>
    </row>
    <row r="6" spans="1:5" x14ac:dyDescent="0.3">
      <c r="B6" s="5"/>
      <c r="C6" s="3"/>
      <c r="D6" s="5"/>
    </row>
    <row r="7" spans="1:5" ht="28.5" customHeight="1" x14ac:dyDescent="0.3">
      <c r="A7" s="60" t="s">
        <v>180</v>
      </c>
      <c r="B7" s="60"/>
      <c r="C7" s="60"/>
      <c r="D7" s="60"/>
    </row>
    <row r="8" spans="1:5" ht="21.75" customHeight="1" x14ac:dyDescent="0.3">
      <c r="B8" s="7"/>
      <c r="C8" s="6"/>
      <c r="D8" s="13" t="s">
        <v>92</v>
      </c>
    </row>
    <row r="9" spans="1:5" s="8" customFormat="1" ht="18.75" customHeight="1" x14ac:dyDescent="0.2">
      <c r="A9" s="57" t="s">
        <v>113</v>
      </c>
      <c r="B9" s="57" t="s">
        <v>20</v>
      </c>
      <c r="C9" s="57" t="s">
        <v>19</v>
      </c>
      <c r="D9" s="59" t="s">
        <v>93</v>
      </c>
    </row>
    <row r="10" spans="1:5" s="8" customFormat="1" ht="18.75" customHeight="1" x14ac:dyDescent="0.2">
      <c r="A10" s="58"/>
      <c r="B10" s="57"/>
      <c r="C10" s="57"/>
      <c r="D10" s="59"/>
    </row>
    <row r="11" spans="1:5" s="9" customFormat="1" ht="27" customHeight="1" x14ac:dyDescent="0.3">
      <c r="A11" s="19"/>
      <c r="B11" s="36" t="s">
        <v>195</v>
      </c>
      <c r="C11" s="19"/>
      <c r="D11" s="16">
        <f>D12+D118</f>
        <v>13839841304.08</v>
      </c>
      <c r="E11" s="30"/>
    </row>
    <row r="12" spans="1:5" s="9" customFormat="1" ht="25.5" customHeight="1" x14ac:dyDescent="0.3">
      <c r="A12" s="19"/>
      <c r="B12" s="37" t="s">
        <v>159</v>
      </c>
      <c r="C12" s="19" t="s">
        <v>23</v>
      </c>
      <c r="D12" s="16">
        <f>D13+D16+D19+D28+D35+D41+D53+D56+D67+D76+D111</f>
        <v>5312025514.8000002</v>
      </c>
      <c r="E12" s="30"/>
    </row>
    <row r="13" spans="1:5" s="10" customFormat="1" ht="21.75" customHeight="1" x14ac:dyDescent="0.2">
      <c r="A13" s="19">
        <v>1</v>
      </c>
      <c r="B13" s="36" t="s">
        <v>145</v>
      </c>
      <c r="C13" s="19" t="s">
        <v>24</v>
      </c>
      <c r="D13" s="16">
        <f>D14</f>
        <v>3166411922.0900002</v>
      </c>
    </row>
    <row r="14" spans="1:5" s="10" customFormat="1" ht="22.5" customHeight="1" x14ac:dyDescent="0.2">
      <c r="A14" s="47"/>
      <c r="B14" s="37" t="s">
        <v>9</v>
      </c>
      <c r="C14" s="17" t="s">
        <v>25</v>
      </c>
      <c r="D14" s="16">
        <f>D15</f>
        <v>3166411922.0900002</v>
      </c>
    </row>
    <row r="15" spans="1:5" s="11" customFormat="1" ht="30.75" customHeight="1" x14ac:dyDescent="0.2">
      <c r="A15" s="53"/>
      <c r="B15" s="37" t="s">
        <v>9</v>
      </c>
      <c r="C15" s="17" t="s">
        <v>58</v>
      </c>
      <c r="D15" s="16">
        <v>3166411922.0900002</v>
      </c>
    </row>
    <row r="16" spans="1:5" s="11" customFormat="1" ht="45" customHeight="1" x14ac:dyDescent="0.2">
      <c r="A16" s="41">
        <v>2</v>
      </c>
      <c r="B16" s="38" t="s">
        <v>146</v>
      </c>
      <c r="C16" s="21" t="s">
        <v>26</v>
      </c>
      <c r="D16" s="22">
        <f>D17</f>
        <v>23027778.559999999</v>
      </c>
    </row>
    <row r="17" spans="1:6" s="11" customFormat="1" ht="45" customHeight="1" x14ac:dyDescent="0.2">
      <c r="A17" s="47"/>
      <c r="B17" s="38" t="s">
        <v>18</v>
      </c>
      <c r="C17" s="21" t="s">
        <v>27</v>
      </c>
      <c r="D17" s="22">
        <f>D18</f>
        <v>23027778.559999999</v>
      </c>
    </row>
    <row r="18" spans="1:6" s="11" customFormat="1" ht="53.25" customHeight="1" x14ac:dyDescent="0.2">
      <c r="A18" s="48"/>
      <c r="B18" s="38" t="s">
        <v>18</v>
      </c>
      <c r="C18" s="21" t="s">
        <v>59</v>
      </c>
      <c r="D18" s="22">
        <v>23027778.559999999</v>
      </c>
    </row>
    <row r="19" spans="1:6" s="10" customFormat="1" ht="25.5" customHeight="1" x14ac:dyDescent="0.2">
      <c r="A19" s="19">
        <v>3</v>
      </c>
      <c r="B19" s="36" t="s">
        <v>147</v>
      </c>
      <c r="C19" s="19" t="s">
        <v>28</v>
      </c>
      <c r="D19" s="16">
        <f>D20+D22+D24+D26</f>
        <v>1208970656.04</v>
      </c>
    </row>
    <row r="20" spans="1:6" s="10" customFormat="1" ht="37.5" x14ac:dyDescent="0.2">
      <c r="A20" s="47"/>
      <c r="B20" s="36" t="s">
        <v>17</v>
      </c>
      <c r="C20" s="19" t="s">
        <v>29</v>
      </c>
      <c r="D20" s="16">
        <f>D21</f>
        <v>1105743048.1099999</v>
      </c>
    </row>
    <row r="21" spans="1:6" s="10" customFormat="1" ht="37.5" x14ac:dyDescent="0.2">
      <c r="A21" s="48"/>
      <c r="B21" s="36" t="s">
        <v>17</v>
      </c>
      <c r="C21" s="19" t="s">
        <v>60</v>
      </c>
      <c r="D21" s="16">
        <v>1105743048.1099999</v>
      </c>
    </row>
    <row r="22" spans="1:6" s="11" customFormat="1" ht="24.75" customHeight="1" x14ac:dyDescent="0.2">
      <c r="A22" s="47"/>
      <c r="B22" s="36" t="s">
        <v>16</v>
      </c>
      <c r="C22" s="19" t="s">
        <v>30</v>
      </c>
      <c r="D22" s="16">
        <f>D23</f>
        <v>56202518.799999997</v>
      </c>
      <c r="F22" s="11" t="s">
        <v>0</v>
      </c>
    </row>
    <row r="23" spans="1:6" s="11" customFormat="1" ht="37.5" x14ac:dyDescent="0.2">
      <c r="A23" s="48"/>
      <c r="B23" s="36" t="s">
        <v>16</v>
      </c>
      <c r="C23" s="19" t="s">
        <v>61</v>
      </c>
      <c r="D23" s="16">
        <v>56202518.799999997</v>
      </c>
      <c r="F23" s="11" t="s">
        <v>0</v>
      </c>
    </row>
    <row r="24" spans="1:6" s="11" customFormat="1" ht="25.5" customHeight="1" x14ac:dyDescent="0.2">
      <c r="A24" s="47"/>
      <c r="B24" s="36" t="s">
        <v>67</v>
      </c>
      <c r="C24" s="19" t="s">
        <v>109</v>
      </c>
      <c r="D24" s="16">
        <f>D25</f>
        <v>65862.210000000006</v>
      </c>
    </row>
    <row r="25" spans="1:6" s="11" customFormat="1" ht="25.5" customHeight="1" x14ac:dyDescent="0.2">
      <c r="A25" s="48"/>
      <c r="B25" s="36" t="s">
        <v>67</v>
      </c>
      <c r="C25" s="19" t="s">
        <v>110</v>
      </c>
      <c r="D25" s="16">
        <v>65862.210000000006</v>
      </c>
    </row>
    <row r="26" spans="1:6" s="11" customFormat="1" ht="39.75" customHeight="1" x14ac:dyDescent="0.2">
      <c r="A26" s="47"/>
      <c r="B26" s="36" t="s">
        <v>15</v>
      </c>
      <c r="C26" s="19" t="s">
        <v>31</v>
      </c>
      <c r="D26" s="16">
        <f>D27</f>
        <v>46959226.920000002</v>
      </c>
    </row>
    <row r="27" spans="1:6" s="11" customFormat="1" ht="42" customHeight="1" x14ac:dyDescent="0.2">
      <c r="A27" s="48"/>
      <c r="B27" s="36" t="s">
        <v>15</v>
      </c>
      <c r="C27" s="19" t="s">
        <v>62</v>
      </c>
      <c r="D27" s="16">
        <v>46959226.920000002</v>
      </c>
    </row>
    <row r="28" spans="1:6" s="10" customFormat="1" ht="25.5" customHeight="1" x14ac:dyDescent="0.2">
      <c r="A28" s="19">
        <v>4</v>
      </c>
      <c r="B28" s="36" t="s">
        <v>148</v>
      </c>
      <c r="C28" s="19" t="s">
        <v>32</v>
      </c>
      <c r="D28" s="16">
        <f>D29+D31+D33</f>
        <v>354202013.88</v>
      </c>
    </row>
    <row r="29" spans="1:6" s="10" customFormat="1" ht="25.5" customHeight="1" x14ac:dyDescent="0.2">
      <c r="A29" s="47"/>
      <c r="B29" s="36" t="s">
        <v>1</v>
      </c>
      <c r="C29" s="19" t="s">
        <v>33</v>
      </c>
      <c r="D29" s="16">
        <f>D30</f>
        <v>28031309.989999998</v>
      </c>
    </row>
    <row r="30" spans="1:6" s="10" customFormat="1" ht="25.5" customHeight="1" x14ac:dyDescent="0.2">
      <c r="A30" s="48"/>
      <c r="B30" s="36" t="s">
        <v>1</v>
      </c>
      <c r="C30" s="19" t="s">
        <v>63</v>
      </c>
      <c r="D30" s="16">
        <v>28031309.989999998</v>
      </c>
    </row>
    <row r="31" spans="1:6" s="10" customFormat="1" ht="24" customHeight="1" x14ac:dyDescent="0.2">
      <c r="A31" s="47"/>
      <c r="B31" s="36" t="s">
        <v>115</v>
      </c>
      <c r="C31" s="19" t="s">
        <v>173</v>
      </c>
      <c r="D31" s="16">
        <f>D32</f>
        <v>73724790.530000001</v>
      </c>
    </row>
    <row r="32" spans="1:6" s="10" customFormat="1" ht="25.5" customHeight="1" x14ac:dyDescent="0.2">
      <c r="A32" s="48"/>
      <c r="B32" s="36" t="s">
        <v>115</v>
      </c>
      <c r="C32" s="19" t="s">
        <v>116</v>
      </c>
      <c r="D32" s="16">
        <v>73724790.530000001</v>
      </c>
    </row>
    <row r="33" spans="1:5" s="10" customFormat="1" ht="24" customHeight="1" x14ac:dyDescent="0.2">
      <c r="A33" s="47"/>
      <c r="B33" s="36" t="s">
        <v>2</v>
      </c>
      <c r="C33" s="19" t="s">
        <v>34</v>
      </c>
      <c r="D33" s="16">
        <f>D34</f>
        <v>252445913.36000001</v>
      </c>
    </row>
    <row r="34" spans="1:5" s="10" customFormat="1" ht="25.5" customHeight="1" x14ac:dyDescent="0.2">
      <c r="A34" s="48"/>
      <c r="B34" s="36" t="s">
        <v>2</v>
      </c>
      <c r="C34" s="19" t="s">
        <v>64</v>
      </c>
      <c r="D34" s="16">
        <v>252445913.36000001</v>
      </c>
    </row>
    <row r="35" spans="1:5" s="10" customFormat="1" ht="24.75" customHeight="1" x14ac:dyDescent="0.2">
      <c r="A35" s="19">
        <v>5</v>
      </c>
      <c r="B35" s="36" t="s">
        <v>149</v>
      </c>
      <c r="C35" s="19" t="s">
        <v>35</v>
      </c>
      <c r="D35" s="16">
        <f>D36+D38</f>
        <v>46872413.82</v>
      </c>
    </row>
    <row r="36" spans="1:5" s="10" customFormat="1" ht="41.25" customHeight="1" x14ac:dyDescent="0.2">
      <c r="A36" s="47"/>
      <c r="B36" s="36" t="s">
        <v>7</v>
      </c>
      <c r="C36" s="19" t="s">
        <v>36</v>
      </c>
      <c r="D36" s="16">
        <f>D37</f>
        <v>45431212.82</v>
      </c>
    </row>
    <row r="37" spans="1:5" s="10" customFormat="1" ht="39.75" customHeight="1" x14ac:dyDescent="0.2">
      <c r="A37" s="48"/>
      <c r="B37" s="36" t="s">
        <v>7</v>
      </c>
      <c r="C37" s="19" t="s">
        <v>65</v>
      </c>
      <c r="D37" s="16">
        <v>45431212.82</v>
      </c>
    </row>
    <row r="38" spans="1:5" s="10" customFormat="1" ht="42.75" customHeight="1" x14ac:dyDescent="0.2">
      <c r="A38" s="47"/>
      <c r="B38" s="36" t="s">
        <v>3</v>
      </c>
      <c r="C38" s="19" t="s">
        <v>37</v>
      </c>
      <c r="D38" s="16">
        <f>D39+D40</f>
        <v>1441201</v>
      </c>
    </row>
    <row r="39" spans="1:5" s="10" customFormat="1" ht="42.75" customHeight="1" x14ac:dyDescent="0.2">
      <c r="A39" s="49"/>
      <c r="B39" s="36" t="s">
        <v>161</v>
      </c>
      <c r="C39" s="20" t="s">
        <v>162</v>
      </c>
      <c r="D39" s="16">
        <v>5000</v>
      </c>
    </row>
    <row r="40" spans="1:5" s="10" customFormat="1" ht="40.5" customHeight="1" x14ac:dyDescent="0.2">
      <c r="A40" s="50"/>
      <c r="B40" s="39" t="s">
        <v>3</v>
      </c>
      <c r="C40" s="26" t="s">
        <v>66</v>
      </c>
      <c r="D40" s="29">
        <v>1436201</v>
      </c>
    </row>
    <row r="41" spans="1:5" s="10" customFormat="1" ht="45" customHeight="1" x14ac:dyDescent="0.2">
      <c r="A41" s="41">
        <v>6</v>
      </c>
      <c r="B41" s="36" t="s">
        <v>150</v>
      </c>
      <c r="C41" s="28" t="s">
        <v>38</v>
      </c>
      <c r="D41" s="16">
        <f>D44+D49+D51+D46+D42</f>
        <v>306962331.13</v>
      </c>
    </row>
    <row r="42" spans="1:5" s="10" customFormat="1" ht="81.75" customHeight="1" x14ac:dyDescent="0.2">
      <c r="A42" s="41"/>
      <c r="B42" s="36" t="s">
        <v>181</v>
      </c>
      <c r="C42" s="32" t="s">
        <v>182</v>
      </c>
      <c r="D42" s="16">
        <f>D43</f>
        <v>340176</v>
      </c>
    </row>
    <row r="43" spans="1:5" s="10" customFormat="1" ht="81.75" customHeight="1" x14ac:dyDescent="0.2">
      <c r="A43" s="41"/>
      <c r="B43" s="36" t="s">
        <v>181</v>
      </c>
      <c r="C43" s="32" t="s">
        <v>183</v>
      </c>
      <c r="D43" s="16">
        <v>340176</v>
      </c>
    </row>
    <row r="44" spans="1:5" s="11" customFormat="1" ht="102" customHeight="1" x14ac:dyDescent="0.2">
      <c r="A44" s="47"/>
      <c r="B44" s="36" t="s">
        <v>57</v>
      </c>
      <c r="C44" s="27" t="s">
        <v>39</v>
      </c>
      <c r="D44" s="16">
        <f>D45</f>
        <v>265994506.16</v>
      </c>
      <c r="E44" s="14"/>
    </row>
    <row r="45" spans="1:5" s="11" customFormat="1" ht="100.5" customHeight="1" x14ac:dyDescent="0.2">
      <c r="A45" s="48"/>
      <c r="B45" s="36" t="s">
        <v>57</v>
      </c>
      <c r="C45" s="27" t="s">
        <v>69</v>
      </c>
      <c r="D45" s="16">
        <v>265994506.16</v>
      </c>
      <c r="E45" s="14"/>
    </row>
    <row r="46" spans="1:5" s="11" customFormat="1" ht="76.5" customHeight="1" x14ac:dyDescent="0.2">
      <c r="A46" s="47"/>
      <c r="B46" s="36" t="s">
        <v>175</v>
      </c>
      <c r="C46" s="28" t="s">
        <v>176</v>
      </c>
      <c r="D46" s="16">
        <f>D47+D48</f>
        <v>389407.95</v>
      </c>
      <c r="E46" s="14"/>
    </row>
    <row r="47" spans="1:5" s="11" customFormat="1" ht="76.5" customHeight="1" x14ac:dyDescent="0.2">
      <c r="A47" s="49"/>
      <c r="B47" s="36" t="s">
        <v>175</v>
      </c>
      <c r="C47" s="32" t="s">
        <v>184</v>
      </c>
      <c r="D47" s="16">
        <v>4539.45</v>
      </c>
      <c r="E47" s="14"/>
    </row>
    <row r="48" spans="1:5" s="11" customFormat="1" ht="76.5" customHeight="1" x14ac:dyDescent="0.2">
      <c r="A48" s="53"/>
      <c r="B48" s="36" t="s">
        <v>175</v>
      </c>
      <c r="C48" s="28" t="s">
        <v>177</v>
      </c>
      <c r="D48" s="16">
        <v>384868.5</v>
      </c>
      <c r="E48" s="14"/>
    </row>
    <row r="49" spans="1:5" s="11" customFormat="1" ht="24.75" customHeight="1" x14ac:dyDescent="0.2">
      <c r="A49" s="51"/>
      <c r="B49" s="36" t="s">
        <v>21</v>
      </c>
      <c r="C49" s="25" t="s">
        <v>40</v>
      </c>
      <c r="D49" s="16">
        <f>D50</f>
        <v>12600558.699999999</v>
      </c>
      <c r="E49" s="14"/>
    </row>
    <row r="50" spans="1:5" s="11" customFormat="1" ht="33.75" customHeight="1" x14ac:dyDescent="0.2">
      <c r="A50" s="52"/>
      <c r="B50" s="36" t="s">
        <v>21</v>
      </c>
      <c r="C50" s="25" t="s">
        <v>70</v>
      </c>
      <c r="D50" s="16">
        <v>12600558.699999999</v>
      </c>
      <c r="E50" s="14"/>
    </row>
    <row r="51" spans="1:5" s="11" customFormat="1" ht="96.75" customHeight="1" x14ac:dyDescent="0.2">
      <c r="A51" s="47"/>
      <c r="B51" s="36" t="s">
        <v>75</v>
      </c>
      <c r="C51" s="25" t="s">
        <v>41</v>
      </c>
      <c r="D51" s="16">
        <f>D52</f>
        <v>27637682.32</v>
      </c>
    </row>
    <row r="52" spans="1:5" s="11" customFormat="1" ht="100.5" customHeight="1" x14ac:dyDescent="0.2">
      <c r="A52" s="48"/>
      <c r="B52" s="36" t="s">
        <v>76</v>
      </c>
      <c r="C52" s="25" t="s">
        <v>143</v>
      </c>
      <c r="D52" s="16">
        <v>27637682.32</v>
      </c>
    </row>
    <row r="53" spans="1:5" s="10" customFormat="1" ht="29.25" customHeight="1" x14ac:dyDescent="0.2">
      <c r="A53" s="27">
        <v>7</v>
      </c>
      <c r="B53" s="36" t="s">
        <v>151</v>
      </c>
      <c r="C53" s="27" t="s">
        <v>42</v>
      </c>
      <c r="D53" s="16">
        <f>D54</f>
        <v>50225756.789999999</v>
      </c>
    </row>
    <row r="54" spans="1:5" s="11" customFormat="1" ht="24.75" customHeight="1" x14ac:dyDescent="0.2">
      <c r="A54" s="47"/>
      <c r="B54" s="36" t="s">
        <v>4</v>
      </c>
      <c r="C54" s="27" t="s">
        <v>43</v>
      </c>
      <c r="D54" s="22">
        <f>D55</f>
        <v>50225756.789999999</v>
      </c>
    </row>
    <row r="55" spans="1:5" s="11" customFormat="1" ht="28.5" customHeight="1" x14ac:dyDescent="0.2">
      <c r="A55" s="48"/>
      <c r="B55" s="36" t="s">
        <v>4</v>
      </c>
      <c r="C55" s="27" t="s">
        <v>68</v>
      </c>
      <c r="D55" s="22">
        <v>50225756.789999999</v>
      </c>
    </row>
    <row r="56" spans="1:5" s="11" customFormat="1" ht="47.25" customHeight="1" x14ac:dyDescent="0.2">
      <c r="A56" s="41">
        <v>8</v>
      </c>
      <c r="B56" s="36" t="s">
        <v>152</v>
      </c>
      <c r="C56" s="31" t="s">
        <v>44</v>
      </c>
      <c r="D56" s="16">
        <f>D57+D60</f>
        <v>48119970.840000004</v>
      </c>
    </row>
    <row r="57" spans="1:5" s="11" customFormat="1" ht="25.5" customHeight="1" x14ac:dyDescent="0.2">
      <c r="A57" s="47"/>
      <c r="B57" s="36" t="s">
        <v>10</v>
      </c>
      <c r="C57" s="31" t="s">
        <v>45</v>
      </c>
      <c r="D57" s="16">
        <f>D58+D59</f>
        <v>10344866.309999999</v>
      </c>
    </row>
    <row r="58" spans="1:5" s="11" customFormat="1" ht="25.5" customHeight="1" x14ac:dyDescent="0.2">
      <c r="A58" s="50"/>
      <c r="B58" s="36" t="s">
        <v>10</v>
      </c>
      <c r="C58" s="31" t="s">
        <v>77</v>
      </c>
      <c r="D58" s="16">
        <v>9382556.1099999994</v>
      </c>
    </row>
    <row r="59" spans="1:5" s="11" customFormat="1" ht="25.5" customHeight="1" x14ac:dyDescent="0.2">
      <c r="A59" s="48"/>
      <c r="B59" s="36" t="s">
        <v>10</v>
      </c>
      <c r="C59" s="31" t="s">
        <v>78</v>
      </c>
      <c r="D59" s="16">
        <v>962310.2</v>
      </c>
    </row>
    <row r="60" spans="1:5" s="11" customFormat="1" ht="24.75" customHeight="1" x14ac:dyDescent="0.2">
      <c r="A60" s="47"/>
      <c r="B60" s="36" t="s">
        <v>11</v>
      </c>
      <c r="C60" s="31" t="s">
        <v>46</v>
      </c>
      <c r="D60" s="16">
        <f>D61+D62+D64+D65+D66+D63</f>
        <v>37775104.530000001</v>
      </c>
    </row>
    <row r="61" spans="1:5" s="11" customFormat="1" ht="25.5" customHeight="1" x14ac:dyDescent="0.2">
      <c r="A61" s="50"/>
      <c r="B61" s="36" t="s">
        <v>11</v>
      </c>
      <c r="C61" s="31" t="s">
        <v>79</v>
      </c>
      <c r="D61" s="16">
        <v>114484.6</v>
      </c>
    </row>
    <row r="62" spans="1:5" s="11" customFormat="1" ht="25.5" customHeight="1" x14ac:dyDescent="0.2">
      <c r="A62" s="50"/>
      <c r="B62" s="36" t="s">
        <v>11</v>
      </c>
      <c r="C62" s="31" t="s">
        <v>80</v>
      </c>
      <c r="D62" s="16">
        <v>34560949.840000004</v>
      </c>
    </row>
    <row r="63" spans="1:5" s="11" customFormat="1" ht="25.5" customHeight="1" x14ac:dyDescent="0.2">
      <c r="A63" s="50"/>
      <c r="B63" s="36" t="s">
        <v>11</v>
      </c>
      <c r="C63" s="31" t="s">
        <v>185</v>
      </c>
      <c r="D63" s="16">
        <v>751489.18</v>
      </c>
    </row>
    <row r="64" spans="1:5" s="11" customFormat="1" ht="25.5" customHeight="1" x14ac:dyDescent="0.2">
      <c r="A64" s="50"/>
      <c r="B64" s="36" t="s">
        <v>11</v>
      </c>
      <c r="C64" s="31" t="s">
        <v>81</v>
      </c>
      <c r="D64" s="16">
        <v>2118886.6800000002</v>
      </c>
    </row>
    <row r="65" spans="1:5" s="11" customFormat="1" ht="25.5" customHeight="1" x14ac:dyDescent="0.2">
      <c r="A65" s="50"/>
      <c r="B65" s="36" t="s">
        <v>11</v>
      </c>
      <c r="C65" s="31" t="s">
        <v>82</v>
      </c>
      <c r="D65" s="16">
        <v>152341.51</v>
      </c>
    </row>
    <row r="66" spans="1:5" s="11" customFormat="1" ht="25.5" customHeight="1" x14ac:dyDescent="0.2">
      <c r="A66" s="48"/>
      <c r="B66" s="36" t="s">
        <v>11</v>
      </c>
      <c r="C66" s="31" t="s">
        <v>114</v>
      </c>
      <c r="D66" s="16">
        <v>76952.72</v>
      </c>
    </row>
    <row r="67" spans="1:5" s="10" customFormat="1" ht="25.5" customHeight="1" x14ac:dyDescent="0.2">
      <c r="A67" s="32">
        <v>9</v>
      </c>
      <c r="B67" s="36" t="s">
        <v>153</v>
      </c>
      <c r="C67" s="32" t="s">
        <v>47</v>
      </c>
      <c r="D67" s="16">
        <f>D68+D70+D72+D74</f>
        <v>61808364.940000005</v>
      </c>
      <c r="E67" s="15"/>
    </row>
    <row r="68" spans="1:5" s="10" customFormat="1" ht="25.5" customHeight="1" x14ac:dyDescent="0.2">
      <c r="A68" s="47"/>
      <c r="B68" s="36" t="s">
        <v>5</v>
      </c>
      <c r="C68" s="32" t="s">
        <v>48</v>
      </c>
      <c r="D68" s="16">
        <f>D69</f>
        <v>17527061.039999999</v>
      </c>
    </row>
    <row r="69" spans="1:5" s="10" customFormat="1" ht="27" customHeight="1" x14ac:dyDescent="0.2">
      <c r="A69" s="48"/>
      <c r="B69" s="36" t="s">
        <v>5</v>
      </c>
      <c r="C69" s="32" t="s">
        <v>71</v>
      </c>
      <c r="D69" s="16">
        <v>17527061.039999999</v>
      </c>
    </row>
    <row r="70" spans="1:5" s="11" customFormat="1" ht="96.75" customHeight="1" x14ac:dyDescent="0.2">
      <c r="A70" s="47"/>
      <c r="B70" s="36" t="s">
        <v>89</v>
      </c>
      <c r="C70" s="32" t="s">
        <v>49</v>
      </c>
      <c r="D70" s="16">
        <f>D71</f>
        <v>15584222.810000001</v>
      </c>
    </row>
    <row r="71" spans="1:5" s="11" customFormat="1" ht="94.5" customHeight="1" x14ac:dyDescent="0.2">
      <c r="A71" s="50"/>
      <c r="B71" s="36" t="s">
        <v>74</v>
      </c>
      <c r="C71" s="32" t="s">
        <v>94</v>
      </c>
      <c r="D71" s="16">
        <v>15584222.810000001</v>
      </c>
    </row>
    <row r="72" spans="1:5" s="11" customFormat="1" ht="45.75" customHeight="1" x14ac:dyDescent="0.2">
      <c r="A72" s="42"/>
      <c r="B72" s="36" t="s">
        <v>22</v>
      </c>
      <c r="C72" s="32" t="s">
        <v>50</v>
      </c>
      <c r="D72" s="18">
        <f>D73</f>
        <v>28163264.129999999</v>
      </c>
    </row>
    <row r="73" spans="1:5" s="11" customFormat="1" ht="44.25" customHeight="1" x14ac:dyDescent="0.2">
      <c r="A73" s="43"/>
      <c r="B73" s="36" t="s">
        <v>22</v>
      </c>
      <c r="C73" s="32" t="s">
        <v>73</v>
      </c>
      <c r="D73" s="18">
        <v>28163264.129999999</v>
      </c>
    </row>
    <row r="74" spans="1:5" s="11" customFormat="1" ht="84" customHeight="1" x14ac:dyDescent="0.2">
      <c r="A74" s="47"/>
      <c r="B74" s="36" t="s">
        <v>90</v>
      </c>
      <c r="C74" s="32" t="s">
        <v>51</v>
      </c>
      <c r="D74" s="18">
        <f>D75</f>
        <v>533816.96</v>
      </c>
    </row>
    <row r="75" spans="1:5" s="11" customFormat="1" ht="90" customHeight="1" x14ac:dyDescent="0.2">
      <c r="A75" s="48"/>
      <c r="B75" s="36" t="s">
        <v>91</v>
      </c>
      <c r="C75" s="32" t="s">
        <v>72</v>
      </c>
      <c r="D75" s="18">
        <v>533816.96</v>
      </c>
    </row>
    <row r="76" spans="1:5" s="10" customFormat="1" ht="26.25" customHeight="1" x14ac:dyDescent="0.2">
      <c r="A76" s="33">
        <v>10</v>
      </c>
      <c r="B76" s="36" t="s">
        <v>154</v>
      </c>
      <c r="C76" s="33" t="s">
        <v>52</v>
      </c>
      <c r="D76" s="18">
        <f>D77+D87+D91+D95+D109</f>
        <v>43951831.520000003</v>
      </c>
      <c r="E76" s="15"/>
    </row>
    <row r="77" spans="1:5" s="10" customFormat="1" ht="39" customHeight="1" x14ac:dyDescent="0.2">
      <c r="A77" s="47"/>
      <c r="B77" s="36" t="s">
        <v>117</v>
      </c>
      <c r="C77" s="33" t="s">
        <v>118</v>
      </c>
      <c r="D77" s="18">
        <f>D79+D80+D81+D86+D78+D85+D82+D84+D83</f>
        <v>11066603.620000001</v>
      </c>
    </row>
    <row r="78" spans="1:5" s="10" customFormat="1" ht="41.25" customHeight="1" x14ac:dyDescent="0.2">
      <c r="A78" s="49"/>
      <c r="B78" s="36" t="s">
        <v>117</v>
      </c>
      <c r="C78" s="33" t="s">
        <v>179</v>
      </c>
      <c r="D78" s="18">
        <v>55000</v>
      </c>
    </row>
    <row r="79" spans="1:5" s="10" customFormat="1" ht="41.25" customHeight="1" x14ac:dyDescent="0.2">
      <c r="A79" s="49"/>
      <c r="B79" s="36" t="s">
        <v>117</v>
      </c>
      <c r="C79" s="33" t="s">
        <v>119</v>
      </c>
      <c r="D79" s="18">
        <v>124950</v>
      </c>
    </row>
    <row r="80" spans="1:5" s="10" customFormat="1" ht="41.25" customHeight="1" x14ac:dyDescent="0.2">
      <c r="A80" s="49"/>
      <c r="B80" s="36" t="s">
        <v>117</v>
      </c>
      <c r="C80" s="33" t="s">
        <v>120</v>
      </c>
      <c r="D80" s="18">
        <v>702506.61</v>
      </c>
    </row>
    <row r="81" spans="1:4" s="10" customFormat="1" ht="41.25" customHeight="1" x14ac:dyDescent="0.2">
      <c r="A81" s="50"/>
      <c r="B81" s="36" t="s">
        <v>117</v>
      </c>
      <c r="C81" s="33" t="s">
        <v>121</v>
      </c>
      <c r="D81" s="18">
        <v>262079.93</v>
      </c>
    </row>
    <row r="82" spans="1:4" s="10" customFormat="1" ht="41.25" customHeight="1" x14ac:dyDescent="0.2">
      <c r="A82" s="50"/>
      <c r="B82" s="36" t="s">
        <v>117</v>
      </c>
      <c r="C82" s="33" t="s">
        <v>187</v>
      </c>
      <c r="D82" s="18">
        <v>1006.01</v>
      </c>
    </row>
    <row r="83" spans="1:4" s="10" customFormat="1" ht="41.25" customHeight="1" x14ac:dyDescent="0.2">
      <c r="A83" s="50"/>
      <c r="B83" s="36" t="s">
        <v>117</v>
      </c>
      <c r="C83" s="33" t="s">
        <v>189</v>
      </c>
      <c r="D83" s="18">
        <v>240000</v>
      </c>
    </row>
    <row r="84" spans="1:4" s="10" customFormat="1" ht="41.25" customHeight="1" x14ac:dyDescent="0.2">
      <c r="A84" s="50"/>
      <c r="B84" s="36" t="s">
        <v>117</v>
      </c>
      <c r="C84" s="33" t="s">
        <v>188</v>
      </c>
      <c r="D84" s="18">
        <v>26.1</v>
      </c>
    </row>
    <row r="85" spans="1:4" s="10" customFormat="1" ht="41.25" customHeight="1" x14ac:dyDescent="0.2">
      <c r="A85" s="50"/>
      <c r="B85" s="36" t="s">
        <v>117</v>
      </c>
      <c r="C85" s="33" t="s">
        <v>169</v>
      </c>
      <c r="D85" s="18">
        <v>8000</v>
      </c>
    </row>
    <row r="86" spans="1:4" s="10" customFormat="1" ht="41.25" customHeight="1" x14ac:dyDescent="0.2">
      <c r="A86" s="48"/>
      <c r="B86" s="36" t="s">
        <v>117</v>
      </c>
      <c r="C86" s="33" t="s">
        <v>122</v>
      </c>
      <c r="D86" s="18">
        <v>9673034.9700000007</v>
      </c>
    </row>
    <row r="87" spans="1:4" s="10" customFormat="1" ht="42" customHeight="1" x14ac:dyDescent="0.2">
      <c r="A87" s="47"/>
      <c r="B87" s="36" t="s">
        <v>123</v>
      </c>
      <c r="C87" s="33" t="s">
        <v>124</v>
      </c>
      <c r="D87" s="18">
        <f>D89+D90+D88</f>
        <v>1501310.21</v>
      </c>
    </row>
    <row r="88" spans="1:4" s="10" customFormat="1" ht="42" customHeight="1" x14ac:dyDescent="0.2">
      <c r="A88" s="49"/>
      <c r="B88" s="36" t="s">
        <v>123</v>
      </c>
      <c r="C88" s="33" t="s">
        <v>186</v>
      </c>
      <c r="D88" s="18">
        <v>10000</v>
      </c>
    </row>
    <row r="89" spans="1:4" s="10" customFormat="1" ht="42" customHeight="1" x14ac:dyDescent="0.2">
      <c r="A89" s="49"/>
      <c r="B89" s="36" t="s">
        <v>123</v>
      </c>
      <c r="C89" s="33" t="s">
        <v>125</v>
      </c>
      <c r="D89" s="18">
        <v>1490810.21</v>
      </c>
    </row>
    <row r="90" spans="1:4" s="10" customFormat="1" ht="38.25" customHeight="1" x14ac:dyDescent="0.2">
      <c r="A90" s="49"/>
      <c r="B90" s="36" t="s">
        <v>123</v>
      </c>
      <c r="C90" s="33" t="s">
        <v>167</v>
      </c>
      <c r="D90" s="18">
        <v>500</v>
      </c>
    </row>
    <row r="91" spans="1:4" s="10" customFormat="1" ht="126.75" customHeight="1" x14ac:dyDescent="0.2">
      <c r="A91" s="44"/>
      <c r="B91" s="36" t="s">
        <v>126</v>
      </c>
      <c r="C91" s="33" t="s">
        <v>170</v>
      </c>
      <c r="D91" s="18">
        <f>D92+D93++D94</f>
        <v>24163070.190000001</v>
      </c>
    </row>
    <row r="92" spans="1:4" s="10" customFormat="1" ht="126.75" customHeight="1" x14ac:dyDescent="0.2">
      <c r="A92" s="44"/>
      <c r="B92" s="36" t="s">
        <v>126</v>
      </c>
      <c r="C92" s="33" t="s">
        <v>171</v>
      </c>
      <c r="D92" s="18">
        <v>21029533.43</v>
      </c>
    </row>
    <row r="93" spans="1:4" s="10" customFormat="1" ht="126.75" customHeight="1" x14ac:dyDescent="0.2">
      <c r="A93" s="44"/>
      <c r="B93" s="36" t="s">
        <v>126</v>
      </c>
      <c r="C93" s="33" t="s">
        <v>172</v>
      </c>
      <c r="D93" s="18">
        <v>2996501.24</v>
      </c>
    </row>
    <row r="94" spans="1:4" s="10" customFormat="1" ht="126.75" customHeight="1" x14ac:dyDescent="0.2">
      <c r="A94" s="44"/>
      <c r="B94" s="36" t="s">
        <v>126</v>
      </c>
      <c r="C94" s="33" t="s">
        <v>178</v>
      </c>
      <c r="D94" s="18">
        <v>137035.51999999999</v>
      </c>
    </row>
    <row r="95" spans="1:4" s="10" customFormat="1" ht="35.25" customHeight="1" x14ac:dyDescent="0.2">
      <c r="A95" s="44"/>
      <c r="B95" s="36" t="s">
        <v>127</v>
      </c>
      <c r="C95" s="33" t="s">
        <v>128</v>
      </c>
      <c r="D95" s="18">
        <f>D96+D97+D98+D99+D100+D101+D103+D104+D105+D106++D107+D108++D102</f>
        <v>1367875.4899999998</v>
      </c>
    </row>
    <row r="96" spans="1:4" s="10" customFormat="1" ht="35.25" customHeight="1" x14ac:dyDescent="0.2">
      <c r="A96" s="44"/>
      <c r="B96" s="36" t="s">
        <v>127</v>
      </c>
      <c r="C96" s="33" t="s">
        <v>129</v>
      </c>
      <c r="D96" s="18">
        <v>595525.5</v>
      </c>
    </row>
    <row r="97" spans="1:5" s="10" customFormat="1" ht="35.25" customHeight="1" x14ac:dyDescent="0.2">
      <c r="A97" s="44"/>
      <c r="B97" s="36" t="s">
        <v>127</v>
      </c>
      <c r="C97" s="33" t="s">
        <v>144</v>
      </c>
      <c r="D97" s="18">
        <v>264621.84999999998</v>
      </c>
    </row>
    <row r="98" spans="1:5" s="10" customFormat="1" ht="35.25" customHeight="1" x14ac:dyDescent="0.2">
      <c r="A98" s="44"/>
      <c r="B98" s="36" t="s">
        <v>127</v>
      </c>
      <c r="C98" s="33" t="s">
        <v>130</v>
      </c>
      <c r="D98" s="18">
        <v>22841.09</v>
      </c>
    </row>
    <row r="99" spans="1:5" s="10" customFormat="1" ht="35.25" customHeight="1" x14ac:dyDescent="0.2">
      <c r="A99" s="44"/>
      <c r="B99" s="36" t="s">
        <v>127</v>
      </c>
      <c r="C99" s="33" t="s">
        <v>131</v>
      </c>
      <c r="D99" s="18">
        <v>33000</v>
      </c>
    </row>
    <row r="100" spans="1:5" s="10" customFormat="1" ht="35.25" customHeight="1" x14ac:dyDescent="0.2">
      <c r="A100" s="44"/>
      <c r="B100" s="36" t="s">
        <v>127</v>
      </c>
      <c r="C100" s="33" t="s">
        <v>132</v>
      </c>
      <c r="D100" s="18">
        <v>32500</v>
      </c>
    </row>
    <row r="101" spans="1:5" s="10" customFormat="1" ht="35.25" customHeight="1" x14ac:dyDescent="0.2">
      <c r="A101" s="44"/>
      <c r="B101" s="36" t="s">
        <v>127</v>
      </c>
      <c r="C101" s="33" t="s">
        <v>133</v>
      </c>
      <c r="D101" s="18">
        <v>3850</v>
      </c>
    </row>
    <row r="102" spans="1:5" s="10" customFormat="1" ht="35.25" customHeight="1" x14ac:dyDescent="0.2">
      <c r="A102" s="44"/>
      <c r="B102" s="36" t="s">
        <v>127</v>
      </c>
      <c r="C102" s="33" t="s">
        <v>168</v>
      </c>
      <c r="D102" s="18">
        <v>-3999.97</v>
      </c>
    </row>
    <row r="103" spans="1:5" s="10" customFormat="1" ht="35.25" customHeight="1" x14ac:dyDescent="0.2">
      <c r="A103" s="44"/>
      <c r="B103" s="36" t="s">
        <v>127</v>
      </c>
      <c r="C103" s="33" t="s">
        <v>134</v>
      </c>
      <c r="D103" s="18">
        <v>33703.97</v>
      </c>
    </row>
    <row r="104" spans="1:5" s="10" customFormat="1" ht="35.25" customHeight="1" x14ac:dyDescent="0.2">
      <c r="A104" s="44"/>
      <c r="B104" s="36" t="s">
        <v>127</v>
      </c>
      <c r="C104" s="33" t="s">
        <v>135</v>
      </c>
      <c r="D104" s="18">
        <v>216302.48</v>
      </c>
    </row>
    <row r="105" spans="1:5" s="10" customFormat="1" ht="35.25" customHeight="1" x14ac:dyDescent="0.2">
      <c r="A105" s="44"/>
      <c r="B105" s="36" t="s">
        <v>127</v>
      </c>
      <c r="C105" s="33" t="s">
        <v>136</v>
      </c>
      <c r="D105" s="18">
        <v>206954.67</v>
      </c>
    </row>
    <row r="106" spans="1:5" s="10" customFormat="1" ht="35.25" customHeight="1" x14ac:dyDescent="0.2">
      <c r="A106" s="44"/>
      <c r="B106" s="36" t="s">
        <v>127</v>
      </c>
      <c r="C106" s="33" t="s">
        <v>137</v>
      </c>
      <c r="D106" s="18">
        <v>17575.900000000001</v>
      </c>
    </row>
    <row r="107" spans="1:5" s="10" customFormat="1" ht="35.25" customHeight="1" x14ac:dyDescent="0.2">
      <c r="A107" s="44"/>
      <c r="B107" s="36" t="s">
        <v>127</v>
      </c>
      <c r="C107" s="33" t="s">
        <v>138</v>
      </c>
      <c r="D107" s="18">
        <v>-175000</v>
      </c>
    </row>
    <row r="108" spans="1:5" s="10" customFormat="1" ht="35.25" customHeight="1" x14ac:dyDescent="0.2">
      <c r="A108" s="44"/>
      <c r="B108" s="36" t="s">
        <v>127</v>
      </c>
      <c r="C108" s="33" t="s">
        <v>139</v>
      </c>
      <c r="D108" s="18">
        <v>120000</v>
      </c>
    </row>
    <row r="109" spans="1:5" s="10" customFormat="1" ht="25.5" customHeight="1" x14ac:dyDescent="0.2">
      <c r="A109" s="47"/>
      <c r="B109" s="36" t="s">
        <v>140</v>
      </c>
      <c r="C109" s="33" t="s">
        <v>141</v>
      </c>
      <c r="D109" s="18">
        <f>D110</f>
        <v>5852972.0099999998</v>
      </c>
    </row>
    <row r="110" spans="1:5" s="10" customFormat="1" ht="25.5" customHeight="1" x14ac:dyDescent="0.2">
      <c r="A110" s="49"/>
      <c r="B110" s="36" t="s">
        <v>140</v>
      </c>
      <c r="C110" s="33" t="s">
        <v>142</v>
      </c>
      <c r="D110" s="18">
        <v>5852972.0099999998</v>
      </c>
    </row>
    <row r="111" spans="1:5" s="10" customFormat="1" ht="19.5" customHeight="1" x14ac:dyDescent="0.2">
      <c r="A111" s="28">
        <v>11</v>
      </c>
      <c r="B111" s="36" t="s">
        <v>155</v>
      </c>
      <c r="C111" s="28" t="s">
        <v>53</v>
      </c>
      <c r="D111" s="16">
        <f>D112+D114+D116</f>
        <v>1472475.1900000002</v>
      </c>
      <c r="E111" s="15"/>
    </row>
    <row r="112" spans="1:5" s="10" customFormat="1" ht="23.25" customHeight="1" x14ac:dyDescent="0.2">
      <c r="A112" s="51"/>
      <c r="B112" s="36" t="s">
        <v>83</v>
      </c>
      <c r="C112" s="28" t="s">
        <v>84</v>
      </c>
      <c r="D112" s="16">
        <f>D113</f>
        <v>282561.07</v>
      </c>
    </row>
    <row r="113" spans="1:5" s="10" customFormat="1" ht="27" customHeight="1" x14ac:dyDescent="0.2">
      <c r="A113" s="52"/>
      <c r="B113" s="36" t="s">
        <v>83</v>
      </c>
      <c r="C113" s="28" t="s">
        <v>85</v>
      </c>
      <c r="D113" s="16">
        <v>282561.07</v>
      </c>
    </row>
    <row r="114" spans="1:5" s="10" customFormat="1" ht="23.25" customHeight="1" x14ac:dyDescent="0.2">
      <c r="A114" s="47"/>
      <c r="B114" s="36" t="s">
        <v>86</v>
      </c>
      <c r="C114" s="28" t="s">
        <v>87</v>
      </c>
      <c r="D114" s="16">
        <f>D115</f>
        <v>1088914.1200000001</v>
      </c>
      <c r="E114" s="15"/>
    </row>
    <row r="115" spans="1:5" s="10" customFormat="1" ht="25.5" customHeight="1" x14ac:dyDescent="0.2">
      <c r="A115" s="49"/>
      <c r="B115" s="40" t="s">
        <v>86</v>
      </c>
      <c r="C115" s="23" t="s">
        <v>88</v>
      </c>
      <c r="D115" s="24">
        <v>1088914.1200000001</v>
      </c>
    </row>
    <row r="116" spans="1:5" s="10" customFormat="1" ht="25.5" customHeight="1" x14ac:dyDescent="0.2">
      <c r="A116" s="47"/>
      <c r="B116" s="40" t="s">
        <v>190</v>
      </c>
      <c r="C116" s="23" t="s">
        <v>191</v>
      </c>
      <c r="D116" s="24">
        <f>D117</f>
        <v>101000</v>
      </c>
    </row>
    <row r="117" spans="1:5" s="10" customFormat="1" ht="25.5" customHeight="1" x14ac:dyDescent="0.2">
      <c r="A117" s="49"/>
      <c r="B117" s="40" t="s">
        <v>190</v>
      </c>
      <c r="C117" s="23" t="s">
        <v>192</v>
      </c>
      <c r="D117" s="24">
        <v>101000</v>
      </c>
    </row>
    <row r="118" spans="1:5" s="10" customFormat="1" ht="27.75" customHeight="1" x14ac:dyDescent="0.2">
      <c r="A118" s="28"/>
      <c r="B118" s="36" t="s">
        <v>160</v>
      </c>
      <c r="C118" s="28" t="s">
        <v>112</v>
      </c>
      <c r="D118" s="16">
        <f>D119+D130+D134+D128</f>
        <v>8527815789.2799997</v>
      </c>
      <c r="E118" s="15"/>
    </row>
    <row r="119" spans="1:5" s="10" customFormat="1" ht="37.5" x14ac:dyDescent="0.2">
      <c r="A119" s="41">
        <v>12</v>
      </c>
      <c r="B119" s="36" t="s">
        <v>156</v>
      </c>
      <c r="C119" s="28" t="s">
        <v>54</v>
      </c>
      <c r="D119" s="16">
        <f>D120+D122+D124+D126</f>
        <v>8535138128.0599995</v>
      </c>
      <c r="E119" s="15"/>
    </row>
    <row r="120" spans="1:5" s="10" customFormat="1" ht="22.5" customHeight="1" x14ac:dyDescent="0.2">
      <c r="A120" s="47"/>
      <c r="B120" s="36" t="s">
        <v>96</v>
      </c>
      <c r="C120" s="27" t="s">
        <v>98</v>
      </c>
      <c r="D120" s="16">
        <f>D121</f>
        <v>896822400</v>
      </c>
    </row>
    <row r="121" spans="1:5" s="10" customFormat="1" ht="25.5" customHeight="1" x14ac:dyDescent="0.2">
      <c r="A121" s="48"/>
      <c r="B121" s="36" t="s">
        <v>96</v>
      </c>
      <c r="C121" s="27" t="s">
        <v>99</v>
      </c>
      <c r="D121" s="16">
        <v>896822400</v>
      </c>
    </row>
    <row r="122" spans="1:5" s="11" customFormat="1" ht="38.25" customHeight="1" x14ac:dyDescent="0.2">
      <c r="A122" s="47"/>
      <c r="B122" s="36" t="s">
        <v>14</v>
      </c>
      <c r="C122" s="27" t="s">
        <v>100</v>
      </c>
      <c r="D122" s="16">
        <f>D123</f>
        <v>639904163.74000001</v>
      </c>
    </row>
    <row r="123" spans="1:5" s="11" customFormat="1" ht="38.25" customHeight="1" x14ac:dyDescent="0.2">
      <c r="A123" s="48"/>
      <c r="B123" s="36" t="s">
        <v>14</v>
      </c>
      <c r="C123" s="27" t="s">
        <v>101</v>
      </c>
      <c r="D123" s="16">
        <v>639904163.74000001</v>
      </c>
    </row>
    <row r="124" spans="1:5" s="11" customFormat="1" ht="21.75" customHeight="1" x14ac:dyDescent="0.2">
      <c r="A124" s="47"/>
      <c r="B124" s="36" t="s">
        <v>111</v>
      </c>
      <c r="C124" s="27" t="s">
        <v>102</v>
      </c>
      <c r="D124" s="16">
        <f>D125</f>
        <v>6756768166.4099998</v>
      </c>
    </row>
    <row r="125" spans="1:5" s="11" customFormat="1" ht="26.25" customHeight="1" x14ac:dyDescent="0.2">
      <c r="A125" s="48"/>
      <c r="B125" s="36" t="s">
        <v>111</v>
      </c>
      <c r="C125" s="27" t="s">
        <v>103</v>
      </c>
      <c r="D125" s="16">
        <v>6756768166.4099998</v>
      </c>
    </row>
    <row r="126" spans="1:5" s="11" customFormat="1" ht="20.25" customHeight="1" x14ac:dyDescent="0.2">
      <c r="A126" s="47"/>
      <c r="B126" s="36" t="s">
        <v>8</v>
      </c>
      <c r="C126" s="27" t="s">
        <v>104</v>
      </c>
      <c r="D126" s="16">
        <f>D127</f>
        <v>241643397.91</v>
      </c>
    </row>
    <row r="127" spans="1:5" s="11" customFormat="1" ht="24" customHeight="1" x14ac:dyDescent="0.2">
      <c r="A127" s="48"/>
      <c r="B127" s="36" t="s">
        <v>8</v>
      </c>
      <c r="C127" s="27" t="s">
        <v>105</v>
      </c>
      <c r="D127" s="16">
        <v>241643397.91</v>
      </c>
    </row>
    <row r="128" spans="1:5" s="11" customFormat="1" ht="30" customHeight="1" x14ac:dyDescent="0.2">
      <c r="A128" s="27">
        <v>13</v>
      </c>
      <c r="B128" s="36" t="s">
        <v>163</v>
      </c>
      <c r="C128" s="27" t="s">
        <v>164</v>
      </c>
      <c r="D128" s="16">
        <f>D129</f>
        <v>73000</v>
      </c>
    </row>
    <row r="129" spans="1:4" s="11" customFormat="1" ht="32.25" customHeight="1" x14ac:dyDescent="0.2">
      <c r="A129" s="27"/>
      <c r="B129" s="36" t="s">
        <v>165</v>
      </c>
      <c r="C129" s="27" t="s">
        <v>166</v>
      </c>
      <c r="D129" s="16">
        <v>73000</v>
      </c>
    </row>
    <row r="130" spans="1:4" s="11" customFormat="1" ht="60.75" customHeight="1" x14ac:dyDescent="0.2">
      <c r="A130" s="41">
        <v>14</v>
      </c>
      <c r="B130" s="36" t="s">
        <v>157</v>
      </c>
      <c r="C130" s="27" t="s">
        <v>55</v>
      </c>
      <c r="D130" s="16">
        <f>D131</f>
        <v>3957392.88</v>
      </c>
    </row>
    <row r="131" spans="1:4" s="11" customFormat="1" ht="40.5" customHeight="1" x14ac:dyDescent="0.2">
      <c r="A131" s="47"/>
      <c r="B131" s="36" t="s">
        <v>13</v>
      </c>
      <c r="C131" s="27" t="s">
        <v>106</v>
      </c>
      <c r="D131" s="16">
        <f>D132+D133</f>
        <v>3957392.88</v>
      </c>
    </row>
    <row r="132" spans="1:4" s="11" customFormat="1" ht="46.5" customHeight="1" x14ac:dyDescent="0.2">
      <c r="A132" s="50"/>
      <c r="B132" s="36" t="s">
        <v>13</v>
      </c>
      <c r="C132" s="27" t="s">
        <v>107</v>
      </c>
      <c r="D132" s="16">
        <v>3043832.75</v>
      </c>
    </row>
    <row r="133" spans="1:4" s="11" customFormat="1" ht="47.25" customHeight="1" x14ac:dyDescent="0.2">
      <c r="A133" s="48"/>
      <c r="B133" s="36" t="s">
        <v>13</v>
      </c>
      <c r="C133" s="27" t="s">
        <v>108</v>
      </c>
      <c r="D133" s="16">
        <v>913560.13</v>
      </c>
    </row>
    <row r="134" spans="1:4" s="11" customFormat="1" ht="45.75" customHeight="1" x14ac:dyDescent="0.2">
      <c r="A134" s="41">
        <v>15</v>
      </c>
      <c r="B134" s="36" t="s">
        <v>158</v>
      </c>
      <c r="C134" s="27" t="s">
        <v>56</v>
      </c>
      <c r="D134" s="16">
        <f>D135</f>
        <v>-11352731.66</v>
      </c>
    </row>
    <row r="135" spans="1:4" s="11" customFormat="1" ht="60.75" customHeight="1" x14ac:dyDescent="0.2">
      <c r="A135" s="47"/>
      <c r="B135" s="36" t="s">
        <v>12</v>
      </c>
      <c r="C135" s="27" t="s">
        <v>95</v>
      </c>
      <c r="D135" s="16">
        <f>D136</f>
        <v>-11352731.66</v>
      </c>
    </row>
    <row r="136" spans="1:4" s="11" customFormat="1" ht="69.75" customHeight="1" x14ac:dyDescent="0.2">
      <c r="A136" s="53"/>
      <c r="B136" s="36" t="s">
        <v>12</v>
      </c>
      <c r="C136" s="27" t="s">
        <v>97</v>
      </c>
      <c r="D136" s="16">
        <v>-11352731.66</v>
      </c>
    </row>
    <row r="166" spans="3:7" x14ac:dyDescent="0.3">
      <c r="C166" s="3"/>
      <c r="G166" s="11"/>
    </row>
    <row r="202" spans="3:7" x14ac:dyDescent="0.3">
      <c r="C202" s="3"/>
      <c r="G202" s="3" t="s">
        <v>6</v>
      </c>
    </row>
  </sheetData>
  <customSheetViews>
    <customSheetView guid="{DAC72783-2598-490F-93AC-09BCE48892D4}" scale="75" showPageBreaks="1" fitToPage="1" printArea="1" view="pageBreakPreview">
      <selection activeCell="K11" sqref="K11"/>
      <rowBreaks count="4" manualBreakCount="4">
        <brk id="39" max="2" man="1"/>
        <brk id="64" max="2" man="1"/>
        <brk id="82" max="2" man="1"/>
        <brk id="97" max="2" man="1"/>
      </rowBreaks>
      <pageMargins left="1.1811023622047245" right="0.39370078740157483" top="0.78740157480314965" bottom="0.78740157480314965" header="0.23622047244094491" footer="0.11811023622047245"/>
      <pageSetup paperSize="256" scale="60" firstPageNumber="3" fitToHeight="0" orientation="portrait" useFirstPageNumber="1" r:id="rId1"/>
      <headerFooter>
        <oddHeader>&amp;C&amp;"Times New Roman,обычный"&amp;12&amp;P</oddHeader>
        <firstHeader>&amp;C3</firstHeader>
      </headerFooter>
    </customSheetView>
    <customSheetView guid="{5A5561CA-5130-4B4C-B9EF-BD9AB6A6716D}" scale="75" showPageBreaks="1" fitToPage="1" printArea="1" view="pageBreakPreview" topLeftCell="A130">
      <selection activeCell="A147" sqref="A147"/>
      <rowBreaks count="1" manualBreakCount="1">
        <brk id="76" max="4" man="1"/>
      </rowBreaks>
      <pageMargins left="1.1811023622047245" right="0.39370078740157483" top="0.78740157480314965" bottom="0.78740157480314965" header="0.51181102362204722" footer="0.11811023622047245"/>
      <pageSetup paperSize="9" scale="60" firstPageNumber="3" fitToHeight="0" orientation="portrait" useFirstPageNumber="1" r:id="rId2"/>
      <headerFooter>
        <oddHeader>&amp;C&amp;"Times New Roman,обычный"&amp;12&amp;P</oddHeader>
        <firstHeader>&amp;C3</firstHeader>
      </headerFooter>
    </customSheetView>
    <customSheetView guid="{D099C3DE-3524-40E1-9558-8059A12DB8BF}" scale="75" showPageBreaks="1" printArea="1" view="pageBreakPreview">
      <selection activeCell="C24" sqref="C24"/>
      <rowBreaks count="4" manualBreakCount="4">
        <brk id="41" max="2" man="1"/>
        <brk id="66" max="2" man="1"/>
        <brk id="84" max="2" man="1"/>
        <brk id="98" max="2" man="1"/>
      </rowBreaks>
      <pageMargins left="1.1811023622047245" right="0.39370078740157483" top="0.78740157480314965" bottom="0.78740157480314965" header="0.51181102362204722" footer="0.11811023622047245"/>
      <pageSetup paperSize="9" scale="59" firstPageNumber="3" fitToHeight="0" orientation="portrait" useFirstPageNumber="1" r:id="rId3"/>
      <headerFooter>
        <oddHeader>&amp;C&amp;"Times New Roman,обычный"&amp;12&amp;P</oddHeader>
        <firstHeader>&amp;C3</firstHeader>
      </headerFooter>
    </customSheetView>
    <customSheetView guid="{1D4CA3D9-AC90-4979-BE22-C06D64FA5067}" scale="75" showPageBreaks="1" printArea="1" hiddenRows="1" view="pageBreakPreview" topLeftCell="A136">
      <selection activeCell="A153" sqref="A153"/>
      <rowBreaks count="4" manualBreakCount="4">
        <brk id="41" max="2" man="1"/>
        <brk id="66" max="2" man="1"/>
        <brk id="84" max="2" man="1"/>
        <brk id="98" max="2" man="1"/>
      </rowBreaks>
      <pageMargins left="1.1811023622047245" right="0.39370078740157483" top="0.78740157480314965" bottom="0.78740157480314965" header="0.51181102362204722" footer="0.11811023622047245"/>
      <pageSetup paperSize="256" scale="59" firstPageNumber="3" fitToHeight="0" orientation="portrait" useFirstPageNumber="1" r:id="rId4"/>
      <headerFooter>
        <oddHeader>&amp;C&amp;"Times New Roman,обычный"&amp;12&amp;P</oddHeader>
        <firstHeader>&amp;C3</firstHeader>
      </headerFooter>
    </customSheetView>
    <customSheetView guid="{1E5D5C29-7346-4808-A3AB-A1315A0C1258}" scale="75" showPageBreaks="1" fitToPage="1" printArea="1" view="pageBreakPreview" topLeftCell="A155">
      <selection activeCell="D166" sqref="D166"/>
      <rowBreaks count="1" manualBreakCount="1">
        <brk id="73" max="4" man="1"/>
      </rowBreaks>
      <pageMargins left="1.1811023622047245" right="0.39370078740157483" top="0.78740157480314965" bottom="0.78740157480314965" header="0.51181102362204722" footer="0.11811023622047245"/>
      <pageSetup paperSize="9" scale="47" firstPageNumber="3" fitToHeight="0" orientation="portrait" useFirstPageNumber="1" r:id="rId5"/>
      <headerFooter>
        <oddHeader>&amp;C&amp;"Times New Roman,обычный"&amp;12&amp;P</oddHeader>
        <firstHeader>&amp;C3</firstHeader>
      </headerFooter>
    </customSheetView>
    <customSheetView guid="{410F9BE2-FDE1-4E5E-88B3-E146A45FAA47}" scale="75" showPageBreaks="1" fitToPage="1" printArea="1" view="pageBreakPreview">
      <selection activeCell="C10" sqref="C10"/>
      <rowBreaks count="4" manualBreakCount="4">
        <brk id="39" max="2" man="1"/>
        <brk id="64" max="2" man="1"/>
        <brk id="82" max="2" man="1"/>
        <brk id="97" max="2" man="1"/>
      </rowBreaks>
      <pageMargins left="1.1811023622047245" right="0.39370078740157483" top="0.78740157480314965" bottom="0.78740157480314965" header="0.23622047244094491" footer="0.11811023622047245"/>
      <pageSetup paperSize="256" scale="59" firstPageNumber="3" fitToHeight="0" orientation="portrait" useFirstPageNumber="1" r:id="rId6"/>
      <headerFooter>
        <oddHeader>&amp;C&amp;"Times New Roman,обычный"&amp;12&amp;P</oddHeader>
        <firstHeader>&amp;C3</firstHeader>
      </headerFooter>
    </customSheetView>
  </customSheetViews>
  <mergeCells count="41">
    <mergeCell ref="A20:A21"/>
    <mergeCell ref="A44:A45"/>
    <mergeCell ref="A31:A32"/>
    <mergeCell ref="A22:A23"/>
    <mergeCell ref="A38:A40"/>
    <mergeCell ref="A24:A25"/>
    <mergeCell ref="A26:A27"/>
    <mergeCell ref="A29:A30"/>
    <mergeCell ref="A33:A34"/>
    <mergeCell ref="A36:A37"/>
    <mergeCell ref="A112:A113"/>
    <mergeCell ref="A109:A110"/>
    <mergeCell ref="A131:A133"/>
    <mergeCell ref="C1:D1"/>
    <mergeCell ref="C2:D2"/>
    <mergeCell ref="C4:D4"/>
    <mergeCell ref="A9:A10"/>
    <mergeCell ref="C9:C10"/>
    <mergeCell ref="D9:D10"/>
    <mergeCell ref="B9:B10"/>
    <mergeCell ref="A7:D7"/>
    <mergeCell ref="A46:A48"/>
    <mergeCell ref="A114:A115"/>
    <mergeCell ref="A116:A117"/>
    <mergeCell ref="A14:A15"/>
    <mergeCell ref="A17:A18"/>
    <mergeCell ref="A135:A136"/>
    <mergeCell ref="A120:A121"/>
    <mergeCell ref="A122:A123"/>
    <mergeCell ref="A124:A125"/>
    <mergeCell ref="A126:A127"/>
    <mergeCell ref="A49:A50"/>
    <mergeCell ref="A51:A52"/>
    <mergeCell ref="A54:A55"/>
    <mergeCell ref="A57:A59"/>
    <mergeCell ref="A60:A66"/>
    <mergeCell ref="A74:A75"/>
    <mergeCell ref="A87:A90"/>
    <mergeCell ref="A77:A86"/>
    <mergeCell ref="A70:A71"/>
    <mergeCell ref="A68:A69"/>
  </mergeCells>
  <phoneticPr fontId="0" type="noConversion"/>
  <pageMargins left="1.1811023622047245" right="0.39370078740157483" top="0.78740157480314965" bottom="0.78740157480314965" header="0.23622047244094491" footer="0.11811023622047245"/>
  <pageSetup paperSize="9" scale="55" firstPageNumber="3" fitToHeight="5" orientation="portrait" useFirstPageNumber="1" r:id="rId7"/>
  <headerFooter>
    <oddHeader>&amp;C&amp;"Times New Roman,обычный"&amp;16&amp;P</oddHeader>
    <firstHeader>&amp;C3</firstHeader>
  </headerFooter>
  <rowBreaks count="1" manualBreakCount="1">
    <brk id="9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shum</dc:creator>
  <cp:lastModifiedBy>Тертышникова Екатерина Геннадьевна</cp:lastModifiedBy>
  <cp:lastPrinted>2021-08-12T06:01:13Z</cp:lastPrinted>
  <dcterms:created xsi:type="dcterms:W3CDTF">2007-11-27T05:49:08Z</dcterms:created>
  <dcterms:modified xsi:type="dcterms:W3CDTF">2021-08-23T13:49:22Z</dcterms:modified>
</cp:coreProperties>
</file>