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nichanu_ln\Desktop\РАБОЧАЯ ЛИЛИЯ\РЕГИСТР\Тексты НПА от исполнителей\Администрация города\2023\02\28.02\01-108-414-п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9" i="1"/>
  <c r="E16" i="1"/>
  <c r="F16" i="1"/>
  <c r="D19" i="1"/>
  <c r="D16" i="1" s="1"/>
  <c r="G16" i="1"/>
  <c r="K20" i="1" l="1"/>
  <c r="J20" i="1"/>
  <c r="I20" i="1"/>
  <c r="H20" i="1"/>
  <c r="G20" i="1"/>
  <c r="E36" i="1"/>
  <c r="F36" i="1"/>
  <c r="G36" i="1"/>
  <c r="H36" i="1"/>
  <c r="I36" i="1"/>
  <c r="J36" i="1"/>
  <c r="K36" i="1"/>
  <c r="D36" i="1"/>
  <c r="E37" i="1"/>
  <c r="F37" i="1"/>
  <c r="G37" i="1"/>
  <c r="H37" i="1"/>
  <c r="I37" i="1"/>
  <c r="J37" i="1"/>
  <c r="K37" i="1"/>
  <c r="D37" i="1"/>
  <c r="F21" i="1" l="1"/>
  <c r="D50" i="1" l="1"/>
  <c r="D48" i="1" s="1"/>
  <c r="E50" i="1"/>
  <c r="E48" i="1" s="1"/>
  <c r="F50" i="1"/>
  <c r="F48" i="1" s="1"/>
  <c r="G50" i="1"/>
  <c r="G48" i="1" s="1"/>
  <c r="H50" i="1"/>
  <c r="H48" i="1" s="1"/>
  <c r="I50" i="1"/>
  <c r="I48" i="1" s="1"/>
  <c r="J50" i="1"/>
  <c r="J48" i="1" s="1"/>
  <c r="K50" i="1"/>
  <c r="K48" i="1" s="1"/>
  <c r="D49" i="1"/>
  <c r="E49" i="1"/>
  <c r="F49" i="1"/>
  <c r="G49" i="1"/>
  <c r="H49" i="1"/>
  <c r="I49" i="1"/>
  <c r="J49" i="1"/>
  <c r="K49" i="1"/>
  <c r="C51" i="1"/>
  <c r="C49" i="1" l="1"/>
  <c r="C48" i="1"/>
  <c r="C50" i="1"/>
  <c r="D38" i="1"/>
  <c r="E38" i="1"/>
  <c r="F38" i="1"/>
  <c r="G38" i="1"/>
  <c r="H38" i="1"/>
  <c r="I38" i="1"/>
  <c r="J38" i="1"/>
  <c r="K38" i="1"/>
  <c r="D41" i="1"/>
  <c r="E41" i="1"/>
  <c r="F41" i="1"/>
  <c r="G41" i="1"/>
  <c r="H41" i="1"/>
  <c r="I41" i="1"/>
  <c r="J41" i="1"/>
  <c r="K41" i="1"/>
  <c r="C43" i="1"/>
  <c r="C42" i="1"/>
  <c r="C40" i="1"/>
  <c r="C39" i="1"/>
  <c r="C41" i="1" l="1"/>
  <c r="C36" i="1"/>
  <c r="C38" i="1"/>
  <c r="D59" i="1" l="1"/>
  <c r="E59" i="1"/>
  <c r="F59" i="1"/>
  <c r="G59" i="1"/>
  <c r="H59" i="1"/>
  <c r="I59" i="1"/>
  <c r="J59" i="1"/>
  <c r="K59" i="1"/>
  <c r="G18" i="1" l="1"/>
  <c r="F18" i="1"/>
  <c r="D35" i="1"/>
  <c r="E35" i="1"/>
  <c r="F35" i="1"/>
  <c r="G35" i="1"/>
  <c r="H35" i="1"/>
  <c r="I35" i="1"/>
  <c r="J35" i="1"/>
  <c r="K35" i="1"/>
  <c r="C37" i="1"/>
  <c r="C35" i="1" l="1"/>
  <c r="D56" i="1"/>
  <c r="D17" i="1"/>
  <c r="E17" i="1"/>
  <c r="C47" i="1"/>
  <c r="C46" i="1" s="1"/>
  <c r="K46" i="1"/>
  <c r="J46" i="1"/>
  <c r="I46" i="1"/>
  <c r="H46" i="1"/>
  <c r="G46" i="1"/>
  <c r="F46" i="1"/>
  <c r="E46" i="1"/>
  <c r="D46" i="1"/>
  <c r="C32" i="1"/>
  <c r="K31" i="1"/>
  <c r="K58" i="1" s="1"/>
  <c r="J31" i="1"/>
  <c r="J58" i="1" s="1"/>
  <c r="I31" i="1"/>
  <c r="I58" i="1" s="1"/>
  <c r="H31" i="1"/>
  <c r="H58" i="1" s="1"/>
  <c r="G31" i="1"/>
  <c r="G58" i="1" s="1"/>
  <c r="F31" i="1"/>
  <c r="F58" i="1" s="1"/>
  <c r="E31" i="1"/>
  <c r="E58" i="1" s="1"/>
  <c r="D31" i="1"/>
  <c r="D58" i="1" s="1"/>
  <c r="C30" i="1"/>
  <c r="C29" i="1" s="1"/>
  <c r="K29" i="1"/>
  <c r="J29" i="1"/>
  <c r="I29" i="1"/>
  <c r="H29" i="1"/>
  <c r="G29" i="1"/>
  <c r="F29" i="1"/>
  <c r="E29" i="1"/>
  <c r="D29" i="1"/>
  <c r="C28" i="1"/>
  <c r="C27" i="1" s="1"/>
  <c r="K27" i="1"/>
  <c r="J27" i="1"/>
  <c r="I27" i="1"/>
  <c r="H27" i="1"/>
  <c r="G27" i="1"/>
  <c r="F27" i="1"/>
  <c r="E27" i="1"/>
  <c r="D27" i="1"/>
  <c r="C26" i="1"/>
  <c r="C25" i="1" s="1"/>
  <c r="K25" i="1"/>
  <c r="J25" i="1"/>
  <c r="I25" i="1"/>
  <c r="H25" i="1"/>
  <c r="G25" i="1"/>
  <c r="F25" i="1"/>
  <c r="E25" i="1"/>
  <c r="D25" i="1"/>
  <c r="K24" i="1"/>
  <c r="K61" i="1" s="1"/>
  <c r="J24" i="1"/>
  <c r="J61" i="1" s="1"/>
  <c r="I24" i="1"/>
  <c r="I61" i="1" s="1"/>
  <c r="H24" i="1"/>
  <c r="H61" i="1" s="1"/>
  <c r="G24" i="1"/>
  <c r="G61" i="1" s="1"/>
  <c r="F24" i="1"/>
  <c r="F61" i="1" s="1"/>
  <c r="E24" i="1"/>
  <c r="E61" i="1" s="1"/>
  <c r="D24" i="1"/>
  <c r="D61" i="1" s="1"/>
  <c r="C22" i="1"/>
  <c r="C21" i="1" s="1"/>
  <c r="K21" i="1"/>
  <c r="J21" i="1"/>
  <c r="I21" i="1"/>
  <c r="H21" i="1"/>
  <c r="G21" i="1"/>
  <c r="E21" i="1"/>
  <c r="D21" i="1"/>
  <c r="K17" i="1"/>
  <c r="J18" i="1"/>
  <c r="I18" i="1"/>
  <c r="H17" i="1"/>
  <c r="G17" i="1"/>
  <c r="C20" i="1"/>
  <c r="C19" i="1"/>
  <c r="C16" i="1" s="1"/>
  <c r="C56" i="1" s="1"/>
  <c r="H18" i="1"/>
  <c r="D18" i="1"/>
  <c r="J17" i="1"/>
  <c r="K16" i="1"/>
  <c r="K56" i="1" s="1"/>
  <c r="J16" i="1"/>
  <c r="I16" i="1"/>
  <c r="I56" i="1" s="1"/>
  <c r="H16" i="1"/>
  <c r="H56" i="1" s="1"/>
  <c r="G56" i="1"/>
  <c r="F56" i="1"/>
  <c r="E56" i="1"/>
  <c r="K23" i="1" l="1"/>
  <c r="K60" i="1" s="1"/>
  <c r="D23" i="1"/>
  <c r="D60" i="1" s="1"/>
  <c r="H23" i="1"/>
  <c r="H60" i="1" s="1"/>
  <c r="J54" i="1"/>
  <c r="F23" i="1"/>
  <c r="F60" i="1" s="1"/>
  <c r="C31" i="1"/>
  <c r="C58" i="1" s="1"/>
  <c r="C59" i="1"/>
  <c r="J23" i="1"/>
  <c r="J60" i="1" s="1"/>
  <c r="G23" i="1"/>
  <c r="G60" i="1" s="1"/>
  <c r="D15" i="1"/>
  <c r="D55" i="1" s="1"/>
  <c r="H57" i="1"/>
  <c r="H15" i="1"/>
  <c r="H55" i="1" s="1"/>
  <c r="I23" i="1"/>
  <c r="I60" i="1" s="1"/>
  <c r="D57" i="1"/>
  <c r="F17" i="1"/>
  <c r="F54" i="1" s="1"/>
  <c r="J15" i="1"/>
  <c r="J55" i="1" s="1"/>
  <c r="E23" i="1"/>
  <c r="E60" i="1" s="1"/>
  <c r="C24" i="1"/>
  <c r="C61" i="1" s="1"/>
  <c r="C18" i="1"/>
  <c r="C17" i="1" s="1"/>
  <c r="C57" i="1" s="1"/>
  <c r="G54" i="1"/>
  <c r="G15" i="1"/>
  <c r="G52" i="1" s="1"/>
  <c r="G57" i="1"/>
  <c r="K54" i="1"/>
  <c r="K15" i="1"/>
  <c r="K57" i="1"/>
  <c r="C53" i="1"/>
  <c r="F53" i="1"/>
  <c r="J53" i="1"/>
  <c r="D54" i="1"/>
  <c r="H54" i="1"/>
  <c r="J57" i="1"/>
  <c r="I17" i="1"/>
  <c r="K18" i="1"/>
  <c r="G53" i="1"/>
  <c r="K53" i="1"/>
  <c r="D53" i="1"/>
  <c r="H53" i="1"/>
  <c r="J56" i="1"/>
  <c r="E18" i="1"/>
  <c r="E53" i="1"/>
  <c r="I53" i="1"/>
  <c r="J52" i="1" l="1"/>
  <c r="H52" i="1"/>
  <c r="D52" i="1"/>
  <c r="C23" i="1"/>
  <c r="C60" i="1" s="1"/>
  <c r="C15" i="1"/>
  <c r="F15" i="1"/>
  <c r="F52" i="1" s="1"/>
  <c r="F57" i="1"/>
  <c r="C54" i="1"/>
  <c r="I57" i="1"/>
  <c r="I54" i="1"/>
  <c r="I15" i="1"/>
  <c r="K52" i="1"/>
  <c r="K55" i="1"/>
  <c r="E57" i="1"/>
  <c r="E54" i="1"/>
  <c r="E15" i="1"/>
  <c r="G55" i="1"/>
  <c r="F55" i="1" l="1"/>
  <c r="C55" i="1"/>
  <c r="C52" i="1"/>
  <c r="I55" i="1"/>
  <c r="I52" i="1"/>
  <c r="E55" i="1"/>
  <c r="E52" i="1"/>
</calcChain>
</file>

<file path=xl/sharedStrings.xml><?xml version="1.0" encoding="utf-8"?>
<sst xmlns="http://schemas.openxmlformats.org/spreadsheetml/2006/main" count="96" uniqueCount="49">
  <si>
    <t xml:space="preserve">к муниципальной программе «Молодежная политика Сургута на период до 2030 года» 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</si>
  <si>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</si>
  <si>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</si>
  <si>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</si>
  <si>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</si>
  <si>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</si>
  <si>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</si>
  <si>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</si>
  <si>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</si>
  <si>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Ответственный 
(администратор 
или соадминистратор)</t>
  </si>
  <si>
    <t>Наименование</t>
  </si>
  <si>
    <t>Источники финансировония</t>
  </si>
  <si>
    <t>Объем финансирования (всего, руб.)</t>
  </si>
  <si>
    <t>Задача 1:</t>
  </si>
  <si>
    <t>Основное мероприятие 1 "Организация мероприятий по работе с детьми и молодёжью" (показатель 1, 2 из таблицы 1)</t>
  </si>
  <si>
    <t>всего, в том числе</t>
  </si>
  <si>
    <t>за счет межбюджетных трансфертов из окружного бюджета</t>
  </si>
  <si>
    <t>за счет средств местного бюджета</t>
  </si>
  <si>
    <t>Мероприятие 1.1. "Обеспечение функционирования и развития учреждений, оказывающих муниципальные услуги (работы) в сфере молодежной политики"</t>
  </si>
  <si>
    <t xml:space="preserve">Мероприятие 1.2. "Реализация проекта "Социальная активность" </t>
  </si>
  <si>
    <t>Основное мероприятие 2. "Организация выполнения отдельных функций по содержанию муниципальных учреждений, курируемых отделом молодёжной политики" (показатель 1 из таблицы 1)</t>
  </si>
  <si>
    <t>департамент городского хозяйства</t>
  </si>
  <si>
    <t>Мероприятие 2.1. "Организация выполнения отдельных функций по эксплуатации зданий, сооружений, инженерных систем муниципальных учреждений, курируемых отделом молодёжной политики"</t>
  </si>
  <si>
    <t>Мероприятие 2.2. "Организация выполнения отдельных функций по текущему ремонту зданий, сооружений, помещений, инженерных систем муниципальных учреждений, курируемых отделом молодёжной политики"</t>
  </si>
  <si>
    <t>Мероприятие 2.3. "Организация выполнения отдельных функций по капитальному ремонту зданий, сооружений, помещений, инженерных систем муниципальных учреждений, курируемых отделом молодёжной политики"</t>
  </si>
  <si>
    <t>Основное мероприятие 3. Организация установки и обслуживания временных мобильных туалетов при проведении городских молодежных массовых мероприятий (показатель 1 из таблицы 1)</t>
  </si>
  <si>
    <t>2. Создание современной среды учреждений молодежной политики.</t>
  </si>
  <si>
    <t>Основное мероприятие 4. "Строительство, реконструкция и капитальный ремонт объектов в сфере молодёжной политики" (показатель 3 из таблицы 1)</t>
  </si>
  <si>
    <t>департамент архитектуры и градостроительства</t>
  </si>
  <si>
    <t>3. Осуществеление функций исполнительного органа власти по реализации молодежной политики на территории города.</t>
  </si>
  <si>
    <t>Общий объем финансирования программы - всего, в том числе</t>
  </si>
  <si>
    <t>х</t>
  </si>
  <si>
    <t>Объем финансирования администратора</t>
  </si>
  <si>
    <t>Объем финансирования соадминистратора - департамента городского хозяйства</t>
  </si>
  <si>
    <t>Объем финансирования соадминистратора - департамента архитектуры и градостроительства</t>
  </si>
  <si>
    <t xml:space="preserve">Таблица 3 </t>
  </si>
  <si>
    <t>Программные мероприятия, объем финансирования муниципальной программы "Молодежная политика Сургута на период до 2030 года"</t>
  </si>
  <si>
    <t>Цель программы: создание  условий для реализации государственной молодежной политики на территории  города Сургута</t>
  </si>
  <si>
    <t>1. Развитие и сохранение направлений работы с молодежью:
- вовлечение молодежи в социальную практику, трудовую и экономическую деятельность города;
- гражданско-патриотическое воспитание молодежи;
- работа с детьми и молодежью по месту жительства;
- участие молодежи в управлении общественной жизнью;
- выявление и продвижение талантливой молодежи города;
- развитие добровольческого движения в молодежной среде;
- работа с молодой семьей;
- профилактика рискованного поведения в молодежной среде;
- информационное обеспечение молодежной политики.</t>
  </si>
  <si>
    <t>Задача 2:</t>
  </si>
  <si>
    <t>Задача 3:</t>
  </si>
  <si>
    <t>Мероприятие 4.1.
"Загородный специализированный (профильный) военно-спортивный лагерь "Барсова гора" на базе центра военно-прикладных видов спорта муниципального бюджетного учреждения "Центр специальной подготовки "Сибирский легион", город Сургут"</t>
  </si>
  <si>
    <t>Мероприятие 4.2
"Загородный специализированный (профильный) спортивно-оздоровительный лагерь "Олимпия" на базе муниципального бюджетного учреждения "Олимпия", город Сургут"</t>
  </si>
  <si>
    <t>Основное мероприятие 6. "Реализация инициативных проектов" (показатель 1, 2 из таблицы 1)</t>
  </si>
  <si>
    <t>Мероприятие 6.1 "Инициативный проект "Цифровая лига Сургута (Digital league of Surgut - DLS)" (показатель 1, 2 из таблицы 1)</t>
  </si>
  <si>
    <t>департамент культуры и молодежной политики</t>
  </si>
  <si>
    <t>Основное мероприятие 5. "Организационное обеспечение функционирования отрасли" (показатель 1 из таблицы 1, показатель 1, 2, 3, 5 раздела VI из таблицы 2)</t>
  </si>
  <si>
    <t>Приложение 3
к постановлению 
Администрации города 
от ____________ № _____</t>
  </si>
  <si>
    <t>В том числе по годам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</si>
</sst>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3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49" fontId="5" fillId="2" borderId="1" xfId="0" applyNumberFormat="1" applyFont="1" applyFill="1" applyBorder="1" applyAlignment="1">
      <alignment vertical="top" wrapText="1"/>
    </xf>
    <xf numFmtId="4" fontId="4" fillId="0" borderId="1" xfId="2" applyNumberFormat="1" applyFont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" fontId="4" fillId="2" borderId="1" xfId="2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0" xfId="0" applyFont="1"/>
    <xf numFmtId="4" fontId="0" fillId="0" borderId="0" xfId="0" applyNumberFormat="1"/>
    <xf numFmtId="0" fontId="1" fillId="2" borderId="0" xfId="0" applyFont="1" applyFill="1"/>
    <xf numFmtId="0" fontId="1" fillId="2" borderId="0" xfId="0" applyFont="1" applyFill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7" fillId="2" borderId="0" xfId="0" applyFont="1" applyFill="1"/>
    <xf numFmtId="0" fontId="0" fillId="2" borderId="0" xfId="0" applyFill="1"/>
    <xf numFmtId="49" fontId="5" fillId="2" borderId="3" xfId="0" applyNumberFormat="1" applyFont="1" applyFill="1" applyBorder="1" applyAlignment="1">
      <alignment horizontal="left" vertical="top" wrapText="1"/>
    </xf>
    <xf numFmtId="4" fontId="4" fillId="0" borderId="3" xfId="2" applyNumberFormat="1" applyFont="1" applyBorder="1" applyAlignment="1">
      <alignment horizontal="center" vertical="top" wrapText="1"/>
    </xf>
    <xf numFmtId="4" fontId="4" fillId="2" borderId="3" xfId="2" applyNumberFormat="1" applyFont="1" applyFill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left" vertical="top" wrapText="1"/>
    </xf>
    <xf numFmtId="49" fontId="6" fillId="0" borderId="5" xfId="0" applyNumberFormat="1" applyFont="1" applyFill="1" applyBorder="1" applyAlignment="1">
      <alignment horizontal="left" vertical="top" wrapText="1"/>
    </xf>
    <xf numFmtId="49" fontId="6" fillId="0" borderId="6" xfId="0" applyNumberFormat="1" applyFont="1" applyFill="1" applyBorder="1" applyAlignment="1">
      <alignment horizontal="left" vertical="top" wrapText="1"/>
    </xf>
    <xf numFmtId="49" fontId="6" fillId="0" borderId="8" xfId="0" applyNumberFormat="1" applyFont="1" applyFill="1" applyBorder="1" applyAlignment="1">
      <alignment horizontal="left" vertical="top" wrapText="1"/>
    </xf>
    <xf numFmtId="49" fontId="6" fillId="0" borderId="9" xfId="0" applyNumberFormat="1" applyFont="1" applyFill="1" applyBorder="1" applyAlignment="1">
      <alignment horizontal="left" vertical="top" wrapText="1"/>
    </xf>
    <xf numFmtId="49" fontId="6" fillId="0" borderId="10" xfId="0" applyNumberFormat="1" applyFont="1" applyFill="1" applyBorder="1" applyAlignment="1">
      <alignment horizontal="left" vertical="top" wrapText="1"/>
    </xf>
    <xf numFmtId="49" fontId="6" fillId="0" borderId="3" xfId="1" applyNumberFormat="1" applyFont="1" applyFill="1" applyBorder="1" applyAlignment="1">
      <alignment horizontal="left" vertical="top" wrapText="1"/>
    </xf>
    <xf numFmtId="49" fontId="6" fillId="0" borderId="2" xfId="1" applyNumberFormat="1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left" vertical="top" wrapText="1"/>
    </xf>
    <xf numFmtId="49" fontId="6" fillId="2" borderId="3" xfId="0" applyNumberFormat="1" applyFont="1" applyFill="1" applyBorder="1" applyAlignment="1">
      <alignment horizontal="left" vertical="top" wrapText="1"/>
    </xf>
    <xf numFmtId="49" fontId="6" fillId="2" borderId="2" xfId="0" applyNumberFormat="1" applyFont="1" applyFill="1" applyBorder="1" applyAlignment="1">
      <alignment horizontal="left" vertical="top" wrapText="1"/>
    </xf>
    <xf numFmtId="49" fontId="6" fillId="0" borderId="7" xfId="1" applyNumberFormat="1" applyFont="1" applyFill="1" applyBorder="1" applyAlignment="1">
      <alignment horizontal="left" vertical="top" wrapText="1"/>
    </xf>
    <xf numFmtId="49" fontId="6" fillId="0" borderId="7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tabSelected="1" view="pageLayout" zoomScaleNormal="100" workbookViewId="0">
      <selection activeCell="D9" sqref="D9:K9"/>
    </sheetView>
  </sheetViews>
  <sheetFormatPr defaultColWidth="8.85546875" defaultRowHeight="15" x14ac:dyDescent="0.25"/>
  <cols>
    <col min="1" max="1" width="30.42578125" customWidth="1"/>
    <col min="2" max="2" width="15.85546875" customWidth="1"/>
    <col min="3" max="3" width="14" customWidth="1"/>
    <col min="4" max="4" width="12.42578125" style="14" customWidth="1"/>
    <col min="5" max="5" width="12.140625" style="14" customWidth="1"/>
    <col min="6" max="6" width="12.42578125" customWidth="1"/>
    <col min="7" max="7" width="12.7109375" customWidth="1"/>
    <col min="8" max="8" width="12" customWidth="1"/>
    <col min="9" max="9" width="13.140625" customWidth="1"/>
    <col min="10" max="10" width="11.42578125" bestFit="1" customWidth="1"/>
    <col min="11" max="11" width="11.85546875" customWidth="1"/>
    <col min="12" max="12" width="14" customWidth="1"/>
  </cols>
  <sheetData>
    <row r="1" spans="1:12" ht="64.5" customHeight="1" x14ac:dyDescent="0.25">
      <c r="J1" s="43" t="s">
        <v>47</v>
      </c>
      <c r="K1" s="44"/>
      <c r="L1" s="44"/>
    </row>
    <row r="3" spans="1:12" ht="14.25" customHeight="1" x14ac:dyDescent="0.25">
      <c r="A3" s="1"/>
      <c r="B3" s="1"/>
      <c r="C3" s="1"/>
      <c r="D3" s="10"/>
      <c r="E3" s="11"/>
      <c r="F3" s="2"/>
      <c r="G3" s="2"/>
      <c r="H3" s="2"/>
      <c r="I3" s="2"/>
      <c r="J3" s="39" t="s">
        <v>35</v>
      </c>
      <c r="K3" s="39"/>
      <c r="L3" s="39"/>
    </row>
    <row r="4" spans="1:12" ht="46.5" customHeight="1" x14ac:dyDescent="0.25">
      <c r="A4" s="1"/>
      <c r="B4" s="1"/>
      <c r="C4" s="1"/>
      <c r="D4" s="10"/>
      <c r="E4" s="11"/>
      <c r="F4" s="2"/>
      <c r="G4" s="2"/>
      <c r="H4" s="2"/>
      <c r="I4" s="2"/>
      <c r="J4" s="39" t="s">
        <v>0</v>
      </c>
      <c r="K4" s="39"/>
      <c r="L4" s="39"/>
    </row>
    <row r="5" spans="1:12" ht="23.25" customHeight="1" x14ac:dyDescent="0.25">
      <c r="A5" s="1"/>
      <c r="B5" s="1"/>
      <c r="C5" s="1"/>
      <c r="D5" s="10"/>
      <c r="E5" s="11"/>
      <c r="F5" s="2"/>
      <c r="G5" s="2"/>
      <c r="H5" s="2"/>
      <c r="I5" s="2"/>
      <c r="J5" s="39"/>
      <c r="K5" s="39"/>
      <c r="L5" s="39"/>
    </row>
    <row r="6" spans="1:12" x14ac:dyDescent="0.25">
      <c r="A6" s="1"/>
      <c r="B6" s="1"/>
      <c r="C6" s="1"/>
      <c r="D6" s="10"/>
      <c r="E6" s="10"/>
      <c r="F6" s="1"/>
      <c r="G6" s="1"/>
      <c r="H6" s="1"/>
      <c r="I6" s="1"/>
      <c r="J6" s="1"/>
    </row>
    <row r="7" spans="1:12" x14ac:dyDescent="0.25">
      <c r="A7" s="42" t="s">
        <v>36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</row>
    <row r="8" spans="1:12" x14ac:dyDescent="0.25">
      <c r="A8" s="1"/>
      <c r="B8" s="1"/>
      <c r="C8" s="1"/>
      <c r="D8" s="10"/>
      <c r="E8" s="10"/>
      <c r="F8" s="1"/>
      <c r="G8" s="1"/>
      <c r="H8" s="1"/>
      <c r="I8" s="1"/>
      <c r="J8" s="1"/>
    </row>
    <row r="9" spans="1:12" ht="36.75" customHeight="1" x14ac:dyDescent="0.25">
      <c r="A9" s="40" t="s">
        <v>10</v>
      </c>
      <c r="B9" s="40" t="s">
        <v>11</v>
      </c>
      <c r="C9" s="40" t="s">
        <v>12</v>
      </c>
      <c r="D9" s="40" t="s">
        <v>48</v>
      </c>
      <c r="E9" s="40"/>
      <c r="F9" s="40"/>
      <c r="G9" s="40"/>
      <c r="H9" s="40"/>
      <c r="I9" s="40"/>
      <c r="J9" s="40"/>
      <c r="K9" s="40"/>
      <c r="L9" s="41" t="s">
        <v>9</v>
      </c>
    </row>
    <row r="10" spans="1:12" x14ac:dyDescent="0.25">
      <c r="A10" s="40"/>
      <c r="B10" s="40"/>
      <c r="C10" s="40"/>
      <c r="D10" s="12" t="s">
        <v>1</v>
      </c>
      <c r="E10" s="12" t="s">
        <v>2</v>
      </c>
      <c r="F10" s="7" t="s">
        <v>3</v>
      </c>
      <c r="G10" s="7" t="s">
        <v>4</v>
      </c>
      <c r="H10" s="7" t="s">
        <v>5</v>
      </c>
      <c r="I10" s="7" t="s">
        <v>6</v>
      </c>
      <c r="J10" s="7" t="s">
        <v>7</v>
      </c>
      <c r="K10" s="7" t="s">
        <v>8</v>
      </c>
      <c r="L10" s="41"/>
    </row>
    <row r="11" spans="1:12" x14ac:dyDescent="0.25">
      <c r="A11" s="7">
        <v>1</v>
      </c>
      <c r="B11" s="7">
        <v>2</v>
      </c>
      <c r="C11" s="7">
        <v>3</v>
      </c>
      <c r="D11" s="12">
        <v>4</v>
      </c>
      <c r="E11" s="12">
        <v>5</v>
      </c>
      <c r="F11" s="7">
        <v>6</v>
      </c>
      <c r="G11" s="7">
        <v>7</v>
      </c>
      <c r="H11" s="7">
        <v>8</v>
      </c>
      <c r="I11" s="7">
        <v>9</v>
      </c>
      <c r="J11" s="7">
        <v>10</v>
      </c>
      <c r="K11" s="7">
        <v>11</v>
      </c>
      <c r="L11" s="7">
        <v>12</v>
      </c>
    </row>
    <row r="12" spans="1:12" ht="15" customHeight="1" x14ac:dyDescent="0.25">
      <c r="A12" s="45" t="s">
        <v>37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</row>
    <row r="13" spans="1:12" ht="16.5" customHeight="1" x14ac:dyDescent="0.25">
      <c r="A13" s="46" t="s">
        <v>13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8"/>
    </row>
    <row r="14" spans="1:12" ht="117.75" customHeight="1" x14ac:dyDescent="0.25">
      <c r="A14" s="29" t="s">
        <v>38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</row>
    <row r="15" spans="1:12" ht="17.25" customHeight="1" x14ac:dyDescent="0.25">
      <c r="A15" s="45" t="s">
        <v>14</v>
      </c>
      <c r="B15" s="3" t="s">
        <v>15</v>
      </c>
      <c r="C15" s="4">
        <f>C17+C16</f>
        <v>3075161765.0900002</v>
      </c>
      <c r="D15" s="6">
        <f t="shared" ref="D15:K15" si="0">D17+D16</f>
        <v>365544188.20999998</v>
      </c>
      <c r="E15" s="6">
        <f t="shared" si="0"/>
        <v>365544344.16000003</v>
      </c>
      <c r="F15" s="4">
        <f t="shared" si="0"/>
        <v>365544195.62</v>
      </c>
      <c r="G15" s="4">
        <f t="shared" si="0"/>
        <v>356517967.41999996</v>
      </c>
      <c r="H15" s="4">
        <f t="shared" si="0"/>
        <v>371427967.41999996</v>
      </c>
      <c r="I15" s="4">
        <f t="shared" si="0"/>
        <v>386947967.41999996</v>
      </c>
      <c r="J15" s="4">
        <f t="shared" si="0"/>
        <v>403077967.41999996</v>
      </c>
      <c r="K15" s="4">
        <f t="shared" si="0"/>
        <v>419857967.41999996</v>
      </c>
      <c r="L15" s="26" t="s">
        <v>45</v>
      </c>
    </row>
    <row r="16" spans="1:12" ht="47.25" customHeight="1" x14ac:dyDescent="0.25">
      <c r="A16" s="45"/>
      <c r="B16" s="3" t="s">
        <v>16</v>
      </c>
      <c r="C16" s="4">
        <f>C19</f>
        <v>40699200</v>
      </c>
      <c r="D16" s="6">
        <f>D19</f>
        <v>13566400</v>
      </c>
      <c r="E16" s="6">
        <f t="shared" ref="E16:F16" si="1">E19</f>
        <v>13566400</v>
      </c>
      <c r="F16" s="6">
        <f t="shared" si="1"/>
        <v>13566400</v>
      </c>
      <c r="G16" s="4">
        <f>G19</f>
        <v>0</v>
      </c>
      <c r="H16" s="4">
        <f t="shared" ref="H16:K16" si="2">H19</f>
        <v>0</v>
      </c>
      <c r="I16" s="4">
        <f t="shared" si="2"/>
        <v>0</v>
      </c>
      <c r="J16" s="4">
        <f t="shared" si="2"/>
        <v>0</v>
      </c>
      <c r="K16" s="4">
        <f t="shared" si="2"/>
        <v>0</v>
      </c>
      <c r="L16" s="31"/>
    </row>
    <row r="17" spans="1:12" ht="25.5" customHeight="1" x14ac:dyDescent="0.25">
      <c r="A17" s="45"/>
      <c r="B17" s="5" t="s">
        <v>17</v>
      </c>
      <c r="C17" s="4">
        <f>C18+C21</f>
        <v>3034462565.0900002</v>
      </c>
      <c r="D17" s="6">
        <f t="shared" ref="D17:K17" si="3">D20+D22</f>
        <v>351977788.20999998</v>
      </c>
      <c r="E17" s="6">
        <f t="shared" si="3"/>
        <v>351977944.16000003</v>
      </c>
      <c r="F17" s="4">
        <f t="shared" si="3"/>
        <v>351977795.62</v>
      </c>
      <c r="G17" s="4">
        <f t="shared" si="3"/>
        <v>356517967.41999996</v>
      </c>
      <c r="H17" s="4">
        <f t="shared" si="3"/>
        <v>371427967.41999996</v>
      </c>
      <c r="I17" s="4">
        <f t="shared" si="3"/>
        <v>386947967.41999996</v>
      </c>
      <c r="J17" s="4">
        <f t="shared" si="3"/>
        <v>403077967.41999996</v>
      </c>
      <c r="K17" s="4">
        <f t="shared" si="3"/>
        <v>419857967.41999996</v>
      </c>
      <c r="L17" s="31"/>
    </row>
    <row r="18" spans="1:12" ht="15" customHeight="1" x14ac:dyDescent="0.25">
      <c r="A18" s="32" t="s">
        <v>18</v>
      </c>
      <c r="B18" s="3" t="s">
        <v>15</v>
      </c>
      <c r="C18" s="4">
        <f>C20+C19</f>
        <v>3033997565.0900002</v>
      </c>
      <c r="D18" s="6">
        <f t="shared" ref="D18:K18" si="4">D20+D19</f>
        <v>365389188.20999998</v>
      </c>
      <c r="E18" s="6">
        <f t="shared" si="4"/>
        <v>365389344.16000003</v>
      </c>
      <c r="F18" s="4">
        <f t="shared" si="4"/>
        <v>365389195.62</v>
      </c>
      <c r="G18" s="4">
        <f t="shared" si="4"/>
        <v>356517967.41999996</v>
      </c>
      <c r="H18" s="4">
        <f t="shared" si="4"/>
        <v>371427967.41999996</v>
      </c>
      <c r="I18" s="4">
        <f t="shared" si="4"/>
        <v>386947967.41999996</v>
      </c>
      <c r="J18" s="4">
        <f t="shared" si="4"/>
        <v>403077967.41999996</v>
      </c>
      <c r="K18" s="4">
        <f t="shared" si="4"/>
        <v>419857967.41999996</v>
      </c>
      <c r="L18" s="31"/>
    </row>
    <row r="19" spans="1:12" ht="47.25" customHeight="1" x14ac:dyDescent="0.25">
      <c r="A19" s="37"/>
      <c r="B19" s="3" t="s">
        <v>16</v>
      </c>
      <c r="C19" s="4">
        <f>SUM(D19:K19)</f>
        <v>40699200</v>
      </c>
      <c r="D19" s="6">
        <f>12984000+582400</f>
        <v>13566400</v>
      </c>
      <c r="E19" s="6">
        <f t="shared" ref="E19:F19" si="5">12984000+582400</f>
        <v>13566400</v>
      </c>
      <c r="F19" s="6">
        <f t="shared" si="5"/>
        <v>13566400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31"/>
    </row>
    <row r="20" spans="1:12" ht="24" customHeight="1" x14ac:dyDescent="0.25">
      <c r="A20" s="33"/>
      <c r="B20" s="5" t="s">
        <v>17</v>
      </c>
      <c r="C20" s="4">
        <f>SUM(D20:K20)</f>
        <v>2993298365.0900002</v>
      </c>
      <c r="D20" s="6">
        <v>351822788.20999998</v>
      </c>
      <c r="E20" s="6">
        <v>351822944.16000003</v>
      </c>
      <c r="F20" s="4">
        <v>351822795.62</v>
      </c>
      <c r="G20" s="4">
        <f>357798012.9-1280045.48</f>
        <v>356517967.41999996</v>
      </c>
      <c r="H20" s="4">
        <f>372708012.9-1280045.48</f>
        <v>371427967.41999996</v>
      </c>
      <c r="I20" s="4">
        <f>388228012.9-1280045.48</f>
        <v>386947967.41999996</v>
      </c>
      <c r="J20" s="4">
        <f>404358012.9-1280045.48</f>
        <v>403077967.41999996</v>
      </c>
      <c r="K20" s="4">
        <f>421272412.9-134400-1280045.48</f>
        <v>419857967.41999996</v>
      </c>
      <c r="L20" s="31"/>
    </row>
    <row r="21" spans="1:12" ht="18.75" customHeight="1" x14ac:dyDescent="0.25">
      <c r="A21" s="32" t="s">
        <v>19</v>
      </c>
      <c r="B21" s="3" t="s">
        <v>15</v>
      </c>
      <c r="C21" s="4">
        <f>C22</f>
        <v>465000</v>
      </c>
      <c r="D21" s="6">
        <f t="shared" ref="D21:K21" si="6">D22</f>
        <v>155000</v>
      </c>
      <c r="E21" s="6">
        <f t="shared" si="6"/>
        <v>155000</v>
      </c>
      <c r="F21" s="4">
        <f t="shared" si="6"/>
        <v>155000</v>
      </c>
      <c r="G21" s="4">
        <f t="shared" si="6"/>
        <v>0</v>
      </c>
      <c r="H21" s="4">
        <f t="shared" si="6"/>
        <v>0</v>
      </c>
      <c r="I21" s="4">
        <f t="shared" si="6"/>
        <v>0</v>
      </c>
      <c r="J21" s="4">
        <f t="shared" si="6"/>
        <v>0</v>
      </c>
      <c r="K21" s="4">
        <f t="shared" si="6"/>
        <v>0</v>
      </c>
      <c r="L21" s="31"/>
    </row>
    <row r="22" spans="1:12" ht="25.5" customHeight="1" x14ac:dyDescent="0.25">
      <c r="A22" s="33"/>
      <c r="B22" s="5" t="s">
        <v>17</v>
      </c>
      <c r="C22" s="4">
        <f>SUM(D22:K22)</f>
        <v>465000</v>
      </c>
      <c r="D22" s="6">
        <v>155000</v>
      </c>
      <c r="E22" s="6">
        <v>155000</v>
      </c>
      <c r="F22" s="4">
        <v>155000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27"/>
    </row>
    <row r="23" spans="1:12" ht="16.5" customHeight="1" x14ac:dyDescent="0.25">
      <c r="A23" s="34" t="s">
        <v>20</v>
      </c>
      <c r="B23" s="3" t="s">
        <v>15</v>
      </c>
      <c r="C23" s="6">
        <f>C24</f>
        <v>66179916.760000005</v>
      </c>
      <c r="D23" s="6">
        <f t="shared" ref="D23:K23" si="7">D24</f>
        <v>38039297.289999999</v>
      </c>
      <c r="E23" s="6">
        <f t="shared" si="7"/>
        <v>18524803.219999999</v>
      </c>
      <c r="F23" s="6">
        <f t="shared" si="7"/>
        <v>9615816.25</v>
      </c>
      <c r="G23" s="6">
        <f t="shared" si="7"/>
        <v>0</v>
      </c>
      <c r="H23" s="6">
        <f t="shared" si="7"/>
        <v>0</v>
      </c>
      <c r="I23" s="6">
        <f t="shared" si="7"/>
        <v>0</v>
      </c>
      <c r="J23" s="6">
        <f t="shared" si="7"/>
        <v>0</v>
      </c>
      <c r="K23" s="6">
        <f t="shared" si="7"/>
        <v>0</v>
      </c>
      <c r="L23" s="26" t="s">
        <v>28</v>
      </c>
    </row>
    <row r="24" spans="1:12" ht="54" customHeight="1" x14ac:dyDescent="0.25">
      <c r="A24" s="35"/>
      <c r="B24" s="5" t="s">
        <v>17</v>
      </c>
      <c r="C24" s="6">
        <f>C26+C28+C30</f>
        <v>66179916.760000005</v>
      </c>
      <c r="D24" s="6">
        <f t="shared" ref="D24:K24" si="8">D26+D28+D30</f>
        <v>38039297.289999999</v>
      </c>
      <c r="E24" s="6">
        <f t="shared" si="8"/>
        <v>18524803.219999999</v>
      </c>
      <c r="F24" s="6">
        <f t="shared" si="8"/>
        <v>9615816.25</v>
      </c>
      <c r="G24" s="6">
        <f t="shared" si="8"/>
        <v>0</v>
      </c>
      <c r="H24" s="6">
        <f t="shared" si="8"/>
        <v>0</v>
      </c>
      <c r="I24" s="6">
        <f t="shared" si="8"/>
        <v>0</v>
      </c>
      <c r="J24" s="6">
        <f t="shared" si="8"/>
        <v>0</v>
      </c>
      <c r="K24" s="6">
        <f t="shared" si="8"/>
        <v>0</v>
      </c>
      <c r="L24" s="31"/>
    </row>
    <row r="25" spans="1:12" ht="15" customHeight="1" x14ac:dyDescent="0.25">
      <c r="A25" s="34" t="s">
        <v>22</v>
      </c>
      <c r="B25" s="3" t="s">
        <v>15</v>
      </c>
      <c r="C25" s="6">
        <f>C26</f>
        <v>21073036.120000001</v>
      </c>
      <c r="D25" s="6">
        <f t="shared" ref="D25:K25" si="9">D26</f>
        <v>7011662.2800000003</v>
      </c>
      <c r="E25" s="6">
        <f t="shared" si="9"/>
        <v>6949641.96</v>
      </c>
      <c r="F25" s="6">
        <f t="shared" si="9"/>
        <v>7111731.8799999999</v>
      </c>
      <c r="G25" s="6">
        <f t="shared" si="9"/>
        <v>0</v>
      </c>
      <c r="H25" s="6">
        <f t="shared" si="9"/>
        <v>0</v>
      </c>
      <c r="I25" s="6">
        <f t="shared" si="9"/>
        <v>0</v>
      </c>
      <c r="J25" s="6">
        <f t="shared" si="9"/>
        <v>0</v>
      </c>
      <c r="K25" s="6">
        <f t="shared" si="9"/>
        <v>0</v>
      </c>
      <c r="L25" s="31"/>
    </row>
    <row r="26" spans="1:12" ht="65.25" customHeight="1" x14ac:dyDescent="0.25">
      <c r="A26" s="35"/>
      <c r="B26" s="5" t="s">
        <v>17</v>
      </c>
      <c r="C26" s="6">
        <f>SUM(D26:K26)</f>
        <v>21073036.120000001</v>
      </c>
      <c r="D26" s="6">
        <v>7011662.2800000003</v>
      </c>
      <c r="E26" s="6">
        <v>6949641.96</v>
      </c>
      <c r="F26" s="6">
        <v>7111731.8799999999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31"/>
    </row>
    <row r="27" spans="1:12" ht="56.25" customHeight="1" x14ac:dyDescent="0.25">
      <c r="A27" s="34" t="s">
        <v>23</v>
      </c>
      <c r="B27" s="3" t="s">
        <v>15</v>
      </c>
      <c r="C27" s="6">
        <f>C28</f>
        <v>11999332</v>
      </c>
      <c r="D27" s="6">
        <f t="shared" ref="D27:K27" si="10">D28</f>
        <v>0</v>
      </c>
      <c r="E27" s="6">
        <f t="shared" si="10"/>
        <v>9495247.6300000008</v>
      </c>
      <c r="F27" s="6">
        <f t="shared" si="10"/>
        <v>2504084.37</v>
      </c>
      <c r="G27" s="6">
        <f t="shared" si="10"/>
        <v>0</v>
      </c>
      <c r="H27" s="6">
        <f t="shared" si="10"/>
        <v>0</v>
      </c>
      <c r="I27" s="6">
        <f t="shared" si="10"/>
        <v>0</v>
      </c>
      <c r="J27" s="6">
        <f t="shared" si="10"/>
        <v>0</v>
      </c>
      <c r="K27" s="6">
        <f t="shared" si="10"/>
        <v>0</v>
      </c>
      <c r="L27" s="31"/>
    </row>
    <row r="28" spans="1:12" ht="36.75" customHeight="1" x14ac:dyDescent="0.25">
      <c r="A28" s="35"/>
      <c r="B28" s="5" t="s">
        <v>17</v>
      </c>
      <c r="C28" s="6">
        <f>SUM(D28:K28)</f>
        <v>11999332</v>
      </c>
      <c r="D28" s="6">
        <v>0</v>
      </c>
      <c r="E28" s="6">
        <v>9495247.6300000008</v>
      </c>
      <c r="F28" s="6">
        <v>2504084.37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31"/>
    </row>
    <row r="29" spans="1:12" ht="30.75" customHeight="1" x14ac:dyDescent="0.25">
      <c r="A29" s="34" t="s">
        <v>24</v>
      </c>
      <c r="B29" s="3" t="s">
        <v>15</v>
      </c>
      <c r="C29" s="6">
        <f>C30</f>
        <v>33107548.640000001</v>
      </c>
      <c r="D29" s="6">
        <f t="shared" ref="D29:K29" si="11">D30</f>
        <v>31027635.010000002</v>
      </c>
      <c r="E29" s="6">
        <f t="shared" si="11"/>
        <v>2079913.63</v>
      </c>
      <c r="F29" s="6">
        <f t="shared" si="11"/>
        <v>0</v>
      </c>
      <c r="G29" s="6">
        <f t="shared" si="11"/>
        <v>0</v>
      </c>
      <c r="H29" s="6">
        <f t="shared" si="11"/>
        <v>0</v>
      </c>
      <c r="I29" s="6">
        <f t="shared" si="11"/>
        <v>0</v>
      </c>
      <c r="J29" s="6">
        <f t="shared" si="11"/>
        <v>0</v>
      </c>
      <c r="K29" s="6">
        <f t="shared" si="11"/>
        <v>0</v>
      </c>
      <c r="L29" s="31"/>
    </row>
    <row r="30" spans="1:12" ht="59.25" customHeight="1" x14ac:dyDescent="0.25">
      <c r="A30" s="35"/>
      <c r="B30" s="5" t="s">
        <v>17</v>
      </c>
      <c r="C30" s="6">
        <f>SUM(D30:K30)</f>
        <v>33107548.640000001</v>
      </c>
      <c r="D30" s="6">
        <v>31027635.010000002</v>
      </c>
      <c r="E30" s="6">
        <v>2079913.63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27"/>
    </row>
    <row r="31" spans="1:12" ht="54.75" customHeight="1" x14ac:dyDescent="0.25">
      <c r="A31" s="32" t="s">
        <v>25</v>
      </c>
      <c r="B31" s="3" t="s">
        <v>15</v>
      </c>
      <c r="C31" s="4">
        <f>C32</f>
        <v>1026000</v>
      </c>
      <c r="D31" s="6">
        <f t="shared" ref="D31:K31" si="12">D32</f>
        <v>128250</v>
      </c>
      <c r="E31" s="6">
        <f t="shared" si="12"/>
        <v>128250</v>
      </c>
      <c r="F31" s="4">
        <f t="shared" si="12"/>
        <v>128250</v>
      </c>
      <c r="G31" s="4">
        <f t="shared" si="12"/>
        <v>128250</v>
      </c>
      <c r="H31" s="4">
        <f t="shared" si="12"/>
        <v>128250</v>
      </c>
      <c r="I31" s="4">
        <f t="shared" si="12"/>
        <v>128250</v>
      </c>
      <c r="J31" s="4">
        <f t="shared" si="12"/>
        <v>128250</v>
      </c>
      <c r="K31" s="4">
        <f t="shared" si="12"/>
        <v>128250</v>
      </c>
      <c r="L31" s="26" t="s">
        <v>21</v>
      </c>
    </row>
    <row r="32" spans="1:12" ht="37.5" customHeight="1" x14ac:dyDescent="0.25">
      <c r="A32" s="33"/>
      <c r="B32" s="5" t="s">
        <v>17</v>
      </c>
      <c r="C32" s="4">
        <f>SUM(D32:K32)</f>
        <v>1026000</v>
      </c>
      <c r="D32" s="6">
        <v>128250</v>
      </c>
      <c r="E32" s="6">
        <v>128250</v>
      </c>
      <c r="F32" s="6">
        <v>128250</v>
      </c>
      <c r="G32" s="6">
        <v>128250</v>
      </c>
      <c r="H32" s="6">
        <v>128250</v>
      </c>
      <c r="I32" s="6">
        <v>128250</v>
      </c>
      <c r="J32" s="6">
        <v>128250</v>
      </c>
      <c r="K32" s="6">
        <v>128250</v>
      </c>
      <c r="L32" s="27"/>
    </row>
    <row r="33" spans="1:12" ht="14.25" customHeight="1" x14ac:dyDescent="0.25">
      <c r="A33" s="18" t="s">
        <v>39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20"/>
    </row>
    <row r="34" spans="1:12" ht="12" customHeight="1" x14ac:dyDescent="0.25">
      <c r="A34" s="21" t="s">
        <v>26</v>
      </c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3"/>
    </row>
    <row r="35" spans="1:12" ht="15" customHeight="1" x14ac:dyDescent="0.25">
      <c r="A35" s="38" t="s">
        <v>27</v>
      </c>
      <c r="B35" s="3" t="s">
        <v>15</v>
      </c>
      <c r="C35" s="4">
        <f>SUM(D35:K35)</f>
        <v>0</v>
      </c>
      <c r="D35" s="6">
        <f t="shared" ref="D35:K35" si="13">D36+D37</f>
        <v>0</v>
      </c>
      <c r="E35" s="6">
        <f t="shared" si="13"/>
        <v>0</v>
      </c>
      <c r="F35" s="4">
        <f t="shared" si="13"/>
        <v>0</v>
      </c>
      <c r="G35" s="4">
        <f t="shared" si="13"/>
        <v>0</v>
      </c>
      <c r="H35" s="4">
        <f t="shared" si="13"/>
        <v>0</v>
      </c>
      <c r="I35" s="4">
        <f t="shared" si="13"/>
        <v>0</v>
      </c>
      <c r="J35" s="4">
        <f t="shared" si="13"/>
        <v>0</v>
      </c>
      <c r="K35" s="4">
        <f t="shared" si="13"/>
        <v>0</v>
      </c>
      <c r="L35" s="26" t="s">
        <v>28</v>
      </c>
    </row>
    <row r="36" spans="1:12" ht="47.25" customHeight="1" x14ac:dyDescent="0.25">
      <c r="A36" s="38"/>
      <c r="B36" s="3" t="s">
        <v>16</v>
      </c>
      <c r="C36" s="4">
        <f>SUM(D36:K36)</f>
        <v>0</v>
      </c>
      <c r="D36" s="6">
        <f>D39+D42</f>
        <v>0</v>
      </c>
      <c r="E36" s="6">
        <f t="shared" ref="E36:K36" si="14">E39+E42</f>
        <v>0</v>
      </c>
      <c r="F36" s="6">
        <f t="shared" si="14"/>
        <v>0</v>
      </c>
      <c r="G36" s="6">
        <f t="shared" si="14"/>
        <v>0</v>
      </c>
      <c r="H36" s="6">
        <f t="shared" si="14"/>
        <v>0</v>
      </c>
      <c r="I36" s="6">
        <f t="shared" si="14"/>
        <v>0</v>
      </c>
      <c r="J36" s="6">
        <f t="shared" si="14"/>
        <v>0</v>
      </c>
      <c r="K36" s="6">
        <f t="shared" si="14"/>
        <v>0</v>
      </c>
      <c r="L36" s="31"/>
    </row>
    <row r="37" spans="1:12" ht="24" customHeight="1" x14ac:dyDescent="0.25">
      <c r="A37" s="38"/>
      <c r="B37" s="15" t="s">
        <v>17</v>
      </c>
      <c r="C37" s="16">
        <f>SUM(D37:K37)</f>
        <v>0</v>
      </c>
      <c r="D37" s="17">
        <f>D40+D43</f>
        <v>0</v>
      </c>
      <c r="E37" s="17">
        <f t="shared" ref="E37:K37" si="15">E40+E43</f>
        <v>0</v>
      </c>
      <c r="F37" s="17">
        <f t="shared" si="15"/>
        <v>0</v>
      </c>
      <c r="G37" s="17">
        <f t="shared" si="15"/>
        <v>0</v>
      </c>
      <c r="H37" s="17">
        <f t="shared" si="15"/>
        <v>0</v>
      </c>
      <c r="I37" s="17">
        <f t="shared" si="15"/>
        <v>0</v>
      </c>
      <c r="J37" s="17">
        <f t="shared" si="15"/>
        <v>0</v>
      </c>
      <c r="K37" s="17">
        <f t="shared" si="15"/>
        <v>0</v>
      </c>
      <c r="L37" s="31"/>
    </row>
    <row r="38" spans="1:12" ht="17.25" customHeight="1" x14ac:dyDescent="0.25">
      <c r="A38" s="24" t="s">
        <v>41</v>
      </c>
      <c r="B38" s="3" t="s">
        <v>15</v>
      </c>
      <c r="C38" s="16">
        <f>C39+C40</f>
        <v>0</v>
      </c>
      <c r="D38" s="17">
        <f t="shared" ref="D38:K38" si="16">D39+D40</f>
        <v>0</v>
      </c>
      <c r="E38" s="17">
        <f t="shared" si="16"/>
        <v>0</v>
      </c>
      <c r="F38" s="17">
        <f t="shared" si="16"/>
        <v>0</v>
      </c>
      <c r="G38" s="17">
        <f t="shared" si="16"/>
        <v>0</v>
      </c>
      <c r="H38" s="17">
        <f t="shared" si="16"/>
        <v>0</v>
      </c>
      <c r="I38" s="17">
        <f t="shared" si="16"/>
        <v>0</v>
      </c>
      <c r="J38" s="17">
        <f t="shared" si="16"/>
        <v>0</v>
      </c>
      <c r="K38" s="17">
        <f t="shared" si="16"/>
        <v>0</v>
      </c>
      <c r="L38" s="31"/>
    </row>
    <row r="39" spans="1:12" ht="46.5" customHeight="1" x14ac:dyDescent="0.25">
      <c r="A39" s="36"/>
      <c r="B39" s="3" t="s">
        <v>16</v>
      </c>
      <c r="C39" s="16">
        <f>SUM(D39:K39)</f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31"/>
    </row>
    <row r="40" spans="1:12" ht="63.75" customHeight="1" x14ac:dyDescent="0.25">
      <c r="A40" s="25"/>
      <c r="B40" s="15" t="s">
        <v>17</v>
      </c>
      <c r="C40" s="16">
        <f>SUM(D40:K40)</f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31"/>
    </row>
    <row r="41" spans="1:12" ht="18.75" customHeight="1" x14ac:dyDescent="0.25">
      <c r="A41" s="24" t="s">
        <v>42</v>
      </c>
      <c r="B41" s="3" t="s">
        <v>15</v>
      </c>
      <c r="C41" s="16">
        <f>C42+C43</f>
        <v>0</v>
      </c>
      <c r="D41" s="17">
        <f t="shared" ref="D41:K41" si="17">D42+D43</f>
        <v>0</v>
      </c>
      <c r="E41" s="17">
        <f t="shared" si="17"/>
        <v>0</v>
      </c>
      <c r="F41" s="17">
        <f t="shared" si="17"/>
        <v>0</v>
      </c>
      <c r="G41" s="17">
        <f t="shared" si="17"/>
        <v>0</v>
      </c>
      <c r="H41" s="17">
        <f t="shared" si="17"/>
        <v>0</v>
      </c>
      <c r="I41" s="17">
        <f t="shared" si="17"/>
        <v>0</v>
      </c>
      <c r="J41" s="17">
        <f t="shared" si="17"/>
        <v>0</v>
      </c>
      <c r="K41" s="17">
        <f t="shared" si="17"/>
        <v>0</v>
      </c>
      <c r="L41" s="31"/>
    </row>
    <row r="42" spans="1:12" ht="47.25" customHeight="1" x14ac:dyDescent="0.25">
      <c r="A42" s="36"/>
      <c r="B42" s="3" t="s">
        <v>16</v>
      </c>
      <c r="C42" s="16">
        <f>SUM(D42:K42)</f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31"/>
    </row>
    <row r="43" spans="1:12" ht="38.25" customHeight="1" x14ac:dyDescent="0.25">
      <c r="A43" s="25"/>
      <c r="B43" s="15" t="s">
        <v>17</v>
      </c>
      <c r="C43" s="16">
        <f>SUM(D43:K43)</f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31"/>
    </row>
    <row r="44" spans="1:12" x14ac:dyDescent="0.25">
      <c r="A44" s="18" t="s">
        <v>40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20"/>
    </row>
    <row r="45" spans="1:12" x14ac:dyDescent="0.25">
      <c r="A45" s="21" t="s">
        <v>29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3"/>
    </row>
    <row r="46" spans="1:12" x14ac:dyDescent="0.25">
      <c r="A46" s="24" t="s">
        <v>46</v>
      </c>
      <c r="B46" s="3" t="s">
        <v>15</v>
      </c>
      <c r="C46" s="4">
        <f>C47</f>
        <v>129892560.64</v>
      </c>
      <c r="D46" s="6">
        <f t="shared" ref="D46:K46" si="18">D47</f>
        <v>16253782.58</v>
      </c>
      <c r="E46" s="6">
        <f t="shared" si="18"/>
        <v>16116082.58</v>
      </c>
      <c r="F46" s="4">
        <f t="shared" si="18"/>
        <v>16253782.58</v>
      </c>
      <c r="G46" s="4">
        <f t="shared" si="18"/>
        <v>16253782.58</v>
      </c>
      <c r="H46" s="4">
        <f t="shared" si="18"/>
        <v>16253782.58</v>
      </c>
      <c r="I46" s="4">
        <f t="shared" si="18"/>
        <v>16253782.58</v>
      </c>
      <c r="J46" s="4">
        <f t="shared" si="18"/>
        <v>16253782.58</v>
      </c>
      <c r="K46" s="4">
        <f t="shared" si="18"/>
        <v>16253782.58</v>
      </c>
      <c r="L46" s="26" t="s">
        <v>45</v>
      </c>
    </row>
    <row r="47" spans="1:12" ht="55.5" customHeight="1" x14ac:dyDescent="0.25">
      <c r="A47" s="25"/>
      <c r="B47" s="5" t="s">
        <v>17</v>
      </c>
      <c r="C47" s="4">
        <f>SUM(D47:K47)</f>
        <v>129892560.64</v>
      </c>
      <c r="D47" s="6">
        <v>16253782.58</v>
      </c>
      <c r="E47" s="6">
        <v>16116082.58</v>
      </c>
      <c r="F47" s="4">
        <v>16253782.58</v>
      </c>
      <c r="G47" s="4">
        <v>16253782.58</v>
      </c>
      <c r="H47" s="4">
        <v>16253782.58</v>
      </c>
      <c r="I47" s="4">
        <v>16253782.58</v>
      </c>
      <c r="J47" s="4">
        <v>16253782.58</v>
      </c>
      <c r="K47" s="4">
        <v>16253782.58</v>
      </c>
      <c r="L47" s="27"/>
    </row>
    <row r="48" spans="1:12" ht="27.75" hidden="1" customHeight="1" x14ac:dyDescent="0.25">
      <c r="A48" s="24" t="s">
        <v>43</v>
      </c>
      <c r="B48" s="3" t="s">
        <v>15</v>
      </c>
      <c r="C48" s="4">
        <f>SUM(D48:K48)</f>
        <v>0</v>
      </c>
      <c r="D48" s="6">
        <f t="shared" ref="D48:K48" si="19">D50</f>
        <v>0</v>
      </c>
      <c r="E48" s="6">
        <f t="shared" si="19"/>
        <v>0</v>
      </c>
      <c r="F48" s="6">
        <f t="shared" si="19"/>
        <v>0</v>
      </c>
      <c r="G48" s="6">
        <f t="shared" si="19"/>
        <v>0</v>
      </c>
      <c r="H48" s="6">
        <f t="shared" si="19"/>
        <v>0</v>
      </c>
      <c r="I48" s="6">
        <f t="shared" si="19"/>
        <v>0</v>
      </c>
      <c r="J48" s="6">
        <f t="shared" si="19"/>
        <v>0</v>
      </c>
      <c r="K48" s="6">
        <f t="shared" si="19"/>
        <v>0</v>
      </c>
      <c r="L48" s="26" t="s">
        <v>45</v>
      </c>
    </row>
    <row r="49" spans="1:12" ht="25.5" hidden="1" customHeight="1" x14ac:dyDescent="0.25">
      <c r="A49" s="25"/>
      <c r="B49" s="5" t="s">
        <v>17</v>
      </c>
      <c r="C49" s="4">
        <f>SUM(D49:K49)</f>
        <v>0</v>
      </c>
      <c r="D49" s="6">
        <f t="shared" ref="D49:K49" si="20">D51</f>
        <v>0</v>
      </c>
      <c r="E49" s="6">
        <f t="shared" si="20"/>
        <v>0</v>
      </c>
      <c r="F49" s="6">
        <f t="shared" si="20"/>
        <v>0</v>
      </c>
      <c r="G49" s="6">
        <f t="shared" si="20"/>
        <v>0</v>
      </c>
      <c r="H49" s="6">
        <f t="shared" si="20"/>
        <v>0</v>
      </c>
      <c r="I49" s="6">
        <f t="shared" si="20"/>
        <v>0</v>
      </c>
      <c r="J49" s="6">
        <f t="shared" si="20"/>
        <v>0</v>
      </c>
      <c r="K49" s="6">
        <f t="shared" si="20"/>
        <v>0</v>
      </c>
      <c r="L49" s="27"/>
    </row>
    <row r="50" spans="1:12" ht="18" hidden="1" customHeight="1" x14ac:dyDescent="0.25">
      <c r="A50" s="24" t="s">
        <v>44</v>
      </c>
      <c r="B50" s="3" t="s">
        <v>15</v>
      </c>
      <c r="C50" s="4">
        <f>SUM(D50:K50)</f>
        <v>0</v>
      </c>
      <c r="D50" s="6">
        <f t="shared" ref="D50:K50" si="21">D51</f>
        <v>0</v>
      </c>
      <c r="E50" s="6">
        <f t="shared" si="21"/>
        <v>0</v>
      </c>
      <c r="F50" s="6">
        <f t="shared" si="21"/>
        <v>0</v>
      </c>
      <c r="G50" s="6">
        <f t="shared" si="21"/>
        <v>0</v>
      </c>
      <c r="H50" s="6">
        <f t="shared" si="21"/>
        <v>0</v>
      </c>
      <c r="I50" s="6">
        <f t="shared" si="21"/>
        <v>0</v>
      </c>
      <c r="J50" s="6">
        <f t="shared" si="21"/>
        <v>0</v>
      </c>
      <c r="K50" s="6">
        <f t="shared" si="21"/>
        <v>0</v>
      </c>
      <c r="L50" s="26" t="s">
        <v>45</v>
      </c>
    </row>
    <row r="51" spans="1:12" ht="29.25" hidden="1" customHeight="1" x14ac:dyDescent="0.25">
      <c r="A51" s="25"/>
      <c r="B51" s="5" t="s">
        <v>17</v>
      </c>
      <c r="C51" s="4">
        <f>SUM(D51:K51)</f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27"/>
    </row>
    <row r="52" spans="1:12" x14ac:dyDescent="0.25">
      <c r="A52" s="28" t="s">
        <v>30</v>
      </c>
      <c r="B52" s="3" t="s">
        <v>15</v>
      </c>
      <c r="C52" s="4">
        <f t="shared" ref="C52:K52" si="22">C15+C23+C31+C35+C46</f>
        <v>3272260242.4900002</v>
      </c>
      <c r="D52" s="6">
        <f t="shared" si="22"/>
        <v>419965518.07999998</v>
      </c>
      <c r="E52" s="6">
        <f t="shared" si="22"/>
        <v>400313479.95999998</v>
      </c>
      <c r="F52" s="6">
        <f t="shared" si="22"/>
        <v>391542044.44999999</v>
      </c>
      <c r="G52" s="6">
        <f t="shared" si="22"/>
        <v>372899999.99999994</v>
      </c>
      <c r="H52" s="6">
        <f t="shared" si="22"/>
        <v>387809999.99999994</v>
      </c>
      <c r="I52" s="6">
        <f t="shared" si="22"/>
        <v>403329999.99999994</v>
      </c>
      <c r="J52" s="6">
        <f t="shared" si="22"/>
        <v>419459999.99999994</v>
      </c>
      <c r="K52" s="6">
        <f t="shared" si="22"/>
        <v>436239999.99999994</v>
      </c>
      <c r="L52" s="26" t="s">
        <v>31</v>
      </c>
    </row>
    <row r="53" spans="1:12" ht="45" x14ac:dyDescent="0.25">
      <c r="A53" s="29"/>
      <c r="B53" s="3" t="s">
        <v>16</v>
      </c>
      <c r="C53" s="4">
        <f t="shared" ref="C53:K53" si="23">C36+C16</f>
        <v>40699200</v>
      </c>
      <c r="D53" s="6">
        <f t="shared" si="23"/>
        <v>13566400</v>
      </c>
      <c r="E53" s="6">
        <f t="shared" si="23"/>
        <v>13566400</v>
      </c>
      <c r="F53" s="4">
        <f t="shared" si="23"/>
        <v>13566400</v>
      </c>
      <c r="G53" s="4">
        <f t="shared" si="23"/>
        <v>0</v>
      </c>
      <c r="H53" s="4">
        <f t="shared" si="23"/>
        <v>0</v>
      </c>
      <c r="I53" s="4">
        <f t="shared" si="23"/>
        <v>0</v>
      </c>
      <c r="J53" s="4">
        <f t="shared" si="23"/>
        <v>0</v>
      </c>
      <c r="K53" s="4">
        <f t="shared" si="23"/>
        <v>0</v>
      </c>
      <c r="L53" s="31"/>
    </row>
    <row r="54" spans="1:12" ht="22.5" x14ac:dyDescent="0.25">
      <c r="A54" s="30"/>
      <c r="B54" s="5" t="s">
        <v>17</v>
      </c>
      <c r="C54" s="4">
        <f t="shared" ref="C54:K54" si="24">C17+C24+C32+C37+C47</f>
        <v>3231561042.4900002</v>
      </c>
      <c r="D54" s="6">
        <f t="shared" si="24"/>
        <v>406399118.07999998</v>
      </c>
      <c r="E54" s="6">
        <f t="shared" si="24"/>
        <v>386747079.95999998</v>
      </c>
      <c r="F54" s="4">
        <f t="shared" si="24"/>
        <v>377975644.44999999</v>
      </c>
      <c r="G54" s="4">
        <f t="shared" si="24"/>
        <v>372899999.99999994</v>
      </c>
      <c r="H54" s="4">
        <f t="shared" si="24"/>
        <v>387809999.99999994</v>
      </c>
      <c r="I54" s="4">
        <f t="shared" si="24"/>
        <v>403329999.99999994</v>
      </c>
      <c r="J54" s="4">
        <f t="shared" si="24"/>
        <v>419459999.99999994</v>
      </c>
      <c r="K54" s="4">
        <f t="shared" si="24"/>
        <v>436239999.99999994</v>
      </c>
      <c r="L54" s="27"/>
    </row>
    <row r="55" spans="1:12" x14ac:dyDescent="0.25">
      <c r="A55" s="26" t="s">
        <v>32</v>
      </c>
      <c r="B55" s="3" t="s">
        <v>15</v>
      </c>
      <c r="C55" s="4">
        <f t="shared" ref="C55:K55" si="25">C15+C46</f>
        <v>3205054325.73</v>
      </c>
      <c r="D55" s="6">
        <f t="shared" si="25"/>
        <v>381797970.78999996</v>
      </c>
      <c r="E55" s="6">
        <f t="shared" si="25"/>
        <v>381660426.74000001</v>
      </c>
      <c r="F55" s="4">
        <f t="shared" si="25"/>
        <v>381797978.19999999</v>
      </c>
      <c r="G55" s="4">
        <f t="shared" si="25"/>
        <v>372771749.99999994</v>
      </c>
      <c r="H55" s="4">
        <f t="shared" si="25"/>
        <v>387681749.99999994</v>
      </c>
      <c r="I55" s="4">
        <f t="shared" si="25"/>
        <v>403201749.99999994</v>
      </c>
      <c r="J55" s="4">
        <f t="shared" si="25"/>
        <v>419331749.99999994</v>
      </c>
      <c r="K55" s="4">
        <f t="shared" si="25"/>
        <v>436111749.99999994</v>
      </c>
      <c r="L55" s="26" t="s">
        <v>31</v>
      </c>
    </row>
    <row r="56" spans="1:12" ht="45" x14ac:dyDescent="0.25">
      <c r="A56" s="31"/>
      <c r="B56" s="3" t="s">
        <v>16</v>
      </c>
      <c r="C56" s="4">
        <f t="shared" ref="C56:K56" si="26">C16</f>
        <v>40699200</v>
      </c>
      <c r="D56" s="6">
        <f t="shared" si="26"/>
        <v>13566400</v>
      </c>
      <c r="E56" s="6">
        <f t="shared" si="26"/>
        <v>13566400</v>
      </c>
      <c r="F56" s="4">
        <f t="shared" si="26"/>
        <v>13566400</v>
      </c>
      <c r="G56" s="4">
        <f t="shared" si="26"/>
        <v>0</v>
      </c>
      <c r="H56" s="4">
        <f t="shared" si="26"/>
        <v>0</v>
      </c>
      <c r="I56" s="4">
        <f t="shared" si="26"/>
        <v>0</v>
      </c>
      <c r="J56" s="4">
        <f t="shared" si="26"/>
        <v>0</v>
      </c>
      <c r="K56" s="4">
        <f t="shared" si="26"/>
        <v>0</v>
      </c>
      <c r="L56" s="31"/>
    </row>
    <row r="57" spans="1:12" ht="22.5" x14ac:dyDescent="0.25">
      <c r="A57" s="27"/>
      <c r="B57" s="5" t="s">
        <v>17</v>
      </c>
      <c r="C57" s="4">
        <f t="shared" ref="C57:K57" si="27">C17+C47</f>
        <v>3164355125.73</v>
      </c>
      <c r="D57" s="6">
        <f t="shared" si="27"/>
        <v>368231570.78999996</v>
      </c>
      <c r="E57" s="6">
        <f t="shared" si="27"/>
        <v>368094026.74000001</v>
      </c>
      <c r="F57" s="4">
        <f t="shared" si="27"/>
        <v>368231578.19999999</v>
      </c>
      <c r="G57" s="4">
        <f t="shared" si="27"/>
        <v>372771749.99999994</v>
      </c>
      <c r="H57" s="4">
        <f t="shared" si="27"/>
        <v>387681749.99999994</v>
      </c>
      <c r="I57" s="4">
        <f t="shared" si="27"/>
        <v>403201749.99999994</v>
      </c>
      <c r="J57" s="4">
        <f t="shared" si="27"/>
        <v>419331749.99999994</v>
      </c>
      <c r="K57" s="4">
        <f t="shared" si="27"/>
        <v>436111749.99999994</v>
      </c>
      <c r="L57" s="27"/>
    </row>
    <row r="58" spans="1:12" x14ac:dyDescent="0.25">
      <c r="A58" s="28" t="s">
        <v>33</v>
      </c>
      <c r="B58" s="3" t="s">
        <v>15</v>
      </c>
      <c r="C58" s="4">
        <f t="shared" ref="C58:K58" si="28">C31</f>
        <v>1026000</v>
      </c>
      <c r="D58" s="4">
        <f t="shared" si="28"/>
        <v>128250</v>
      </c>
      <c r="E58" s="4">
        <f t="shared" si="28"/>
        <v>128250</v>
      </c>
      <c r="F58" s="4">
        <f t="shared" si="28"/>
        <v>128250</v>
      </c>
      <c r="G58" s="4">
        <f t="shared" si="28"/>
        <v>128250</v>
      </c>
      <c r="H58" s="4">
        <f t="shared" si="28"/>
        <v>128250</v>
      </c>
      <c r="I58" s="4">
        <f t="shared" si="28"/>
        <v>128250</v>
      </c>
      <c r="J58" s="4">
        <f t="shared" si="28"/>
        <v>128250</v>
      </c>
      <c r="K58" s="4">
        <f t="shared" si="28"/>
        <v>128250</v>
      </c>
      <c r="L58" s="26" t="s">
        <v>31</v>
      </c>
    </row>
    <row r="59" spans="1:12" ht="22.5" x14ac:dyDescent="0.25">
      <c r="A59" s="30"/>
      <c r="B59" s="5" t="s">
        <v>17</v>
      </c>
      <c r="C59" s="4">
        <f t="shared" ref="C59:K59" si="29">C32</f>
        <v>1026000</v>
      </c>
      <c r="D59" s="4">
        <f t="shared" si="29"/>
        <v>128250</v>
      </c>
      <c r="E59" s="4">
        <f t="shared" si="29"/>
        <v>128250</v>
      </c>
      <c r="F59" s="4">
        <f t="shared" si="29"/>
        <v>128250</v>
      </c>
      <c r="G59" s="4">
        <f t="shared" si="29"/>
        <v>128250</v>
      </c>
      <c r="H59" s="4">
        <f t="shared" si="29"/>
        <v>128250</v>
      </c>
      <c r="I59" s="4">
        <f t="shared" si="29"/>
        <v>128250</v>
      </c>
      <c r="J59" s="4">
        <f t="shared" si="29"/>
        <v>128250</v>
      </c>
      <c r="K59" s="4">
        <f t="shared" si="29"/>
        <v>128250</v>
      </c>
      <c r="L59" s="27"/>
    </row>
    <row r="60" spans="1:12" x14ac:dyDescent="0.25">
      <c r="A60" s="28" t="s">
        <v>34</v>
      </c>
      <c r="B60" s="3" t="s">
        <v>15</v>
      </c>
      <c r="C60" s="4">
        <f t="shared" ref="C60:K60" si="30">C23</f>
        <v>66179916.760000005</v>
      </c>
      <c r="D60" s="4">
        <f t="shared" si="30"/>
        <v>38039297.289999999</v>
      </c>
      <c r="E60" s="4">
        <f t="shared" si="30"/>
        <v>18524803.219999999</v>
      </c>
      <c r="F60" s="4">
        <f t="shared" si="30"/>
        <v>9615816.25</v>
      </c>
      <c r="G60" s="4">
        <f t="shared" si="30"/>
        <v>0</v>
      </c>
      <c r="H60" s="4">
        <f t="shared" si="30"/>
        <v>0</v>
      </c>
      <c r="I60" s="4">
        <f t="shared" si="30"/>
        <v>0</v>
      </c>
      <c r="J60" s="4">
        <f t="shared" si="30"/>
        <v>0</v>
      </c>
      <c r="K60" s="4">
        <f t="shared" si="30"/>
        <v>0</v>
      </c>
      <c r="L60" s="26" t="s">
        <v>31</v>
      </c>
    </row>
    <row r="61" spans="1:12" ht="32.25" customHeight="1" x14ac:dyDescent="0.25">
      <c r="A61" s="30"/>
      <c r="B61" s="5" t="s">
        <v>17</v>
      </c>
      <c r="C61" s="4">
        <f>C37+C24</f>
        <v>66179916.760000005</v>
      </c>
      <c r="D61" s="4">
        <f>D37+D24</f>
        <v>38039297.289999999</v>
      </c>
      <c r="E61" s="4">
        <f t="shared" ref="E61:K61" si="31">E37+E24</f>
        <v>18524803.219999999</v>
      </c>
      <c r="F61" s="4">
        <f t="shared" si="31"/>
        <v>9615816.25</v>
      </c>
      <c r="G61" s="4">
        <f t="shared" si="31"/>
        <v>0</v>
      </c>
      <c r="H61" s="4">
        <f t="shared" si="31"/>
        <v>0</v>
      </c>
      <c r="I61" s="4">
        <f t="shared" si="31"/>
        <v>0</v>
      </c>
      <c r="J61" s="4">
        <f t="shared" si="31"/>
        <v>0</v>
      </c>
      <c r="K61" s="4">
        <f t="shared" si="31"/>
        <v>0</v>
      </c>
      <c r="L61" s="27"/>
    </row>
    <row r="62" spans="1:12" x14ac:dyDescent="0.25">
      <c r="A62" s="8"/>
      <c r="B62" s="8"/>
      <c r="C62" s="8"/>
      <c r="D62" s="13"/>
      <c r="E62" s="13"/>
      <c r="F62" s="8"/>
      <c r="G62" s="8"/>
      <c r="H62" s="8"/>
      <c r="I62" s="8"/>
      <c r="J62" s="8"/>
      <c r="K62" s="8"/>
      <c r="L62" s="8"/>
    </row>
    <row r="69" spans="6:6" x14ac:dyDescent="0.25">
      <c r="F69" s="9"/>
    </row>
  </sheetData>
  <mergeCells count="46">
    <mergeCell ref="A29:A30"/>
    <mergeCell ref="J1:L1"/>
    <mergeCell ref="A12:L12"/>
    <mergeCell ref="A13:L13"/>
    <mergeCell ref="A14:L14"/>
    <mergeCell ref="A15:A17"/>
    <mergeCell ref="J3:L3"/>
    <mergeCell ref="J4:L4"/>
    <mergeCell ref="J5:L5"/>
    <mergeCell ref="C9:C10"/>
    <mergeCell ref="D9:K9"/>
    <mergeCell ref="L9:L10"/>
    <mergeCell ref="A7:L7"/>
    <mergeCell ref="A9:A10"/>
    <mergeCell ref="B9:B10"/>
    <mergeCell ref="A21:A22"/>
    <mergeCell ref="A23:A24"/>
    <mergeCell ref="L23:L30"/>
    <mergeCell ref="A41:A43"/>
    <mergeCell ref="L48:L49"/>
    <mergeCell ref="L15:L22"/>
    <mergeCell ref="A18:A20"/>
    <mergeCell ref="A31:A32"/>
    <mergeCell ref="L31:L32"/>
    <mergeCell ref="A33:L33"/>
    <mergeCell ref="A34:L34"/>
    <mergeCell ref="A25:A26"/>
    <mergeCell ref="A27:A28"/>
    <mergeCell ref="A38:A40"/>
    <mergeCell ref="L35:L43"/>
    <mergeCell ref="A35:A37"/>
    <mergeCell ref="A55:A57"/>
    <mergeCell ref="L55:L57"/>
    <mergeCell ref="A58:A59"/>
    <mergeCell ref="L58:L59"/>
    <mergeCell ref="A60:A61"/>
    <mergeCell ref="L60:L61"/>
    <mergeCell ref="A44:L44"/>
    <mergeCell ref="A45:L45"/>
    <mergeCell ref="A46:A47"/>
    <mergeCell ref="L46:L47"/>
    <mergeCell ref="A52:A54"/>
    <mergeCell ref="L52:L54"/>
    <mergeCell ref="A48:A49"/>
    <mergeCell ref="A50:A51"/>
    <mergeCell ref="L50:L51"/>
  </mergeCells>
  <pageMargins left="0.78740157480314965" right="0.39370078740157483" top="1.1811023622047245" bottom="0.59055118110236227" header="0.31496062992125984" footer="0.31496062992125984"/>
  <pageSetup paperSize="9" scale="75" firstPageNumber="4" orientation="landscape" useFirstPageNumber="1" verticalDpi="0" r:id="rId1"/>
  <headerFooter differentFirst="1">
    <oddHeader>&amp;C7</oddHeader>
    <firstHeader>&amp;C
&amp;"System Font,обычный"&amp;10 &amp;K0000006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Лаптев Евгений Геннадьевич</dc:creator>
  <cp:lastModifiedBy>Мельничану Лилия Николаевна</cp:lastModifiedBy>
  <cp:lastPrinted>2022-06-07T10:43:26Z</cp:lastPrinted>
  <dcterms:created xsi:type="dcterms:W3CDTF">2019-12-30T06:19:32Z</dcterms:created>
  <dcterms:modified xsi:type="dcterms:W3CDTF">2023-02-28T11:08:10Z</dcterms:modified>
</cp:coreProperties>
</file>