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8335" windowHeight="10440"/>
  </bookViews>
  <sheets>
    <sheet name="Лист1" sheetId="1" r:id="rId1"/>
  </sheets>
  <definedNames>
    <definedName name="_xlnm.Print_Titles" localSheetId="0">Лист1!$4:$5</definedName>
    <definedName name="_xlnm.Print_Area" localSheetId="0">Лист1!$A$1:$L$109</definedName>
  </definedNames>
  <calcPr calcId="162913"/>
</workbook>
</file>

<file path=xl/calcChain.xml><?xml version="1.0" encoding="utf-8"?>
<calcChain xmlns="http://schemas.openxmlformats.org/spreadsheetml/2006/main">
  <c r="K109" i="1" l="1"/>
  <c r="J109" i="1"/>
  <c r="I109" i="1"/>
  <c r="H109" i="1"/>
  <c r="G109" i="1"/>
  <c r="F109" i="1"/>
  <c r="E109" i="1"/>
  <c r="D109" i="1"/>
  <c r="C109" i="1"/>
  <c r="C108" i="1" s="1"/>
  <c r="K108" i="1"/>
  <c r="J108" i="1"/>
  <c r="I108" i="1"/>
  <c r="H108" i="1"/>
  <c r="G108" i="1"/>
  <c r="F108" i="1"/>
  <c r="E108" i="1"/>
  <c r="D108" i="1"/>
  <c r="K107" i="1"/>
  <c r="J107" i="1"/>
  <c r="I107" i="1"/>
  <c r="I106" i="1" s="1"/>
  <c r="H107" i="1"/>
  <c r="G107" i="1"/>
  <c r="F107" i="1"/>
  <c r="E107" i="1"/>
  <c r="E106" i="1" s="1"/>
  <c r="D107" i="1"/>
  <c r="K106" i="1"/>
  <c r="J106" i="1"/>
  <c r="H106" i="1"/>
  <c r="G106" i="1"/>
  <c r="F106" i="1"/>
  <c r="K103" i="1"/>
  <c r="J103" i="1"/>
  <c r="J102" i="1" s="1"/>
  <c r="I103" i="1"/>
  <c r="H103" i="1"/>
  <c r="H102" i="1" s="1"/>
  <c r="G103" i="1"/>
  <c r="F103" i="1"/>
  <c r="F102" i="1" s="1"/>
  <c r="E103" i="1"/>
  <c r="D103" i="1"/>
  <c r="C103" i="1" s="1"/>
  <c r="C102" i="1" s="1"/>
  <c r="K102" i="1"/>
  <c r="I102" i="1"/>
  <c r="G102" i="1"/>
  <c r="E102" i="1"/>
  <c r="K100" i="1"/>
  <c r="J100" i="1"/>
  <c r="I100" i="1"/>
  <c r="H100" i="1"/>
  <c r="G100" i="1"/>
  <c r="F100" i="1"/>
  <c r="E100" i="1"/>
  <c r="D100" i="1"/>
  <c r="C100" i="1"/>
  <c r="K99" i="1"/>
  <c r="J99" i="1"/>
  <c r="I99" i="1"/>
  <c r="H99" i="1"/>
  <c r="G99" i="1"/>
  <c r="F99" i="1"/>
  <c r="E99" i="1"/>
  <c r="D99" i="1"/>
  <c r="C99" i="1" s="1"/>
  <c r="K96" i="1"/>
  <c r="J96" i="1"/>
  <c r="I96" i="1"/>
  <c r="H96" i="1"/>
  <c r="G96" i="1"/>
  <c r="F96" i="1"/>
  <c r="E96" i="1"/>
  <c r="D96" i="1"/>
  <c r="C96" i="1"/>
  <c r="K95" i="1"/>
  <c r="J95" i="1"/>
  <c r="I95" i="1"/>
  <c r="H95" i="1"/>
  <c r="G95" i="1"/>
  <c r="F95" i="1"/>
  <c r="E95" i="1"/>
  <c r="D95" i="1"/>
  <c r="C95" i="1"/>
  <c r="C87" i="1"/>
  <c r="K86" i="1"/>
  <c r="J86" i="1"/>
  <c r="I86" i="1"/>
  <c r="H86" i="1"/>
  <c r="G86" i="1"/>
  <c r="F86" i="1"/>
  <c r="E86" i="1"/>
  <c r="D86" i="1"/>
  <c r="C86" i="1"/>
  <c r="C85" i="1"/>
  <c r="K84" i="1"/>
  <c r="J84" i="1"/>
  <c r="I84" i="1"/>
  <c r="H84" i="1"/>
  <c r="G84" i="1"/>
  <c r="F84" i="1"/>
  <c r="E84" i="1"/>
  <c r="D84" i="1"/>
  <c r="C84" i="1"/>
  <c r="C83" i="1"/>
  <c r="K82" i="1"/>
  <c r="J82" i="1"/>
  <c r="I82" i="1"/>
  <c r="H82" i="1"/>
  <c r="G82" i="1"/>
  <c r="F82" i="1"/>
  <c r="E82" i="1"/>
  <c r="D82" i="1"/>
  <c r="C82" i="1"/>
  <c r="K81" i="1"/>
  <c r="J81" i="1"/>
  <c r="I81" i="1"/>
  <c r="H81" i="1"/>
  <c r="G81" i="1"/>
  <c r="F81" i="1"/>
  <c r="E81" i="1"/>
  <c r="D81" i="1"/>
  <c r="C81" i="1"/>
  <c r="K80" i="1"/>
  <c r="J80" i="1"/>
  <c r="I80" i="1"/>
  <c r="H80" i="1"/>
  <c r="G80" i="1"/>
  <c r="F80" i="1"/>
  <c r="E80" i="1"/>
  <c r="D80" i="1"/>
  <c r="C80" i="1"/>
  <c r="C78" i="1"/>
  <c r="K77" i="1"/>
  <c r="J77" i="1"/>
  <c r="I77" i="1"/>
  <c r="H77" i="1"/>
  <c r="G77" i="1"/>
  <c r="F77" i="1"/>
  <c r="E77" i="1"/>
  <c r="D77" i="1"/>
  <c r="C77" i="1"/>
  <c r="C76" i="1"/>
  <c r="K75" i="1"/>
  <c r="J75" i="1"/>
  <c r="I75" i="1"/>
  <c r="H75" i="1"/>
  <c r="G75" i="1"/>
  <c r="F75" i="1"/>
  <c r="E75" i="1"/>
  <c r="D75" i="1"/>
  <c r="C75" i="1"/>
  <c r="C74" i="1"/>
  <c r="K73" i="1"/>
  <c r="J73" i="1"/>
  <c r="I73" i="1"/>
  <c r="H73" i="1"/>
  <c r="G73" i="1"/>
  <c r="F73" i="1"/>
  <c r="E73" i="1"/>
  <c r="D73" i="1"/>
  <c r="C73" i="1"/>
  <c r="K72" i="1"/>
  <c r="K93" i="1" s="1"/>
  <c r="K92" i="1" s="1"/>
  <c r="J72" i="1"/>
  <c r="J93" i="1" s="1"/>
  <c r="J92" i="1" s="1"/>
  <c r="I72" i="1"/>
  <c r="I93" i="1" s="1"/>
  <c r="I92" i="1" s="1"/>
  <c r="H72" i="1"/>
  <c r="H93" i="1" s="1"/>
  <c r="H92" i="1" s="1"/>
  <c r="G72" i="1"/>
  <c r="G93" i="1" s="1"/>
  <c r="G92" i="1" s="1"/>
  <c r="F72" i="1"/>
  <c r="F93" i="1" s="1"/>
  <c r="F92" i="1" s="1"/>
  <c r="E72" i="1"/>
  <c r="E93" i="1" s="1"/>
  <c r="E92" i="1" s="1"/>
  <c r="D72" i="1"/>
  <c r="D93" i="1" s="1"/>
  <c r="C72" i="1"/>
  <c r="K71" i="1"/>
  <c r="J71" i="1"/>
  <c r="I71" i="1"/>
  <c r="H71" i="1"/>
  <c r="G71" i="1"/>
  <c r="F71" i="1"/>
  <c r="E71" i="1"/>
  <c r="D71" i="1"/>
  <c r="C71" i="1"/>
  <c r="C65" i="1"/>
  <c r="K64" i="1"/>
  <c r="J64" i="1"/>
  <c r="I64" i="1"/>
  <c r="H64" i="1"/>
  <c r="G64" i="1"/>
  <c r="F64" i="1"/>
  <c r="E64" i="1"/>
  <c r="D64" i="1"/>
  <c r="C64" i="1"/>
  <c r="C63" i="1"/>
  <c r="K62" i="1"/>
  <c r="J62" i="1"/>
  <c r="I62" i="1"/>
  <c r="H62" i="1"/>
  <c r="G62" i="1"/>
  <c r="F62" i="1"/>
  <c r="D62" i="1"/>
  <c r="C62" i="1"/>
  <c r="C61" i="1"/>
  <c r="K60" i="1"/>
  <c r="J60" i="1"/>
  <c r="I60" i="1"/>
  <c r="H60" i="1"/>
  <c r="G60" i="1"/>
  <c r="F60" i="1"/>
  <c r="E60" i="1"/>
  <c r="D60" i="1"/>
  <c r="C60" i="1"/>
  <c r="C59" i="1"/>
  <c r="K58" i="1"/>
  <c r="J58" i="1"/>
  <c r="I58" i="1"/>
  <c r="H58" i="1"/>
  <c r="G58" i="1"/>
  <c r="F58" i="1"/>
  <c r="E58" i="1"/>
  <c r="D58" i="1"/>
  <c r="C58" i="1"/>
  <c r="C57" i="1"/>
  <c r="K56" i="1"/>
  <c r="J56" i="1"/>
  <c r="I56" i="1"/>
  <c r="H56" i="1"/>
  <c r="G56" i="1"/>
  <c r="F56" i="1"/>
  <c r="E56" i="1"/>
  <c r="D56" i="1"/>
  <c r="C56" i="1"/>
  <c r="C55" i="1"/>
  <c r="K54" i="1"/>
  <c r="J54" i="1"/>
  <c r="I54" i="1"/>
  <c r="H54" i="1"/>
  <c r="G54" i="1"/>
  <c r="F54" i="1"/>
  <c r="E54" i="1"/>
  <c r="D54" i="1"/>
  <c r="C54" i="1"/>
  <c r="C53" i="1"/>
  <c r="K52" i="1"/>
  <c r="J52" i="1"/>
  <c r="I52" i="1"/>
  <c r="H52" i="1"/>
  <c r="G52" i="1"/>
  <c r="F52" i="1"/>
  <c r="E52" i="1"/>
  <c r="D52" i="1"/>
  <c r="C52" i="1"/>
  <c r="C51" i="1"/>
  <c r="K50" i="1"/>
  <c r="J50" i="1"/>
  <c r="I50" i="1"/>
  <c r="H50" i="1"/>
  <c r="G50" i="1"/>
  <c r="F50" i="1"/>
  <c r="E50" i="1"/>
  <c r="D50" i="1"/>
  <c r="C50" i="1"/>
  <c r="K49" i="1"/>
  <c r="K68" i="1" s="1"/>
  <c r="J49" i="1"/>
  <c r="J68" i="1" s="1"/>
  <c r="I49" i="1"/>
  <c r="I68" i="1" s="1"/>
  <c r="H49" i="1"/>
  <c r="H68" i="1" s="1"/>
  <c r="G49" i="1"/>
  <c r="G68" i="1" s="1"/>
  <c r="F49" i="1"/>
  <c r="F68" i="1" s="1"/>
  <c r="E49" i="1"/>
  <c r="E68" i="1" s="1"/>
  <c r="D49" i="1"/>
  <c r="D68" i="1" s="1"/>
  <c r="C49" i="1"/>
  <c r="K48" i="1"/>
  <c r="K67" i="1" s="1"/>
  <c r="K66" i="1" s="1"/>
  <c r="J48" i="1"/>
  <c r="J67" i="1" s="1"/>
  <c r="J66" i="1" s="1"/>
  <c r="I48" i="1"/>
  <c r="I67" i="1" s="1"/>
  <c r="H48" i="1"/>
  <c r="H67" i="1" s="1"/>
  <c r="G48" i="1"/>
  <c r="G67" i="1" s="1"/>
  <c r="G66" i="1" s="1"/>
  <c r="F48" i="1"/>
  <c r="F67" i="1" s="1"/>
  <c r="F66" i="1" s="1"/>
  <c r="E48" i="1"/>
  <c r="E67" i="1" s="1"/>
  <c r="D48" i="1"/>
  <c r="C48" i="1" s="1"/>
  <c r="C47" i="1" s="1"/>
  <c r="K47" i="1"/>
  <c r="J47" i="1"/>
  <c r="I47" i="1"/>
  <c r="H47" i="1"/>
  <c r="G47" i="1"/>
  <c r="F47" i="1"/>
  <c r="E47" i="1"/>
  <c r="D47" i="1"/>
  <c r="K43" i="1"/>
  <c r="J43" i="1"/>
  <c r="I43" i="1"/>
  <c r="H43" i="1"/>
  <c r="G43" i="1"/>
  <c r="F43" i="1"/>
  <c r="E43" i="1"/>
  <c r="D43" i="1"/>
  <c r="C43" i="1" s="1"/>
  <c r="C41" i="1"/>
  <c r="K40" i="1"/>
  <c r="J40" i="1"/>
  <c r="I40" i="1"/>
  <c r="H40" i="1"/>
  <c r="G40" i="1"/>
  <c r="F40" i="1"/>
  <c r="E40" i="1"/>
  <c r="D40" i="1"/>
  <c r="C40" i="1"/>
  <c r="K39" i="1"/>
  <c r="J39" i="1"/>
  <c r="I39" i="1"/>
  <c r="H39" i="1"/>
  <c r="G39" i="1"/>
  <c r="F39" i="1"/>
  <c r="E39" i="1"/>
  <c r="D39" i="1"/>
  <c r="C39" i="1"/>
  <c r="K38" i="1"/>
  <c r="J38" i="1"/>
  <c r="I38" i="1"/>
  <c r="H38" i="1"/>
  <c r="G38" i="1"/>
  <c r="F38" i="1"/>
  <c r="E38" i="1"/>
  <c r="D38" i="1"/>
  <c r="C38" i="1" s="1"/>
  <c r="C37" i="1"/>
  <c r="K36" i="1"/>
  <c r="J36" i="1"/>
  <c r="I36" i="1"/>
  <c r="H36" i="1"/>
  <c r="G36" i="1"/>
  <c r="F36" i="1"/>
  <c r="E36" i="1"/>
  <c r="D36" i="1"/>
  <c r="C36" i="1"/>
  <c r="C35" i="1"/>
  <c r="C34" i="1"/>
  <c r="K33" i="1"/>
  <c r="J33" i="1"/>
  <c r="I33" i="1"/>
  <c r="H33" i="1"/>
  <c r="G33" i="1"/>
  <c r="F33" i="1"/>
  <c r="E33" i="1"/>
  <c r="D33" i="1"/>
  <c r="C33" i="1"/>
  <c r="K32" i="1"/>
  <c r="K101" i="1" s="1"/>
  <c r="J32" i="1"/>
  <c r="J101" i="1" s="1"/>
  <c r="I32" i="1"/>
  <c r="I101" i="1" s="1"/>
  <c r="H32" i="1"/>
  <c r="H101" i="1" s="1"/>
  <c r="G32" i="1"/>
  <c r="G101" i="1" s="1"/>
  <c r="F32" i="1"/>
  <c r="F101" i="1" s="1"/>
  <c r="E32" i="1"/>
  <c r="E101" i="1" s="1"/>
  <c r="D32" i="1"/>
  <c r="D101" i="1" s="1"/>
  <c r="K31" i="1"/>
  <c r="J31" i="1"/>
  <c r="I31" i="1"/>
  <c r="H31" i="1"/>
  <c r="G31" i="1"/>
  <c r="F31" i="1"/>
  <c r="E31" i="1"/>
  <c r="D31" i="1"/>
  <c r="C31" i="1"/>
  <c r="K30" i="1"/>
  <c r="J30" i="1"/>
  <c r="I30" i="1"/>
  <c r="H30" i="1"/>
  <c r="G30" i="1"/>
  <c r="F30" i="1"/>
  <c r="E30" i="1"/>
  <c r="D30" i="1"/>
  <c r="C28" i="1"/>
  <c r="K27" i="1"/>
  <c r="J27" i="1"/>
  <c r="I27" i="1"/>
  <c r="H27" i="1"/>
  <c r="G27" i="1"/>
  <c r="F27" i="1"/>
  <c r="E27" i="1"/>
  <c r="D27" i="1"/>
  <c r="C27" i="1"/>
  <c r="C25" i="1"/>
  <c r="K24" i="1"/>
  <c r="J24" i="1"/>
  <c r="I24" i="1"/>
  <c r="H24" i="1"/>
  <c r="G24" i="1"/>
  <c r="F24" i="1"/>
  <c r="E24" i="1"/>
  <c r="D24" i="1"/>
  <c r="C24" i="1"/>
  <c r="C23" i="1"/>
  <c r="K22" i="1"/>
  <c r="J22" i="1"/>
  <c r="I22" i="1"/>
  <c r="H22" i="1"/>
  <c r="G22" i="1"/>
  <c r="F22" i="1"/>
  <c r="E22" i="1"/>
  <c r="D22" i="1"/>
  <c r="C21" i="1"/>
  <c r="K20" i="1"/>
  <c r="J20" i="1"/>
  <c r="I20" i="1"/>
  <c r="H20" i="1"/>
  <c r="G20" i="1"/>
  <c r="F20" i="1"/>
  <c r="E20" i="1"/>
  <c r="D20" i="1"/>
  <c r="C20" i="1"/>
  <c r="C19" i="1"/>
  <c r="K18" i="1"/>
  <c r="J18" i="1"/>
  <c r="I18" i="1"/>
  <c r="H18" i="1"/>
  <c r="G18" i="1"/>
  <c r="F18" i="1"/>
  <c r="E18" i="1"/>
  <c r="D18" i="1"/>
  <c r="C18" i="1"/>
  <c r="C17" i="1"/>
  <c r="K16" i="1"/>
  <c r="J16" i="1"/>
  <c r="I16" i="1"/>
  <c r="H16" i="1"/>
  <c r="G16" i="1"/>
  <c r="F16" i="1"/>
  <c r="E16" i="1"/>
  <c r="D16" i="1"/>
  <c r="C16" i="1"/>
  <c r="K15" i="1"/>
  <c r="K44" i="1" s="1"/>
  <c r="K42" i="1" s="1"/>
  <c r="J15" i="1"/>
  <c r="J105" i="1" s="1"/>
  <c r="J104" i="1" s="1"/>
  <c r="I15" i="1"/>
  <c r="I44" i="1" s="1"/>
  <c r="I42" i="1" s="1"/>
  <c r="H15" i="1"/>
  <c r="H44" i="1" s="1"/>
  <c r="H42" i="1" s="1"/>
  <c r="G15" i="1"/>
  <c r="G44" i="1" s="1"/>
  <c r="G42" i="1" s="1"/>
  <c r="F15" i="1"/>
  <c r="F105" i="1" s="1"/>
  <c r="F104" i="1" s="1"/>
  <c r="E15" i="1"/>
  <c r="E44" i="1" s="1"/>
  <c r="E42" i="1" s="1"/>
  <c r="D15" i="1"/>
  <c r="D44" i="1" s="1"/>
  <c r="C15" i="1"/>
  <c r="K14" i="1"/>
  <c r="J14" i="1"/>
  <c r="I14" i="1"/>
  <c r="H14" i="1"/>
  <c r="G14" i="1"/>
  <c r="F14" i="1"/>
  <c r="E14" i="1"/>
  <c r="D14" i="1"/>
  <c r="C14" i="1"/>
  <c r="C13" i="1"/>
  <c r="K12" i="1"/>
  <c r="J12" i="1"/>
  <c r="I12" i="1"/>
  <c r="H12" i="1"/>
  <c r="G12" i="1"/>
  <c r="F12" i="1"/>
  <c r="D12" i="1"/>
  <c r="C12" i="1"/>
  <c r="C10" i="1"/>
  <c r="C9" i="1" s="1"/>
  <c r="K9" i="1"/>
  <c r="J9" i="1"/>
  <c r="I9" i="1"/>
  <c r="H9" i="1"/>
  <c r="G9" i="1"/>
  <c r="F9" i="1"/>
  <c r="E9" i="1"/>
  <c r="D9" i="1"/>
  <c r="E98" i="1" l="1"/>
  <c r="I98" i="1"/>
  <c r="E66" i="1"/>
  <c r="I66" i="1"/>
  <c r="C68" i="1"/>
  <c r="F97" i="1"/>
  <c r="F94" i="1" s="1"/>
  <c r="F98" i="1"/>
  <c r="J97" i="1"/>
  <c r="J94" i="1" s="1"/>
  <c r="J98" i="1"/>
  <c r="C93" i="1"/>
  <c r="C92" i="1" s="1"/>
  <c r="D92" i="1"/>
  <c r="G98" i="1"/>
  <c r="G97" i="1"/>
  <c r="G94" i="1" s="1"/>
  <c r="K98" i="1"/>
  <c r="D42" i="1"/>
  <c r="D98" i="1"/>
  <c r="C101" i="1"/>
  <c r="C98" i="1" s="1"/>
  <c r="H98" i="1"/>
  <c r="H66" i="1"/>
  <c r="F44" i="1"/>
  <c r="F42" i="1" s="1"/>
  <c r="J44" i="1"/>
  <c r="J42" i="1" s="1"/>
  <c r="G105" i="1"/>
  <c r="G104" i="1" s="1"/>
  <c r="K105" i="1"/>
  <c r="K104" i="1" s="1"/>
  <c r="C32" i="1"/>
  <c r="C30" i="1" s="1"/>
  <c r="D105" i="1"/>
  <c r="H105" i="1"/>
  <c r="H104" i="1" s="1"/>
  <c r="C107" i="1"/>
  <c r="C106" i="1" s="1"/>
  <c r="D67" i="1"/>
  <c r="D102" i="1"/>
  <c r="E105" i="1"/>
  <c r="E104" i="1" s="1"/>
  <c r="I105" i="1"/>
  <c r="I104" i="1" s="1"/>
  <c r="C42" i="1" l="1"/>
  <c r="I97" i="1"/>
  <c r="I94" i="1" s="1"/>
  <c r="C44" i="1"/>
  <c r="C105" i="1"/>
  <c r="C104" i="1" s="1"/>
  <c r="D104" i="1"/>
  <c r="D97" i="1"/>
  <c r="K97" i="1"/>
  <c r="K94" i="1" s="1"/>
  <c r="E97" i="1"/>
  <c r="E94" i="1" s="1"/>
  <c r="C67" i="1"/>
  <c r="C66" i="1" s="1"/>
  <c r="D66" i="1"/>
  <c r="H97" i="1"/>
  <c r="H94" i="1" s="1"/>
  <c r="D94" i="1" l="1"/>
  <c r="C97" i="1"/>
  <c r="C94" i="1" s="1"/>
</calcChain>
</file>

<file path=xl/sharedStrings.xml><?xml version="1.0" encoding="utf-8"?>
<sst xmlns="http://schemas.openxmlformats.org/spreadsheetml/2006/main" count="215" uniqueCount="90">
  <si>
    <t xml:space="preserve">Программные мероприятия,
объем финансирования муниципальной программы «Развитие гражданского общества в городе Сургуте на период до 2030 года»
</t>
  </si>
  <si>
    <t>Наименование</t>
  </si>
  <si>
    <t>Источники финансирования</t>
  </si>
  <si>
    <t>Объем финансирования (всего, руб.)</t>
  </si>
  <si>
    <t>В том числе по годам</t>
  </si>
  <si>
    <t>Ответственный (администратор                        или соадминистратор)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</si>
  <si>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</si>
  <si>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</si>
  <si>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</si>
  <si>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</si>
  <si>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</si>
  <si>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</si>
  <si>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</si>
  <si>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</si>
  <si>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Цель программы: создание условий для развития гражданского общества в городе Сургуте</t>
  </si>
  <si>
    <t>Подпрограмма 1. «Взаимодействие органов местного самоуправления с институтами гражданского общества в решении вопросов местного значения»</t>
  </si>
  <si>
    <t>Задача 1. Повышение эффективности взаимодействия органов местного самоуправления с гражданами в реализации социально значимых инициатив (мероприятий)</t>
  </si>
  <si>
    <t xml:space="preserve">Основное мероприятие 1.1.1. Обеспечение выполнения функций муниципального казенного учреждения «Наш город» в рамках комплексной работы с населением (Целевой показатель № 1,3,4)
</t>
  </si>
  <si>
    <t xml:space="preserve">всего,
в том числе
</t>
  </si>
  <si>
    <t>за счет средств местного бюджета</t>
  </si>
  <si>
    <t xml:space="preserve">всего, 
в том числе
</t>
  </si>
  <si>
    <t>Основное мероприятие 1.1.3. Организация выполнения отдельных функций                                по содержанию объектов муниципального казенного учреждения «Наш город» (Целевой показатель № 1)</t>
  </si>
  <si>
    <t>всего, 
в том числе</t>
  </si>
  <si>
    <t xml:space="preserve">Задача 2. Совершенствование системы изучения и формирования общественного мнения (информирование населения)  по актуальным вопросам жизнеобеспечения, предоставление органам местного самоуправления аналитической информации о ситуации в городе
</t>
  </si>
  <si>
    <t>Задача 3. Совершенствование механизма поддержки территориальных общественных самоуправлений и вовлечение граждан по месту жительства в решение вопросов местного значения</t>
  </si>
  <si>
    <t xml:space="preserve">Основное мероприятие 1.3.1. Финансовая, имущественная, информационная, консультационная поддержка деятельности территориальных общественных самоуправлений (Целевой показатель № 4)
</t>
  </si>
  <si>
    <t>Мероприятие 1.3.1.1.                     Иные расходы на реализацию мероприятий  муниципальной программы (аренда части нежилого помещения, закупка основных средств)</t>
  </si>
  <si>
    <t>Мероприятие 1.3.1.2. Предоставление субсидий территориальным общественным самоуправлениям                                                                                                                          на осуществление собственных инициатив по вопросам местного значения</t>
  </si>
  <si>
    <t xml:space="preserve">Всего 
по подпрограмме 1 «Взаимодействие органов местного самоуправления 
с институтами гражданского общества в решении вопросов местного значения»
</t>
  </si>
  <si>
    <t>х</t>
  </si>
  <si>
    <t>Подпрограмма 2. «Создание условий для расширения доступа населения к информации о деятельности органов местного самоуправления»</t>
  </si>
  <si>
    <t>Задача 4. Поддержание информационной открытости власти и развитие форм и каналов общественных коммуникаций</t>
  </si>
  <si>
    <t>Основное мероприятие 2.4.1. Подготовка и размещение информации о деятельности органов местного самоуправления, поддержка 
и развитие социальной рекламы                                                                                                                                         и издательской деятельности (Целевой показатель № 5)</t>
  </si>
  <si>
    <t xml:space="preserve">за счет межбюд-жетных трансфертов 
из федерального бюджета
</t>
  </si>
  <si>
    <t xml:space="preserve">Мероприятие 2.4.1.1.                                                                             Организация и проведение специализированных форумов, конкурсов
</t>
  </si>
  <si>
    <t xml:space="preserve">за счет межбюджетных трансфертов 
из федерального бюджета
</t>
  </si>
  <si>
    <t xml:space="preserve">муниципальное казенное учреждение «Хозяйственно-эксплуатационное управление» </t>
  </si>
  <si>
    <t xml:space="preserve">Мероприятие 2.4.1.6.                                                            Создание 
и реализация проектов социальной рекламы
</t>
  </si>
  <si>
    <t>Основное мероприятие 2.4.2. Правовое просвещение                        и информирование жителей города в сфере защиты прав потребителей (Целевой показатель № 1)</t>
  </si>
  <si>
    <t>отдел потребительского рынка и защиты прав потребителей</t>
  </si>
  <si>
    <t xml:space="preserve">Всего 
по подпрограмме 2                «Создание условий 
для расширения доступа населения к информации 
о деятельности органов местного самоуправления»
</t>
  </si>
  <si>
    <t xml:space="preserve">всего, 
в том числе:
</t>
  </si>
  <si>
    <t>Подпрограмма 3. «Поддержка социально ориентированных некоммерческих организаций»</t>
  </si>
  <si>
    <t>Задача 5. Содействие формированию открытой и конкурентной системы поддержки социально ориентированных некоммерческих организаций</t>
  </si>
  <si>
    <t>Основное мероприятие 3.5.1. Оказание финансовой поддержки социально ориентированным некоммерческим организациям путем предоставления субсидий, грантов в форме субсидий (Целевой показатель № 6)</t>
  </si>
  <si>
    <t xml:space="preserve">Мероприятие 3.5.1.1.                               Проведение конкурса 
на предоставление грантов 
в форме субсидий некоммерческим организациям 
в целях поддержки общественно значимых инициатив
</t>
  </si>
  <si>
    <t xml:space="preserve">Основное мероприятие 3.6.1.                        Оказание поддержки деятельности социально ориентированных некоммерческих организаций (Целевой показатель № 1)
</t>
  </si>
  <si>
    <t>Мероприятие 3.6.1.2.                                                            Проведение городской выставки социальных проектов некоммерческих организаций</t>
  </si>
  <si>
    <t>Мероприятие 3.6.1.3.                                                                       Проведение городских мероприятий (конференций, круглых столов, встреч)                                                                                                                   с участием социально ориентированных некоммерческих организаций</t>
  </si>
  <si>
    <t>Всего по подпрограмме 3 «Поддержка социально ориентированных некоммерческих организаций»</t>
  </si>
  <si>
    <t>Общий объем финансирования 
на реализацию программы – всего, в том числе</t>
  </si>
  <si>
    <t>за счет межбюджетных трансфертов из федерального бюджета</t>
  </si>
  <si>
    <t xml:space="preserve">за счет средств местного бюджета </t>
  </si>
  <si>
    <t>Объем финансирования соадминистратора – департамента архитектуры 
и градостроительства</t>
  </si>
  <si>
    <t>Объем финансирования соадминистратора – отдела потребительского рынка                          и защиты прав потребителей</t>
  </si>
  <si>
    <t>Мероприятие 2.4.1.5. Материально-техническое обеспечение деятельности 
по осуществлению отдельных государственных полномочий 
по составлению (изменению) списков кандидатов                                                                                        в присяжные заседатели федеральных судов общей юрисдикции                                           в Российской Федерации</t>
  </si>
  <si>
    <t xml:space="preserve">Мероприятие 2.4.1.7.                                                            Создание и реализация презентационных 
и краеведческих издательских проектов
</t>
  </si>
  <si>
    <t>Задача 6. Содействие повышению эффективности и профессионализма в деятельности социально ориентированных некоммерческих организаций; распространение лучших практик социально ориентированных                                                                                                                                                                                                                                             некоммерческих организаций; привлечение социально ориентированных некоммерческих организаций к реализации городских мероприятий</t>
  </si>
  <si>
    <t>всего,                                            в том числе</t>
  </si>
  <si>
    <t>всего,                                         в том числе</t>
  </si>
  <si>
    <t>всего,                                           в том числе</t>
  </si>
  <si>
    <t>всего,                                       в том числе</t>
  </si>
  <si>
    <t>всего,                                                в том числе</t>
  </si>
  <si>
    <t>Объем финансирования соадминистратора – муниципального казённого учреждения «Хозяйственно – эксплуатационное управление»</t>
  </si>
  <si>
    <t>Мероприятие 1.1.3.4. Организация выполнения работ по благоустройству территорий муниципального казённого учреждения                                                            «Наш город»</t>
  </si>
  <si>
    <t xml:space="preserve">за счет             межбюджетных трансфертов 
из федерального бюджета
</t>
  </si>
  <si>
    <t>Мероприятие  1.1.3.1. Организация выполнения отдельных функций                                 по эксплуатации зданий, сооружений, инженерных систем муниципального казённого учреждения «Наш город»</t>
  </si>
  <si>
    <t>Основное мероприятие 1.1.4. 
Развитие форм непосредственного осуществления населением местного самоуправления                                         и участие населения                                                                        в осуществлении местного самоуправления                             (за исключением предусмотренных статьями                  22-24, 25.1, 27.1 Федерального закона от 06.10.2003 № 131-ФЗ  «Об общих принципах организации местного самоуправления в Российской Федерации»)                              (Целевой показатель № 7)</t>
  </si>
  <si>
    <t>Мероприятие 1.1.3.2. Организация выполнения отдельных функций                             по текущему ремонту зданий, сооружений, помещений, инженерных систем муниципального казённого учреждения «Наш город»</t>
  </si>
  <si>
    <t xml:space="preserve">Основное мероприятие 1.2.1. Организация социологических исследований и информирование населения города по социально значимым вопросам                                                      (Целевой показатель № 3)
</t>
  </si>
  <si>
    <t xml:space="preserve">Основное мероприятие 1.1.2. Проект для детей и подростков                                                         по месту жительства «ТехноСфера»                                                                                                    (Целевой показатель № 2)
</t>
  </si>
  <si>
    <t xml:space="preserve">Мероприятие 3.6.1.1.                Оказание поддержки в области подготовки, дополнительного профессионального образования работников и добровольцев (волонтеров) социально ориентированных некоммерческих организаций
</t>
  </si>
  <si>
    <t>департамент массовых коммуникаций и аналитики</t>
  </si>
  <si>
    <t>Мероприятие 3.6.1.4. Оказание информационной и консультационной поддержки социально ориентированным некоммерческим организациям</t>
  </si>
  <si>
    <t>Мероприятие 3.6.1.5. Оказание имущественной поддержки социально ориентированным некоммерческим организациям</t>
  </si>
  <si>
    <t>Мероприятие 3.5.1.2. Предоставление субсидий 
на возмещение затрат по оплате отдельных коммунальных услуг и услуг за содержание и текущий ремонт общего имущества в многоквартирном доме социально  ориентированным некоммерческим организациям, объединяющим инвалидов и защищающим их права и интересы, предоставляющим услуги для инвалидов по проведению культурно-досуговых мероприятий и спортивной реабилитации</t>
  </si>
  <si>
    <t xml:space="preserve">за счет межбюджетных трансфертов 
из окружного бюджета
</t>
  </si>
  <si>
    <t>за счет межбюджетных трансфертов из окружного бюджета</t>
  </si>
  <si>
    <t xml:space="preserve">Мероприятие 2.4.1.3.                 Подготовка и издание еженедельной городской газеты «Сургутские ведомости»
</t>
  </si>
  <si>
    <t xml:space="preserve">Мероприятие 2.4.1.2. Информационное обеспечение деятельности органов местного самоуправления  в средствах массовой информации
</t>
  </si>
  <si>
    <t xml:space="preserve">Мероприятие 2.4.1.4.
Осуществление отдельных государственных полномочий 
по составлению (изменению) списков кандидатов                                                                                   в присяжные заседатели федеральных судов общей юрисдикции в Российской Федерации
</t>
  </si>
  <si>
    <t>Мероприятие 1.1.3.3. Организация выполнения отдельных функций по капитальному ремонту зданий, сооружений, помещений, инженерных систем муниципального казённого учреждения «Наш город»</t>
  </si>
  <si>
    <t>департамент культуры и молодёжной политики</t>
  </si>
  <si>
    <t>департамент архитектуры и градостроительства</t>
  </si>
  <si>
    <t>Основное мероприятие 1.4.1. Реализация инициативных проектов (Целевой показатель № 8)</t>
  </si>
  <si>
    <t>Мероприятие 1.4.1.1. ТОС в каждый двор</t>
  </si>
  <si>
    <t xml:space="preserve">Объем финансирования соадминистратора –                                  департамента культуры и молодёжной политики </t>
  </si>
  <si>
    <t>Мероприятие 3.5.1.3. Предоставление социально ориентированным некоммерческим организациям субсидии на возмещение затрат по приобретению проездных билетов</t>
  </si>
  <si>
    <t>Объем финансирования администратора  – департамента массовых коммуникаций и аналитики</t>
  </si>
  <si>
    <t xml:space="preserve">Приложение 1                                                                                                                                                     к постановлению                                                                  Администрации города                                                                                                                             от _______________ № _________			
	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</si>
</sst>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%"/>
  </numFmts>
  <fonts count="9" x14ac:knownFonts="1">
    <font>
      <sz val="11"/>
      <color theme="1"/>
      <name val="Arial"/>
      <family val="2"/>
      <scheme val="minor"/>
    </font>
    <font>
      <sz val="10"/>
      <name val="Calibri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sz val="11"/>
      <name val="Arial"/>
      <family val="2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Fill="1" applyBorder="1" applyAlignment="1">
      <alignment horizontal="left" vertical="top" wrapText="1" shrinkToFit="1"/>
    </xf>
    <xf numFmtId="0" fontId="2" fillId="0" borderId="0" xfId="0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4" fontId="4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4" fontId="4" fillId="0" borderId="2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4" fillId="0" borderId="2" xfId="0" applyFont="1" applyFill="1" applyBorder="1" applyAlignment="1">
      <alignment vertical="top" wrapText="1" shrinkToFit="1"/>
    </xf>
    <xf numFmtId="0" fontId="5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" fontId="2" fillId="0" borderId="0" xfId="0" applyNumberFormat="1" applyFont="1" applyFill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4" fontId="1" fillId="0" borderId="0" xfId="0" applyNumberFormat="1" applyFont="1" applyFill="1" applyAlignment="1">
      <alignment horizontal="center"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Alignment="1">
      <alignment vertical="top" wrapText="1" shrinkToFit="1"/>
    </xf>
    <xf numFmtId="4" fontId="1" fillId="0" borderId="0" xfId="0" applyNumberFormat="1" applyFont="1" applyFill="1" applyAlignment="1">
      <alignment horizontal="right" vertical="top"/>
    </xf>
    <xf numFmtId="4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4" fontId="5" fillId="0" borderId="0" xfId="0" applyNumberFormat="1" applyFont="1" applyFill="1" applyBorder="1" applyAlignment="1">
      <alignment vertical="top"/>
    </xf>
    <xf numFmtId="2" fontId="4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 shrinkToFi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horizontal="right" vertical="top"/>
    </xf>
    <xf numFmtId="10" fontId="1" fillId="0" borderId="0" xfId="0" applyNumberFormat="1" applyFont="1" applyFill="1" applyAlignment="1">
      <alignment vertical="top"/>
    </xf>
    <xf numFmtId="0" fontId="4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 shrinkToFit="1"/>
    </xf>
    <xf numFmtId="0" fontId="4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top"/>
    </xf>
    <xf numFmtId="4" fontId="4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left" vertical="top" wrapText="1" shrinkToFit="1"/>
    </xf>
    <xf numFmtId="0" fontId="6" fillId="0" borderId="3" xfId="0" applyFont="1" applyFill="1" applyBorder="1" applyAlignment="1">
      <alignment horizontal="left" vertical="top" wrapText="1" shrinkToFit="1"/>
    </xf>
    <xf numFmtId="0" fontId="6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quotePrefix="1" applyFont="1" applyFill="1" applyBorder="1" applyAlignment="1">
      <alignment horizontal="left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 shrinkToFit="1"/>
    </xf>
    <xf numFmtId="4" fontId="4" fillId="0" borderId="3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imes New Roman/Arial">
      <a:majorFont>
        <a:latin typeface="Times New Roman" panose="02020603050405020304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M1201"/>
  <sheetViews>
    <sheetView tabSelected="1" view="pageBreakPreview" zoomScale="110" zoomScaleNormal="120" zoomScaleSheetLayoutView="110" workbookViewId="0">
      <selection activeCell="A52" sqref="A52:A53"/>
    </sheetView>
  </sheetViews>
  <sheetFormatPr defaultRowHeight="61.5" customHeight="1" x14ac:dyDescent="0.2"/>
  <cols>
    <col min="1" max="1" width="27.5" style="15" customWidth="1"/>
    <col min="2" max="2" width="16.375" style="15" customWidth="1"/>
    <col min="3" max="3" width="19.375" style="21" customWidth="1"/>
    <col min="4" max="10" width="15.875" style="15" customWidth="1"/>
    <col min="11" max="11" width="18.5" style="15" customWidth="1"/>
    <col min="12" max="12" width="19" style="27" customWidth="1"/>
    <col min="13" max="14" width="9" style="10" customWidth="1"/>
    <col min="15" max="15" width="12.75" style="10" customWidth="1"/>
    <col min="16" max="196" width="9" style="10"/>
    <col min="197" max="254" width="8" style="10"/>
    <col min="255" max="255" width="24.125" style="10" customWidth="1"/>
    <col min="256" max="256" width="14.375" style="10" customWidth="1"/>
    <col min="257" max="257" width="17" style="10" customWidth="1"/>
    <col min="258" max="265" width="14" style="10" customWidth="1"/>
    <col min="266" max="266" width="16.25" style="10" customWidth="1"/>
    <col min="267" max="267" width="14" style="10" customWidth="1"/>
    <col min="268" max="268" width="16.75" style="10" customWidth="1"/>
    <col min="269" max="270" width="8" style="10" customWidth="1"/>
    <col min="271" max="271" width="11.25" style="10" bestFit="1" customWidth="1"/>
    <col min="272" max="510" width="8" style="10"/>
    <col min="511" max="511" width="24.125" style="10" customWidth="1"/>
    <col min="512" max="512" width="14.375" style="10" customWidth="1"/>
    <col min="513" max="513" width="17" style="10" customWidth="1"/>
    <col min="514" max="521" width="14" style="10" customWidth="1"/>
    <col min="522" max="522" width="16.25" style="10" customWidth="1"/>
    <col min="523" max="523" width="14" style="10" customWidth="1"/>
    <col min="524" max="524" width="16.75" style="10" customWidth="1"/>
    <col min="525" max="526" width="8" style="10" customWidth="1"/>
    <col min="527" max="527" width="11.25" style="10" bestFit="1" customWidth="1"/>
    <col min="528" max="766" width="8" style="10"/>
    <col min="767" max="767" width="24.125" style="10" customWidth="1"/>
    <col min="768" max="768" width="14.375" style="10" customWidth="1"/>
    <col min="769" max="769" width="17" style="10" customWidth="1"/>
    <col min="770" max="777" width="14" style="10" customWidth="1"/>
    <col min="778" max="778" width="16.25" style="10" customWidth="1"/>
    <col min="779" max="779" width="14" style="10" customWidth="1"/>
    <col min="780" max="780" width="16.75" style="10" customWidth="1"/>
    <col min="781" max="782" width="8" style="10" customWidth="1"/>
    <col min="783" max="783" width="11.25" style="10" bestFit="1" customWidth="1"/>
    <col min="784" max="1022" width="9" style="10"/>
    <col min="1023" max="1023" width="24.125" style="10" customWidth="1"/>
    <col min="1024" max="1024" width="14.375" style="10" customWidth="1"/>
    <col min="1025" max="1025" width="17" style="10" customWidth="1"/>
    <col min="1026" max="1033" width="14" style="10" customWidth="1"/>
    <col min="1034" max="1034" width="16.25" style="10" customWidth="1"/>
    <col min="1035" max="1035" width="14" style="10" customWidth="1"/>
    <col min="1036" max="1036" width="16.75" style="10" customWidth="1"/>
    <col min="1037" max="1038" width="8" style="10" customWidth="1"/>
    <col min="1039" max="1039" width="11.25" style="10" bestFit="1" customWidth="1"/>
    <col min="1040" max="1278" width="8" style="10"/>
    <col min="1279" max="1279" width="24.125" style="10" customWidth="1"/>
    <col min="1280" max="1280" width="14.375" style="10" customWidth="1"/>
    <col min="1281" max="1281" width="17" style="10" customWidth="1"/>
    <col min="1282" max="1289" width="14" style="10" customWidth="1"/>
    <col min="1290" max="1290" width="16.25" style="10" customWidth="1"/>
    <col min="1291" max="1291" width="14" style="10" customWidth="1"/>
    <col min="1292" max="1292" width="16.75" style="10" customWidth="1"/>
    <col min="1293" max="1294" width="8" style="10" customWidth="1"/>
    <col min="1295" max="1295" width="11.25" style="10" bestFit="1" customWidth="1"/>
    <col min="1296" max="1534" width="8" style="10"/>
    <col min="1535" max="1535" width="24.125" style="10" customWidth="1"/>
    <col min="1536" max="1536" width="14.375" style="10" customWidth="1"/>
    <col min="1537" max="1537" width="17" style="10" customWidth="1"/>
    <col min="1538" max="1545" width="14" style="10" customWidth="1"/>
    <col min="1546" max="1546" width="16.25" style="10" customWidth="1"/>
    <col min="1547" max="1547" width="14" style="10" customWidth="1"/>
    <col min="1548" max="1548" width="16.75" style="10" customWidth="1"/>
    <col min="1549" max="1550" width="8" style="10" customWidth="1"/>
    <col min="1551" max="1551" width="11.25" style="10" bestFit="1" customWidth="1"/>
    <col min="1552" max="1790" width="8" style="10"/>
    <col min="1791" max="1791" width="24.125" style="10" customWidth="1"/>
    <col min="1792" max="1792" width="14.375" style="10" customWidth="1"/>
    <col min="1793" max="1793" width="17" style="10" customWidth="1"/>
    <col min="1794" max="1801" width="14" style="10" customWidth="1"/>
    <col min="1802" max="1802" width="16.25" style="10" customWidth="1"/>
    <col min="1803" max="1803" width="14" style="10" customWidth="1"/>
    <col min="1804" max="1804" width="16.75" style="10" customWidth="1"/>
    <col min="1805" max="1806" width="8" style="10" customWidth="1"/>
    <col min="1807" max="1807" width="11.25" style="10" bestFit="1" customWidth="1"/>
    <col min="1808" max="2046" width="9" style="10"/>
    <col min="2047" max="2047" width="24.125" style="10" customWidth="1"/>
    <col min="2048" max="2048" width="14.375" style="10" customWidth="1"/>
    <col min="2049" max="2049" width="17" style="10" customWidth="1"/>
    <col min="2050" max="2057" width="14" style="10" customWidth="1"/>
    <col min="2058" max="2058" width="16.25" style="10" customWidth="1"/>
    <col min="2059" max="2059" width="14" style="10" customWidth="1"/>
    <col min="2060" max="2060" width="16.75" style="10" customWidth="1"/>
    <col min="2061" max="2062" width="8" style="10" customWidth="1"/>
    <col min="2063" max="2063" width="11.25" style="10" bestFit="1" customWidth="1"/>
    <col min="2064" max="2302" width="8" style="10"/>
    <col min="2303" max="2303" width="24.125" style="10" customWidth="1"/>
    <col min="2304" max="2304" width="14.375" style="10" customWidth="1"/>
    <col min="2305" max="2305" width="17" style="10" customWidth="1"/>
    <col min="2306" max="2313" width="14" style="10" customWidth="1"/>
    <col min="2314" max="2314" width="16.25" style="10" customWidth="1"/>
    <col min="2315" max="2315" width="14" style="10" customWidth="1"/>
    <col min="2316" max="2316" width="16.75" style="10" customWidth="1"/>
    <col min="2317" max="2318" width="8" style="10" customWidth="1"/>
    <col min="2319" max="2319" width="11.25" style="10" bestFit="1" customWidth="1"/>
    <col min="2320" max="2558" width="8" style="10"/>
    <col min="2559" max="2559" width="24.125" style="10" customWidth="1"/>
    <col min="2560" max="2560" width="14.375" style="10" customWidth="1"/>
    <col min="2561" max="2561" width="17" style="10" customWidth="1"/>
    <col min="2562" max="2569" width="14" style="10" customWidth="1"/>
    <col min="2570" max="2570" width="16.25" style="10" customWidth="1"/>
    <col min="2571" max="2571" width="14" style="10" customWidth="1"/>
    <col min="2572" max="2572" width="16.75" style="10" customWidth="1"/>
    <col min="2573" max="2574" width="8" style="10" customWidth="1"/>
    <col min="2575" max="2575" width="11.25" style="10" bestFit="1" customWidth="1"/>
    <col min="2576" max="2814" width="8" style="10"/>
    <col min="2815" max="2815" width="24.125" style="10" customWidth="1"/>
    <col min="2816" max="2816" width="14.375" style="10" customWidth="1"/>
    <col min="2817" max="2817" width="17" style="10" customWidth="1"/>
    <col min="2818" max="2825" width="14" style="10" customWidth="1"/>
    <col min="2826" max="2826" width="16.25" style="10" customWidth="1"/>
    <col min="2827" max="2827" width="14" style="10" customWidth="1"/>
    <col min="2828" max="2828" width="16.75" style="10" customWidth="1"/>
    <col min="2829" max="2830" width="8" style="10" customWidth="1"/>
    <col min="2831" max="2831" width="11.25" style="10" bestFit="1" customWidth="1"/>
    <col min="2832" max="3070" width="9" style="10"/>
    <col min="3071" max="3071" width="24.125" style="10" customWidth="1"/>
    <col min="3072" max="3072" width="14.375" style="10" customWidth="1"/>
    <col min="3073" max="3073" width="17" style="10" customWidth="1"/>
    <col min="3074" max="3081" width="14" style="10" customWidth="1"/>
    <col min="3082" max="3082" width="16.25" style="10" customWidth="1"/>
    <col min="3083" max="3083" width="14" style="10" customWidth="1"/>
    <col min="3084" max="3084" width="16.75" style="10" customWidth="1"/>
    <col min="3085" max="3086" width="8" style="10" customWidth="1"/>
    <col min="3087" max="3087" width="11.25" style="10" bestFit="1" customWidth="1"/>
    <col min="3088" max="3326" width="8" style="10"/>
    <col min="3327" max="3327" width="24.125" style="10" customWidth="1"/>
    <col min="3328" max="3328" width="14.375" style="10" customWidth="1"/>
    <col min="3329" max="3329" width="17" style="10" customWidth="1"/>
    <col min="3330" max="3337" width="14" style="10" customWidth="1"/>
    <col min="3338" max="3338" width="16.25" style="10" customWidth="1"/>
    <col min="3339" max="3339" width="14" style="10" customWidth="1"/>
    <col min="3340" max="3340" width="16.75" style="10" customWidth="1"/>
    <col min="3341" max="3342" width="8" style="10" customWidth="1"/>
    <col min="3343" max="3343" width="11.25" style="10" bestFit="1" customWidth="1"/>
    <col min="3344" max="3582" width="8" style="10"/>
    <col min="3583" max="3583" width="24.125" style="10" customWidth="1"/>
    <col min="3584" max="3584" width="14.375" style="10" customWidth="1"/>
    <col min="3585" max="3585" width="17" style="10" customWidth="1"/>
    <col min="3586" max="3593" width="14" style="10" customWidth="1"/>
    <col min="3594" max="3594" width="16.25" style="10" customWidth="1"/>
    <col min="3595" max="3595" width="14" style="10" customWidth="1"/>
    <col min="3596" max="3596" width="16.75" style="10" customWidth="1"/>
    <col min="3597" max="3598" width="8" style="10" customWidth="1"/>
    <col min="3599" max="3599" width="11.25" style="10" bestFit="1" customWidth="1"/>
    <col min="3600" max="3838" width="8" style="10"/>
    <col min="3839" max="3839" width="24.125" style="10" customWidth="1"/>
    <col min="3840" max="3840" width="14.375" style="10" customWidth="1"/>
    <col min="3841" max="3841" width="17" style="10" customWidth="1"/>
    <col min="3842" max="3849" width="14" style="10" customWidth="1"/>
    <col min="3850" max="3850" width="16.25" style="10" customWidth="1"/>
    <col min="3851" max="3851" width="14" style="10" customWidth="1"/>
    <col min="3852" max="3852" width="16.75" style="10" customWidth="1"/>
    <col min="3853" max="3854" width="8" style="10" customWidth="1"/>
    <col min="3855" max="3855" width="11.25" style="10" bestFit="1" customWidth="1"/>
    <col min="3856" max="4094" width="9" style="10"/>
    <col min="4095" max="4095" width="24.125" style="10" customWidth="1"/>
    <col min="4096" max="4096" width="14.375" style="10" customWidth="1"/>
    <col min="4097" max="4097" width="17" style="10" customWidth="1"/>
    <col min="4098" max="4105" width="14" style="10" customWidth="1"/>
    <col min="4106" max="4106" width="16.25" style="10" customWidth="1"/>
    <col min="4107" max="4107" width="14" style="10" customWidth="1"/>
    <col min="4108" max="4108" width="16.75" style="10" customWidth="1"/>
    <col min="4109" max="4110" width="8" style="10" customWidth="1"/>
    <col min="4111" max="4111" width="11.25" style="10" bestFit="1" customWidth="1"/>
    <col min="4112" max="4350" width="8" style="10"/>
    <col min="4351" max="4351" width="24.125" style="10" customWidth="1"/>
    <col min="4352" max="4352" width="14.375" style="10" customWidth="1"/>
    <col min="4353" max="4353" width="17" style="10" customWidth="1"/>
    <col min="4354" max="4361" width="14" style="10" customWidth="1"/>
    <col min="4362" max="4362" width="16.25" style="10" customWidth="1"/>
    <col min="4363" max="4363" width="14" style="10" customWidth="1"/>
    <col min="4364" max="4364" width="16.75" style="10" customWidth="1"/>
    <col min="4365" max="4366" width="8" style="10" customWidth="1"/>
    <col min="4367" max="4367" width="11.25" style="10" bestFit="1" customWidth="1"/>
    <col min="4368" max="4606" width="8" style="10"/>
    <col min="4607" max="4607" width="24.125" style="10" customWidth="1"/>
    <col min="4608" max="4608" width="14.375" style="10" customWidth="1"/>
    <col min="4609" max="4609" width="17" style="10" customWidth="1"/>
    <col min="4610" max="4617" width="14" style="10" customWidth="1"/>
    <col min="4618" max="4618" width="16.25" style="10" customWidth="1"/>
    <col min="4619" max="4619" width="14" style="10" customWidth="1"/>
    <col min="4620" max="4620" width="16.75" style="10" customWidth="1"/>
    <col min="4621" max="4622" width="8" style="10" customWidth="1"/>
    <col min="4623" max="4623" width="11.25" style="10" bestFit="1" customWidth="1"/>
    <col min="4624" max="4862" width="8" style="10"/>
    <col min="4863" max="4863" width="24.125" style="10" customWidth="1"/>
    <col min="4864" max="4864" width="14.375" style="10" customWidth="1"/>
    <col min="4865" max="4865" width="17" style="10" customWidth="1"/>
    <col min="4866" max="4873" width="14" style="10" customWidth="1"/>
    <col min="4874" max="4874" width="16.25" style="10" customWidth="1"/>
    <col min="4875" max="4875" width="14" style="10" customWidth="1"/>
    <col min="4876" max="4876" width="16.75" style="10" customWidth="1"/>
    <col min="4877" max="4878" width="8" style="10" customWidth="1"/>
    <col min="4879" max="4879" width="11.25" style="10" bestFit="1" customWidth="1"/>
    <col min="4880" max="5118" width="9" style="10"/>
    <col min="5119" max="5119" width="24.125" style="10" customWidth="1"/>
    <col min="5120" max="5120" width="14.375" style="10" customWidth="1"/>
    <col min="5121" max="5121" width="17" style="10" customWidth="1"/>
    <col min="5122" max="5129" width="14" style="10" customWidth="1"/>
    <col min="5130" max="5130" width="16.25" style="10" customWidth="1"/>
    <col min="5131" max="5131" width="14" style="10" customWidth="1"/>
    <col min="5132" max="5132" width="16.75" style="10" customWidth="1"/>
    <col min="5133" max="5134" width="8" style="10" customWidth="1"/>
    <col min="5135" max="5135" width="11.25" style="10" bestFit="1" customWidth="1"/>
    <col min="5136" max="5374" width="8" style="10"/>
    <col min="5375" max="5375" width="24.125" style="10" customWidth="1"/>
    <col min="5376" max="5376" width="14.375" style="10" customWidth="1"/>
    <col min="5377" max="5377" width="17" style="10" customWidth="1"/>
    <col min="5378" max="5385" width="14" style="10" customWidth="1"/>
    <col min="5386" max="5386" width="16.25" style="10" customWidth="1"/>
    <col min="5387" max="5387" width="14" style="10" customWidth="1"/>
    <col min="5388" max="5388" width="16.75" style="10" customWidth="1"/>
    <col min="5389" max="5390" width="8" style="10" customWidth="1"/>
    <col min="5391" max="5391" width="11.25" style="10" bestFit="1" customWidth="1"/>
    <col min="5392" max="5630" width="8" style="10"/>
    <col min="5631" max="5631" width="24.125" style="10" customWidth="1"/>
    <col min="5632" max="5632" width="14.375" style="10" customWidth="1"/>
    <col min="5633" max="5633" width="17" style="10" customWidth="1"/>
    <col min="5634" max="5641" width="14" style="10" customWidth="1"/>
    <col min="5642" max="5642" width="16.25" style="10" customWidth="1"/>
    <col min="5643" max="5643" width="14" style="10" customWidth="1"/>
    <col min="5644" max="5644" width="16.75" style="10" customWidth="1"/>
    <col min="5645" max="5646" width="8" style="10" customWidth="1"/>
    <col min="5647" max="5647" width="11.25" style="10" bestFit="1" customWidth="1"/>
    <col min="5648" max="5886" width="8" style="10"/>
    <col min="5887" max="5887" width="24.125" style="10" customWidth="1"/>
    <col min="5888" max="5888" width="14.375" style="10" customWidth="1"/>
    <col min="5889" max="5889" width="17" style="10" customWidth="1"/>
    <col min="5890" max="5897" width="14" style="10" customWidth="1"/>
    <col min="5898" max="5898" width="16.25" style="10" customWidth="1"/>
    <col min="5899" max="5899" width="14" style="10" customWidth="1"/>
    <col min="5900" max="5900" width="16.75" style="10" customWidth="1"/>
    <col min="5901" max="5902" width="8" style="10" customWidth="1"/>
    <col min="5903" max="5903" width="11.25" style="10" bestFit="1" customWidth="1"/>
    <col min="5904" max="6142" width="9" style="10"/>
    <col min="6143" max="6143" width="24.125" style="10" customWidth="1"/>
    <col min="6144" max="6144" width="14.375" style="10" customWidth="1"/>
    <col min="6145" max="6145" width="17" style="10" customWidth="1"/>
    <col min="6146" max="6153" width="14" style="10" customWidth="1"/>
    <col min="6154" max="6154" width="16.25" style="10" customWidth="1"/>
    <col min="6155" max="6155" width="14" style="10" customWidth="1"/>
    <col min="6156" max="6156" width="16.75" style="10" customWidth="1"/>
    <col min="6157" max="6158" width="8" style="10" customWidth="1"/>
    <col min="6159" max="6159" width="11.25" style="10" bestFit="1" customWidth="1"/>
    <col min="6160" max="6398" width="8" style="10"/>
    <col min="6399" max="6399" width="24.125" style="10" customWidth="1"/>
    <col min="6400" max="6400" width="14.375" style="10" customWidth="1"/>
    <col min="6401" max="6401" width="17" style="10" customWidth="1"/>
    <col min="6402" max="6409" width="14" style="10" customWidth="1"/>
    <col min="6410" max="6410" width="16.25" style="10" customWidth="1"/>
    <col min="6411" max="6411" width="14" style="10" customWidth="1"/>
    <col min="6412" max="6412" width="16.75" style="10" customWidth="1"/>
    <col min="6413" max="6414" width="8" style="10" customWidth="1"/>
    <col min="6415" max="6415" width="11.25" style="10" bestFit="1" customWidth="1"/>
    <col min="6416" max="6654" width="8" style="10"/>
    <col min="6655" max="6655" width="24.125" style="10" customWidth="1"/>
    <col min="6656" max="6656" width="14.375" style="10" customWidth="1"/>
    <col min="6657" max="6657" width="17" style="10" customWidth="1"/>
    <col min="6658" max="6665" width="14" style="10" customWidth="1"/>
    <col min="6666" max="6666" width="16.25" style="10" customWidth="1"/>
    <col min="6667" max="6667" width="14" style="10" customWidth="1"/>
    <col min="6668" max="6668" width="16.75" style="10" customWidth="1"/>
    <col min="6669" max="6670" width="8" style="10" customWidth="1"/>
    <col min="6671" max="6671" width="11.25" style="10" bestFit="1" customWidth="1"/>
    <col min="6672" max="6910" width="8" style="10"/>
    <col min="6911" max="6911" width="24.125" style="10" customWidth="1"/>
    <col min="6912" max="6912" width="14.375" style="10" customWidth="1"/>
    <col min="6913" max="6913" width="17" style="10" customWidth="1"/>
    <col min="6914" max="6921" width="14" style="10" customWidth="1"/>
    <col min="6922" max="6922" width="16.25" style="10" customWidth="1"/>
    <col min="6923" max="6923" width="14" style="10" customWidth="1"/>
    <col min="6924" max="6924" width="16.75" style="10" customWidth="1"/>
    <col min="6925" max="6926" width="8" style="10" customWidth="1"/>
    <col min="6927" max="6927" width="11.25" style="10" bestFit="1" customWidth="1"/>
    <col min="6928" max="7166" width="9" style="10"/>
    <col min="7167" max="7167" width="24.125" style="10" customWidth="1"/>
    <col min="7168" max="7168" width="14.375" style="10" customWidth="1"/>
    <col min="7169" max="7169" width="17" style="10" customWidth="1"/>
    <col min="7170" max="7177" width="14" style="10" customWidth="1"/>
    <col min="7178" max="7178" width="16.25" style="10" customWidth="1"/>
    <col min="7179" max="7179" width="14" style="10" customWidth="1"/>
    <col min="7180" max="7180" width="16.75" style="10" customWidth="1"/>
    <col min="7181" max="7182" width="8" style="10" customWidth="1"/>
    <col min="7183" max="7183" width="11.25" style="10" bestFit="1" customWidth="1"/>
    <col min="7184" max="7422" width="8" style="10"/>
    <col min="7423" max="7423" width="24.125" style="10" customWidth="1"/>
    <col min="7424" max="7424" width="14.375" style="10" customWidth="1"/>
    <col min="7425" max="7425" width="17" style="10" customWidth="1"/>
    <col min="7426" max="7433" width="14" style="10" customWidth="1"/>
    <col min="7434" max="7434" width="16.25" style="10" customWidth="1"/>
    <col min="7435" max="7435" width="14" style="10" customWidth="1"/>
    <col min="7436" max="7436" width="16.75" style="10" customWidth="1"/>
    <col min="7437" max="7438" width="8" style="10" customWidth="1"/>
    <col min="7439" max="7439" width="11.25" style="10" bestFit="1" customWidth="1"/>
    <col min="7440" max="7678" width="8" style="10"/>
    <col min="7679" max="7679" width="24.125" style="10" customWidth="1"/>
    <col min="7680" max="7680" width="14.375" style="10" customWidth="1"/>
    <col min="7681" max="7681" width="17" style="10" customWidth="1"/>
    <col min="7682" max="7689" width="14" style="10" customWidth="1"/>
    <col min="7690" max="7690" width="16.25" style="10" customWidth="1"/>
    <col min="7691" max="7691" width="14" style="10" customWidth="1"/>
    <col min="7692" max="7692" width="16.75" style="10" customWidth="1"/>
    <col min="7693" max="7694" width="8" style="10" customWidth="1"/>
    <col min="7695" max="7695" width="11.25" style="10" bestFit="1" customWidth="1"/>
    <col min="7696" max="7934" width="8" style="10"/>
    <col min="7935" max="7935" width="24.125" style="10" customWidth="1"/>
    <col min="7936" max="7936" width="14.375" style="10" customWidth="1"/>
    <col min="7937" max="7937" width="17" style="10" customWidth="1"/>
    <col min="7938" max="7945" width="14" style="10" customWidth="1"/>
    <col min="7946" max="7946" width="16.25" style="10" customWidth="1"/>
    <col min="7947" max="7947" width="14" style="10" customWidth="1"/>
    <col min="7948" max="7948" width="16.75" style="10" customWidth="1"/>
    <col min="7949" max="7950" width="8" style="10" customWidth="1"/>
    <col min="7951" max="7951" width="11.25" style="10" bestFit="1" customWidth="1"/>
    <col min="7952" max="8190" width="9" style="10"/>
    <col min="8191" max="8191" width="24.125" style="10" customWidth="1"/>
    <col min="8192" max="8192" width="14.375" style="10" customWidth="1"/>
    <col min="8193" max="8193" width="17" style="10" customWidth="1"/>
    <col min="8194" max="8201" width="14" style="10" customWidth="1"/>
    <col min="8202" max="8202" width="16.25" style="10" customWidth="1"/>
    <col min="8203" max="8203" width="14" style="10" customWidth="1"/>
    <col min="8204" max="8204" width="16.75" style="10" customWidth="1"/>
    <col min="8205" max="8206" width="8" style="10" customWidth="1"/>
    <col min="8207" max="8207" width="11.25" style="10" bestFit="1" customWidth="1"/>
    <col min="8208" max="8446" width="8" style="10"/>
    <col min="8447" max="8447" width="24.125" style="10" customWidth="1"/>
    <col min="8448" max="8448" width="14.375" style="10" customWidth="1"/>
    <col min="8449" max="8449" width="17" style="10" customWidth="1"/>
    <col min="8450" max="8457" width="14" style="10" customWidth="1"/>
    <col min="8458" max="8458" width="16.25" style="10" customWidth="1"/>
    <col min="8459" max="8459" width="14" style="10" customWidth="1"/>
    <col min="8460" max="8460" width="16.75" style="10" customWidth="1"/>
    <col min="8461" max="8462" width="8" style="10" customWidth="1"/>
    <col min="8463" max="8463" width="11.25" style="10" bestFit="1" customWidth="1"/>
    <col min="8464" max="8702" width="8" style="10"/>
    <col min="8703" max="8703" width="24.125" style="10" customWidth="1"/>
    <col min="8704" max="8704" width="14.375" style="10" customWidth="1"/>
    <col min="8705" max="8705" width="17" style="10" customWidth="1"/>
    <col min="8706" max="8713" width="14" style="10" customWidth="1"/>
    <col min="8714" max="8714" width="16.25" style="10" customWidth="1"/>
    <col min="8715" max="8715" width="14" style="10" customWidth="1"/>
    <col min="8716" max="8716" width="16.75" style="10" customWidth="1"/>
    <col min="8717" max="8718" width="8" style="10" customWidth="1"/>
    <col min="8719" max="8719" width="11.25" style="10" bestFit="1" customWidth="1"/>
    <col min="8720" max="8958" width="8" style="10"/>
    <col min="8959" max="8959" width="24.125" style="10" customWidth="1"/>
    <col min="8960" max="8960" width="14.375" style="10" customWidth="1"/>
    <col min="8961" max="8961" width="17" style="10" customWidth="1"/>
    <col min="8962" max="8969" width="14" style="10" customWidth="1"/>
    <col min="8970" max="8970" width="16.25" style="10" customWidth="1"/>
    <col min="8971" max="8971" width="14" style="10" customWidth="1"/>
    <col min="8972" max="8972" width="16.75" style="10" customWidth="1"/>
    <col min="8973" max="8974" width="8" style="10" customWidth="1"/>
    <col min="8975" max="8975" width="11.25" style="10" bestFit="1" customWidth="1"/>
    <col min="8976" max="9214" width="9" style="10"/>
    <col min="9215" max="9215" width="24.125" style="10" customWidth="1"/>
    <col min="9216" max="9216" width="14.375" style="10" customWidth="1"/>
    <col min="9217" max="9217" width="17" style="10" customWidth="1"/>
    <col min="9218" max="9225" width="14" style="10" customWidth="1"/>
    <col min="9226" max="9226" width="16.25" style="10" customWidth="1"/>
    <col min="9227" max="9227" width="14" style="10" customWidth="1"/>
    <col min="9228" max="9228" width="16.75" style="10" customWidth="1"/>
    <col min="9229" max="9230" width="8" style="10" customWidth="1"/>
    <col min="9231" max="9231" width="11.25" style="10" bestFit="1" customWidth="1"/>
    <col min="9232" max="9470" width="8" style="10"/>
    <col min="9471" max="9471" width="24.125" style="10" customWidth="1"/>
    <col min="9472" max="9472" width="14.375" style="10" customWidth="1"/>
    <col min="9473" max="9473" width="17" style="10" customWidth="1"/>
    <col min="9474" max="9481" width="14" style="10" customWidth="1"/>
    <col min="9482" max="9482" width="16.25" style="10" customWidth="1"/>
    <col min="9483" max="9483" width="14" style="10" customWidth="1"/>
    <col min="9484" max="9484" width="16.75" style="10" customWidth="1"/>
    <col min="9485" max="9486" width="8" style="10" customWidth="1"/>
    <col min="9487" max="9487" width="11.25" style="10" bestFit="1" customWidth="1"/>
    <col min="9488" max="9726" width="8" style="10"/>
    <col min="9727" max="9727" width="24.125" style="10" customWidth="1"/>
    <col min="9728" max="9728" width="14.375" style="10" customWidth="1"/>
    <col min="9729" max="9729" width="17" style="10" customWidth="1"/>
    <col min="9730" max="9737" width="14" style="10" customWidth="1"/>
    <col min="9738" max="9738" width="16.25" style="10" customWidth="1"/>
    <col min="9739" max="9739" width="14" style="10" customWidth="1"/>
    <col min="9740" max="9740" width="16.75" style="10" customWidth="1"/>
    <col min="9741" max="9742" width="8" style="10" customWidth="1"/>
    <col min="9743" max="9743" width="11.25" style="10" bestFit="1" customWidth="1"/>
    <col min="9744" max="9982" width="8" style="10"/>
    <col min="9983" max="9983" width="24.125" style="10" customWidth="1"/>
    <col min="9984" max="9984" width="14.375" style="10" customWidth="1"/>
    <col min="9985" max="9985" width="17" style="10" customWidth="1"/>
    <col min="9986" max="9993" width="14" style="10" customWidth="1"/>
    <col min="9994" max="9994" width="16.25" style="10" customWidth="1"/>
    <col min="9995" max="9995" width="14" style="10" customWidth="1"/>
    <col min="9996" max="9996" width="16.75" style="10" customWidth="1"/>
    <col min="9997" max="9998" width="8" style="10" customWidth="1"/>
    <col min="9999" max="9999" width="11.25" style="10" bestFit="1" customWidth="1"/>
    <col min="10000" max="10238" width="9" style="10"/>
    <col min="10239" max="10239" width="24.125" style="10" customWidth="1"/>
    <col min="10240" max="10240" width="14.375" style="10" customWidth="1"/>
    <col min="10241" max="10241" width="17" style="10" customWidth="1"/>
    <col min="10242" max="10249" width="14" style="10" customWidth="1"/>
    <col min="10250" max="10250" width="16.25" style="10" customWidth="1"/>
    <col min="10251" max="10251" width="14" style="10" customWidth="1"/>
    <col min="10252" max="10252" width="16.75" style="10" customWidth="1"/>
    <col min="10253" max="10254" width="8" style="10" customWidth="1"/>
    <col min="10255" max="10255" width="11.25" style="10" bestFit="1" customWidth="1"/>
    <col min="10256" max="10494" width="8" style="10"/>
    <col min="10495" max="10495" width="24.125" style="10" customWidth="1"/>
    <col min="10496" max="10496" width="14.375" style="10" customWidth="1"/>
    <col min="10497" max="10497" width="17" style="10" customWidth="1"/>
    <col min="10498" max="10505" width="14" style="10" customWidth="1"/>
    <col min="10506" max="10506" width="16.25" style="10" customWidth="1"/>
    <col min="10507" max="10507" width="14" style="10" customWidth="1"/>
    <col min="10508" max="10508" width="16.75" style="10" customWidth="1"/>
    <col min="10509" max="10510" width="8" style="10" customWidth="1"/>
    <col min="10511" max="10511" width="11.25" style="10" bestFit="1" customWidth="1"/>
    <col min="10512" max="10750" width="8" style="10"/>
    <col min="10751" max="10751" width="24.125" style="10" customWidth="1"/>
    <col min="10752" max="10752" width="14.375" style="10" customWidth="1"/>
    <col min="10753" max="10753" width="17" style="10" customWidth="1"/>
    <col min="10754" max="10761" width="14" style="10" customWidth="1"/>
    <col min="10762" max="10762" width="16.25" style="10" customWidth="1"/>
    <col min="10763" max="10763" width="14" style="10" customWidth="1"/>
    <col min="10764" max="10764" width="16.75" style="10" customWidth="1"/>
    <col min="10765" max="10766" width="8" style="10" customWidth="1"/>
    <col min="10767" max="10767" width="11.25" style="10" bestFit="1" customWidth="1"/>
    <col min="10768" max="11006" width="8" style="10"/>
    <col min="11007" max="11007" width="24.125" style="10" customWidth="1"/>
    <col min="11008" max="11008" width="14.375" style="10" customWidth="1"/>
    <col min="11009" max="11009" width="17" style="10" customWidth="1"/>
    <col min="11010" max="11017" width="14" style="10" customWidth="1"/>
    <col min="11018" max="11018" width="16.25" style="10" customWidth="1"/>
    <col min="11019" max="11019" width="14" style="10" customWidth="1"/>
    <col min="11020" max="11020" width="16.75" style="10" customWidth="1"/>
    <col min="11021" max="11022" width="8" style="10" customWidth="1"/>
    <col min="11023" max="11023" width="11.25" style="10" bestFit="1" customWidth="1"/>
    <col min="11024" max="11262" width="9" style="10"/>
    <col min="11263" max="11263" width="24.125" style="10" customWidth="1"/>
    <col min="11264" max="11264" width="14.375" style="10" customWidth="1"/>
    <col min="11265" max="11265" width="17" style="10" customWidth="1"/>
    <col min="11266" max="11273" width="14" style="10" customWidth="1"/>
    <col min="11274" max="11274" width="16.25" style="10" customWidth="1"/>
    <col min="11275" max="11275" width="14" style="10" customWidth="1"/>
    <col min="11276" max="11276" width="16.75" style="10" customWidth="1"/>
    <col min="11277" max="11278" width="8" style="10" customWidth="1"/>
    <col min="11279" max="11279" width="11.25" style="10" bestFit="1" customWidth="1"/>
    <col min="11280" max="11518" width="8" style="10"/>
    <col min="11519" max="11519" width="24.125" style="10" customWidth="1"/>
    <col min="11520" max="11520" width="14.375" style="10" customWidth="1"/>
    <col min="11521" max="11521" width="17" style="10" customWidth="1"/>
    <col min="11522" max="11529" width="14" style="10" customWidth="1"/>
    <col min="11530" max="11530" width="16.25" style="10" customWidth="1"/>
    <col min="11531" max="11531" width="14" style="10" customWidth="1"/>
    <col min="11532" max="11532" width="16.75" style="10" customWidth="1"/>
    <col min="11533" max="11534" width="8" style="10" customWidth="1"/>
    <col min="11535" max="11535" width="11.25" style="10" bestFit="1" customWidth="1"/>
    <col min="11536" max="11774" width="8" style="10"/>
    <col min="11775" max="11775" width="24.125" style="10" customWidth="1"/>
    <col min="11776" max="11776" width="14.375" style="10" customWidth="1"/>
    <col min="11777" max="11777" width="17" style="10" customWidth="1"/>
    <col min="11778" max="11785" width="14" style="10" customWidth="1"/>
    <col min="11786" max="11786" width="16.25" style="10" customWidth="1"/>
    <col min="11787" max="11787" width="14" style="10" customWidth="1"/>
    <col min="11788" max="11788" width="16.75" style="10" customWidth="1"/>
    <col min="11789" max="11790" width="8" style="10" customWidth="1"/>
    <col min="11791" max="11791" width="11.25" style="10" bestFit="1" customWidth="1"/>
    <col min="11792" max="12030" width="8" style="10"/>
    <col min="12031" max="12031" width="24.125" style="10" customWidth="1"/>
    <col min="12032" max="12032" width="14.375" style="10" customWidth="1"/>
    <col min="12033" max="12033" width="17" style="10" customWidth="1"/>
    <col min="12034" max="12041" width="14" style="10" customWidth="1"/>
    <col min="12042" max="12042" width="16.25" style="10" customWidth="1"/>
    <col min="12043" max="12043" width="14" style="10" customWidth="1"/>
    <col min="12044" max="12044" width="16.75" style="10" customWidth="1"/>
    <col min="12045" max="12046" width="8" style="10" customWidth="1"/>
    <col min="12047" max="12047" width="11.25" style="10" bestFit="1" customWidth="1"/>
    <col min="12048" max="12286" width="9" style="10"/>
    <col min="12287" max="12287" width="24.125" style="10" customWidth="1"/>
    <col min="12288" max="12288" width="14.375" style="10" customWidth="1"/>
    <col min="12289" max="12289" width="17" style="10" customWidth="1"/>
    <col min="12290" max="12297" width="14" style="10" customWidth="1"/>
    <col min="12298" max="12298" width="16.25" style="10" customWidth="1"/>
    <col min="12299" max="12299" width="14" style="10" customWidth="1"/>
    <col min="12300" max="12300" width="16.75" style="10" customWidth="1"/>
    <col min="12301" max="12302" width="8" style="10" customWidth="1"/>
    <col min="12303" max="12303" width="11.25" style="10" bestFit="1" customWidth="1"/>
    <col min="12304" max="12542" width="8" style="10"/>
    <col min="12543" max="12543" width="24.125" style="10" customWidth="1"/>
    <col min="12544" max="12544" width="14.375" style="10" customWidth="1"/>
    <col min="12545" max="12545" width="17" style="10" customWidth="1"/>
    <col min="12546" max="12553" width="14" style="10" customWidth="1"/>
    <col min="12554" max="12554" width="16.25" style="10" customWidth="1"/>
    <col min="12555" max="12555" width="14" style="10" customWidth="1"/>
    <col min="12556" max="12556" width="16.75" style="10" customWidth="1"/>
    <col min="12557" max="12558" width="8" style="10" customWidth="1"/>
    <col min="12559" max="12559" width="11.25" style="10" bestFit="1" customWidth="1"/>
    <col min="12560" max="12798" width="8" style="10"/>
    <col min="12799" max="12799" width="24.125" style="10" customWidth="1"/>
    <col min="12800" max="12800" width="14.375" style="10" customWidth="1"/>
    <col min="12801" max="12801" width="17" style="10" customWidth="1"/>
    <col min="12802" max="12809" width="14" style="10" customWidth="1"/>
    <col min="12810" max="12810" width="16.25" style="10" customWidth="1"/>
    <col min="12811" max="12811" width="14" style="10" customWidth="1"/>
    <col min="12812" max="12812" width="16.75" style="10" customWidth="1"/>
    <col min="12813" max="12814" width="8" style="10" customWidth="1"/>
    <col min="12815" max="12815" width="11.25" style="10" bestFit="1" customWidth="1"/>
    <col min="12816" max="13054" width="8" style="10"/>
    <col min="13055" max="13055" width="24.125" style="10" customWidth="1"/>
    <col min="13056" max="13056" width="14.375" style="10" customWidth="1"/>
    <col min="13057" max="13057" width="17" style="10" customWidth="1"/>
    <col min="13058" max="13065" width="14" style="10" customWidth="1"/>
    <col min="13066" max="13066" width="16.25" style="10" customWidth="1"/>
    <col min="13067" max="13067" width="14" style="10" customWidth="1"/>
    <col min="13068" max="13068" width="16.75" style="10" customWidth="1"/>
    <col min="13069" max="13070" width="8" style="10" customWidth="1"/>
    <col min="13071" max="13071" width="11.25" style="10" bestFit="1" customWidth="1"/>
    <col min="13072" max="13310" width="9" style="10"/>
    <col min="13311" max="13311" width="24.125" style="10" customWidth="1"/>
    <col min="13312" max="13312" width="14.375" style="10" customWidth="1"/>
    <col min="13313" max="13313" width="17" style="10" customWidth="1"/>
    <col min="13314" max="13321" width="14" style="10" customWidth="1"/>
    <col min="13322" max="13322" width="16.25" style="10" customWidth="1"/>
    <col min="13323" max="13323" width="14" style="10" customWidth="1"/>
    <col min="13324" max="13324" width="16.75" style="10" customWidth="1"/>
    <col min="13325" max="13326" width="8" style="10" customWidth="1"/>
    <col min="13327" max="13327" width="11.25" style="10" bestFit="1" customWidth="1"/>
    <col min="13328" max="13566" width="8" style="10"/>
    <col min="13567" max="13567" width="24.125" style="10" customWidth="1"/>
    <col min="13568" max="13568" width="14.375" style="10" customWidth="1"/>
    <col min="13569" max="13569" width="17" style="10" customWidth="1"/>
    <col min="13570" max="13577" width="14" style="10" customWidth="1"/>
    <col min="13578" max="13578" width="16.25" style="10" customWidth="1"/>
    <col min="13579" max="13579" width="14" style="10" customWidth="1"/>
    <col min="13580" max="13580" width="16.75" style="10" customWidth="1"/>
    <col min="13581" max="13582" width="8" style="10" customWidth="1"/>
    <col min="13583" max="13583" width="11.25" style="10" bestFit="1" customWidth="1"/>
    <col min="13584" max="13822" width="8" style="10"/>
    <col min="13823" max="13823" width="24.125" style="10" customWidth="1"/>
    <col min="13824" max="13824" width="14.375" style="10" customWidth="1"/>
    <col min="13825" max="13825" width="17" style="10" customWidth="1"/>
    <col min="13826" max="13833" width="14" style="10" customWidth="1"/>
    <col min="13834" max="13834" width="16.25" style="10" customWidth="1"/>
    <col min="13835" max="13835" width="14" style="10" customWidth="1"/>
    <col min="13836" max="13836" width="16.75" style="10" customWidth="1"/>
    <col min="13837" max="13838" width="8" style="10" customWidth="1"/>
    <col min="13839" max="13839" width="11.25" style="10" bestFit="1" customWidth="1"/>
    <col min="13840" max="14078" width="8" style="10"/>
    <col min="14079" max="14079" width="24.125" style="10" customWidth="1"/>
    <col min="14080" max="14080" width="14.375" style="10" customWidth="1"/>
    <col min="14081" max="14081" width="17" style="10" customWidth="1"/>
    <col min="14082" max="14089" width="14" style="10" customWidth="1"/>
    <col min="14090" max="14090" width="16.25" style="10" customWidth="1"/>
    <col min="14091" max="14091" width="14" style="10" customWidth="1"/>
    <col min="14092" max="14092" width="16.75" style="10" customWidth="1"/>
    <col min="14093" max="14094" width="8" style="10" customWidth="1"/>
    <col min="14095" max="14095" width="11.25" style="10" bestFit="1" customWidth="1"/>
    <col min="14096" max="14334" width="9" style="10"/>
    <col min="14335" max="14335" width="24.125" style="10" customWidth="1"/>
    <col min="14336" max="14336" width="14.375" style="10" customWidth="1"/>
    <col min="14337" max="14337" width="17" style="10" customWidth="1"/>
    <col min="14338" max="14345" width="14" style="10" customWidth="1"/>
    <col min="14346" max="14346" width="16.25" style="10" customWidth="1"/>
    <col min="14347" max="14347" width="14" style="10" customWidth="1"/>
    <col min="14348" max="14348" width="16.75" style="10" customWidth="1"/>
    <col min="14349" max="14350" width="8" style="10" customWidth="1"/>
    <col min="14351" max="14351" width="11.25" style="10" bestFit="1" customWidth="1"/>
    <col min="14352" max="14590" width="8" style="10"/>
    <col min="14591" max="14591" width="24.125" style="10" customWidth="1"/>
    <col min="14592" max="14592" width="14.375" style="10" customWidth="1"/>
    <col min="14593" max="14593" width="17" style="10" customWidth="1"/>
    <col min="14594" max="14601" width="14" style="10" customWidth="1"/>
    <col min="14602" max="14602" width="16.25" style="10" customWidth="1"/>
    <col min="14603" max="14603" width="14" style="10" customWidth="1"/>
    <col min="14604" max="14604" width="16.75" style="10" customWidth="1"/>
    <col min="14605" max="14606" width="8" style="10" customWidth="1"/>
    <col min="14607" max="14607" width="11.25" style="10" bestFit="1" customWidth="1"/>
    <col min="14608" max="14846" width="8" style="10"/>
    <col min="14847" max="14847" width="24.125" style="10" customWidth="1"/>
    <col min="14848" max="14848" width="14.375" style="10" customWidth="1"/>
    <col min="14849" max="14849" width="17" style="10" customWidth="1"/>
    <col min="14850" max="14857" width="14" style="10" customWidth="1"/>
    <col min="14858" max="14858" width="16.25" style="10" customWidth="1"/>
    <col min="14859" max="14859" width="14" style="10" customWidth="1"/>
    <col min="14860" max="14860" width="16.75" style="10" customWidth="1"/>
    <col min="14861" max="14862" width="8" style="10" customWidth="1"/>
    <col min="14863" max="14863" width="11.25" style="10" bestFit="1" customWidth="1"/>
    <col min="14864" max="15102" width="8" style="10"/>
    <col min="15103" max="15103" width="24.125" style="10" customWidth="1"/>
    <col min="15104" max="15104" width="14.375" style="10" customWidth="1"/>
    <col min="15105" max="15105" width="17" style="10" customWidth="1"/>
    <col min="15106" max="15113" width="14" style="10" customWidth="1"/>
    <col min="15114" max="15114" width="16.25" style="10" customWidth="1"/>
    <col min="15115" max="15115" width="14" style="10" customWidth="1"/>
    <col min="15116" max="15116" width="16.75" style="10" customWidth="1"/>
    <col min="15117" max="15118" width="8" style="10" customWidth="1"/>
    <col min="15119" max="15119" width="11.25" style="10" bestFit="1" customWidth="1"/>
    <col min="15120" max="15358" width="9" style="10"/>
    <col min="15359" max="15359" width="24.125" style="10" customWidth="1"/>
    <col min="15360" max="15360" width="14.375" style="10" customWidth="1"/>
    <col min="15361" max="15361" width="17" style="10" customWidth="1"/>
    <col min="15362" max="15369" width="14" style="10" customWidth="1"/>
    <col min="15370" max="15370" width="16.25" style="10" customWidth="1"/>
    <col min="15371" max="15371" width="14" style="10" customWidth="1"/>
    <col min="15372" max="15372" width="16.75" style="10" customWidth="1"/>
    <col min="15373" max="15374" width="8" style="10" customWidth="1"/>
    <col min="15375" max="15375" width="11.25" style="10" bestFit="1" customWidth="1"/>
    <col min="15376" max="15614" width="8" style="10"/>
    <col min="15615" max="15615" width="24.125" style="10" customWidth="1"/>
    <col min="15616" max="15616" width="14.375" style="10" customWidth="1"/>
    <col min="15617" max="15617" width="17" style="10" customWidth="1"/>
    <col min="15618" max="15625" width="14" style="10" customWidth="1"/>
    <col min="15626" max="15626" width="16.25" style="10" customWidth="1"/>
    <col min="15627" max="15627" width="14" style="10" customWidth="1"/>
    <col min="15628" max="15628" width="16.75" style="10" customWidth="1"/>
    <col min="15629" max="15630" width="8" style="10" customWidth="1"/>
    <col min="15631" max="15631" width="11.25" style="10" bestFit="1" customWidth="1"/>
    <col min="15632" max="15870" width="8" style="10"/>
    <col min="15871" max="15871" width="24.125" style="10" customWidth="1"/>
    <col min="15872" max="15872" width="14.375" style="10" customWidth="1"/>
    <col min="15873" max="15873" width="17" style="10" customWidth="1"/>
    <col min="15874" max="15881" width="14" style="10" customWidth="1"/>
    <col min="15882" max="15882" width="16.25" style="10" customWidth="1"/>
    <col min="15883" max="15883" width="14" style="10" customWidth="1"/>
    <col min="15884" max="15884" width="16.75" style="10" customWidth="1"/>
    <col min="15885" max="15886" width="8" style="10" customWidth="1"/>
    <col min="15887" max="15887" width="11.25" style="10" bestFit="1" customWidth="1"/>
    <col min="15888" max="16126" width="8" style="10"/>
    <col min="16127" max="16127" width="24.125" style="10" customWidth="1"/>
    <col min="16128" max="16128" width="14.375" style="10" customWidth="1"/>
    <col min="16129" max="16129" width="17" style="10" customWidth="1"/>
    <col min="16130" max="16137" width="14" style="10" customWidth="1"/>
    <col min="16138" max="16138" width="16.25" style="10" customWidth="1"/>
    <col min="16139" max="16139" width="14" style="10" customWidth="1"/>
    <col min="16140" max="16140" width="16.75" style="10" customWidth="1"/>
    <col min="16141" max="16142" width="8" style="10" customWidth="1"/>
    <col min="16143" max="16143" width="11.25" style="10" bestFit="1" customWidth="1"/>
    <col min="16144" max="16384" width="9" style="10"/>
  </cols>
  <sheetData>
    <row r="1" spans="1:194" ht="81" customHeight="1" x14ac:dyDescent="0.2">
      <c r="A1" s="2"/>
      <c r="B1" s="7"/>
      <c r="C1" s="7"/>
      <c r="D1" s="7"/>
      <c r="E1" s="7"/>
      <c r="F1" s="7"/>
      <c r="G1" s="7"/>
      <c r="H1" s="7"/>
      <c r="I1" s="7"/>
      <c r="J1" s="35"/>
      <c r="K1" s="62" t="s">
        <v>89</v>
      </c>
      <c r="L1" s="63"/>
      <c r="M1" s="8"/>
      <c r="N1" s="8"/>
      <c r="O1" s="9"/>
      <c r="P1" s="9"/>
      <c r="Q1" s="9"/>
      <c r="R1" s="9"/>
      <c r="S1" s="9"/>
      <c r="T1" s="9"/>
      <c r="U1" s="9"/>
    </row>
    <row r="2" spans="1:194" ht="21.75" customHeight="1" x14ac:dyDescent="0.2">
      <c r="A2" s="2"/>
      <c r="B2" s="7"/>
      <c r="C2" s="7"/>
      <c r="D2" s="7"/>
      <c r="E2" s="7"/>
      <c r="F2" s="7"/>
      <c r="G2" s="7"/>
      <c r="H2" s="7"/>
      <c r="I2" s="7"/>
      <c r="J2" s="35"/>
      <c r="K2" s="35"/>
      <c r="L2" s="38"/>
      <c r="M2" s="8"/>
      <c r="N2" s="8"/>
      <c r="O2" s="9"/>
      <c r="P2" s="9"/>
      <c r="Q2" s="9"/>
      <c r="R2" s="9"/>
      <c r="S2" s="9"/>
      <c r="T2" s="9"/>
      <c r="U2" s="9"/>
    </row>
    <row r="3" spans="1:194" ht="46.5" customHeight="1" x14ac:dyDescent="0.2">
      <c r="A3" s="64" t="s">
        <v>0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</row>
    <row r="4" spans="1:194" s="12" customFormat="1" ht="24.75" customHeight="1" x14ac:dyDescent="0.2">
      <c r="A4" s="66" t="s">
        <v>1</v>
      </c>
      <c r="B4" s="66" t="s">
        <v>2</v>
      </c>
      <c r="C4" s="66" t="s">
        <v>3</v>
      </c>
      <c r="D4" s="41" t="s">
        <v>4</v>
      </c>
      <c r="E4" s="42"/>
      <c r="F4" s="42"/>
      <c r="G4" s="42"/>
      <c r="H4" s="42"/>
      <c r="I4" s="42"/>
      <c r="J4" s="42"/>
      <c r="K4" s="43"/>
      <c r="L4" s="66" t="s">
        <v>5</v>
      </c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</row>
    <row r="5" spans="1:194" s="12" customFormat="1" ht="27.75" customHeight="1" x14ac:dyDescent="0.2">
      <c r="A5" s="66"/>
      <c r="B5" s="66"/>
      <c r="C5" s="66"/>
      <c r="D5" s="36" t="s">
        <v>6</v>
      </c>
      <c r="E5" s="36" t="s">
        <v>7</v>
      </c>
      <c r="F5" s="36" t="s">
        <v>8</v>
      </c>
      <c r="G5" s="36" t="s">
        <v>9</v>
      </c>
      <c r="H5" s="36" t="s">
        <v>10</v>
      </c>
      <c r="I5" s="36" t="s">
        <v>11</v>
      </c>
      <c r="J5" s="36" t="s">
        <v>12</v>
      </c>
      <c r="K5" s="36" t="s">
        <v>13</v>
      </c>
      <c r="L5" s="66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</row>
    <row r="6" spans="1:194" s="5" customFormat="1" ht="19.5" customHeight="1" x14ac:dyDescent="0.2">
      <c r="A6" s="48" t="s">
        <v>14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94" s="5" customFormat="1" ht="21.75" customHeight="1" x14ac:dyDescent="0.2">
      <c r="A7" s="48" t="s">
        <v>15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94" s="5" customFormat="1" ht="18.75" customHeight="1" x14ac:dyDescent="0.2">
      <c r="A8" s="48" t="s">
        <v>16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</row>
    <row r="9" spans="1:194" s="5" customFormat="1" ht="61.5" customHeight="1" x14ac:dyDescent="0.2">
      <c r="A9" s="45" t="s">
        <v>17</v>
      </c>
      <c r="B9" s="30" t="s">
        <v>18</v>
      </c>
      <c r="C9" s="6">
        <f>C10</f>
        <v>584418569.25</v>
      </c>
      <c r="D9" s="6">
        <f>D10</f>
        <v>59506032.020000003</v>
      </c>
      <c r="E9" s="6">
        <f t="shared" ref="E9:K9" si="0">E10</f>
        <v>59513919.729999997</v>
      </c>
      <c r="F9" s="6">
        <f t="shared" si="0"/>
        <v>59479657.899999999</v>
      </c>
      <c r="G9" s="6">
        <f t="shared" si="0"/>
        <v>64822590.130000003</v>
      </c>
      <c r="H9" s="6">
        <f t="shared" si="0"/>
        <v>67420414.530000001</v>
      </c>
      <c r="I9" s="6">
        <f t="shared" si="0"/>
        <v>70115109.969999999</v>
      </c>
      <c r="J9" s="6">
        <f t="shared" si="0"/>
        <v>72921151.890000001</v>
      </c>
      <c r="K9" s="6">
        <f t="shared" si="0"/>
        <v>75838333.670000002</v>
      </c>
      <c r="L9" s="45" t="s">
        <v>72</v>
      </c>
    </row>
    <row r="10" spans="1:194" s="5" customFormat="1" ht="55.5" customHeight="1" x14ac:dyDescent="0.2">
      <c r="A10" s="45"/>
      <c r="B10" s="51" t="s">
        <v>19</v>
      </c>
      <c r="C10" s="60">
        <f>SUM(D10:K11)</f>
        <v>584418569.25</v>
      </c>
      <c r="D10" s="6">
        <v>59506032.020000003</v>
      </c>
      <c r="E10" s="60">
        <v>59513919.729999997</v>
      </c>
      <c r="F10" s="60">
        <v>59479657.899999999</v>
      </c>
      <c r="G10" s="60">
        <v>64822590.130000003</v>
      </c>
      <c r="H10" s="60">
        <v>67420414.530000001</v>
      </c>
      <c r="I10" s="60">
        <v>70115109.969999999</v>
      </c>
      <c r="J10" s="60">
        <v>72921151.890000001</v>
      </c>
      <c r="K10" s="60">
        <v>75838333.670000002</v>
      </c>
      <c r="L10" s="45"/>
    </row>
    <row r="11" spans="1:194" s="5" customFormat="1" ht="0.75" hidden="1" customHeight="1" x14ac:dyDescent="0.2">
      <c r="A11" s="45"/>
      <c r="B11" s="67"/>
      <c r="C11" s="68"/>
      <c r="D11" s="6">
        <v>54801359.409999996</v>
      </c>
      <c r="E11" s="61"/>
      <c r="F11" s="68"/>
      <c r="G11" s="68"/>
      <c r="H11" s="68"/>
      <c r="I11" s="68"/>
      <c r="J11" s="68"/>
      <c r="K11" s="68"/>
      <c r="L11" s="45"/>
    </row>
    <row r="12" spans="1:194" s="5" customFormat="1" ht="35.25" customHeight="1" x14ac:dyDescent="0.2">
      <c r="A12" s="45" t="s">
        <v>70</v>
      </c>
      <c r="B12" s="30" t="s">
        <v>20</v>
      </c>
      <c r="C12" s="6">
        <f>C13</f>
        <v>1943020.3900000001</v>
      </c>
      <c r="D12" s="6">
        <f t="shared" ref="D12:K12" si="1">D13</f>
        <v>200000</v>
      </c>
      <c r="E12" s="6">
        <v>200000</v>
      </c>
      <c r="F12" s="6">
        <f t="shared" si="1"/>
        <v>200000</v>
      </c>
      <c r="G12" s="6">
        <f t="shared" si="1"/>
        <v>252289.09</v>
      </c>
      <c r="H12" s="6">
        <f t="shared" si="1"/>
        <v>257213.24</v>
      </c>
      <c r="I12" s="6">
        <f t="shared" si="1"/>
        <v>266435.09999999998</v>
      </c>
      <c r="J12" s="6">
        <f t="shared" si="1"/>
        <v>276976.05</v>
      </c>
      <c r="K12" s="6">
        <f t="shared" si="1"/>
        <v>290106.90999999997</v>
      </c>
      <c r="L12" s="45" t="s">
        <v>82</v>
      </c>
    </row>
    <row r="13" spans="1:194" s="5" customFormat="1" ht="41.25" customHeight="1" x14ac:dyDescent="0.2">
      <c r="A13" s="45"/>
      <c r="B13" s="13" t="s">
        <v>19</v>
      </c>
      <c r="C13" s="6">
        <f>SUM(D13:K13)</f>
        <v>1943020.3900000001</v>
      </c>
      <c r="D13" s="6">
        <v>200000</v>
      </c>
      <c r="E13" s="6">
        <v>200000</v>
      </c>
      <c r="F13" s="6">
        <v>200000</v>
      </c>
      <c r="G13" s="6">
        <v>252289.09</v>
      </c>
      <c r="H13" s="6">
        <v>257213.24</v>
      </c>
      <c r="I13" s="6">
        <v>266435.09999999998</v>
      </c>
      <c r="J13" s="6">
        <v>276976.05</v>
      </c>
      <c r="K13" s="6">
        <v>290106.90999999997</v>
      </c>
      <c r="L13" s="45"/>
    </row>
    <row r="14" spans="1:194" s="5" customFormat="1" ht="46.5" customHeight="1" x14ac:dyDescent="0.2">
      <c r="A14" s="45" t="s">
        <v>21</v>
      </c>
      <c r="B14" s="31" t="s">
        <v>20</v>
      </c>
      <c r="C14" s="6">
        <f>C15</f>
        <v>19134872.960000001</v>
      </c>
      <c r="D14" s="6">
        <f t="shared" ref="D14:K14" si="2">D15</f>
        <v>1640314.07</v>
      </c>
      <c r="E14" s="6">
        <f t="shared" si="2"/>
        <v>4200093.5599999996</v>
      </c>
      <c r="F14" s="6">
        <f t="shared" si="2"/>
        <v>4456025.33</v>
      </c>
      <c r="G14" s="6">
        <f t="shared" si="2"/>
        <v>1767688</v>
      </c>
      <c r="H14" s="6">
        <f t="shared" si="2"/>
        <v>1767688</v>
      </c>
      <c r="I14" s="6">
        <f t="shared" si="2"/>
        <v>1767688</v>
      </c>
      <c r="J14" s="6">
        <f t="shared" si="2"/>
        <v>1767688</v>
      </c>
      <c r="K14" s="6">
        <f t="shared" si="2"/>
        <v>1767688</v>
      </c>
      <c r="L14" s="45" t="s">
        <v>83</v>
      </c>
    </row>
    <row r="15" spans="1:194" s="5" customFormat="1" ht="63" customHeight="1" x14ac:dyDescent="0.2">
      <c r="A15" s="45"/>
      <c r="B15" s="32" t="s">
        <v>19</v>
      </c>
      <c r="C15" s="6">
        <f t="shared" ref="C15:K15" si="3">C17+C19+C21+C23</f>
        <v>19134872.960000001</v>
      </c>
      <c r="D15" s="6">
        <f>D17+D19+D21+D23</f>
        <v>1640314.07</v>
      </c>
      <c r="E15" s="6">
        <f t="shared" si="3"/>
        <v>4200093.5599999996</v>
      </c>
      <c r="F15" s="6">
        <f t="shared" si="3"/>
        <v>4456025.33</v>
      </c>
      <c r="G15" s="6">
        <f t="shared" si="3"/>
        <v>1767688</v>
      </c>
      <c r="H15" s="6">
        <f t="shared" si="3"/>
        <v>1767688</v>
      </c>
      <c r="I15" s="6">
        <f t="shared" si="3"/>
        <v>1767688</v>
      </c>
      <c r="J15" s="6">
        <f t="shared" si="3"/>
        <v>1767688</v>
      </c>
      <c r="K15" s="6">
        <f t="shared" si="3"/>
        <v>1767688</v>
      </c>
      <c r="L15" s="45"/>
    </row>
    <row r="16" spans="1:194" s="5" customFormat="1" ht="61.5" customHeight="1" x14ac:dyDescent="0.2">
      <c r="A16" s="59" t="s">
        <v>66</v>
      </c>
      <c r="B16" s="31" t="s">
        <v>20</v>
      </c>
      <c r="C16" s="6">
        <f>C17</f>
        <v>13893488.789999999</v>
      </c>
      <c r="D16" s="6">
        <f t="shared" ref="D16:K16" si="4">D17</f>
        <v>1640314.07</v>
      </c>
      <c r="E16" s="6">
        <f t="shared" si="4"/>
        <v>1647046.72</v>
      </c>
      <c r="F16" s="6">
        <f t="shared" si="4"/>
        <v>1767688</v>
      </c>
      <c r="G16" s="6">
        <f t="shared" si="4"/>
        <v>1767688</v>
      </c>
      <c r="H16" s="6">
        <f t="shared" si="4"/>
        <v>1767688</v>
      </c>
      <c r="I16" s="6">
        <f t="shared" si="4"/>
        <v>1767688</v>
      </c>
      <c r="J16" s="6">
        <f t="shared" si="4"/>
        <v>1767688</v>
      </c>
      <c r="K16" s="6">
        <f t="shared" si="4"/>
        <v>1767688</v>
      </c>
      <c r="L16" s="45" t="s">
        <v>83</v>
      </c>
    </row>
    <row r="17" spans="1:12" s="5" customFormat="1" ht="44.25" customHeight="1" x14ac:dyDescent="0.2">
      <c r="A17" s="45"/>
      <c r="B17" s="32" t="s">
        <v>19</v>
      </c>
      <c r="C17" s="6">
        <f>SUM(D17:K17)</f>
        <v>13893488.789999999</v>
      </c>
      <c r="D17" s="6">
        <v>1640314.07</v>
      </c>
      <c r="E17" s="6">
        <v>1647046.72</v>
      </c>
      <c r="F17" s="6">
        <v>1767688</v>
      </c>
      <c r="G17" s="6">
        <v>1767688</v>
      </c>
      <c r="H17" s="6">
        <v>1767688</v>
      </c>
      <c r="I17" s="6">
        <v>1767688</v>
      </c>
      <c r="J17" s="6">
        <v>1767688</v>
      </c>
      <c r="K17" s="6">
        <v>1767688</v>
      </c>
      <c r="L17" s="45"/>
    </row>
    <row r="18" spans="1:12" s="5" customFormat="1" ht="61.5" customHeight="1" x14ac:dyDescent="0.2">
      <c r="A18" s="59" t="s">
        <v>68</v>
      </c>
      <c r="B18" s="31" t="s">
        <v>20</v>
      </c>
      <c r="C18" s="6">
        <f>C19</f>
        <v>5241384.17</v>
      </c>
      <c r="D18" s="6">
        <f t="shared" ref="D18:K18" si="5">D19</f>
        <v>0</v>
      </c>
      <c r="E18" s="6">
        <f t="shared" si="5"/>
        <v>2553046.84</v>
      </c>
      <c r="F18" s="6">
        <f t="shared" si="5"/>
        <v>2688337.33</v>
      </c>
      <c r="G18" s="6">
        <f t="shared" si="5"/>
        <v>0</v>
      </c>
      <c r="H18" s="6">
        <f t="shared" si="5"/>
        <v>0</v>
      </c>
      <c r="I18" s="6">
        <f t="shared" si="5"/>
        <v>0</v>
      </c>
      <c r="J18" s="6">
        <f t="shared" si="5"/>
        <v>0</v>
      </c>
      <c r="K18" s="6">
        <f t="shared" si="5"/>
        <v>0</v>
      </c>
      <c r="L18" s="45" t="s">
        <v>83</v>
      </c>
    </row>
    <row r="19" spans="1:12" s="5" customFormat="1" ht="61.5" customHeight="1" x14ac:dyDescent="0.2">
      <c r="A19" s="45"/>
      <c r="B19" s="32" t="s">
        <v>19</v>
      </c>
      <c r="C19" s="6">
        <f>SUM(D19:K19)</f>
        <v>5241384.17</v>
      </c>
      <c r="D19" s="6">
        <v>0</v>
      </c>
      <c r="E19" s="6">
        <v>2553046.84</v>
      </c>
      <c r="F19" s="6">
        <v>2688337.33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45"/>
    </row>
    <row r="20" spans="1:12" s="5" customFormat="1" ht="61.5" customHeight="1" x14ac:dyDescent="0.2">
      <c r="A20" s="59" t="s">
        <v>81</v>
      </c>
      <c r="B20" s="31" t="s">
        <v>20</v>
      </c>
      <c r="C20" s="6">
        <f>C21</f>
        <v>0</v>
      </c>
      <c r="D20" s="6">
        <f t="shared" ref="D20:K20" si="6">D21</f>
        <v>0</v>
      </c>
      <c r="E20" s="6">
        <f t="shared" si="6"/>
        <v>0</v>
      </c>
      <c r="F20" s="6">
        <f t="shared" si="6"/>
        <v>0</v>
      </c>
      <c r="G20" s="6">
        <f t="shared" si="6"/>
        <v>0</v>
      </c>
      <c r="H20" s="6">
        <f t="shared" si="6"/>
        <v>0</v>
      </c>
      <c r="I20" s="6">
        <f t="shared" si="6"/>
        <v>0</v>
      </c>
      <c r="J20" s="6">
        <f t="shared" si="6"/>
        <v>0</v>
      </c>
      <c r="K20" s="6">
        <f t="shared" si="6"/>
        <v>0</v>
      </c>
      <c r="L20" s="45" t="s">
        <v>83</v>
      </c>
    </row>
    <row r="21" spans="1:12" s="5" customFormat="1" ht="63.75" customHeight="1" x14ac:dyDescent="0.2">
      <c r="A21" s="45"/>
      <c r="B21" s="32" t="s">
        <v>19</v>
      </c>
      <c r="C21" s="6">
        <f>SUM(D21:K21)</f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45"/>
    </row>
    <row r="22" spans="1:12" s="5" customFormat="1" ht="61.5" customHeight="1" x14ac:dyDescent="0.2">
      <c r="A22" s="59" t="s">
        <v>64</v>
      </c>
      <c r="B22" s="32" t="s">
        <v>22</v>
      </c>
      <c r="C22" s="6">
        <v>0</v>
      </c>
      <c r="D22" s="6">
        <f t="shared" ref="D22:K22" si="7">D23</f>
        <v>0</v>
      </c>
      <c r="E22" s="6">
        <f t="shared" si="7"/>
        <v>0</v>
      </c>
      <c r="F22" s="6">
        <f t="shared" si="7"/>
        <v>0</v>
      </c>
      <c r="G22" s="6">
        <f t="shared" si="7"/>
        <v>0</v>
      </c>
      <c r="H22" s="6">
        <f t="shared" si="7"/>
        <v>0</v>
      </c>
      <c r="I22" s="6">
        <f t="shared" si="7"/>
        <v>0</v>
      </c>
      <c r="J22" s="6">
        <f t="shared" si="7"/>
        <v>0</v>
      </c>
      <c r="K22" s="6">
        <f t="shared" si="7"/>
        <v>0</v>
      </c>
      <c r="L22" s="45" t="s">
        <v>83</v>
      </c>
    </row>
    <row r="23" spans="1:12" s="5" customFormat="1" ht="46.5" customHeight="1" x14ac:dyDescent="0.2">
      <c r="A23" s="45"/>
      <c r="B23" s="32" t="s">
        <v>19</v>
      </c>
      <c r="C23" s="6">
        <f>SUM(D23:K23)</f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45"/>
    </row>
    <row r="24" spans="1:12" s="5" customFormat="1" ht="61.5" customHeight="1" x14ac:dyDescent="0.2">
      <c r="A24" s="59" t="s">
        <v>67</v>
      </c>
      <c r="B24" s="31" t="s">
        <v>20</v>
      </c>
      <c r="C24" s="6">
        <f>C25</f>
        <v>0</v>
      </c>
      <c r="D24" s="6">
        <f t="shared" ref="D24:K24" si="8">D25</f>
        <v>0</v>
      </c>
      <c r="E24" s="6">
        <f t="shared" si="8"/>
        <v>0</v>
      </c>
      <c r="F24" s="6">
        <f t="shared" si="8"/>
        <v>0</v>
      </c>
      <c r="G24" s="6">
        <f t="shared" si="8"/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6">
        <f t="shared" si="8"/>
        <v>0</v>
      </c>
      <c r="L24" s="45" t="s">
        <v>72</v>
      </c>
    </row>
    <row r="25" spans="1:12" s="5" customFormat="1" ht="181.5" customHeight="1" x14ac:dyDescent="0.2">
      <c r="A25" s="45"/>
      <c r="B25" s="32" t="s">
        <v>19</v>
      </c>
      <c r="C25" s="6">
        <f>SUM(D25:K25)</f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45"/>
    </row>
    <row r="26" spans="1:12" s="5" customFormat="1" ht="21" customHeight="1" x14ac:dyDescent="0.2">
      <c r="A26" s="45" t="s">
        <v>23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</row>
    <row r="27" spans="1:12" s="5" customFormat="1" ht="53.25" customHeight="1" x14ac:dyDescent="0.2">
      <c r="A27" s="45" t="s">
        <v>69</v>
      </c>
      <c r="B27" s="31" t="s">
        <v>20</v>
      </c>
      <c r="C27" s="6">
        <f>C28</f>
        <v>12314159.73</v>
      </c>
      <c r="D27" s="6">
        <f t="shared" ref="D27:K27" si="9">D28</f>
        <v>703333.33</v>
      </c>
      <c r="E27" s="6">
        <f t="shared" si="9"/>
        <v>703333.33</v>
      </c>
      <c r="F27" s="6">
        <f t="shared" si="9"/>
        <v>703333.33</v>
      </c>
      <c r="G27" s="6">
        <f t="shared" si="9"/>
        <v>1881823.12</v>
      </c>
      <c r="H27" s="6">
        <f t="shared" si="9"/>
        <v>1961239.81</v>
      </c>
      <c r="I27" s="6">
        <f t="shared" si="9"/>
        <v>2039832.07</v>
      </c>
      <c r="J27" s="6">
        <f t="shared" si="9"/>
        <v>2116452.2799999998</v>
      </c>
      <c r="K27" s="6">
        <f t="shared" si="9"/>
        <v>2204812.46</v>
      </c>
      <c r="L27" s="45" t="s">
        <v>72</v>
      </c>
    </row>
    <row r="28" spans="1:12" s="5" customFormat="1" ht="53.25" customHeight="1" x14ac:dyDescent="0.2">
      <c r="A28" s="45"/>
      <c r="B28" s="32" t="s">
        <v>19</v>
      </c>
      <c r="C28" s="6">
        <f>SUM(D28:K28)</f>
        <v>12314159.73</v>
      </c>
      <c r="D28" s="6">
        <v>703333.33</v>
      </c>
      <c r="E28" s="6">
        <v>703333.33</v>
      </c>
      <c r="F28" s="6">
        <v>703333.33</v>
      </c>
      <c r="G28" s="6">
        <v>1881823.12</v>
      </c>
      <c r="H28" s="6">
        <v>1961239.81</v>
      </c>
      <c r="I28" s="6">
        <v>2039832.07</v>
      </c>
      <c r="J28" s="6">
        <v>2116452.2799999998</v>
      </c>
      <c r="K28" s="6">
        <v>2204812.46</v>
      </c>
      <c r="L28" s="45"/>
    </row>
    <row r="29" spans="1:12" s="5" customFormat="1" ht="21" customHeight="1" x14ac:dyDescent="0.2">
      <c r="A29" s="48" t="s">
        <v>24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</row>
    <row r="30" spans="1:12" s="5" customFormat="1" ht="61.5" customHeight="1" x14ac:dyDescent="0.2">
      <c r="A30" s="44" t="s">
        <v>25</v>
      </c>
      <c r="B30" s="31" t="s">
        <v>20</v>
      </c>
      <c r="C30" s="6">
        <f>SUM(C31:C32)</f>
        <v>162198673.11000001</v>
      </c>
      <c r="D30" s="6">
        <f t="shared" ref="D30:K30" si="10">SUM(D31:D32)</f>
        <v>16486575.310000001</v>
      </c>
      <c r="E30" s="6">
        <f t="shared" si="10"/>
        <v>16486575.310000001</v>
      </c>
      <c r="F30" s="6">
        <f t="shared" si="10"/>
        <v>16486575.310000001</v>
      </c>
      <c r="G30" s="6">
        <f t="shared" si="10"/>
        <v>20807738.670000002</v>
      </c>
      <c r="H30" s="6">
        <f t="shared" si="10"/>
        <v>21673415.98</v>
      </c>
      <c r="I30" s="6">
        <f t="shared" si="10"/>
        <v>22509439.919999998</v>
      </c>
      <c r="J30" s="6">
        <f t="shared" si="10"/>
        <v>23402659.399999999</v>
      </c>
      <c r="K30" s="6">
        <f t="shared" si="10"/>
        <v>24345693.210000001</v>
      </c>
      <c r="L30" s="55" t="s">
        <v>72</v>
      </c>
    </row>
    <row r="31" spans="1:12" s="5" customFormat="1" ht="81.75" customHeight="1" x14ac:dyDescent="0.2">
      <c r="A31" s="44"/>
      <c r="B31" s="31" t="s">
        <v>77</v>
      </c>
      <c r="C31" s="6">
        <f>SUM(D31:K31)</f>
        <v>0</v>
      </c>
      <c r="D31" s="6">
        <f t="shared" ref="D31:K31" si="11">D34</f>
        <v>0</v>
      </c>
      <c r="E31" s="6">
        <f t="shared" si="11"/>
        <v>0</v>
      </c>
      <c r="F31" s="6">
        <f t="shared" si="11"/>
        <v>0</v>
      </c>
      <c r="G31" s="6">
        <f t="shared" si="11"/>
        <v>0</v>
      </c>
      <c r="H31" s="6">
        <f t="shared" si="11"/>
        <v>0</v>
      </c>
      <c r="I31" s="6">
        <f t="shared" si="11"/>
        <v>0</v>
      </c>
      <c r="J31" s="6">
        <f t="shared" si="11"/>
        <v>0</v>
      </c>
      <c r="K31" s="6">
        <f t="shared" si="11"/>
        <v>0</v>
      </c>
      <c r="L31" s="57"/>
    </row>
    <row r="32" spans="1:12" s="5" customFormat="1" ht="35.25" customHeight="1" x14ac:dyDescent="0.2">
      <c r="A32" s="44"/>
      <c r="B32" s="32" t="s">
        <v>19</v>
      </c>
      <c r="C32" s="6">
        <f>SUM(D32:K32)</f>
        <v>162198673.11000001</v>
      </c>
      <c r="D32" s="6">
        <f t="shared" ref="D32:K32" si="12">D35+D37</f>
        <v>16486575.310000001</v>
      </c>
      <c r="E32" s="6">
        <f t="shared" si="12"/>
        <v>16486575.310000001</v>
      </c>
      <c r="F32" s="6">
        <f t="shared" si="12"/>
        <v>16486575.310000001</v>
      </c>
      <c r="G32" s="6">
        <f t="shared" si="12"/>
        <v>20807738.670000002</v>
      </c>
      <c r="H32" s="6">
        <f t="shared" si="12"/>
        <v>21673415.98</v>
      </c>
      <c r="I32" s="6">
        <f t="shared" si="12"/>
        <v>22509439.919999998</v>
      </c>
      <c r="J32" s="6">
        <f t="shared" si="12"/>
        <v>23402659.399999999</v>
      </c>
      <c r="K32" s="6">
        <f t="shared" si="12"/>
        <v>24345693.210000001</v>
      </c>
      <c r="L32" s="58"/>
    </row>
    <row r="33" spans="1:12" s="5" customFormat="1" ht="61.5" customHeight="1" x14ac:dyDescent="0.2">
      <c r="A33" s="44" t="s">
        <v>26</v>
      </c>
      <c r="B33" s="31" t="s">
        <v>20</v>
      </c>
      <c r="C33" s="6">
        <f>SUM(D33:K33)</f>
        <v>15829359.59</v>
      </c>
      <c r="D33" s="6">
        <f t="shared" ref="D33:K33" si="13">D34+D35</f>
        <v>1421760</v>
      </c>
      <c r="E33" s="6">
        <f t="shared" si="13"/>
        <v>1421760</v>
      </c>
      <c r="F33" s="6">
        <f t="shared" si="13"/>
        <v>1421760</v>
      </c>
      <c r="G33" s="6">
        <f t="shared" si="13"/>
        <v>2134182.0099999998</v>
      </c>
      <c r="H33" s="6">
        <f t="shared" si="13"/>
        <v>2227504.59</v>
      </c>
      <c r="I33" s="6">
        <f t="shared" si="13"/>
        <v>2306298.1800000002</v>
      </c>
      <c r="J33" s="6">
        <f t="shared" si="13"/>
        <v>2402436.2400000002</v>
      </c>
      <c r="K33" s="6">
        <f t="shared" si="13"/>
        <v>2493658.5699999998</v>
      </c>
      <c r="L33" s="49" t="s">
        <v>72</v>
      </c>
    </row>
    <row r="34" spans="1:12" s="5" customFormat="1" ht="84" customHeight="1" x14ac:dyDescent="0.2">
      <c r="A34" s="44"/>
      <c r="B34" s="31" t="s">
        <v>76</v>
      </c>
      <c r="C34" s="6">
        <f>SUM(D34:K34)</f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49"/>
    </row>
    <row r="35" spans="1:12" s="5" customFormat="1" ht="41.25" customHeight="1" x14ac:dyDescent="0.2">
      <c r="A35" s="44"/>
      <c r="B35" s="32" t="s">
        <v>19</v>
      </c>
      <c r="C35" s="6">
        <f>SUM(D35:K35)</f>
        <v>15829359.59</v>
      </c>
      <c r="D35" s="6">
        <v>1421760</v>
      </c>
      <c r="E35" s="6">
        <v>1421760</v>
      </c>
      <c r="F35" s="6">
        <v>1421760</v>
      </c>
      <c r="G35" s="6">
        <v>2134182.0099999998</v>
      </c>
      <c r="H35" s="6">
        <v>2227504.59</v>
      </c>
      <c r="I35" s="6">
        <v>2306298.1800000002</v>
      </c>
      <c r="J35" s="6">
        <v>2402436.2400000002</v>
      </c>
      <c r="K35" s="6">
        <v>2493658.5699999998</v>
      </c>
      <c r="L35" s="49"/>
    </row>
    <row r="36" spans="1:12" s="5" customFormat="1" ht="47.25" customHeight="1" x14ac:dyDescent="0.2">
      <c r="A36" s="44" t="s">
        <v>27</v>
      </c>
      <c r="B36" s="31" t="s">
        <v>20</v>
      </c>
      <c r="C36" s="6">
        <f>C37</f>
        <v>146369313.51999998</v>
      </c>
      <c r="D36" s="6">
        <f>D37</f>
        <v>15064815.310000001</v>
      </c>
      <c r="E36" s="6">
        <f>E37</f>
        <v>15064815.310000001</v>
      </c>
      <c r="F36" s="6">
        <f t="shared" ref="F36:K36" si="14">F37</f>
        <v>15064815.310000001</v>
      </c>
      <c r="G36" s="6">
        <f t="shared" si="14"/>
        <v>18673556.66</v>
      </c>
      <c r="H36" s="6">
        <f t="shared" si="14"/>
        <v>19445911.390000001</v>
      </c>
      <c r="I36" s="6">
        <f t="shared" si="14"/>
        <v>20203141.739999998</v>
      </c>
      <c r="J36" s="6">
        <f t="shared" si="14"/>
        <v>21000223.16</v>
      </c>
      <c r="K36" s="6">
        <f t="shared" si="14"/>
        <v>21852034.640000001</v>
      </c>
      <c r="L36" s="45" t="s">
        <v>72</v>
      </c>
    </row>
    <row r="37" spans="1:12" s="5" customFormat="1" ht="57.75" customHeight="1" x14ac:dyDescent="0.2">
      <c r="A37" s="44"/>
      <c r="B37" s="32" t="s">
        <v>19</v>
      </c>
      <c r="C37" s="6">
        <f t="shared" ref="C37:C44" si="15">SUM(D37:K37)</f>
        <v>146369313.51999998</v>
      </c>
      <c r="D37" s="6">
        <v>15064815.310000001</v>
      </c>
      <c r="E37" s="6">
        <v>15064815.310000001</v>
      </c>
      <c r="F37" s="6">
        <v>15064815.310000001</v>
      </c>
      <c r="G37" s="6">
        <v>18673556.66</v>
      </c>
      <c r="H37" s="6">
        <v>19445911.390000001</v>
      </c>
      <c r="I37" s="6">
        <v>20203141.739999998</v>
      </c>
      <c r="J37" s="6">
        <v>21000223.16</v>
      </c>
      <c r="K37" s="6">
        <v>21852034.640000001</v>
      </c>
      <c r="L37" s="45"/>
    </row>
    <row r="38" spans="1:12" s="5" customFormat="1" ht="47.25" customHeight="1" x14ac:dyDescent="0.2">
      <c r="A38" s="51" t="s">
        <v>84</v>
      </c>
      <c r="B38" s="31" t="s">
        <v>20</v>
      </c>
      <c r="C38" s="6">
        <f t="shared" si="15"/>
        <v>0</v>
      </c>
      <c r="D38" s="6">
        <f t="shared" ref="D38:K38" si="16">D39</f>
        <v>0</v>
      </c>
      <c r="E38" s="6">
        <f t="shared" si="16"/>
        <v>0</v>
      </c>
      <c r="F38" s="6">
        <f t="shared" si="16"/>
        <v>0</v>
      </c>
      <c r="G38" s="6">
        <f t="shared" si="16"/>
        <v>0</v>
      </c>
      <c r="H38" s="6">
        <f t="shared" si="16"/>
        <v>0</v>
      </c>
      <c r="I38" s="6">
        <f t="shared" si="16"/>
        <v>0</v>
      </c>
      <c r="J38" s="6">
        <f t="shared" si="16"/>
        <v>0</v>
      </c>
      <c r="K38" s="6">
        <f t="shared" si="16"/>
        <v>0</v>
      </c>
      <c r="L38" s="55" t="s">
        <v>72</v>
      </c>
    </row>
    <row r="39" spans="1:12" s="5" customFormat="1" ht="30" customHeight="1" x14ac:dyDescent="0.2">
      <c r="A39" s="52"/>
      <c r="B39" s="32" t="s">
        <v>19</v>
      </c>
      <c r="C39" s="6">
        <f t="shared" si="15"/>
        <v>0</v>
      </c>
      <c r="D39" s="6">
        <f t="shared" ref="D39:K39" si="17">D41</f>
        <v>0</v>
      </c>
      <c r="E39" s="6">
        <f t="shared" si="17"/>
        <v>0</v>
      </c>
      <c r="F39" s="6">
        <f t="shared" si="17"/>
        <v>0</v>
      </c>
      <c r="G39" s="6">
        <f t="shared" si="17"/>
        <v>0</v>
      </c>
      <c r="H39" s="6">
        <f t="shared" si="17"/>
        <v>0</v>
      </c>
      <c r="I39" s="6">
        <f t="shared" si="17"/>
        <v>0</v>
      </c>
      <c r="J39" s="6">
        <f t="shared" si="17"/>
        <v>0</v>
      </c>
      <c r="K39" s="6">
        <f t="shared" si="17"/>
        <v>0</v>
      </c>
      <c r="L39" s="56"/>
    </row>
    <row r="40" spans="1:12" s="5" customFormat="1" ht="33.75" customHeight="1" x14ac:dyDescent="0.2">
      <c r="A40" s="51" t="s">
        <v>85</v>
      </c>
      <c r="B40" s="31" t="s">
        <v>20</v>
      </c>
      <c r="C40" s="6">
        <f t="shared" si="15"/>
        <v>0</v>
      </c>
      <c r="D40" s="6">
        <f t="shared" ref="D40:K40" si="18">D41</f>
        <v>0</v>
      </c>
      <c r="E40" s="6">
        <f t="shared" si="18"/>
        <v>0</v>
      </c>
      <c r="F40" s="6">
        <f t="shared" si="18"/>
        <v>0</v>
      </c>
      <c r="G40" s="6">
        <f t="shared" si="18"/>
        <v>0</v>
      </c>
      <c r="H40" s="6">
        <f t="shared" si="18"/>
        <v>0</v>
      </c>
      <c r="I40" s="6">
        <f t="shared" si="18"/>
        <v>0</v>
      </c>
      <c r="J40" s="6">
        <f t="shared" si="18"/>
        <v>0</v>
      </c>
      <c r="K40" s="6">
        <f t="shared" si="18"/>
        <v>0</v>
      </c>
      <c r="L40" s="55" t="s">
        <v>72</v>
      </c>
    </row>
    <row r="41" spans="1:12" s="5" customFormat="1" ht="30" customHeight="1" x14ac:dyDescent="0.2">
      <c r="A41" s="52"/>
      <c r="B41" s="32" t="s">
        <v>19</v>
      </c>
      <c r="C41" s="6">
        <f t="shared" si="15"/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56"/>
    </row>
    <row r="42" spans="1:12" s="5" customFormat="1" ht="34.5" customHeight="1" x14ac:dyDescent="0.2">
      <c r="A42" s="45" t="s">
        <v>28</v>
      </c>
      <c r="B42" s="31" t="s">
        <v>20</v>
      </c>
      <c r="C42" s="6">
        <f t="shared" si="15"/>
        <v>725207936.02999997</v>
      </c>
      <c r="D42" s="6">
        <f t="shared" ref="D42:K42" si="19">D43+D44</f>
        <v>78536254.730000004</v>
      </c>
      <c r="E42" s="6">
        <f t="shared" si="19"/>
        <v>81103921.929999992</v>
      </c>
      <c r="F42" s="6">
        <f t="shared" si="19"/>
        <v>81325591.86999999</v>
      </c>
      <c r="G42" s="6">
        <f t="shared" si="19"/>
        <v>89532129.010000005</v>
      </c>
      <c r="H42" s="6">
        <f t="shared" si="19"/>
        <v>93079971.560000002</v>
      </c>
      <c r="I42" s="6">
        <f t="shared" si="19"/>
        <v>96698505.059999987</v>
      </c>
      <c r="J42" s="6">
        <f t="shared" si="19"/>
        <v>100484927.62</v>
      </c>
      <c r="K42" s="6">
        <f t="shared" si="19"/>
        <v>104446634.25</v>
      </c>
      <c r="L42" s="50" t="s">
        <v>29</v>
      </c>
    </row>
    <row r="43" spans="1:12" s="5" customFormat="1" ht="61.5" customHeight="1" x14ac:dyDescent="0.2">
      <c r="A43" s="45"/>
      <c r="B43" s="31" t="s">
        <v>77</v>
      </c>
      <c r="C43" s="6">
        <f t="shared" si="15"/>
        <v>0</v>
      </c>
      <c r="D43" s="6">
        <f t="shared" ref="D43:K43" si="20">D34</f>
        <v>0</v>
      </c>
      <c r="E43" s="6">
        <f t="shared" si="20"/>
        <v>0</v>
      </c>
      <c r="F43" s="6">
        <f t="shared" si="20"/>
        <v>0</v>
      </c>
      <c r="G43" s="6">
        <f t="shared" si="20"/>
        <v>0</v>
      </c>
      <c r="H43" s="6">
        <f t="shared" si="20"/>
        <v>0</v>
      </c>
      <c r="I43" s="6">
        <f t="shared" si="20"/>
        <v>0</v>
      </c>
      <c r="J43" s="6">
        <f t="shared" si="20"/>
        <v>0</v>
      </c>
      <c r="K43" s="6">
        <f t="shared" si="20"/>
        <v>0</v>
      </c>
      <c r="L43" s="50"/>
    </row>
    <row r="44" spans="1:12" s="5" customFormat="1" ht="30" customHeight="1" x14ac:dyDescent="0.2">
      <c r="A44" s="45"/>
      <c r="B44" s="32" t="s">
        <v>19</v>
      </c>
      <c r="C44" s="6">
        <f t="shared" si="15"/>
        <v>725207936.02999997</v>
      </c>
      <c r="D44" s="6">
        <f t="shared" ref="D44:K44" si="21">D10+D13+D15+D28+D32+D25+D39</f>
        <v>78536254.730000004</v>
      </c>
      <c r="E44" s="6">
        <f t="shared" si="21"/>
        <v>81103921.929999992</v>
      </c>
      <c r="F44" s="6">
        <f t="shared" si="21"/>
        <v>81325591.86999999</v>
      </c>
      <c r="G44" s="6">
        <f t="shared" si="21"/>
        <v>89532129.010000005</v>
      </c>
      <c r="H44" s="6">
        <f t="shared" si="21"/>
        <v>93079971.560000002</v>
      </c>
      <c r="I44" s="6">
        <f t="shared" si="21"/>
        <v>96698505.059999987</v>
      </c>
      <c r="J44" s="6">
        <f t="shared" si="21"/>
        <v>100484927.62</v>
      </c>
      <c r="K44" s="6">
        <f t="shared" si="21"/>
        <v>104446634.25</v>
      </c>
      <c r="L44" s="50"/>
    </row>
    <row r="45" spans="1:12" s="5" customFormat="1" ht="17.25" customHeight="1" x14ac:dyDescent="0.2">
      <c r="A45" s="48" t="s">
        <v>30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</row>
    <row r="46" spans="1:12" s="5" customFormat="1" ht="15.75" customHeight="1" x14ac:dyDescent="0.2">
      <c r="A46" s="48" t="s">
        <v>31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</row>
    <row r="47" spans="1:12" s="5" customFormat="1" ht="40.5" customHeight="1" x14ac:dyDescent="0.2">
      <c r="A47" s="45" t="s">
        <v>32</v>
      </c>
      <c r="B47" s="31" t="s">
        <v>20</v>
      </c>
      <c r="C47" s="6">
        <f>SUM(C48:C49)</f>
        <v>426943063.79999995</v>
      </c>
      <c r="D47" s="6">
        <f t="shared" ref="D47:K47" si="22">D48+D49</f>
        <v>61442787.140000001</v>
      </c>
      <c r="E47" s="6">
        <f t="shared" si="22"/>
        <v>51295331.43</v>
      </c>
      <c r="F47" s="6">
        <f t="shared" si="22"/>
        <v>51254272.140000001</v>
      </c>
      <c r="G47" s="6">
        <f t="shared" si="22"/>
        <v>48646512.070000008</v>
      </c>
      <c r="H47" s="6">
        <f t="shared" si="22"/>
        <v>50228845.859999999</v>
      </c>
      <c r="I47" s="6">
        <f t="shared" si="22"/>
        <v>52413977.940000005</v>
      </c>
      <c r="J47" s="6">
        <f t="shared" si="22"/>
        <v>54699368.519999996</v>
      </c>
      <c r="K47" s="6">
        <f t="shared" si="22"/>
        <v>56961968.699999996</v>
      </c>
      <c r="L47" s="47" t="s">
        <v>72</v>
      </c>
    </row>
    <row r="48" spans="1:12" s="5" customFormat="1" ht="78.75" customHeight="1" x14ac:dyDescent="0.2">
      <c r="A48" s="45"/>
      <c r="B48" s="31" t="s">
        <v>33</v>
      </c>
      <c r="C48" s="6">
        <f>SUM(D48:K48)</f>
        <v>397000</v>
      </c>
      <c r="D48" s="6">
        <f>D57+D59</f>
        <v>9100</v>
      </c>
      <c r="E48" s="6">
        <f t="shared" ref="E48:F48" si="23">E57+E59</f>
        <v>81900</v>
      </c>
      <c r="F48" s="6">
        <f t="shared" si="23"/>
        <v>6000</v>
      </c>
      <c r="G48" s="6">
        <f t="shared" ref="G48:K48" si="24">G57+G59</f>
        <v>60000</v>
      </c>
      <c r="H48" s="6">
        <f t="shared" si="24"/>
        <v>60000</v>
      </c>
      <c r="I48" s="6">
        <f t="shared" si="24"/>
        <v>60000</v>
      </c>
      <c r="J48" s="6">
        <f t="shared" si="24"/>
        <v>60000</v>
      </c>
      <c r="K48" s="6">
        <f t="shared" si="24"/>
        <v>60000</v>
      </c>
      <c r="L48" s="53"/>
    </row>
    <row r="49" spans="1:15" s="5" customFormat="1" ht="32.25" customHeight="1" x14ac:dyDescent="0.2">
      <c r="A49" s="45"/>
      <c r="B49" s="32" t="s">
        <v>19</v>
      </c>
      <c r="C49" s="6">
        <f>SUM(D49:K49)</f>
        <v>426546063.79999995</v>
      </c>
      <c r="D49" s="6">
        <f t="shared" ref="D49:K49" si="25">D51+D53+D55+D61+D63</f>
        <v>61433687.140000001</v>
      </c>
      <c r="E49" s="6">
        <f t="shared" si="25"/>
        <v>51213431.43</v>
      </c>
      <c r="F49" s="6">
        <f t="shared" si="25"/>
        <v>51248272.140000001</v>
      </c>
      <c r="G49" s="6">
        <f t="shared" si="25"/>
        <v>48586512.070000008</v>
      </c>
      <c r="H49" s="6">
        <f t="shared" si="25"/>
        <v>50168845.859999999</v>
      </c>
      <c r="I49" s="6">
        <f t="shared" si="25"/>
        <v>52353977.940000005</v>
      </c>
      <c r="J49" s="6">
        <f t="shared" si="25"/>
        <v>54639368.519999996</v>
      </c>
      <c r="K49" s="6">
        <f t="shared" si="25"/>
        <v>56901968.699999996</v>
      </c>
      <c r="L49" s="53"/>
    </row>
    <row r="50" spans="1:15" s="5" customFormat="1" ht="33.75" customHeight="1" x14ac:dyDescent="0.2">
      <c r="A50" s="45" t="s">
        <v>34</v>
      </c>
      <c r="B50" s="31" t="s">
        <v>20</v>
      </c>
      <c r="C50" s="6">
        <f>SUM(C51:C51)</f>
        <v>19168506.760000002</v>
      </c>
      <c r="D50" s="6">
        <f t="shared" ref="D50:K50" si="26">D51</f>
        <v>4597500.6100000003</v>
      </c>
      <c r="E50" s="6">
        <f t="shared" si="26"/>
        <v>4597500.6100000003</v>
      </c>
      <c r="F50" s="6">
        <f t="shared" si="26"/>
        <v>4597500.6100000003</v>
      </c>
      <c r="G50" s="6">
        <f t="shared" si="26"/>
        <v>985322.63</v>
      </c>
      <c r="H50" s="6">
        <f t="shared" si="26"/>
        <v>1067775.26</v>
      </c>
      <c r="I50" s="6">
        <f t="shared" si="26"/>
        <v>1063805.27</v>
      </c>
      <c r="J50" s="6">
        <f t="shared" si="26"/>
        <v>1109800.8</v>
      </c>
      <c r="K50" s="6">
        <f t="shared" si="26"/>
        <v>1149300.97</v>
      </c>
      <c r="L50" s="54" t="s">
        <v>72</v>
      </c>
    </row>
    <row r="51" spans="1:15" s="5" customFormat="1" ht="33" customHeight="1" x14ac:dyDescent="0.2">
      <c r="A51" s="45"/>
      <c r="B51" s="32" t="s">
        <v>19</v>
      </c>
      <c r="C51" s="6">
        <f>SUM(D51:K51)</f>
        <v>19168506.760000002</v>
      </c>
      <c r="D51" s="6">
        <v>4597500.6100000003</v>
      </c>
      <c r="E51" s="6">
        <v>4597500.6100000003</v>
      </c>
      <c r="F51" s="6">
        <v>4597500.6100000003</v>
      </c>
      <c r="G51" s="6">
        <v>985322.63</v>
      </c>
      <c r="H51" s="6">
        <v>1067775.26</v>
      </c>
      <c r="I51" s="6">
        <v>1063805.27</v>
      </c>
      <c r="J51" s="6">
        <v>1109800.8</v>
      </c>
      <c r="K51" s="6">
        <v>1149300.97</v>
      </c>
      <c r="L51" s="54"/>
    </row>
    <row r="52" spans="1:15" s="5" customFormat="1" ht="37.5" customHeight="1" x14ac:dyDescent="0.2">
      <c r="A52" s="45" t="s">
        <v>79</v>
      </c>
      <c r="B52" s="31" t="s">
        <v>20</v>
      </c>
      <c r="C52" s="6">
        <f t="shared" ref="C52:K52" si="27">C53</f>
        <v>355193572.08000004</v>
      </c>
      <c r="D52" s="6">
        <f t="shared" si="27"/>
        <v>50938373.450000003</v>
      </c>
      <c r="E52" s="6">
        <f t="shared" si="27"/>
        <v>40937573.450000003</v>
      </c>
      <c r="F52" s="6">
        <f t="shared" si="27"/>
        <v>40937573.450000003</v>
      </c>
      <c r="G52" s="6">
        <f t="shared" si="27"/>
        <v>41048597.920000002</v>
      </c>
      <c r="H52" s="6">
        <f t="shared" si="27"/>
        <v>42709460.689999998</v>
      </c>
      <c r="I52" s="6">
        <f t="shared" si="27"/>
        <v>44405498.310000002</v>
      </c>
      <c r="J52" s="6">
        <f t="shared" si="27"/>
        <v>46187053.649999999</v>
      </c>
      <c r="K52" s="6">
        <f t="shared" si="27"/>
        <v>48029441.159999996</v>
      </c>
      <c r="L52" s="45" t="s">
        <v>72</v>
      </c>
    </row>
    <row r="53" spans="1:15" s="5" customFormat="1" ht="37.5" customHeight="1" x14ac:dyDescent="0.2">
      <c r="A53" s="45"/>
      <c r="B53" s="32" t="s">
        <v>19</v>
      </c>
      <c r="C53" s="6">
        <f>SUM(D53:K53)</f>
        <v>355193572.08000004</v>
      </c>
      <c r="D53" s="6">
        <v>50938373.450000003</v>
      </c>
      <c r="E53" s="6">
        <v>40937573.450000003</v>
      </c>
      <c r="F53" s="6">
        <v>40937573.450000003</v>
      </c>
      <c r="G53" s="6">
        <v>41048597.920000002</v>
      </c>
      <c r="H53" s="6">
        <v>42709460.689999998</v>
      </c>
      <c r="I53" s="6">
        <v>44405498.310000002</v>
      </c>
      <c r="J53" s="6">
        <v>46187053.649999999</v>
      </c>
      <c r="K53" s="6">
        <v>48029441.159999996</v>
      </c>
      <c r="L53" s="46"/>
      <c r="O53" s="28"/>
    </row>
    <row r="54" spans="1:15" s="5" customFormat="1" ht="31.5" customHeight="1" x14ac:dyDescent="0.2">
      <c r="A54" s="45" t="s">
        <v>78</v>
      </c>
      <c r="B54" s="31" t="s">
        <v>20</v>
      </c>
      <c r="C54" s="6">
        <f t="shared" ref="C54:K54" si="28">C55</f>
        <v>40427482.199999996</v>
      </c>
      <c r="D54" s="6">
        <f t="shared" si="28"/>
        <v>3558010</v>
      </c>
      <c r="E54" s="6">
        <f t="shared" si="28"/>
        <v>3537754.29</v>
      </c>
      <c r="F54" s="6">
        <f t="shared" si="28"/>
        <v>3572595</v>
      </c>
      <c r="G54" s="6">
        <f t="shared" si="28"/>
        <v>5631233.1600000001</v>
      </c>
      <c r="H54" s="6">
        <f t="shared" si="28"/>
        <v>5405326.2400000002</v>
      </c>
      <c r="I54" s="6">
        <f t="shared" si="28"/>
        <v>5836948.1600000001</v>
      </c>
      <c r="J54" s="6">
        <f t="shared" si="28"/>
        <v>6290473.5300000003</v>
      </c>
      <c r="K54" s="6">
        <f t="shared" si="28"/>
        <v>6595141.8200000003</v>
      </c>
      <c r="L54" s="45" t="s">
        <v>72</v>
      </c>
    </row>
    <row r="55" spans="1:15" s="5" customFormat="1" ht="31.5" customHeight="1" x14ac:dyDescent="0.2">
      <c r="A55" s="45"/>
      <c r="B55" s="31" t="s">
        <v>19</v>
      </c>
      <c r="C55" s="6">
        <f>SUM(D55:K55)</f>
        <v>40427482.199999996</v>
      </c>
      <c r="D55" s="6">
        <v>3558010</v>
      </c>
      <c r="E55" s="6">
        <v>3537754.29</v>
      </c>
      <c r="F55" s="6">
        <v>3572595</v>
      </c>
      <c r="G55" s="6">
        <v>5631233.1600000001</v>
      </c>
      <c r="H55" s="6">
        <v>5405326.2400000002</v>
      </c>
      <c r="I55" s="6">
        <v>5836948.1600000001</v>
      </c>
      <c r="J55" s="6">
        <v>6290473.5300000003</v>
      </c>
      <c r="K55" s="6">
        <v>6595141.8200000003</v>
      </c>
      <c r="L55" s="45"/>
    </row>
    <row r="56" spans="1:15" s="5" customFormat="1" ht="61.5" customHeight="1" x14ac:dyDescent="0.2">
      <c r="A56" s="45" t="s">
        <v>80</v>
      </c>
      <c r="B56" s="34" t="s">
        <v>22</v>
      </c>
      <c r="C56" s="37">
        <f>C57</f>
        <v>133840.71</v>
      </c>
      <c r="D56" s="37">
        <f t="shared" ref="D56:K56" si="29">D57</f>
        <v>6570</v>
      </c>
      <c r="E56" s="37">
        <f t="shared" si="29"/>
        <v>38125.71</v>
      </c>
      <c r="F56" s="37">
        <f t="shared" si="29"/>
        <v>3285</v>
      </c>
      <c r="G56" s="37">
        <f t="shared" si="29"/>
        <v>17172</v>
      </c>
      <c r="H56" s="37">
        <f t="shared" si="29"/>
        <v>17172</v>
      </c>
      <c r="I56" s="37">
        <f t="shared" si="29"/>
        <v>17172</v>
      </c>
      <c r="J56" s="37">
        <f t="shared" si="29"/>
        <v>17172</v>
      </c>
      <c r="K56" s="37">
        <f t="shared" si="29"/>
        <v>17172</v>
      </c>
      <c r="L56" s="45" t="s">
        <v>72</v>
      </c>
    </row>
    <row r="57" spans="1:15" s="5" customFormat="1" ht="78" customHeight="1" x14ac:dyDescent="0.2">
      <c r="A57" s="45"/>
      <c r="B57" s="31" t="s">
        <v>35</v>
      </c>
      <c r="C57" s="6">
        <f>SUM(D57:K57)</f>
        <v>133840.71</v>
      </c>
      <c r="D57" s="6">
        <v>6570</v>
      </c>
      <c r="E57" s="6">
        <v>38125.71</v>
      </c>
      <c r="F57" s="6">
        <v>3285</v>
      </c>
      <c r="G57" s="6">
        <v>17172</v>
      </c>
      <c r="H57" s="6">
        <v>17172</v>
      </c>
      <c r="I57" s="6">
        <v>17172</v>
      </c>
      <c r="J57" s="6">
        <v>17172</v>
      </c>
      <c r="K57" s="6">
        <v>17172</v>
      </c>
      <c r="L57" s="45"/>
    </row>
    <row r="58" spans="1:15" s="5" customFormat="1" ht="61.5" customHeight="1" x14ac:dyDescent="0.2">
      <c r="A58" s="45" t="s">
        <v>55</v>
      </c>
      <c r="B58" s="31" t="s">
        <v>20</v>
      </c>
      <c r="C58" s="6">
        <f t="shared" ref="C58:K58" si="30">C59</f>
        <v>263159.29000000004</v>
      </c>
      <c r="D58" s="6">
        <f t="shared" si="30"/>
        <v>2530</v>
      </c>
      <c r="E58" s="6">
        <f t="shared" si="30"/>
        <v>43774.29</v>
      </c>
      <c r="F58" s="6">
        <f t="shared" si="30"/>
        <v>2715</v>
      </c>
      <c r="G58" s="6">
        <f t="shared" si="30"/>
        <v>42828</v>
      </c>
      <c r="H58" s="6">
        <f t="shared" si="30"/>
        <v>42828</v>
      </c>
      <c r="I58" s="6">
        <f t="shared" si="30"/>
        <v>42828</v>
      </c>
      <c r="J58" s="6">
        <f t="shared" si="30"/>
        <v>42828</v>
      </c>
      <c r="K58" s="6">
        <f t="shared" si="30"/>
        <v>42828</v>
      </c>
      <c r="L58" s="45" t="s">
        <v>36</v>
      </c>
    </row>
    <row r="59" spans="1:15" s="5" customFormat="1" ht="108.75" customHeight="1" x14ac:dyDescent="0.2">
      <c r="A59" s="45"/>
      <c r="B59" s="31" t="s">
        <v>65</v>
      </c>
      <c r="C59" s="6">
        <f>SUM(D59:K59)</f>
        <v>263159.29000000004</v>
      </c>
      <c r="D59" s="6">
        <v>2530</v>
      </c>
      <c r="E59" s="6">
        <v>43774.29</v>
      </c>
      <c r="F59" s="6">
        <v>2715</v>
      </c>
      <c r="G59" s="6">
        <v>42828</v>
      </c>
      <c r="H59" s="6">
        <v>42828</v>
      </c>
      <c r="I59" s="6">
        <v>42828</v>
      </c>
      <c r="J59" s="6">
        <v>42828</v>
      </c>
      <c r="K59" s="6">
        <v>42828</v>
      </c>
      <c r="L59" s="45"/>
    </row>
    <row r="60" spans="1:15" s="5" customFormat="1" ht="42.75" customHeight="1" x14ac:dyDescent="0.2">
      <c r="A60" s="45" t="s">
        <v>37</v>
      </c>
      <c r="B60" s="31" t="s">
        <v>20</v>
      </c>
      <c r="C60" s="6">
        <f t="shared" ref="C60:K60" si="31">C61</f>
        <v>8623934.3499999996</v>
      </c>
      <c r="D60" s="6">
        <f t="shared" si="31"/>
        <v>2339803.08</v>
      </c>
      <c r="E60" s="6">
        <f t="shared" si="31"/>
        <v>2140603.08</v>
      </c>
      <c r="F60" s="6">
        <f t="shared" si="31"/>
        <v>2140603.08</v>
      </c>
      <c r="G60" s="6">
        <f t="shared" si="31"/>
        <v>379922.73</v>
      </c>
      <c r="H60" s="6">
        <f t="shared" si="31"/>
        <v>379955.02</v>
      </c>
      <c r="I60" s="6">
        <f t="shared" si="31"/>
        <v>402449.37</v>
      </c>
      <c r="J60" s="6">
        <f t="shared" si="31"/>
        <v>405452.43</v>
      </c>
      <c r="K60" s="6">
        <f t="shared" si="31"/>
        <v>435145.56</v>
      </c>
      <c r="L60" s="45" t="s">
        <v>72</v>
      </c>
    </row>
    <row r="61" spans="1:15" s="5" customFormat="1" ht="42.75" customHeight="1" x14ac:dyDescent="0.2">
      <c r="A61" s="45"/>
      <c r="B61" s="32" t="s">
        <v>19</v>
      </c>
      <c r="C61" s="6">
        <f>SUM(D61:K61)</f>
        <v>8623934.3499999996</v>
      </c>
      <c r="D61" s="6">
        <v>2339803.08</v>
      </c>
      <c r="E61" s="6">
        <v>2140603.08</v>
      </c>
      <c r="F61" s="6">
        <v>2140603.08</v>
      </c>
      <c r="G61" s="6">
        <v>379922.73</v>
      </c>
      <c r="H61" s="6">
        <v>379955.02</v>
      </c>
      <c r="I61" s="6">
        <v>402449.37</v>
      </c>
      <c r="J61" s="6">
        <v>405452.43</v>
      </c>
      <c r="K61" s="6">
        <v>435145.56</v>
      </c>
      <c r="L61" s="46"/>
    </row>
    <row r="62" spans="1:15" s="5" customFormat="1" ht="41.25" customHeight="1" x14ac:dyDescent="0.2">
      <c r="A62" s="45" t="s">
        <v>56</v>
      </c>
      <c r="B62" s="31" t="s">
        <v>20</v>
      </c>
      <c r="C62" s="6">
        <f>C63</f>
        <v>3132568.4099999997</v>
      </c>
      <c r="D62" s="6">
        <f t="shared" ref="D62:K62" si="32">D63</f>
        <v>0</v>
      </c>
      <c r="E62" s="6">
        <v>0</v>
      </c>
      <c r="F62" s="6">
        <f t="shared" si="32"/>
        <v>0</v>
      </c>
      <c r="G62" s="6">
        <f t="shared" si="32"/>
        <v>541435.63</v>
      </c>
      <c r="H62" s="6">
        <f t="shared" si="32"/>
        <v>606328.65</v>
      </c>
      <c r="I62" s="6">
        <f t="shared" si="32"/>
        <v>645276.82999999996</v>
      </c>
      <c r="J62" s="6">
        <f t="shared" si="32"/>
        <v>646588.11</v>
      </c>
      <c r="K62" s="6">
        <f t="shared" si="32"/>
        <v>692939.19</v>
      </c>
      <c r="L62" s="45" t="s">
        <v>72</v>
      </c>
    </row>
    <row r="63" spans="1:15" s="5" customFormat="1" ht="44.25" customHeight="1" x14ac:dyDescent="0.2">
      <c r="A63" s="45"/>
      <c r="B63" s="32" t="s">
        <v>19</v>
      </c>
      <c r="C63" s="6">
        <f>SUM(D63:K63)</f>
        <v>3132568.4099999997</v>
      </c>
      <c r="D63" s="6">
        <v>0</v>
      </c>
      <c r="E63" s="6">
        <v>0</v>
      </c>
      <c r="F63" s="6">
        <v>0</v>
      </c>
      <c r="G63" s="6">
        <v>541435.63</v>
      </c>
      <c r="H63" s="6">
        <v>606328.65</v>
      </c>
      <c r="I63" s="6">
        <v>645276.82999999996</v>
      </c>
      <c r="J63" s="6">
        <v>646588.11</v>
      </c>
      <c r="K63" s="6">
        <v>692939.19</v>
      </c>
      <c r="L63" s="46"/>
    </row>
    <row r="64" spans="1:15" s="5" customFormat="1" ht="42" customHeight="1" x14ac:dyDescent="0.2">
      <c r="A64" s="45" t="s">
        <v>38</v>
      </c>
      <c r="B64" s="31" t="s">
        <v>20</v>
      </c>
      <c r="C64" s="6">
        <f>C65</f>
        <v>0</v>
      </c>
      <c r="D64" s="6">
        <f t="shared" ref="D64:K64" si="33">D65</f>
        <v>0</v>
      </c>
      <c r="E64" s="6">
        <f t="shared" si="33"/>
        <v>0</v>
      </c>
      <c r="F64" s="6">
        <f t="shared" si="33"/>
        <v>0</v>
      </c>
      <c r="G64" s="6">
        <f t="shared" si="33"/>
        <v>0</v>
      </c>
      <c r="H64" s="6">
        <f t="shared" si="33"/>
        <v>0</v>
      </c>
      <c r="I64" s="6">
        <f t="shared" si="33"/>
        <v>0</v>
      </c>
      <c r="J64" s="6">
        <f t="shared" si="33"/>
        <v>0</v>
      </c>
      <c r="K64" s="6">
        <f t="shared" si="33"/>
        <v>0</v>
      </c>
      <c r="L64" s="45" t="s">
        <v>39</v>
      </c>
    </row>
    <row r="65" spans="1:12" s="5" customFormat="1" ht="51.75" customHeight="1" x14ac:dyDescent="0.2">
      <c r="A65" s="45"/>
      <c r="B65" s="32" t="s">
        <v>19</v>
      </c>
      <c r="C65" s="6">
        <f>SUM(D65:K65)</f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45"/>
    </row>
    <row r="66" spans="1:12" s="5" customFormat="1" ht="44.25" customHeight="1" x14ac:dyDescent="0.2">
      <c r="A66" s="45" t="s">
        <v>40</v>
      </c>
      <c r="B66" s="31" t="s">
        <v>41</v>
      </c>
      <c r="C66" s="6">
        <f>C67+C68</f>
        <v>426943063.79999995</v>
      </c>
      <c r="D66" s="6">
        <f t="shared" ref="D66:K66" si="34">D67+D68</f>
        <v>61442787.140000001</v>
      </c>
      <c r="E66" s="6">
        <f t="shared" si="34"/>
        <v>51295331.43</v>
      </c>
      <c r="F66" s="6">
        <f t="shared" si="34"/>
        <v>51254272.140000001</v>
      </c>
      <c r="G66" s="6">
        <f t="shared" si="34"/>
        <v>48646512.070000008</v>
      </c>
      <c r="H66" s="6">
        <f t="shared" si="34"/>
        <v>50228845.859999999</v>
      </c>
      <c r="I66" s="6">
        <f t="shared" si="34"/>
        <v>52413977.940000005</v>
      </c>
      <c r="J66" s="6">
        <f t="shared" si="34"/>
        <v>54699368.519999996</v>
      </c>
      <c r="K66" s="6">
        <f t="shared" si="34"/>
        <v>56961968.699999996</v>
      </c>
      <c r="L66" s="33" t="s">
        <v>29</v>
      </c>
    </row>
    <row r="67" spans="1:12" s="5" customFormat="1" ht="77.25" customHeight="1" x14ac:dyDescent="0.2">
      <c r="A67" s="45"/>
      <c r="B67" s="31" t="s">
        <v>33</v>
      </c>
      <c r="C67" s="6">
        <f>SUM(D67:K67)</f>
        <v>397000</v>
      </c>
      <c r="D67" s="6">
        <f>D48</f>
        <v>9100</v>
      </c>
      <c r="E67" s="6">
        <f t="shared" ref="E67:K67" si="35">E48</f>
        <v>81900</v>
      </c>
      <c r="F67" s="6">
        <f t="shared" si="35"/>
        <v>6000</v>
      </c>
      <c r="G67" s="6">
        <f t="shared" si="35"/>
        <v>60000</v>
      </c>
      <c r="H67" s="6">
        <f t="shared" si="35"/>
        <v>60000</v>
      </c>
      <c r="I67" s="6">
        <f t="shared" si="35"/>
        <v>60000</v>
      </c>
      <c r="J67" s="6">
        <f t="shared" si="35"/>
        <v>60000</v>
      </c>
      <c r="K67" s="6">
        <f t="shared" si="35"/>
        <v>60000</v>
      </c>
      <c r="L67" s="33" t="s">
        <v>29</v>
      </c>
    </row>
    <row r="68" spans="1:12" s="5" customFormat="1" ht="35.25" customHeight="1" x14ac:dyDescent="0.2">
      <c r="A68" s="45"/>
      <c r="B68" s="32" t="s">
        <v>19</v>
      </c>
      <c r="C68" s="6">
        <f>SUM(D68:K68)</f>
        <v>426546063.79999995</v>
      </c>
      <c r="D68" s="6">
        <f t="shared" ref="D68:K68" si="36">D49+D65</f>
        <v>61433687.140000001</v>
      </c>
      <c r="E68" s="6">
        <f t="shared" si="36"/>
        <v>51213431.43</v>
      </c>
      <c r="F68" s="6">
        <f t="shared" si="36"/>
        <v>51248272.140000001</v>
      </c>
      <c r="G68" s="6">
        <f t="shared" si="36"/>
        <v>48586512.070000008</v>
      </c>
      <c r="H68" s="6">
        <f t="shared" si="36"/>
        <v>50168845.859999999</v>
      </c>
      <c r="I68" s="6">
        <f t="shared" si="36"/>
        <v>52353977.940000005</v>
      </c>
      <c r="J68" s="6">
        <f t="shared" si="36"/>
        <v>54639368.519999996</v>
      </c>
      <c r="K68" s="6">
        <f t="shared" si="36"/>
        <v>56901968.699999996</v>
      </c>
      <c r="L68" s="33" t="s">
        <v>29</v>
      </c>
    </row>
    <row r="69" spans="1:12" s="5" customFormat="1" ht="21" customHeight="1" x14ac:dyDescent="0.2">
      <c r="A69" s="48" t="s">
        <v>42</v>
      </c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</row>
    <row r="70" spans="1:12" s="5" customFormat="1" ht="18.75" customHeight="1" x14ac:dyDescent="0.2">
      <c r="A70" s="48" t="s">
        <v>43</v>
      </c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</row>
    <row r="71" spans="1:12" s="5" customFormat="1" ht="53.25" customHeight="1" x14ac:dyDescent="0.2">
      <c r="A71" s="45" t="s">
        <v>44</v>
      </c>
      <c r="B71" s="31" t="s">
        <v>20</v>
      </c>
      <c r="C71" s="6">
        <f>SUM(C73,C75,C77)</f>
        <v>38935318.589999996</v>
      </c>
      <c r="D71" s="6">
        <f>D72</f>
        <v>4564973.4399999995</v>
      </c>
      <c r="E71" s="6">
        <f>E72</f>
        <v>4574446.07</v>
      </c>
      <c r="F71" s="6">
        <f t="shared" ref="F71:K72" si="37">SUM(F73,F75,F77)</f>
        <v>4574446.07</v>
      </c>
      <c r="G71" s="6">
        <f t="shared" si="37"/>
        <v>4528719.79</v>
      </c>
      <c r="H71" s="6">
        <f t="shared" si="37"/>
        <v>4971150.8100000005</v>
      </c>
      <c r="I71" s="6">
        <f t="shared" si="37"/>
        <v>5096186.3</v>
      </c>
      <c r="J71" s="6">
        <f t="shared" si="37"/>
        <v>5222477.28</v>
      </c>
      <c r="K71" s="6">
        <f t="shared" si="37"/>
        <v>5402918.8300000001</v>
      </c>
      <c r="L71" s="45" t="s">
        <v>72</v>
      </c>
    </row>
    <row r="72" spans="1:12" s="5" customFormat="1" ht="69.75" customHeight="1" x14ac:dyDescent="0.2">
      <c r="A72" s="45"/>
      <c r="B72" s="32" t="s">
        <v>19</v>
      </c>
      <c r="C72" s="6">
        <f>SUM(C74,C76,C78)</f>
        <v>38935318.589999996</v>
      </c>
      <c r="D72" s="6">
        <f>D74+D76+D78</f>
        <v>4564973.4399999995</v>
      </c>
      <c r="E72" s="6">
        <f>E74+E76+E78</f>
        <v>4574446.07</v>
      </c>
      <c r="F72" s="6">
        <f t="shared" si="37"/>
        <v>4574446.07</v>
      </c>
      <c r="G72" s="6">
        <f t="shared" si="37"/>
        <v>4528719.79</v>
      </c>
      <c r="H72" s="6">
        <f t="shared" si="37"/>
        <v>4971150.8100000005</v>
      </c>
      <c r="I72" s="6">
        <f t="shared" si="37"/>
        <v>5096186.3</v>
      </c>
      <c r="J72" s="6">
        <f t="shared" si="37"/>
        <v>5222477.28</v>
      </c>
      <c r="K72" s="6">
        <f t="shared" si="37"/>
        <v>5402918.8300000001</v>
      </c>
      <c r="L72" s="46"/>
    </row>
    <row r="73" spans="1:12" s="5" customFormat="1" ht="46.5" customHeight="1" x14ac:dyDescent="0.2">
      <c r="A73" s="45" t="s">
        <v>45</v>
      </c>
      <c r="B73" s="31" t="s">
        <v>20</v>
      </c>
      <c r="C73" s="6">
        <f>C74</f>
        <v>21634797.389999997</v>
      </c>
      <c r="D73" s="6">
        <f t="shared" ref="D73:K73" si="38">D74</f>
        <v>2300000</v>
      </c>
      <c r="E73" s="6">
        <f t="shared" si="38"/>
        <v>2300000</v>
      </c>
      <c r="F73" s="6">
        <f t="shared" si="38"/>
        <v>2300000</v>
      </c>
      <c r="G73" s="6">
        <f t="shared" si="38"/>
        <v>2453800.9700000002</v>
      </c>
      <c r="H73" s="6">
        <f t="shared" si="38"/>
        <v>2995926.27</v>
      </c>
      <c r="I73" s="6">
        <f t="shared" si="38"/>
        <v>3084660.3</v>
      </c>
      <c r="J73" s="6">
        <f t="shared" si="38"/>
        <v>3092180.45</v>
      </c>
      <c r="K73" s="6">
        <f t="shared" si="38"/>
        <v>3108229.4</v>
      </c>
      <c r="L73" s="45" t="s">
        <v>72</v>
      </c>
    </row>
    <row r="74" spans="1:12" s="5" customFormat="1" ht="63" customHeight="1" x14ac:dyDescent="0.2">
      <c r="A74" s="45"/>
      <c r="B74" s="32" t="s">
        <v>19</v>
      </c>
      <c r="C74" s="6">
        <f>SUM(D74:K74)</f>
        <v>21634797.389999997</v>
      </c>
      <c r="D74" s="6">
        <v>2300000</v>
      </c>
      <c r="E74" s="6">
        <v>2300000</v>
      </c>
      <c r="F74" s="6">
        <v>2300000</v>
      </c>
      <c r="G74" s="6">
        <v>2453800.9700000002</v>
      </c>
      <c r="H74" s="6">
        <v>2995926.27</v>
      </c>
      <c r="I74" s="6">
        <v>3084660.3</v>
      </c>
      <c r="J74" s="6">
        <v>3092180.45</v>
      </c>
      <c r="K74" s="6">
        <v>3108229.4</v>
      </c>
      <c r="L74" s="46"/>
    </row>
    <row r="75" spans="1:12" s="5" customFormat="1" ht="45.75" customHeight="1" x14ac:dyDescent="0.2">
      <c r="A75" s="45" t="s">
        <v>75</v>
      </c>
      <c r="B75" s="31" t="s">
        <v>20</v>
      </c>
      <c r="C75" s="6">
        <f t="shared" ref="C75:K75" si="39">C76</f>
        <v>2042244.0000000002</v>
      </c>
      <c r="D75" s="6">
        <f t="shared" si="39"/>
        <v>245433.44</v>
      </c>
      <c r="E75" s="6">
        <f t="shared" si="39"/>
        <v>249086.07</v>
      </c>
      <c r="F75" s="6">
        <f t="shared" si="39"/>
        <v>249086.07</v>
      </c>
      <c r="G75" s="6">
        <f t="shared" si="39"/>
        <v>247938.09</v>
      </c>
      <c r="H75" s="6">
        <f t="shared" si="39"/>
        <v>235715.95</v>
      </c>
      <c r="I75" s="6">
        <f t="shared" si="39"/>
        <v>260861.1</v>
      </c>
      <c r="J75" s="6">
        <f t="shared" si="39"/>
        <v>271269.05</v>
      </c>
      <c r="K75" s="6">
        <f t="shared" si="39"/>
        <v>282854.23</v>
      </c>
      <c r="L75" s="45" t="s">
        <v>72</v>
      </c>
    </row>
    <row r="76" spans="1:12" s="5" customFormat="1" ht="197.25" customHeight="1" x14ac:dyDescent="0.2">
      <c r="A76" s="45"/>
      <c r="B76" s="32" t="s">
        <v>19</v>
      </c>
      <c r="C76" s="6">
        <f>SUM(D76:K76)</f>
        <v>2042244.0000000002</v>
      </c>
      <c r="D76" s="6">
        <v>245433.44</v>
      </c>
      <c r="E76" s="6">
        <v>249086.07</v>
      </c>
      <c r="F76" s="6">
        <v>249086.07</v>
      </c>
      <c r="G76" s="6">
        <v>247938.09</v>
      </c>
      <c r="H76" s="6">
        <v>235715.95</v>
      </c>
      <c r="I76" s="6">
        <v>260861.1</v>
      </c>
      <c r="J76" s="6">
        <v>271269.05</v>
      </c>
      <c r="K76" s="6">
        <v>282854.23</v>
      </c>
      <c r="L76" s="46"/>
    </row>
    <row r="77" spans="1:12" s="5" customFormat="1" ht="61.5" customHeight="1" x14ac:dyDescent="0.2">
      <c r="A77" s="45" t="s">
        <v>87</v>
      </c>
      <c r="B77" s="31" t="s">
        <v>20</v>
      </c>
      <c r="C77" s="6">
        <f>C78</f>
        <v>15258277.199999999</v>
      </c>
      <c r="D77" s="6">
        <f t="shared" ref="D77:K77" si="40">D78</f>
        <v>2019540</v>
      </c>
      <c r="E77" s="6">
        <f t="shared" si="40"/>
        <v>2025360</v>
      </c>
      <c r="F77" s="6">
        <f t="shared" si="40"/>
        <v>2025360</v>
      </c>
      <c r="G77" s="6">
        <f t="shared" si="40"/>
        <v>1826980.73</v>
      </c>
      <c r="H77" s="6">
        <f t="shared" si="40"/>
        <v>1739508.59</v>
      </c>
      <c r="I77" s="6">
        <f t="shared" si="40"/>
        <v>1750664.9</v>
      </c>
      <c r="J77" s="6">
        <f t="shared" si="40"/>
        <v>1859027.78</v>
      </c>
      <c r="K77" s="6">
        <f t="shared" si="40"/>
        <v>2011835.2</v>
      </c>
      <c r="L77" s="45" t="s">
        <v>72</v>
      </c>
    </row>
    <row r="78" spans="1:12" s="5" customFormat="1" ht="62.25" customHeight="1" x14ac:dyDescent="0.2">
      <c r="A78" s="45"/>
      <c r="B78" s="32" t="s">
        <v>19</v>
      </c>
      <c r="C78" s="6">
        <f>SUM(D78:K78)</f>
        <v>15258277.199999999</v>
      </c>
      <c r="D78" s="6">
        <v>2019540</v>
      </c>
      <c r="E78" s="6">
        <v>2025360</v>
      </c>
      <c r="F78" s="6">
        <v>2025360</v>
      </c>
      <c r="G78" s="6">
        <v>1826980.73</v>
      </c>
      <c r="H78" s="6">
        <v>1739508.59</v>
      </c>
      <c r="I78" s="6">
        <v>1750664.9</v>
      </c>
      <c r="J78" s="6">
        <v>1859027.78</v>
      </c>
      <c r="K78" s="6">
        <v>2011835.2</v>
      </c>
      <c r="L78" s="46"/>
    </row>
    <row r="79" spans="1:12" s="5" customFormat="1" ht="33.75" customHeight="1" x14ac:dyDescent="0.2">
      <c r="A79" s="45" t="s">
        <v>57</v>
      </c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</row>
    <row r="80" spans="1:12" s="5" customFormat="1" ht="45" customHeight="1" x14ac:dyDescent="0.2">
      <c r="A80" s="45" t="s">
        <v>46</v>
      </c>
      <c r="B80" s="31" t="s">
        <v>20</v>
      </c>
      <c r="C80" s="6">
        <f t="shared" ref="C80:K80" si="41">C82+C84+C86</f>
        <v>6133341.6199999992</v>
      </c>
      <c r="D80" s="6">
        <f t="shared" si="41"/>
        <v>660000</v>
      </c>
      <c r="E80" s="6">
        <f t="shared" si="41"/>
        <v>660000</v>
      </c>
      <c r="F80" s="6">
        <f t="shared" si="41"/>
        <v>660000</v>
      </c>
      <c r="G80" s="6">
        <f t="shared" si="41"/>
        <v>675029.29</v>
      </c>
      <c r="H80" s="6">
        <f t="shared" si="41"/>
        <v>830867.01</v>
      </c>
      <c r="I80" s="6">
        <f t="shared" si="41"/>
        <v>862690.39</v>
      </c>
      <c r="J80" s="6">
        <f t="shared" si="41"/>
        <v>873412.14</v>
      </c>
      <c r="K80" s="6">
        <f t="shared" si="41"/>
        <v>911342.79</v>
      </c>
      <c r="L80" s="45" t="s">
        <v>72</v>
      </c>
    </row>
    <row r="81" spans="1:194" s="5" customFormat="1" ht="48.75" customHeight="1" x14ac:dyDescent="0.2">
      <c r="A81" s="45"/>
      <c r="B81" s="32" t="s">
        <v>19</v>
      </c>
      <c r="C81" s="6">
        <f t="shared" ref="C81" si="42">C83+C85+C87</f>
        <v>6133341.6199999992</v>
      </c>
      <c r="D81" s="6">
        <f t="shared" ref="D81:K81" si="43">D83+D85+D87+D89+D91</f>
        <v>660000</v>
      </c>
      <c r="E81" s="6">
        <f t="shared" si="43"/>
        <v>660000</v>
      </c>
      <c r="F81" s="6">
        <f t="shared" si="43"/>
        <v>660000</v>
      </c>
      <c r="G81" s="6">
        <f t="shared" si="43"/>
        <v>675029.29</v>
      </c>
      <c r="H81" s="6">
        <f t="shared" si="43"/>
        <v>830867.01</v>
      </c>
      <c r="I81" s="6">
        <f t="shared" si="43"/>
        <v>862690.39</v>
      </c>
      <c r="J81" s="6">
        <f t="shared" si="43"/>
        <v>873412.14</v>
      </c>
      <c r="K81" s="6">
        <f t="shared" si="43"/>
        <v>911342.79</v>
      </c>
      <c r="L81" s="46"/>
    </row>
    <row r="82" spans="1:194" s="5" customFormat="1" ht="54" customHeight="1" x14ac:dyDescent="0.2">
      <c r="A82" s="45" t="s">
        <v>71</v>
      </c>
      <c r="B82" s="31" t="s">
        <v>20</v>
      </c>
      <c r="C82" s="6">
        <f>C83</f>
        <v>1958610.46</v>
      </c>
      <c r="D82" s="6">
        <f t="shared" ref="D82:J82" si="44">D83</f>
        <v>210000</v>
      </c>
      <c r="E82" s="6">
        <f t="shared" si="44"/>
        <v>210000</v>
      </c>
      <c r="F82" s="6">
        <f>F83</f>
        <v>210000</v>
      </c>
      <c r="G82" s="6">
        <f t="shared" ref="G82" si="45">G83</f>
        <v>213991.09</v>
      </c>
      <c r="H82" s="6">
        <f t="shared" si="44"/>
        <v>250417.79</v>
      </c>
      <c r="I82" s="6">
        <f t="shared" si="44"/>
        <v>280199.28000000003</v>
      </c>
      <c r="J82" s="6">
        <f t="shared" si="44"/>
        <v>280390.05</v>
      </c>
      <c r="K82" s="6">
        <f>K83</f>
        <v>303612.25</v>
      </c>
      <c r="L82" s="45" t="s">
        <v>72</v>
      </c>
    </row>
    <row r="83" spans="1:194" s="5" customFormat="1" ht="77.25" customHeight="1" x14ac:dyDescent="0.2">
      <c r="A83" s="45"/>
      <c r="B83" s="32" t="s">
        <v>19</v>
      </c>
      <c r="C83" s="6">
        <f>SUM(D83:K83)</f>
        <v>1958610.46</v>
      </c>
      <c r="D83" s="6">
        <v>210000</v>
      </c>
      <c r="E83" s="6">
        <v>210000</v>
      </c>
      <c r="F83" s="6">
        <v>210000</v>
      </c>
      <c r="G83" s="6">
        <v>213991.09</v>
      </c>
      <c r="H83" s="6">
        <v>250417.79</v>
      </c>
      <c r="I83" s="6">
        <v>280199.28000000003</v>
      </c>
      <c r="J83" s="6">
        <v>280390.05</v>
      </c>
      <c r="K83" s="6">
        <v>303612.25</v>
      </c>
      <c r="L83" s="46"/>
    </row>
    <row r="84" spans="1:194" s="5" customFormat="1" ht="39" customHeight="1" x14ac:dyDescent="0.2">
      <c r="A84" s="45" t="s">
        <v>47</v>
      </c>
      <c r="B84" s="31" t="s">
        <v>20</v>
      </c>
      <c r="C84" s="6">
        <f>C85</f>
        <v>2757984.9699999997</v>
      </c>
      <c r="D84" s="6">
        <f t="shared" ref="D84:K84" si="46">D85</f>
        <v>300000</v>
      </c>
      <c r="E84" s="6">
        <f t="shared" si="46"/>
        <v>300000</v>
      </c>
      <c r="F84" s="6">
        <f t="shared" si="46"/>
        <v>300000</v>
      </c>
      <c r="G84" s="6">
        <f t="shared" si="46"/>
        <v>300933.65000000002</v>
      </c>
      <c r="H84" s="6">
        <f t="shared" si="46"/>
        <v>386966.15</v>
      </c>
      <c r="I84" s="6">
        <f t="shared" si="46"/>
        <v>382460.74</v>
      </c>
      <c r="J84" s="6">
        <f>J85</f>
        <v>392464.07</v>
      </c>
      <c r="K84" s="6">
        <f t="shared" si="46"/>
        <v>395160.36</v>
      </c>
      <c r="L84" s="45" t="s">
        <v>72</v>
      </c>
    </row>
    <row r="85" spans="1:194" s="5" customFormat="1" ht="35.25" customHeight="1" x14ac:dyDescent="0.2">
      <c r="A85" s="45"/>
      <c r="B85" s="32" t="s">
        <v>19</v>
      </c>
      <c r="C85" s="6">
        <f>SUM(D85:K85)</f>
        <v>2757984.9699999997</v>
      </c>
      <c r="D85" s="6">
        <v>300000</v>
      </c>
      <c r="E85" s="6">
        <v>300000</v>
      </c>
      <c r="F85" s="6">
        <v>300000</v>
      </c>
      <c r="G85" s="6">
        <v>300933.65000000002</v>
      </c>
      <c r="H85" s="6">
        <v>386966.15</v>
      </c>
      <c r="I85" s="6">
        <v>382460.74</v>
      </c>
      <c r="J85" s="6">
        <v>392464.07</v>
      </c>
      <c r="K85" s="6">
        <v>395160.36</v>
      </c>
      <c r="L85" s="46"/>
    </row>
    <row r="86" spans="1:194" s="5" customFormat="1" ht="43.5" customHeight="1" x14ac:dyDescent="0.2">
      <c r="A86" s="45" t="s">
        <v>48</v>
      </c>
      <c r="B86" s="31" t="s">
        <v>20</v>
      </c>
      <c r="C86" s="6">
        <f>C87</f>
        <v>1416746.19</v>
      </c>
      <c r="D86" s="6">
        <f t="shared" ref="D86:K86" si="47">D87</f>
        <v>150000</v>
      </c>
      <c r="E86" s="6">
        <f t="shared" si="47"/>
        <v>150000</v>
      </c>
      <c r="F86" s="6">
        <f t="shared" si="47"/>
        <v>150000</v>
      </c>
      <c r="G86" s="6">
        <f t="shared" si="47"/>
        <v>160104.54999999999</v>
      </c>
      <c r="H86" s="6">
        <f t="shared" si="47"/>
        <v>193483.07</v>
      </c>
      <c r="I86" s="6">
        <f t="shared" si="47"/>
        <v>200030.37</v>
      </c>
      <c r="J86" s="6">
        <f t="shared" si="47"/>
        <v>200558.02</v>
      </c>
      <c r="K86" s="6">
        <f t="shared" si="47"/>
        <v>212570.18</v>
      </c>
      <c r="L86" s="45" t="s">
        <v>72</v>
      </c>
    </row>
    <row r="87" spans="1:194" s="5" customFormat="1" ht="68.25" customHeight="1" x14ac:dyDescent="0.2">
      <c r="A87" s="45"/>
      <c r="B87" s="32" t="s">
        <v>19</v>
      </c>
      <c r="C87" s="6">
        <f>SUM(D87:K87)</f>
        <v>1416746.19</v>
      </c>
      <c r="D87" s="6">
        <v>150000</v>
      </c>
      <c r="E87" s="6">
        <v>150000</v>
      </c>
      <c r="F87" s="6">
        <v>150000</v>
      </c>
      <c r="G87" s="6">
        <v>160104.54999999999</v>
      </c>
      <c r="H87" s="6">
        <v>193483.07</v>
      </c>
      <c r="I87" s="6">
        <v>200030.37</v>
      </c>
      <c r="J87" s="6">
        <v>200558.02</v>
      </c>
      <c r="K87" s="6">
        <v>212570.18</v>
      </c>
      <c r="L87" s="46"/>
    </row>
    <row r="88" spans="1:194" s="5" customFormat="1" ht="34.5" customHeight="1" x14ac:dyDescent="0.2">
      <c r="A88" s="47" t="s">
        <v>73</v>
      </c>
      <c r="B88" s="31" t="s">
        <v>20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45" t="s">
        <v>72</v>
      </c>
    </row>
    <row r="89" spans="1:194" s="5" customFormat="1" ht="48" customHeight="1" x14ac:dyDescent="0.2">
      <c r="A89" s="47"/>
      <c r="B89" s="32" t="s">
        <v>19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46"/>
    </row>
    <row r="90" spans="1:194" s="5" customFormat="1" ht="34.5" customHeight="1" x14ac:dyDescent="0.2">
      <c r="A90" s="47" t="s">
        <v>74</v>
      </c>
      <c r="B90" s="31" t="s">
        <v>20</v>
      </c>
      <c r="C90" s="29">
        <v>0</v>
      </c>
      <c r="D90" s="29">
        <v>0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45" t="s">
        <v>72</v>
      </c>
    </row>
    <row r="91" spans="1:194" s="5" customFormat="1" ht="33.75" customHeight="1" x14ac:dyDescent="0.2">
      <c r="A91" s="47"/>
      <c r="B91" s="32" t="s">
        <v>19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46"/>
    </row>
    <row r="92" spans="1:194" s="5" customFormat="1" ht="32.25" customHeight="1" x14ac:dyDescent="0.2">
      <c r="A92" s="45" t="s">
        <v>49</v>
      </c>
      <c r="B92" s="31" t="s">
        <v>20</v>
      </c>
      <c r="C92" s="6">
        <f>C93</f>
        <v>45068660.210000001</v>
      </c>
      <c r="D92" s="6">
        <f t="shared" ref="D92:K92" si="48">D93</f>
        <v>5224973.4399999995</v>
      </c>
      <c r="E92" s="6">
        <f t="shared" si="48"/>
        <v>5234446.07</v>
      </c>
      <c r="F92" s="6">
        <f t="shared" si="48"/>
        <v>5234446.07</v>
      </c>
      <c r="G92" s="6">
        <f t="shared" si="48"/>
        <v>5203749.08</v>
      </c>
      <c r="H92" s="6">
        <f t="shared" si="48"/>
        <v>5802017.8200000003</v>
      </c>
      <c r="I92" s="6">
        <f t="shared" si="48"/>
        <v>5958876.6899999995</v>
      </c>
      <c r="J92" s="6">
        <f t="shared" si="48"/>
        <v>6095889.4199999999</v>
      </c>
      <c r="K92" s="6">
        <f t="shared" si="48"/>
        <v>6314261.6200000001</v>
      </c>
      <c r="L92" s="36" t="s">
        <v>29</v>
      </c>
    </row>
    <row r="93" spans="1:194" s="5" customFormat="1" ht="36" customHeight="1" x14ac:dyDescent="0.2">
      <c r="A93" s="45"/>
      <c r="B93" s="32" t="s">
        <v>19</v>
      </c>
      <c r="C93" s="6">
        <f>SUM(D93:K93)</f>
        <v>45068660.210000001</v>
      </c>
      <c r="D93" s="6">
        <f t="shared" ref="D93:K93" si="49">D72+D81</f>
        <v>5224973.4399999995</v>
      </c>
      <c r="E93" s="6">
        <f t="shared" si="49"/>
        <v>5234446.07</v>
      </c>
      <c r="F93" s="6">
        <f t="shared" si="49"/>
        <v>5234446.07</v>
      </c>
      <c r="G93" s="6">
        <f t="shared" si="49"/>
        <v>5203749.08</v>
      </c>
      <c r="H93" s="6">
        <f t="shared" si="49"/>
        <v>5802017.8200000003</v>
      </c>
      <c r="I93" s="6">
        <f t="shared" si="49"/>
        <v>5958876.6899999995</v>
      </c>
      <c r="J93" s="6">
        <f t="shared" si="49"/>
        <v>6095889.4199999999</v>
      </c>
      <c r="K93" s="6">
        <f t="shared" si="49"/>
        <v>6314261.6200000001</v>
      </c>
      <c r="L93" s="36" t="s">
        <v>29</v>
      </c>
    </row>
    <row r="94" spans="1:194" s="12" customFormat="1" ht="43.5" customHeight="1" x14ac:dyDescent="0.2">
      <c r="A94" s="45" t="s">
        <v>50</v>
      </c>
      <c r="B94" s="31" t="s">
        <v>58</v>
      </c>
      <c r="C94" s="4">
        <f>SUM(C95:C97)</f>
        <v>1197219660.04</v>
      </c>
      <c r="D94" s="4">
        <f t="shared" ref="D94:K94" si="50">SUM(D95:D97)</f>
        <v>145204015.31</v>
      </c>
      <c r="E94" s="4">
        <f t="shared" si="50"/>
        <v>137633699.42999998</v>
      </c>
      <c r="F94" s="4">
        <f t="shared" si="50"/>
        <v>137814310.08000001</v>
      </c>
      <c r="G94" s="4">
        <f t="shared" si="50"/>
        <v>143382390.16</v>
      </c>
      <c r="H94" s="4">
        <f t="shared" si="50"/>
        <v>149110835.24000001</v>
      </c>
      <c r="I94" s="4">
        <f t="shared" si="50"/>
        <v>155071359.69</v>
      </c>
      <c r="J94" s="4">
        <f t="shared" si="50"/>
        <v>161280185.55999997</v>
      </c>
      <c r="K94" s="4">
        <f t="shared" si="50"/>
        <v>167722864.56999999</v>
      </c>
      <c r="L94" s="36" t="s">
        <v>29</v>
      </c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  <c r="DB94" s="11"/>
      <c r="DC94" s="11"/>
      <c r="DD94" s="11"/>
      <c r="DE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  <c r="DV94" s="11"/>
      <c r="DW94" s="11"/>
      <c r="DX94" s="11"/>
      <c r="DY94" s="11"/>
      <c r="DZ94" s="11"/>
      <c r="EA94" s="11"/>
      <c r="EB94" s="11"/>
      <c r="EC94" s="11"/>
      <c r="ED94" s="11"/>
      <c r="EE94" s="11"/>
      <c r="EF94" s="11"/>
      <c r="EG94" s="11"/>
      <c r="EH94" s="11"/>
      <c r="EI94" s="11"/>
      <c r="EJ94" s="11"/>
      <c r="EK94" s="11"/>
      <c r="EL94" s="11"/>
      <c r="EM94" s="11"/>
      <c r="EN94" s="11"/>
      <c r="EO94" s="11"/>
      <c r="EP94" s="11"/>
      <c r="EQ94" s="11"/>
      <c r="ER94" s="11"/>
      <c r="ES94" s="11"/>
      <c r="ET94" s="11"/>
      <c r="EU94" s="11"/>
      <c r="EV94" s="11"/>
      <c r="EW94" s="11"/>
      <c r="EX94" s="11"/>
      <c r="EY94" s="11"/>
      <c r="EZ94" s="11"/>
      <c r="FA94" s="11"/>
      <c r="FB94" s="11"/>
      <c r="FC94" s="11"/>
      <c r="FD94" s="11"/>
      <c r="FE94" s="11"/>
      <c r="FF94" s="11"/>
      <c r="FG94" s="11"/>
      <c r="FH94" s="11"/>
      <c r="FI94" s="11"/>
      <c r="FJ94" s="11"/>
      <c r="FK94" s="11"/>
      <c r="FL94" s="11"/>
      <c r="FM94" s="11"/>
      <c r="FN94" s="11"/>
      <c r="FO94" s="11"/>
      <c r="FP94" s="11"/>
      <c r="FQ94" s="11"/>
      <c r="FR94" s="11"/>
      <c r="FS94" s="11"/>
      <c r="FT94" s="11"/>
      <c r="FU94" s="11"/>
      <c r="FV94" s="11"/>
      <c r="FW94" s="11"/>
      <c r="FX94" s="11"/>
      <c r="FY94" s="11"/>
      <c r="FZ94" s="11"/>
      <c r="GA94" s="11"/>
      <c r="GB94" s="11"/>
      <c r="GC94" s="11"/>
      <c r="GD94" s="11"/>
      <c r="GE94" s="11"/>
      <c r="GF94" s="11"/>
      <c r="GG94" s="11"/>
      <c r="GH94" s="11"/>
      <c r="GI94" s="11"/>
      <c r="GJ94" s="11"/>
      <c r="GK94" s="11"/>
      <c r="GL94" s="11"/>
    </row>
    <row r="95" spans="1:194" s="12" customFormat="1" ht="76.5" customHeight="1" x14ac:dyDescent="0.2">
      <c r="A95" s="45"/>
      <c r="B95" s="31" t="s">
        <v>51</v>
      </c>
      <c r="C95" s="4">
        <f>SUM(D95:K95)</f>
        <v>397000</v>
      </c>
      <c r="D95" s="4">
        <f t="shared" ref="D95:K95" si="51">D107+D99</f>
        <v>9100</v>
      </c>
      <c r="E95" s="4">
        <f t="shared" si="51"/>
        <v>81900</v>
      </c>
      <c r="F95" s="4">
        <f t="shared" si="51"/>
        <v>6000</v>
      </c>
      <c r="G95" s="4">
        <f t="shared" si="51"/>
        <v>60000</v>
      </c>
      <c r="H95" s="4">
        <f t="shared" si="51"/>
        <v>60000</v>
      </c>
      <c r="I95" s="4">
        <f t="shared" si="51"/>
        <v>60000</v>
      </c>
      <c r="J95" s="4">
        <f t="shared" si="51"/>
        <v>60000</v>
      </c>
      <c r="K95" s="4">
        <f t="shared" si="51"/>
        <v>60000</v>
      </c>
      <c r="L95" s="36" t="s">
        <v>29</v>
      </c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  <c r="EL95" s="11"/>
      <c r="EM95" s="11"/>
      <c r="EN95" s="11"/>
      <c r="EO95" s="11"/>
      <c r="EP95" s="11"/>
      <c r="EQ95" s="11"/>
      <c r="ER95" s="11"/>
      <c r="ES95" s="11"/>
      <c r="ET95" s="11"/>
      <c r="EU95" s="11"/>
      <c r="EV95" s="11"/>
      <c r="EW95" s="11"/>
      <c r="EX95" s="11"/>
      <c r="EY95" s="11"/>
      <c r="EZ95" s="11"/>
      <c r="FA95" s="11"/>
      <c r="FB95" s="11"/>
      <c r="FC95" s="11"/>
      <c r="FD95" s="11"/>
      <c r="FE95" s="11"/>
      <c r="FF95" s="11"/>
      <c r="FG95" s="11"/>
      <c r="FH95" s="11"/>
      <c r="FI95" s="11"/>
      <c r="FJ95" s="11"/>
      <c r="FK95" s="11"/>
      <c r="FL95" s="11"/>
      <c r="FM95" s="11"/>
      <c r="FN95" s="11"/>
      <c r="FO95" s="11"/>
      <c r="FP95" s="11"/>
      <c r="FQ95" s="11"/>
      <c r="FR95" s="11"/>
      <c r="FS95" s="11"/>
      <c r="FT95" s="11"/>
      <c r="FU95" s="11"/>
      <c r="FV95" s="11"/>
      <c r="FW95" s="11"/>
      <c r="FX95" s="11"/>
      <c r="FY95" s="11"/>
      <c r="FZ95" s="11"/>
      <c r="GA95" s="11"/>
      <c r="GB95" s="11"/>
      <c r="GC95" s="11"/>
      <c r="GD95" s="11"/>
      <c r="GE95" s="11"/>
      <c r="GF95" s="11"/>
      <c r="GG95" s="11"/>
      <c r="GH95" s="11"/>
      <c r="GI95" s="11"/>
      <c r="GJ95" s="11"/>
      <c r="GK95" s="11"/>
      <c r="GL95" s="11"/>
    </row>
    <row r="96" spans="1:194" s="12" customFormat="1" ht="78" customHeight="1" x14ac:dyDescent="0.2">
      <c r="A96" s="45"/>
      <c r="B96" s="31" t="s">
        <v>77</v>
      </c>
      <c r="C96" s="4">
        <f>SUM(D96:K96)</f>
        <v>0</v>
      </c>
      <c r="D96" s="4">
        <f t="shared" ref="D96:K96" si="52">D100</f>
        <v>0</v>
      </c>
      <c r="E96" s="4">
        <f t="shared" si="52"/>
        <v>0</v>
      </c>
      <c r="F96" s="4">
        <f t="shared" si="52"/>
        <v>0</v>
      </c>
      <c r="G96" s="4">
        <f t="shared" si="52"/>
        <v>0</v>
      </c>
      <c r="H96" s="4">
        <f t="shared" si="52"/>
        <v>0</v>
      </c>
      <c r="I96" s="4">
        <f t="shared" si="52"/>
        <v>0</v>
      </c>
      <c r="J96" s="4">
        <f t="shared" si="52"/>
        <v>0</v>
      </c>
      <c r="K96" s="4">
        <f t="shared" si="52"/>
        <v>0</v>
      </c>
      <c r="L96" s="36" t="s">
        <v>29</v>
      </c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  <c r="DV96" s="11"/>
      <c r="DW96" s="11"/>
      <c r="DX96" s="11"/>
      <c r="DY96" s="11"/>
      <c r="DZ96" s="11"/>
      <c r="EA96" s="11"/>
      <c r="EB96" s="11"/>
      <c r="EC96" s="11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  <c r="EQ96" s="11"/>
      <c r="ER96" s="11"/>
      <c r="ES96" s="11"/>
      <c r="ET96" s="11"/>
      <c r="EU96" s="11"/>
      <c r="EV96" s="11"/>
      <c r="EW96" s="11"/>
      <c r="EX96" s="11"/>
      <c r="EY96" s="11"/>
      <c r="EZ96" s="11"/>
      <c r="FA96" s="11"/>
      <c r="FB96" s="11"/>
      <c r="FC96" s="11"/>
      <c r="FD96" s="11"/>
      <c r="FE96" s="11"/>
      <c r="FF96" s="11"/>
      <c r="FG96" s="11"/>
      <c r="FH96" s="11"/>
      <c r="FI96" s="11"/>
      <c r="FJ96" s="11"/>
      <c r="FK96" s="11"/>
      <c r="FL96" s="11"/>
      <c r="FM96" s="11"/>
      <c r="FN96" s="11"/>
      <c r="FO96" s="11"/>
      <c r="FP96" s="11"/>
      <c r="FQ96" s="11"/>
      <c r="FR96" s="11"/>
      <c r="FS96" s="11"/>
      <c r="FT96" s="11"/>
      <c r="FU96" s="11"/>
      <c r="FV96" s="11"/>
      <c r="FW96" s="11"/>
      <c r="FX96" s="11"/>
      <c r="FY96" s="11"/>
      <c r="FZ96" s="11"/>
      <c r="GA96" s="11"/>
      <c r="GB96" s="11"/>
      <c r="GC96" s="11"/>
      <c r="GD96" s="11"/>
      <c r="GE96" s="11"/>
      <c r="GF96" s="11"/>
      <c r="GG96" s="11"/>
      <c r="GH96" s="11"/>
      <c r="GI96" s="11"/>
      <c r="GJ96" s="11"/>
      <c r="GK96" s="11"/>
      <c r="GL96" s="11"/>
    </row>
    <row r="97" spans="1:194" s="12" customFormat="1" ht="43.5" customHeight="1" x14ac:dyDescent="0.2">
      <c r="A97" s="45"/>
      <c r="B97" s="31" t="s">
        <v>52</v>
      </c>
      <c r="C97" s="4">
        <f>SUM(D97:K97)</f>
        <v>1196822660.04</v>
      </c>
      <c r="D97" s="4">
        <f t="shared" ref="D97:K97" si="53">D101+D103+D105+D109</f>
        <v>145194915.31</v>
      </c>
      <c r="E97" s="4">
        <f t="shared" si="53"/>
        <v>137551799.42999998</v>
      </c>
      <c r="F97" s="4">
        <f t="shared" si="53"/>
        <v>137808310.08000001</v>
      </c>
      <c r="G97" s="4">
        <f t="shared" si="53"/>
        <v>143322390.16</v>
      </c>
      <c r="H97" s="4">
        <f t="shared" si="53"/>
        <v>149050835.24000001</v>
      </c>
      <c r="I97" s="4">
        <f t="shared" si="53"/>
        <v>155011359.69</v>
      </c>
      <c r="J97" s="4">
        <f t="shared" si="53"/>
        <v>161220185.55999997</v>
      </c>
      <c r="K97" s="4">
        <f t="shared" si="53"/>
        <v>167662864.56999999</v>
      </c>
      <c r="L97" s="36" t="s">
        <v>29</v>
      </c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  <c r="DP97" s="11"/>
      <c r="DQ97" s="11"/>
      <c r="DR97" s="11"/>
      <c r="DS97" s="11"/>
      <c r="DT97" s="11"/>
      <c r="DU97" s="11"/>
      <c r="DV97" s="11"/>
      <c r="DW97" s="11"/>
      <c r="DX97" s="11"/>
      <c r="DY97" s="11"/>
      <c r="DZ97" s="11"/>
      <c r="EA97" s="11"/>
      <c r="EB97" s="11"/>
      <c r="EC97" s="11"/>
      <c r="ED97" s="11"/>
      <c r="EE97" s="11"/>
      <c r="EF97" s="11"/>
      <c r="EG97" s="11"/>
      <c r="EH97" s="11"/>
      <c r="EI97" s="11"/>
      <c r="EJ97" s="11"/>
      <c r="EK97" s="11"/>
      <c r="EL97" s="11"/>
      <c r="EM97" s="11"/>
      <c r="EN97" s="11"/>
      <c r="EO97" s="11"/>
      <c r="EP97" s="11"/>
      <c r="EQ97" s="11"/>
      <c r="ER97" s="11"/>
      <c r="ES97" s="11"/>
      <c r="ET97" s="11"/>
      <c r="EU97" s="11"/>
      <c r="EV97" s="11"/>
      <c r="EW97" s="11"/>
      <c r="EX97" s="11"/>
      <c r="EY97" s="11"/>
      <c r="EZ97" s="11"/>
      <c r="FA97" s="11"/>
      <c r="FB97" s="11"/>
      <c r="FC97" s="11"/>
      <c r="FD97" s="11"/>
      <c r="FE97" s="11"/>
      <c r="FF97" s="11"/>
      <c r="FG97" s="11"/>
      <c r="FH97" s="11"/>
      <c r="FI97" s="11"/>
      <c r="FJ97" s="11"/>
      <c r="FK97" s="11"/>
      <c r="FL97" s="11"/>
      <c r="FM97" s="11"/>
      <c r="FN97" s="11"/>
      <c r="FO97" s="11"/>
      <c r="FP97" s="11"/>
      <c r="FQ97" s="11"/>
      <c r="FR97" s="11"/>
      <c r="FS97" s="11"/>
      <c r="FT97" s="11"/>
      <c r="FU97" s="11"/>
      <c r="FV97" s="11"/>
      <c r="FW97" s="11"/>
      <c r="FX97" s="11"/>
      <c r="FY97" s="11"/>
      <c r="FZ97" s="11"/>
      <c r="GA97" s="11"/>
      <c r="GB97" s="11"/>
      <c r="GC97" s="11"/>
      <c r="GD97" s="11"/>
      <c r="GE97" s="11"/>
      <c r="GF97" s="11"/>
      <c r="GG97" s="11"/>
      <c r="GH97" s="11"/>
      <c r="GI97" s="11"/>
      <c r="GJ97" s="11"/>
      <c r="GK97" s="11"/>
      <c r="GL97" s="11"/>
    </row>
    <row r="98" spans="1:194" s="12" customFormat="1" ht="33.75" customHeight="1" x14ac:dyDescent="0.2">
      <c r="A98" s="45" t="s">
        <v>88</v>
      </c>
      <c r="B98" s="31" t="s">
        <v>59</v>
      </c>
      <c r="C98" s="4">
        <f t="shared" ref="C98:K98" si="54">SUM(C99:C101)</f>
        <v>1175878607.4000001</v>
      </c>
      <c r="D98" s="4">
        <f t="shared" si="54"/>
        <v>143361171.24000001</v>
      </c>
      <c r="E98" s="4">
        <f t="shared" si="54"/>
        <v>133189831.57999997</v>
      </c>
      <c r="F98" s="4">
        <f t="shared" si="54"/>
        <v>133155569.75</v>
      </c>
      <c r="G98" s="4">
        <f t="shared" si="54"/>
        <v>141319585.06999999</v>
      </c>
      <c r="H98" s="4">
        <f t="shared" si="54"/>
        <v>147043106</v>
      </c>
      <c r="I98" s="4">
        <f t="shared" si="54"/>
        <v>152994408.59</v>
      </c>
      <c r="J98" s="4">
        <f t="shared" si="54"/>
        <v>159192693.50999996</v>
      </c>
      <c r="K98" s="4">
        <f t="shared" si="54"/>
        <v>165622241.66</v>
      </c>
      <c r="L98" s="36" t="s">
        <v>29</v>
      </c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/>
      <c r="DG98" s="11"/>
      <c r="DH98" s="11"/>
      <c r="DI98" s="11"/>
      <c r="DJ98" s="11"/>
      <c r="DK98" s="11"/>
      <c r="DL98" s="11"/>
      <c r="DM98" s="11"/>
      <c r="DN98" s="11"/>
      <c r="DO98" s="11"/>
      <c r="DP98" s="11"/>
      <c r="DQ98" s="11"/>
      <c r="DR98" s="11"/>
      <c r="DS98" s="11"/>
      <c r="DT98" s="11"/>
      <c r="DU98" s="11"/>
      <c r="DV98" s="11"/>
      <c r="DW98" s="11"/>
      <c r="DX98" s="11"/>
      <c r="DY98" s="11"/>
      <c r="DZ98" s="11"/>
      <c r="EA98" s="11"/>
      <c r="EB98" s="11"/>
      <c r="EC98" s="11"/>
      <c r="ED98" s="11"/>
      <c r="EE98" s="11"/>
      <c r="EF98" s="11"/>
      <c r="EG98" s="11"/>
      <c r="EH98" s="11"/>
      <c r="EI98" s="11"/>
      <c r="EJ98" s="11"/>
      <c r="EK98" s="11"/>
      <c r="EL98" s="11"/>
      <c r="EM98" s="11"/>
      <c r="EN98" s="11"/>
      <c r="EO98" s="11"/>
      <c r="EP98" s="11"/>
      <c r="EQ98" s="11"/>
      <c r="ER98" s="11"/>
      <c r="ES98" s="11"/>
      <c r="ET98" s="11"/>
      <c r="EU98" s="11"/>
      <c r="EV98" s="11"/>
      <c r="EW98" s="11"/>
      <c r="EX98" s="11"/>
      <c r="EY98" s="11"/>
      <c r="EZ98" s="11"/>
      <c r="FA98" s="11"/>
      <c r="FB98" s="11"/>
      <c r="FC98" s="11"/>
      <c r="FD98" s="11"/>
      <c r="FE98" s="11"/>
      <c r="FF98" s="11"/>
      <c r="FG98" s="11"/>
      <c r="FH98" s="11"/>
      <c r="FI98" s="11"/>
      <c r="FJ98" s="11"/>
      <c r="FK98" s="11"/>
      <c r="FL98" s="11"/>
      <c r="FM98" s="11"/>
      <c r="FN98" s="11"/>
      <c r="FO98" s="11"/>
      <c r="FP98" s="11"/>
      <c r="FQ98" s="11"/>
      <c r="FR98" s="11"/>
      <c r="FS98" s="11"/>
      <c r="FT98" s="11"/>
      <c r="FU98" s="11"/>
      <c r="FV98" s="11"/>
      <c r="FW98" s="11"/>
      <c r="FX98" s="11"/>
      <c r="FY98" s="11"/>
      <c r="FZ98" s="11"/>
      <c r="GA98" s="11"/>
      <c r="GB98" s="11"/>
      <c r="GC98" s="11"/>
      <c r="GD98" s="11"/>
      <c r="GE98" s="11"/>
      <c r="GF98" s="11"/>
      <c r="GG98" s="11"/>
      <c r="GH98" s="11"/>
      <c r="GI98" s="11"/>
      <c r="GJ98" s="11"/>
      <c r="GK98" s="11"/>
      <c r="GL98" s="11"/>
    </row>
    <row r="99" spans="1:194" s="12" customFormat="1" ht="77.25" customHeight="1" x14ac:dyDescent="0.2">
      <c r="A99" s="45"/>
      <c r="B99" s="31" t="s">
        <v>51</v>
      </c>
      <c r="C99" s="6">
        <f>SUM(D99:K99)</f>
        <v>133840.71</v>
      </c>
      <c r="D99" s="6">
        <f t="shared" ref="D99:K99" si="55">D57</f>
        <v>6570</v>
      </c>
      <c r="E99" s="6">
        <f t="shared" si="55"/>
        <v>38125.71</v>
      </c>
      <c r="F99" s="6">
        <f t="shared" si="55"/>
        <v>3285</v>
      </c>
      <c r="G99" s="6">
        <f t="shared" si="55"/>
        <v>17172</v>
      </c>
      <c r="H99" s="6">
        <f t="shared" si="55"/>
        <v>17172</v>
      </c>
      <c r="I99" s="6">
        <f t="shared" si="55"/>
        <v>17172</v>
      </c>
      <c r="J99" s="6">
        <f t="shared" si="55"/>
        <v>17172</v>
      </c>
      <c r="K99" s="6">
        <f t="shared" si="55"/>
        <v>17172</v>
      </c>
      <c r="L99" s="36" t="s">
        <v>29</v>
      </c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/>
      <c r="DD99" s="11"/>
      <c r="DE99" s="11"/>
      <c r="DF99" s="11"/>
      <c r="DG99" s="11"/>
      <c r="DH99" s="11"/>
      <c r="DI99" s="11"/>
      <c r="DJ99" s="11"/>
      <c r="DK99" s="11"/>
      <c r="DL99" s="11"/>
      <c r="DM99" s="11"/>
      <c r="DN99" s="11"/>
      <c r="DO99" s="11"/>
      <c r="DP99" s="11"/>
      <c r="DQ99" s="11"/>
      <c r="DR99" s="11"/>
      <c r="DS99" s="11"/>
      <c r="DT99" s="11"/>
      <c r="DU99" s="11"/>
      <c r="DV99" s="11"/>
      <c r="DW99" s="11"/>
      <c r="DX99" s="11"/>
      <c r="DY99" s="11"/>
      <c r="DZ99" s="11"/>
      <c r="EA99" s="11"/>
      <c r="EB99" s="11"/>
      <c r="EC99" s="11"/>
      <c r="ED99" s="11"/>
      <c r="EE99" s="11"/>
      <c r="EF99" s="11"/>
      <c r="EG99" s="11"/>
      <c r="EH99" s="11"/>
      <c r="EI99" s="11"/>
      <c r="EJ99" s="11"/>
      <c r="EK99" s="11"/>
      <c r="EL99" s="11"/>
      <c r="EM99" s="11"/>
      <c r="EN99" s="11"/>
      <c r="EO99" s="11"/>
      <c r="EP99" s="11"/>
      <c r="EQ99" s="11"/>
      <c r="ER99" s="11"/>
      <c r="ES99" s="11"/>
      <c r="ET99" s="11"/>
      <c r="EU99" s="11"/>
      <c r="EV99" s="11"/>
      <c r="EW99" s="11"/>
      <c r="EX99" s="11"/>
      <c r="EY99" s="11"/>
      <c r="EZ99" s="11"/>
      <c r="FA99" s="11"/>
      <c r="FB99" s="11"/>
      <c r="FC99" s="11"/>
      <c r="FD99" s="11"/>
      <c r="FE99" s="11"/>
      <c r="FF99" s="11"/>
      <c r="FG99" s="11"/>
      <c r="FH99" s="11"/>
      <c r="FI99" s="11"/>
      <c r="FJ99" s="11"/>
      <c r="FK99" s="11"/>
      <c r="FL99" s="11"/>
      <c r="FM99" s="11"/>
      <c r="FN99" s="11"/>
      <c r="FO99" s="11"/>
      <c r="FP99" s="11"/>
      <c r="FQ99" s="11"/>
      <c r="FR99" s="11"/>
      <c r="FS99" s="11"/>
      <c r="FT99" s="11"/>
      <c r="FU99" s="11"/>
      <c r="FV99" s="11"/>
      <c r="FW99" s="11"/>
      <c r="FX99" s="11"/>
      <c r="FY99" s="11"/>
      <c r="FZ99" s="11"/>
      <c r="GA99" s="11"/>
      <c r="GB99" s="11"/>
      <c r="GC99" s="11"/>
      <c r="GD99" s="11"/>
      <c r="GE99" s="11"/>
      <c r="GF99" s="11"/>
      <c r="GG99" s="11"/>
      <c r="GH99" s="11"/>
      <c r="GI99" s="11"/>
      <c r="GJ99" s="11"/>
      <c r="GK99" s="11"/>
      <c r="GL99" s="11"/>
    </row>
    <row r="100" spans="1:194" s="12" customFormat="1" ht="63.75" customHeight="1" x14ac:dyDescent="0.2">
      <c r="A100" s="45"/>
      <c r="B100" s="31" t="s">
        <v>77</v>
      </c>
      <c r="C100" s="6">
        <f>SUM(D100:K100)</f>
        <v>0</v>
      </c>
      <c r="D100" s="6">
        <f t="shared" ref="D100:K100" si="56">D34</f>
        <v>0</v>
      </c>
      <c r="E100" s="6">
        <f t="shared" si="56"/>
        <v>0</v>
      </c>
      <c r="F100" s="6">
        <f t="shared" si="56"/>
        <v>0</v>
      </c>
      <c r="G100" s="6">
        <f t="shared" si="56"/>
        <v>0</v>
      </c>
      <c r="H100" s="6">
        <f t="shared" si="56"/>
        <v>0</v>
      </c>
      <c r="I100" s="6">
        <f t="shared" si="56"/>
        <v>0</v>
      </c>
      <c r="J100" s="6">
        <f t="shared" si="56"/>
        <v>0</v>
      </c>
      <c r="K100" s="6">
        <f t="shared" si="56"/>
        <v>0</v>
      </c>
      <c r="L100" s="36" t="s">
        <v>29</v>
      </c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/>
      <c r="DG100" s="11"/>
      <c r="DH100" s="11"/>
      <c r="DI100" s="11"/>
      <c r="DJ100" s="11"/>
      <c r="DK100" s="11"/>
      <c r="DL100" s="11"/>
      <c r="DM100" s="11"/>
      <c r="DN100" s="11"/>
      <c r="DO100" s="11"/>
      <c r="DP100" s="11"/>
      <c r="DQ100" s="11"/>
      <c r="DR100" s="11"/>
      <c r="DS100" s="11"/>
      <c r="DT100" s="11"/>
      <c r="DU100" s="11"/>
      <c r="DV100" s="11"/>
      <c r="DW100" s="11"/>
      <c r="DX100" s="11"/>
      <c r="DY100" s="11"/>
      <c r="DZ100" s="11"/>
      <c r="EA100" s="11"/>
      <c r="EB100" s="11"/>
      <c r="EC100" s="11"/>
      <c r="ED100" s="11"/>
      <c r="EE100" s="11"/>
      <c r="EF100" s="11"/>
      <c r="EG100" s="11"/>
      <c r="EH100" s="11"/>
      <c r="EI100" s="11"/>
      <c r="EJ100" s="11"/>
      <c r="EK100" s="11"/>
      <c r="EL100" s="11"/>
      <c r="EM100" s="11"/>
      <c r="EN100" s="11"/>
      <c r="EO100" s="11"/>
      <c r="EP100" s="11"/>
      <c r="EQ100" s="11"/>
      <c r="ER100" s="11"/>
      <c r="ES100" s="11"/>
      <c r="ET100" s="11"/>
      <c r="EU100" s="11"/>
      <c r="EV100" s="11"/>
      <c r="EW100" s="11"/>
      <c r="EX100" s="11"/>
      <c r="EY100" s="11"/>
      <c r="EZ100" s="11"/>
      <c r="FA100" s="11"/>
      <c r="FB100" s="11"/>
      <c r="FC100" s="11"/>
      <c r="FD100" s="11"/>
      <c r="FE100" s="11"/>
      <c r="FF100" s="11"/>
      <c r="FG100" s="11"/>
      <c r="FH100" s="11"/>
      <c r="FI100" s="11"/>
      <c r="FJ100" s="11"/>
      <c r="FK100" s="11"/>
      <c r="FL100" s="11"/>
      <c r="FM100" s="11"/>
      <c r="FN100" s="11"/>
      <c r="FO100" s="11"/>
      <c r="FP100" s="11"/>
      <c r="FQ100" s="11"/>
      <c r="FR100" s="11"/>
      <c r="FS100" s="11"/>
      <c r="FT100" s="11"/>
      <c r="FU100" s="11"/>
      <c r="FV100" s="11"/>
      <c r="FW100" s="11"/>
      <c r="FX100" s="11"/>
      <c r="FY100" s="11"/>
      <c r="FZ100" s="11"/>
      <c r="GA100" s="11"/>
      <c r="GB100" s="11"/>
      <c r="GC100" s="11"/>
      <c r="GD100" s="11"/>
      <c r="GE100" s="11"/>
      <c r="GF100" s="11"/>
      <c r="GG100" s="11"/>
      <c r="GH100" s="11"/>
      <c r="GI100" s="11"/>
      <c r="GJ100" s="11"/>
      <c r="GK100" s="11"/>
      <c r="GL100" s="11"/>
    </row>
    <row r="101" spans="1:194" s="12" customFormat="1" ht="41.25" customHeight="1" x14ac:dyDescent="0.2">
      <c r="A101" s="45"/>
      <c r="B101" s="31" t="s">
        <v>52</v>
      </c>
      <c r="C101" s="4">
        <f>SUM(D101:K101)</f>
        <v>1175744766.6900001</v>
      </c>
      <c r="D101" s="4">
        <f t="shared" ref="D101:K101" si="57">D10+D25+D28+D32+D39+D49+D72+D81</f>
        <v>143354601.24000001</v>
      </c>
      <c r="E101" s="4">
        <f t="shared" si="57"/>
        <v>133151705.86999997</v>
      </c>
      <c r="F101" s="4">
        <f t="shared" si="57"/>
        <v>133152284.75</v>
      </c>
      <c r="G101" s="4">
        <f t="shared" si="57"/>
        <v>141302413.06999999</v>
      </c>
      <c r="H101" s="4">
        <f t="shared" si="57"/>
        <v>147025934</v>
      </c>
      <c r="I101" s="4">
        <f t="shared" si="57"/>
        <v>152977236.59</v>
      </c>
      <c r="J101" s="4">
        <f t="shared" si="57"/>
        <v>159175521.50999996</v>
      </c>
      <c r="K101" s="4">
        <f t="shared" si="57"/>
        <v>165605069.66</v>
      </c>
      <c r="L101" s="36" t="s">
        <v>29</v>
      </c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/>
      <c r="DD101" s="11"/>
      <c r="DE101" s="11"/>
      <c r="DF101" s="11"/>
      <c r="DG101" s="11"/>
      <c r="DH101" s="11"/>
      <c r="DI101" s="11"/>
      <c r="DJ101" s="11"/>
      <c r="DK101" s="11"/>
      <c r="DL101" s="11"/>
      <c r="DM101" s="11"/>
      <c r="DN101" s="11"/>
      <c r="DO101" s="11"/>
      <c r="DP101" s="11"/>
      <c r="DQ101" s="11"/>
      <c r="DR101" s="11"/>
      <c r="DS101" s="11"/>
      <c r="DT101" s="11"/>
      <c r="DU101" s="11"/>
      <c r="DV101" s="11"/>
      <c r="DW101" s="11"/>
      <c r="DX101" s="11"/>
      <c r="DY101" s="11"/>
      <c r="DZ101" s="11"/>
      <c r="EA101" s="11"/>
      <c r="EB101" s="11"/>
      <c r="EC101" s="11"/>
      <c r="ED101" s="11"/>
      <c r="EE101" s="11"/>
      <c r="EF101" s="11"/>
      <c r="EG101" s="11"/>
      <c r="EH101" s="11"/>
      <c r="EI101" s="11"/>
      <c r="EJ101" s="11"/>
      <c r="EK101" s="11"/>
      <c r="EL101" s="11"/>
      <c r="EM101" s="11"/>
      <c r="EN101" s="11"/>
      <c r="EO101" s="11"/>
      <c r="EP101" s="11"/>
      <c r="EQ101" s="11"/>
      <c r="ER101" s="11"/>
      <c r="ES101" s="11"/>
      <c r="ET101" s="11"/>
      <c r="EU101" s="11"/>
      <c r="EV101" s="11"/>
      <c r="EW101" s="11"/>
      <c r="EX101" s="11"/>
      <c r="EY101" s="11"/>
      <c r="EZ101" s="11"/>
      <c r="FA101" s="11"/>
      <c r="FB101" s="11"/>
      <c r="FC101" s="11"/>
      <c r="FD101" s="11"/>
      <c r="FE101" s="11"/>
      <c r="FF101" s="11"/>
      <c r="FG101" s="11"/>
      <c r="FH101" s="11"/>
      <c r="FI101" s="11"/>
      <c r="FJ101" s="11"/>
      <c r="FK101" s="11"/>
      <c r="FL101" s="11"/>
      <c r="FM101" s="11"/>
      <c r="FN101" s="11"/>
      <c r="FO101" s="11"/>
      <c r="FP101" s="11"/>
      <c r="FQ101" s="11"/>
      <c r="FR101" s="11"/>
      <c r="FS101" s="11"/>
      <c r="FT101" s="11"/>
      <c r="FU101" s="11"/>
      <c r="FV101" s="11"/>
      <c r="FW101" s="11"/>
      <c r="FX101" s="11"/>
      <c r="FY101" s="11"/>
      <c r="FZ101" s="11"/>
      <c r="GA101" s="11"/>
      <c r="GB101" s="11"/>
      <c r="GC101" s="11"/>
      <c r="GD101" s="11"/>
      <c r="GE101" s="11"/>
      <c r="GF101" s="11"/>
      <c r="GG101" s="11"/>
      <c r="GH101" s="11"/>
      <c r="GI101" s="11"/>
      <c r="GJ101" s="11"/>
      <c r="GK101" s="11"/>
      <c r="GL101" s="11"/>
    </row>
    <row r="102" spans="1:194" s="12" customFormat="1" ht="45.75" customHeight="1" x14ac:dyDescent="0.2">
      <c r="A102" s="45" t="s">
        <v>86</v>
      </c>
      <c r="B102" s="31" t="s">
        <v>60</v>
      </c>
      <c r="C102" s="6">
        <f>C103</f>
        <v>1943020.3900000001</v>
      </c>
      <c r="D102" s="4">
        <f t="shared" ref="D102:K102" si="58">D103</f>
        <v>200000</v>
      </c>
      <c r="E102" s="4">
        <f t="shared" si="58"/>
        <v>200000</v>
      </c>
      <c r="F102" s="4">
        <f t="shared" si="58"/>
        <v>200000</v>
      </c>
      <c r="G102" s="4">
        <f t="shared" si="58"/>
        <v>252289.09</v>
      </c>
      <c r="H102" s="4">
        <f t="shared" si="58"/>
        <v>257213.24</v>
      </c>
      <c r="I102" s="4">
        <f t="shared" si="58"/>
        <v>266435.09999999998</v>
      </c>
      <c r="J102" s="4">
        <f t="shared" si="58"/>
        <v>276976.05</v>
      </c>
      <c r="K102" s="4">
        <f t="shared" si="58"/>
        <v>290106.90999999997</v>
      </c>
      <c r="L102" s="36" t="s">
        <v>29</v>
      </c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  <c r="DB102" s="11"/>
      <c r="DC102" s="11"/>
      <c r="DD102" s="11"/>
      <c r="DE102" s="11"/>
      <c r="DF102" s="11"/>
      <c r="DG102" s="11"/>
      <c r="DH102" s="11"/>
      <c r="DI102" s="11"/>
      <c r="DJ102" s="11"/>
      <c r="DK102" s="11"/>
      <c r="DL102" s="11"/>
      <c r="DM102" s="11"/>
      <c r="DN102" s="11"/>
      <c r="DO102" s="11"/>
      <c r="DP102" s="11"/>
      <c r="DQ102" s="11"/>
      <c r="DR102" s="11"/>
      <c r="DS102" s="11"/>
      <c r="DT102" s="11"/>
      <c r="DU102" s="11"/>
      <c r="DV102" s="11"/>
      <c r="DW102" s="11"/>
      <c r="DX102" s="11"/>
      <c r="DY102" s="11"/>
      <c r="DZ102" s="11"/>
      <c r="EA102" s="11"/>
      <c r="EB102" s="11"/>
      <c r="EC102" s="11"/>
      <c r="ED102" s="11"/>
      <c r="EE102" s="11"/>
      <c r="EF102" s="11"/>
      <c r="EG102" s="11"/>
      <c r="EH102" s="11"/>
      <c r="EI102" s="11"/>
      <c r="EJ102" s="11"/>
      <c r="EK102" s="11"/>
      <c r="EL102" s="11"/>
      <c r="EM102" s="11"/>
      <c r="EN102" s="11"/>
      <c r="EO102" s="11"/>
      <c r="EP102" s="11"/>
      <c r="EQ102" s="11"/>
      <c r="ER102" s="11"/>
      <c r="ES102" s="11"/>
      <c r="ET102" s="11"/>
      <c r="EU102" s="11"/>
      <c r="EV102" s="11"/>
      <c r="EW102" s="11"/>
      <c r="EX102" s="11"/>
      <c r="EY102" s="11"/>
      <c r="EZ102" s="11"/>
      <c r="FA102" s="11"/>
      <c r="FB102" s="11"/>
      <c r="FC102" s="11"/>
      <c r="FD102" s="11"/>
      <c r="FE102" s="11"/>
      <c r="FF102" s="11"/>
      <c r="FG102" s="11"/>
      <c r="FH102" s="11"/>
      <c r="FI102" s="11"/>
      <c r="FJ102" s="11"/>
      <c r="FK102" s="11"/>
      <c r="FL102" s="11"/>
      <c r="FM102" s="11"/>
      <c r="FN102" s="11"/>
      <c r="FO102" s="11"/>
      <c r="FP102" s="11"/>
      <c r="FQ102" s="11"/>
      <c r="FR102" s="11"/>
      <c r="FS102" s="11"/>
      <c r="FT102" s="11"/>
      <c r="FU102" s="11"/>
      <c r="FV102" s="11"/>
      <c r="FW102" s="11"/>
      <c r="FX102" s="11"/>
      <c r="FY102" s="11"/>
      <c r="FZ102" s="11"/>
      <c r="GA102" s="11"/>
      <c r="GB102" s="11"/>
      <c r="GC102" s="11"/>
      <c r="GD102" s="11"/>
      <c r="GE102" s="11"/>
      <c r="GF102" s="11"/>
      <c r="GG102" s="11"/>
      <c r="GH102" s="11"/>
      <c r="GI102" s="11"/>
      <c r="GJ102" s="11"/>
      <c r="GK102" s="11"/>
      <c r="GL102" s="11"/>
    </row>
    <row r="103" spans="1:194" s="12" customFormat="1" ht="42.75" customHeight="1" x14ac:dyDescent="0.2">
      <c r="A103" s="45"/>
      <c r="B103" s="31" t="s">
        <v>52</v>
      </c>
      <c r="C103" s="6">
        <f>SUM(D103:K103)</f>
        <v>1943020.3900000001</v>
      </c>
      <c r="D103" s="4">
        <f t="shared" ref="D103:K103" si="59">D13</f>
        <v>200000</v>
      </c>
      <c r="E103" s="4">
        <f t="shared" si="59"/>
        <v>200000</v>
      </c>
      <c r="F103" s="4">
        <f t="shared" si="59"/>
        <v>200000</v>
      </c>
      <c r="G103" s="4">
        <f t="shared" si="59"/>
        <v>252289.09</v>
      </c>
      <c r="H103" s="4">
        <f t="shared" si="59"/>
        <v>257213.24</v>
      </c>
      <c r="I103" s="4">
        <f t="shared" si="59"/>
        <v>266435.09999999998</v>
      </c>
      <c r="J103" s="4">
        <f t="shared" si="59"/>
        <v>276976.05</v>
      </c>
      <c r="K103" s="4">
        <f t="shared" si="59"/>
        <v>290106.90999999997</v>
      </c>
      <c r="L103" s="36" t="s">
        <v>29</v>
      </c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  <c r="DB103" s="11"/>
      <c r="DC103" s="11"/>
      <c r="DD103" s="11"/>
      <c r="DE103" s="11"/>
      <c r="DF103" s="11"/>
      <c r="DG103" s="11"/>
      <c r="DH103" s="11"/>
      <c r="DI103" s="11"/>
      <c r="DJ103" s="11"/>
      <c r="DK103" s="11"/>
      <c r="DL103" s="11"/>
      <c r="DM103" s="11"/>
      <c r="DN103" s="11"/>
      <c r="DO103" s="11"/>
      <c r="DP103" s="11"/>
      <c r="DQ103" s="11"/>
      <c r="DR103" s="11"/>
      <c r="DS103" s="11"/>
      <c r="DT103" s="11"/>
      <c r="DU103" s="11"/>
      <c r="DV103" s="11"/>
      <c r="DW103" s="11"/>
      <c r="DX103" s="11"/>
      <c r="DY103" s="11"/>
      <c r="DZ103" s="11"/>
      <c r="EA103" s="11"/>
      <c r="EB103" s="11"/>
      <c r="EC103" s="11"/>
      <c r="ED103" s="11"/>
      <c r="EE103" s="11"/>
      <c r="EF103" s="11"/>
      <c r="EG103" s="11"/>
      <c r="EH103" s="11"/>
      <c r="EI103" s="11"/>
      <c r="EJ103" s="11"/>
      <c r="EK103" s="11"/>
      <c r="EL103" s="11"/>
      <c r="EM103" s="11"/>
      <c r="EN103" s="11"/>
      <c r="EO103" s="11"/>
      <c r="EP103" s="11"/>
      <c r="EQ103" s="11"/>
      <c r="ER103" s="11"/>
      <c r="ES103" s="11"/>
      <c r="ET103" s="11"/>
      <c r="EU103" s="11"/>
      <c r="EV103" s="11"/>
      <c r="EW103" s="11"/>
      <c r="EX103" s="11"/>
      <c r="EY103" s="11"/>
      <c r="EZ103" s="11"/>
      <c r="FA103" s="11"/>
      <c r="FB103" s="11"/>
      <c r="FC103" s="11"/>
      <c r="FD103" s="11"/>
      <c r="FE103" s="11"/>
      <c r="FF103" s="11"/>
      <c r="FG103" s="11"/>
      <c r="FH103" s="11"/>
      <c r="FI103" s="11"/>
      <c r="FJ103" s="11"/>
      <c r="FK103" s="11"/>
      <c r="FL103" s="11"/>
      <c r="FM103" s="11"/>
      <c r="FN103" s="11"/>
      <c r="FO103" s="11"/>
      <c r="FP103" s="11"/>
      <c r="FQ103" s="11"/>
      <c r="FR103" s="11"/>
      <c r="FS103" s="11"/>
      <c r="FT103" s="11"/>
      <c r="FU103" s="11"/>
      <c r="FV103" s="11"/>
      <c r="FW103" s="11"/>
      <c r="FX103" s="11"/>
      <c r="FY103" s="11"/>
      <c r="FZ103" s="11"/>
      <c r="GA103" s="11"/>
      <c r="GB103" s="11"/>
      <c r="GC103" s="11"/>
      <c r="GD103" s="11"/>
      <c r="GE103" s="11"/>
      <c r="GF103" s="11"/>
      <c r="GG103" s="11"/>
      <c r="GH103" s="11"/>
      <c r="GI103" s="11"/>
      <c r="GJ103" s="11"/>
      <c r="GK103" s="11"/>
      <c r="GL103" s="11"/>
    </row>
    <row r="104" spans="1:194" s="12" customFormat="1" ht="42.75" customHeight="1" x14ac:dyDescent="0.2">
      <c r="A104" s="45" t="s">
        <v>53</v>
      </c>
      <c r="B104" s="31" t="s">
        <v>61</v>
      </c>
      <c r="C104" s="6">
        <f>C105</f>
        <v>19134872.960000001</v>
      </c>
      <c r="D104" s="4">
        <f t="shared" ref="D104:K104" si="60">D105</f>
        <v>1640314.07</v>
      </c>
      <c r="E104" s="4">
        <f t="shared" si="60"/>
        <v>4200093.5599999996</v>
      </c>
      <c r="F104" s="4">
        <f t="shared" si="60"/>
        <v>4456025.33</v>
      </c>
      <c r="G104" s="4">
        <f t="shared" si="60"/>
        <v>1767688</v>
      </c>
      <c r="H104" s="4">
        <f t="shared" si="60"/>
        <v>1767688</v>
      </c>
      <c r="I104" s="4">
        <f t="shared" si="60"/>
        <v>1767688</v>
      </c>
      <c r="J104" s="4">
        <f t="shared" si="60"/>
        <v>1767688</v>
      </c>
      <c r="K104" s="4">
        <f t="shared" si="60"/>
        <v>1767688</v>
      </c>
      <c r="L104" s="36" t="s">
        <v>29</v>
      </c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  <c r="DB104" s="11"/>
      <c r="DC104" s="11"/>
      <c r="DD104" s="11"/>
      <c r="DE104" s="11"/>
      <c r="DF104" s="11"/>
      <c r="DG104" s="11"/>
      <c r="DH104" s="11"/>
      <c r="DI104" s="11"/>
      <c r="DJ104" s="11"/>
      <c r="DK104" s="11"/>
      <c r="DL104" s="11"/>
      <c r="DM104" s="11"/>
      <c r="DN104" s="11"/>
      <c r="DO104" s="11"/>
      <c r="DP104" s="11"/>
      <c r="DQ104" s="11"/>
      <c r="DR104" s="11"/>
      <c r="DS104" s="11"/>
      <c r="DT104" s="11"/>
      <c r="DU104" s="11"/>
      <c r="DV104" s="11"/>
      <c r="DW104" s="11"/>
      <c r="DX104" s="11"/>
      <c r="DY104" s="11"/>
      <c r="DZ104" s="11"/>
      <c r="EA104" s="11"/>
      <c r="EB104" s="11"/>
      <c r="EC104" s="11"/>
      <c r="ED104" s="11"/>
      <c r="EE104" s="11"/>
      <c r="EF104" s="11"/>
      <c r="EG104" s="11"/>
      <c r="EH104" s="11"/>
      <c r="EI104" s="11"/>
      <c r="EJ104" s="11"/>
      <c r="EK104" s="11"/>
      <c r="EL104" s="11"/>
      <c r="EM104" s="11"/>
      <c r="EN104" s="11"/>
      <c r="EO104" s="11"/>
      <c r="EP104" s="11"/>
      <c r="EQ104" s="11"/>
      <c r="ER104" s="11"/>
      <c r="ES104" s="11"/>
      <c r="ET104" s="11"/>
      <c r="EU104" s="11"/>
      <c r="EV104" s="11"/>
      <c r="EW104" s="11"/>
      <c r="EX104" s="11"/>
      <c r="EY104" s="11"/>
      <c r="EZ104" s="11"/>
      <c r="FA104" s="11"/>
      <c r="FB104" s="11"/>
      <c r="FC104" s="11"/>
      <c r="FD104" s="11"/>
      <c r="FE104" s="11"/>
      <c r="FF104" s="11"/>
      <c r="FG104" s="11"/>
      <c r="FH104" s="11"/>
      <c r="FI104" s="11"/>
      <c r="FJ104" s="11"/>
      <c r="FK104" s="11"/>
      <c r="FL104" s="11"/>
      <c r="FM104" s="11"/>
      <c r="FN104" s="11"/>
      <c r="FO104" s="11"/>
      <c r="FP104" s="11"/>
      <c r="FQ104" s="11"/>
      <c r="FR104" s="11"/>
      <c r="FS104" s="11"/>
      <c r="FT104" s="11"/>
      <c r="FU104" s="11"/>
      <c r="FV104" s="11"/>
      <c r="FW104" s="11"/>
      <c r="FX104" s="11"/>
      <c r="FY104" s="11"/>
      <c r="FZ104" s="11"/>
      <c r="GA104" s="11"/>
      <c r="GB104" s="11"/>
      <c r="GC104" s="11"/>
      <c r="GD104" s="11"/>
      <c r="GE104" s="11"/>
      <c r="GF104" s="11"/>
      <c r="GG104" s="11"/>
      <c r="GH104" s="11"/>
      <c r="GI104" s="11"/>
      <c r="GJ104" s="11"/>
      <c r="GK104" s="11"/>
      <c r="GL104" s="11"/>
    </row>
    <row r="105" spans="1:194" s="12" customFormat="1" ht="41.25" customHeight="1" x14ac:dyDescent="0.2">
      <c r="A105" s="45"/>
      <c r="B105" s="31" t="s">
        <v>52</v>
      </c>
      <c r="C105" s="6">
        <f>SUM(D105:K105)</f>
        <v>19134872.960000001</v>
      </c>
      <c r="D105" s="4">
        <f t="shared" ref="D105:K105" si="61">D15</f>
        <v>1640314.07</v>
      </c>
      <c r="E105" s="4">
        <f t="shared" si="61"/>
        <v>4200093.5599999996</v>
      </c>
      <c r="F105" s="4">
        <f t="shared" si="61"/>
        <v>4456025.33</v>
      </c>
      <c r="G105" s="4">
        <f t="shared" si="61"/>
        <v>1767688</v>
      </c>
      <c r="H105" s="4">
        <f t="shared" si="61"/>
        <v>1767688</v>
      </c>
      <c r="I105" s="4">
        <f t="shared" si="61"/>
        <v>1767688</v>
      </c>
      <c r="J105" s="4">
        <f t="shared" si="61"/>
        <v>1767688</v>
      </c>
      <c r="K105" s="4">
        <f t="shared" si="61"/>
        <v>1767688</v>
      </c>
      <c r="L105" s="36" t="s">
        <v>29</v>
      </c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  <c r="DB105" s="11"/>
      <c r="DC105" s="11"/>
      <c r="DD105" s="11"/>
      <c r="DE105" s="11"/>
      <c r="DF105" s="11"/>
      <c r="DG105" s="11"/>
      <c r="DH105" s="11"/>
      <c r="DI105" s="11"/>
      <c r="DJ105" s="11"/>
      <c r="DK105" s="11"/>
      <c r="DL105" s="11"/>
      <c r="DM105" s="11"/>
      <c r="DN105" s="11"/>
      <c r="DO105" s="11"/>
      <c r="DP105" s="11"/>
      <c r="DQ105" s="11"/>
      <c r="DR105" s="11"/>
      <c r="DS105" s="11"/>
      <c r="DT105" s="11"/>
      <c r="DU105" s="11"/>
      <c r="DV105" s="11"/>
      <c r="DW105" s="11"/>
      <c r="DX105" s="11"/>
      <c r="DY105" s="11"/>
      <c r="DZ105" s="11"/>
      <c r="EA105" s="11"/>
      <c r="EB105" s="11"/>
      <c r="EC105" s="11"/>
      <c r="ED105" s="11"/>
      <c r="EE105" s="11"/>
      <c r="EF105" s="11"/>
      <c r="EG105" s="11"/>
      <c r="EH105" s="11"/>
      <c r="EI105" s="11"/>
      <c r="EJ105" s="11"/>
      <c r="EK105" s="11"/>
      <c r="EL105" s="11"/>
      <c r="EM105" s="11"/>
      <c r="EN105" s="11"/>
      <c r="EO105" s="11"/>
      <c r="EP105" s="11"/>
      <c r="EQ105" s="11"/>
      <c r="ER105" s="11"/>
      <c r="ES105" s="11"/>
      <c r="ET105" s="11"/>
      <c r="EU105" s="11"/>
      <c r="EV105" s="11"/>
      <c r="EW105" s="11"/>
      <c r="EX105" s="11"/>
      <c r="EY105" s="11"/>
      <c r="EZ105" s="11"/>
      <c r="FA105" s="11"/>
      <c r="FB105" s="11"/>
      <c r="FC105" s="11"/>
      <c r="FD105" s="11"/>
      <c r="FE105" s="11"/>
      <c r="FF105" s="11"/>
      <c r="FG105" s="11"/>
      <c r="FH105" s="11"/>
      <c r="FI105" s="11"/>
      <c r="FJ105" s="11"/>
      <c r="FK105" s="11"/>
      <c r="FL105" s="11"/>
      <c r="FM105" s="11"/>
      <c r="FN105" s="11"/>
      <c r="FO105" s="11"/>
      <c r="FP105" s="11"/>
      <c r="FQ105" s="11"/>
      <c r="FR105" s="11"/>
      <c r="FS105" s="11"/>
      <c r="FT105" s="11"/>
      <c r="FU105" s="11"/>
      <c r="FV105" s="11"/>
      <c r="FW105" s="11"/>
      <c r="FX105" s="11"/>
      <c r="FY105" s="11"/>
      <c r="FZ105" s="11"/>
      <c r="GA105" s="11"/>
      <c r="GB105" s="11"/>
      <c r="GC105" s="11"/>
      <c r="GD105" s="11"/>
      <c r="GE105" s="11"/>
      <c r="GF105" s="11"/>
      <c r="GG105" s="11"/>
      <c r="GH105" s="11"/>
      <c r="GI105" s="11"/>
      <c r="GJ105" s="11"/>
      <c r="GK105" s="11"/>
      <c r="GL105" s="11"/>
    </row>
    <row r="106" spans="1:194" s="12" customFormat="1" ht="41.25" customHeight="1" x14ac:dyDescent="0.2">
      <c r="A106" s="44" t="s">
        <v>63</v>
      </c>
      <c r="B106" s="31" t="s">
        <v>62</v>
      </c>
      <c r="C106" s="6">
        <f>C107</f>
        <v>263159.29000000004</v>
      </c>
      <c r="D106" s="4">
        <v>23199.54</v>
      </c>
      <c r="E106" s="4">
        <f t="shared" ref="E106:K106" si="62">E107</f>
        <v>43774.29</v>
      </c>
      <c r="F106" s="4">
        <f t="shared" si="62"/>
        <v>2715</v>
      </c>
      <c r="G106" s="4">
        <f t="shared" si="62"/>
        <v>42828</v>
      </c>
      <c r="H106" s="4">
        <f t="shared" si="62"/>
        <v>42828</v>
      </c>
      <c r="I106" s="4">
        <f t="shared" si="62"/>
        <v>42828</v>
      </c>
      <c r="J106" s="4">
        <f t="shared" si="62"/>
        <v>42828</v>
      </c>
      <c r="K106" s="4">
        <f t="shared" si="62"/>
        <v>42828</v>
      </c>
      <c r="L106" s="36" t="s">
        <v>29</v>
      </c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/>
      <c r="DG106" s="11"/>
      <c r="DH106" s="11"/>
      <c r="DI106" s="11"/>
      <c r="DJ106" s="11"/>
      <c r="DK106" s="11"/>
      <c r="DL106" s="11"/>
      <c r="DM106" s="11"/>
      <c r="DN106" s="11"/>
      <c r="DO106" s="11"/>
      <c r="DP106" s="11"/>
      <c r="DQ106" s="11"/>
      <c r="DR106" s="11"/>
      <c r="DS106" s="11"/>
      <c r="DT106" s="11"/>
      <c r="DU106" s="11"/>
      <c r="DV106" s="11"/>
      <c r="DW106" s="11"/>
      <c r="DX106" s="11"/>
      <c r="DY106" s="11"/>
      <c r="DZ106" s="11"/>
      <c r="EA106" s="11"/>
      <c r="EB106" s="11"/>
      <c r="EC106" s="11"/>
      <c r="ED106" s="11"/>
      <c r="EE106" s="11"/>
      <c r="EF106" s="11"/>
      <c r="EG106" s="11"/>
      <c r="EH106" s="11"/>
      <c r="EI106" s="11"/>
      <c r="EJ106" s="11"/>
      <c r="EK106" s="11"/>
      <c r="EL106" s="11"/>
      <c r="EM106" s="11"/>
      <c r="EN106" s="11"/>
      <c r="EO106" s="11"/>
      <c r="EP106" s="11"/>
      <c r="EQ106" s="11"/>
      <c r="ER106" s="11"/>
      <c r="ES106" s="11"/>
      <c r="ET106" s="11"/>
      <c r="EU106" s="11"/>
      <c r="EV106" s="11"/>
      <c r="EW106" s="11"/>
      <c r="EX106" s="11"/>
      <c r="EY106" s="11"/>
      <c r="EZ106" s="11"/>
      <c r="FA106" s="11"/>
      <c r="FB106" s="11"/>
      <c r="FC106" s="11"/>
      <c r="FD106" s="11"/>
      <c r="FE106" s="11"/>
      <c r="FF106" s="11"/>
      <c r="FG106" s="11"/>
      <c r="FH106" s="11"/>
      <c r="FI106" s="11"/>
      <c r="FJ106" s="11"/>
      <c r="FK106" s="11"/>
      <c r="FL106" s="11"/>
      <c r="FM106" s="11"/>
      <c r="FN106" s="11"/>
      <c r="FO106" s="11"/>
      <c r="FP106" s="11"/>
      <c r="FQ106" s="11"/>
      <c r="FR106" s="11"/>
      <c r="FS106" s="11"/>
      <c r="FT106" s="11"/>
      <c r="FU106" s="11"/>
      <c r="FV106" s="11"/>
      <c r="FW106" s="11"/>
      <c r="FX106" s="11"/>
      <c r="FY106" s="11"/>
      <c r="FZ106" s="11"/>
      <c r="GA106" s="11"/>
      <c r="GB106" s="11"/>
      <c r="GC106" s="11"/>
      <c r="GD106" s="11"/>
      <c r="GE106" s="11"/>
      <c r="GF106" s="11"/>
      <c r="GG106" s="11"/>
      <c r="GH106" s="11"/>
      <c r="GI106" s="11"/>
      <c r="GJ106" s="11"/>
      <c r="GK106" s="11"/>
      <c r="GL106" s="11"/>
    </row>
    <row r="107" spans="1:194" s="12" customFormat="1" ht="79.5" customHeight="1" x14ac:dyDescent="0.2">
      <c r="A107" s="44"/>
      <c r="B107" s="31" t="s">
        <v>51</v>
      </c>
      <c r="C107" s="6">
        <f>SUM(D107:K107)</f>
        <v>263159.29000000004</v>
      </c>
      <c r="D107" s="4">
        <f t="shared" ref="D107:K107" si="63">D59</f>
        <v>2530</v>
      </c>
      <c r="E107" s="4">
        <f t="shared" si="63"/>
        <v>43774.29</v>
      </c>
      <c r="F107" s="4">
        <f t="shared" si="63"/>
        <v>2715</v>
      </c>
      <c r="G107" s="4">
        <f t="shared" si="63"/>
        <v>42828</v>
      </c>
      <c r="H107" s="4">
        <f t="shared" si="63"/>
        <v>42828</v>
      </c>
      <c r="I107" s="4">
        <f t="shared" si="63"/>
        <v>42828</v>
      </c>
      <c r="J107" s="4">
        <f t="shared" si="63"/>
        <v>42828</v>
      </c>
      <c r="K107" s="4">
        <f t="shared" si="63"/>
        <v>42828</v>
      </c>
      <c r="L107" s="36" t="s">
        <v>29</v>
      </c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/>
      <c r="DD107" s="11"/>
      <c r="DE107" s="11"/>
      <c r="DF107" s="11"/>
      <c r="DG107" s="11"/>
      <c r="DH107" s="11"/>
      <c r="DI107" s="11"/>
      <c r="DJ107" s="11"/>
      <c r="DK107" s="11"/>
      <c r="DL107" s="11"/>
      <c r="DM107" s="11"/>
      <c r="DN107" s="11"/>
      <c r="DO107" s="11"/>
      <c r="DP107" s="11"/>
      <c r="DQ107" s="11"/>
      <c r="DR107" s="11"/>
      <c r="DS107" s="11"/>
      <c r="DT107" s="11"/>
      <c r="DU107" s="11"/>
      <c r="DV107" s="11"/>
      <c r="DW107" s="11"/>
      <c r="DX107" s="11"/>
      <c r="DY107" s="11"/>
      <c r="DZ107" s="11"/>
      <c r="EA107" s="11"/>
      <c r="EB107" s="11"/>
      <c r="EC107" s="11"/>
      <c r="ED107" s="11"/>
      <c r="EE107" s="11"/>
      <c r="EF107" s="11"/>
      <c r="EG107" s="11"/>
      <c r="EH107" s="11"/>
      <c r="EI107" s="11"/>
      <c r="EJ107" s="11"/>
      <c r="EK107" s="11"/>
      <c r="EL107" s="11"/>
      <c r="EM107" s="11"/>
      <c r="EN107" s="11"/>
      <c r="EO107" s="11"/>
      <c r="EP107" s="11"/>
      <c r="EQ107" s="11"/>
      <c r="ER107" s="11"/>
      <c r="ES107" s="11"/>
      <c r="ET107" s="11"/>
      <c r="EU107" s="11"/>
      <c r="EV107" s="11"/>
      <c r="EW107" s="11"/>
      <c r="EX107" s="11"/>
      <c r="EY107" s="11"/>
      <c r="EZ107" s="11"/>
      <c r="FA107" s="11"/>
      <c r="FB107" s="11"/>
      <c r="FC107" s="11"/>
      <c r="FD107" s="11"/>
      <c r="FE107" s="11"/>
      <c r="FF107" s="11"/>
      <c r="FG107" s="11"/>
      <c r="FH107" s="11"/>
      <c r="FI107" s="11"/>
      <c r="FJ107" s="11"/>
      <c r="FK107" s="11"/>
      <c r="FL107" s="11"/>
      <c r="FM107" s="11"/>
      <c r="FN107" s="11"/>
      <c r="FO107" s="11"/>
      <c r="FP107" s="11"/>
      <c r="FQ107" s="11"/>
      <c r="FR107" s="11"/>
      <c r="FS107" s="11"/>
      <c r="FT107" s="11"/>
      <c r="FU107" s="11"/>
      <c r="FV107" s="11"/>
      <c r="FW107" s="11"/>
      <c r="FX107" s="11"/>
      <c r="FY107" s="11"/>
      <c r="FZ107" s="11"/>
      <c r="GA107" s="11"/>
      <c r="GB107" s="11"/>
      <c r="GC107" s="11"/>
      <c r="GD107" s="11"/>
      <c r="GE107" s="11"/>
      <c r="GF107" s="11"/>
      <c r="GG107" s="11"/>
      <c r="GH107" s="11"/>
      <c r="GI107" s="11"/>
      <c r="GJ107" s="11"/>
      <c r="GK107" s="11"/>
      <c r="GL107" s="11"/>
    </row>
    <row r="108" spans="1:194" s="14" customFormat="1" ht="45" customHeight="1" x14ac:dyDescent="0.2">
      <c r="A108" s="44" t="s">
        <v>54</v>
      </c>
      <c r="B108" s="31" t="s">
        <v>60</v>
      </c>
      <c r="C108" s="6">
        <f>C109</f>
        <v>0</v>
      </c>
      <c r="D108" s="6">
        <f t="shared" ref="D108:K108" si="64">D109</f>
        <v>0</v>
      </c>
      <c r="E108" s="6">
        <f t="shared" si="64"/>
        <v>0</v>
      </c>
      <c r="F108" s="6">
        <f t="shared" si="64"/>
        <v>0</v>
      </c>
      <c r="G108" s="6">
        <f t="shared" si="64"/>
        <v>0</v>
      </c>
      <c r="H108" s="6">
        <f t="shared" si="64"/>
        <v>0</v>
      </c>
      <c r="I108" s="6">
        <f t="shared" si="64"/>
        <v>0</v>
      </c>
      <c r="J108" s="6">
        <f t="shared" si="64"/>
        <v>0</v>
      </c>
      <c r="K108" s="6">
        <f t="shared" si="64"/>
        <v>0</v>
      </c>
      <c r="L108" s="36" t="s">
        <v>29</v>
      </c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  <c r="EN108" s="5"/>
      <c r="EO108" s="5"/>
      <c r="EP108" s="5"/>
      <c r="EQ108" s="5"/>
      <c r="ER108" s="5"/>
      <c r="ES108" s="5"/>
      <c r="ET108" s="5"/>
      <c r="EU108" s="5"/>
      <c r="EV108" s="5"/>
      <c r="EW108" s="5"/>
      <c r="EX108" s="5"/>
      <c r="EY108" s="5"/>
      <c r="EZ108" s="5"/>
      <c r="FA108" s="5"/>
      <c r="FB108" s="5"/>
      <c r="FC108" s="5"/>
      <c r="FD108" s="5"/>
      <c r="FE108" s="5"/>
      <c r="FF108" s="5"/>
      <c r="FG108" s="5"/>
      <c r="FH108" s="5"/>
      <c r="FI108" s="5"/>
      <c r="FJ108" s="5"/>
      <c r="FK108" s="5"/>
      <c r="FL108" s="5"/>
      <c r="FM108" s="5"/>
      <c r="FN108" s="5"/>
      <c r="FO108" s="5"/>
      <c r="FP108" s="5"/>
      <c r="FQ108" s="5"/>
      <c r="FR108" s="5"/>
      <c r="FS108" s="5"/>
      <c r="FT108" s="5"/>
      <c r="FU108" s="5"/>
      <c r="FV108" s="5"/>
      <c r="FW108" s="5"/>
      <c r="FX108" s="5"/>
      <c r="FY108" s="5"/>
      <c r="FZ108" s="5"/>
      <c r="GA108" s="5"/>
      <c r="GB108" s="5"/>
      <c r="GC108" s="5"/>
      <c r="GD108" s="5"/>
      <c r="GE108" s="5"/>
      <c r="GF108" s="5"/>
      <c r="GG108" s="5"/>
      <c r="GH108" s="5"/>
      <c r="GI108" s="5"/>
      <c r="GJ108" s="5"/>
      <c r="GK108" s="5"/>
      <c r="GL108" s="5"/>
    </row>
    <row r="109" spans="1:194" s="14" customFormat="1" ht="42.75" customHeight="1" x14ac:dyDescent="0.2">
      <c r="A109" s="44"/>
      <c r="B109" s="31" t="s">
        <v>52</v>
      </c>
      <c r="C109" s="6">
        <f>SUM(D109:K109)</f>
        <v>0</v>
      </c>
      <c r="D109" s="6">
        <f t="shared" ref="D109:K109" si="65">D65</f>
        <v>0</v>
      </c>
      <c r="E109" s="6">
        <f t="shared" si="65"/>
        <v>0</v>
      </c>
      <c r="F109" s="6">
        <f t="shared" si="65"/>
        <v>0</v>
      </c>
      <c r="G109" s="6">
        <f t="shared" si="65"/>
        <v>0</v>
      </c>
      <c r="H109" s="6">
        <f t="shared" si="65"/>
        <v>0</v>
      </c>
      <c r="I109" s="6">
        <f t="shared" si="65"/>
        <v>0</v>
      </c>
      <c r="J109" s="6">
        <f t="shared" si="65"/>
        <v>0</v>
      </c>
      <c r="K109" s="6">
        <f t="shared" si="65"/>
        <v>0</v>
      </c>
      <c r="L109" s="36" t="s">
        <v>29</v>
      </c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  <c r="EN109" s="5"/>
      <c r="EO109" s="5"/>
      <c r="EP109" s="5"/>
      <c r="EQ109" s="5"/>
      <c r="ER109" s="5"/>
      <c r="ES109" s="5"/>
      <c r="ET109" s="5"/>
      <c r="EU109" s="5"/>
      <c r="EV109" s="5"/>
      <c r="EW109" s="5"/>
      <c r="EX109" s="5"/>
      <c r="EY109" s="5"/>
      <c r="EZ109" s="5"/>
      <c r="FA109" s="5"/>
      <c r="FB109" s="5"/>
      <c r="FC109" s="5"/>
      <c r="FD109" s="5"/>
      <c r="FE109" s="5"/>
      <c r="FF109" s="5"/>
      <c r="FG109" s="5"/>
      <c r="FH109" s="5"/>
      <c r="FI109" s="5"/>
      <c r="FJ109" s="5"/>
      <c r="FK109" s="5"/>
      <c r="FL109" s="5"/>
      <c r="FM109" s="5"/>
      <c r="FN109" s="5"/>
      <c r="FO109" s="5"/>
      <c r="FP109" s="5"/>
      <c r="FQ109" s="5"/>
      <c r="FR109" s="5"/>
      <c r="FS109" s="5"/>
      <c r="FT109" s="5"/>
      <c r="FU109" s="5"/>
      <c r="FV109" s="5"/>
      <c r="FW109" s="5"/>
      <c r="FX109" s="5"/>
      <c r="FY109" s="5"/>
      <c r="FZ109" s="5"/>
      <c r="GA109" s="5"/>
      <c r="GB109" s="5"/>
      <c r="GC109" s="5"/>
      <c r="GD109" s="5"/>
      <c r="GE109" s="5"/>
      <c r="GF109" s="5"/>
      <c r="GG109" s="5"/>
      <c r="GH109" s="5"/>
      <c r="GI109" s="5"/>
      <c r="GJ109" s="5"/>
      <c r="GK109" s="5"/>
      <c r="GL109" s="5"/>
    </row>
    <row r="110" spans="1:194" s="15" customFormat="1" ht="61.5" customHeight="1" x14ac:dyDescent="0.2">
      <c r="A110" s="1"/>
      <c r="B110" s="2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</row>
    <row r="111" spans="1:194" s="15" customFormat="1" ht="61.5" customHeight="1" x14ac:dyDescent="0.2">
      <c r="A111" s="1"/>
      <c r="B111" s="2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</row>
    <row r="112" spans="1:194" s="15" customFormat="1" ht="61.5" customHeight="1" x14ac:dyDescent="0.2">
      <c r="A112" s="1"/>
      <c r="B112" s="16"/>
      <c r="C112" s="17"/>
      <c r="D112" s="17"/>
      <c r="E112" s="17"/>
      <c r="F112" s="17"/>
      <c r="G112" s="17"/>
      <c r="H112" s="17"/>
      <c r="I112" s="17"/>
      <c r="J112" s="17"/>
      <c r="K112" s="17"/>
      <c r="L112" s="16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</row>
    <row r="113" spans="1:194" s="15" customFormat="1" ht="61.5" customHeight="1" x14ac:dyDescent="0.2">
      <c r="A113" s="2"/>
      <c r="B113" s="18"/>
      <c r="C113" s="2"/>
      <c r="D113" s="19"/>
      <c r="E113" s="19"/>
      <c r="F113" s="19"/>
      <c r="G113" s="19"/>
      <c r="H113" s="19"/>
      <c r="I113" s="19"/>
      <c r="J113" s="19"/>
      <c r="K113" s="19"/>
      <c r="L113" s="2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</row>
    <row r="114" spans="1:194" s="15" customFormat="1" ht="61.5" customHeight="1" x14ac:dyDescent="0.2">
      <c r="B114" s="21"/>
      <c r="D114" s="22"/>
      <c r="E114" s="22"/>
      <c r="F114" s="22"/>
      <c r="G114" s="22"/>
      <c r="H114" s="22"/>
      <c r="I114" s="22"/>
      <c r="J114" s="22"/>
      <c r="K114" s="22"/>
      <c r="L114" s="23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</row>
    <row r="115" spans="1:194" s="15" customFormat="1" ht="61.5" customHeight="1" x14ac:dyDescent="0.2">
      <c r="B115" s="21"/>
      <c r="D115" s="22"/>
      <c r="E115" s="22"/>
      <c r="F115" s="22"/>
      <c r="G115" s="22"/>
      <c r="H115" s="22"/>
      <c r="I115" s="22"/>
      <c r="J115" s="22"/>
      <c r="K115" s="22"/>
      <c r="L115" s="23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</row>
    <row r="116" spans="1:194" s="15" customFormat="1" ht="61.5" customHeight="1" x14ac:dyDescent="0.2">
      <c r="B116" s="21"/>
      <c r="C116" s="22"/>
      <c r="D116" s="22"/>
      <c r="E116" s="22"/>
      <c r="F116" s="22"/>
      <c r="G116" s="22"/>
      <c r="H116" s="22"/>
      <c r="I116" s="22"/>
      <c r="J116" s="22"/>
      <c r="K116" s="22"/>
      <c r="L116" s="23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</row>
    <row r="117" spans="1:194" s="15" customFormat="1" ht="61.5" customHeight="1" x14ac:dyDescent="0.2">
      <c r="B117" s="21"/>
      <c r="C117" s="22"/>
      <c r="D117" s="22"/>
      <c r="E117" s="22"/>
      <c r="F117" s="22"/>
      <c r="G117" s="22"/>
      <c r="H117" s="22"/>
      <c r="I117" s="22"/>
      <c r="J117" s="22"/>
      <c r="K117" s="22"/>
      <c r="L117" s="23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</row>
    <row r="118" spans="1:194" s="15" customFormat="1" ht="61.5" customHeight="1" x14ac:dyDescent="0.2">
      <c r="B118" s="21"/>
      <c r="C118" s="22"/>
      <c r="D118" s="22"/>
      <c r="E118" s="22"/>
      <c r="F118" s="22"/>
      <c r="G118" s="22"/>
      <c r="H118" s="22"/>
      <c r="I118" s="22"/>
      <c r="J118" s="22"/>
      <c r="K118" s="22"/>
      <c r="L118" s="23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</row>
    <row r="119" spans="1:194" s="15" customFormat="1" ht="61.5" customHeight="1" x14ac:dyDescent="0.2">
      <c r="B119" s="21"/>
      <c r="C119" s="22"/>
      <c r="D119" s="22"/>
      <c r="E119" s="22"/>
      <c r="F119" s="22"/>
      <c r="G119" s="22"/>
      <c r="H119" s="22"/>
      <c r="I119" s="22"/>
      <c r="J119" s="22"/>
      <c r="K119" s="22"/>
      <c r="L119" s="23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</row>
    <row r="120" spans="1:194" s="15" customFormat="1" ht="61.5" customHeight="1" x14ac:dyDescent="0.2">
      <c r="B120" s="21"/>
      <c r="C120" s="22"/>
      <c r="D120" s="22"/>
      <c r="E120" s="22"/>
      <c r="F120" s="22"/>
      <c r="G120" s="22"/>
      <c r="H120" s="22"/>
      <c r="I120" s="22"/>
      <c r="J120" s="22"/>
      <c r="K120" s="22"/>
      <c r="L120" s="23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</row>
    <row r="121" spans="1:194" s="15" customFormat="1" ht="61.5" customHeight="1" x14ac:dyDescent="0.2">
      <c r="B121" s="21"/>
      <c r="C121" s="22"/>
      <c r="D121" s="22"/>
      <c r="E121" s="22"/>
      <c r="F121" s="22"/>
      <c r="G121" s="22"/>
      <c r="H121" s="22"/>
      <c r="I121" s="22"/>
      <c r="J121" s="22"/>
      <c r="K121" s="22"/>
      <c r="L121" s="23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</row>
    <row r="122" spans="1:194" s="15" customFormat="1" ht="61.5" customHeight="1" x14ac:dyDescent="0.2">
      <c r="B122" s="21"/>
      <c r="C122" s="22"/>
      <c r="D122" s="22"/>
      <c r="E122" s="22"/>
      <c r="F122" s="22"/>
      <c r="G122" s="22"/>
      <c r="H122" s="22"/>
      <c r="I122" s="22"/>
      <c r="J122" s="22"/>
      <c r="K122" s="22"/>
      <c r="L122" s="23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</row>
    <row r="123" spans="1:194" s="15" customFormat="1" ht="61.5" customHeight="1" x14ac:dyDescent="0.2">
      <c r="B123" s="21"/>
      <c r="C123" s="22"/>
      <c r="D123" s="22"/>
      <c r="E123" s="22"/>
      <c r="F123" s="22"/>
      <c r="G123" s="22"/>
      <c r="H123" s="22"/>
      <c r="I123" s="22"/>
      <c r="J123" s="22"/>
      <c r="K123" s="22"/>
      <c r="L123" s="23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</row>
    <row r="124" spans="1:194" s="15" customFormat="1" ht="61.5" customHeight="1" x14ac:dyDescent="0.2">
      <c r="B124" s="21"/>
      <c r="C124" s="22"/>
      <c r="D124" s="22"/>
      <c r="E124" s="22"/>
      <c r="F124" s="22"/>
      <c r="G124" s="22"/>
      <c r="H124" s="22"/>
      <c r="I124" s="22"/>
      <c r="J124" s="22"/>
      <c r="K124" s="22"/>
      <c r="L124" s="23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</row>
    <row r="125" spans="1:194" s="15" customFormat="1" ht="61.5" customHeight="1" x14ac:dyDescent="0.2">
      <c r="B125" s="21"/>
      <c r="C125" s="22"/>
      <c r="D125" s="22"/>
      <c r="E125" s="22"/>
      <c r="F125" s="22"/>
      <c r="G125" s="22"/>
      <c r="H125" s="22"/>
      <c r="I125" s="22"/>
      <c r="J125" s="22"/>
      <c r="K125" s="22"/>
      <c r="L125" s="23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</row>
    <row r="126" spans="1:194" s="15" customFormat="1" ht="61.5" customHeight="1" x14ac:dyDescent="0.2">
      <c r="B126" s="21"/>
      <c r="C126" s="22"/>
      <c r="D126" s="22"/>
      <c r="E126" s="22"/>
      <c r="F126" s="22"/>
      <c r="G126" s="22"/>
      <c r="H126" s="22"/>
      <c r="I126" s="22"/>
      <c r="J126" s="22"/>
      <c r="K126" s="22"/>
      <c r="L126" s="23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</row>
    <row r="127" spans="1:194" s="15" customFormat="1" ht="61.5" customHeight="1" x14ac:dyDescent="0.2">
      <c r="B127" s="21"/>
      <c r="C127" s="22"/>
      <c r="D127" s="22"/>
      <c r="E127" s="22"/>
      <c r="F127" s="22"/>
      <c r="G127" s="22"/>
      <c r="H127" s="22"/>
      <c r="I127" s="22"/>
      <c r="J127" s="22"/>
      <c r="K127" s="22"/>
      <c r="L127" s="23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</row>
    <row r="128" spans="1:194" s="15" customFormat="1" ht="61.5" customHeight="1" x14ac:dyDescent="0.2">
      <c r="B128" s="21"/>
      <c r="C128" s="22"/>
      <c r="D128" s="22"/>
      <c r="E128" s="22"/>
      <c r="F128" s="22"/>
      <c r="G128" s="22"/>
      <c r="H128" s="22"/>
      <c r="I128" s="22"/>
      <c r="J128" s="22"/>
      <c r="K128" s="22"/>
      <c r="L128" s="23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</row>
    <row r="129" spans="1:194" s="15" customFormat="1" ht="61.5" customHeight="1" x14ac:dyDescent="0.2">
      <c r="B129" s="21"/>
      <c r="C129" s="22"/>
      <c r="D129" s="22"/>
      <c r="E129" s="22"/>
      <c r="F129" s="22"/>
      <c r="G129" s="22"/>
      <c r="H129" s="22"/>
      <c r="I129" s="22"/>
      <c r="J129" s="22"/>
      <c r="K129" s="22"/>
      <c r="L129" s="23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</row>
    <row r="130" spans="1:194" s="15" customFormat="1" ht="61.5" customHeight="1" x14ac:dyDescent="0.2">
      <c r="B130" s="21"/>
      <c r="C130" s="22"/>
      <c r="D130" s="22"/>
      <c r="E130" s="22"/>
      <c r="F130" s="22"/>
      <c r="G130" s="22"/>
      <c r="H130" s="22"/>
      <c r="I130" s="22"/>
      <c r="J130" s="22"/>
      <c r="K130" s="22"/>
      <c r="L130" s="23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</row>
    <row r="131" spans="1:194" s="15" customFormat="1" ht="61.5" customHeight="1" x14ac:dyDescent="0.2">
      <c r="B131" s="21"/>
      <c r="C131" s="22"/>
      <c r="D131" s="22"/>
      <c r="E131" s="22"/>
      <c r="F131" s="22"/>
      <c r="G131" s="22"/>
      <c r="H131" s="22"/>
      <c r="I131" s="22"/>
      <c r="J131" s="22"/>
      <c r="K131" s="22"/>
      <c r="L131" s="23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</row>
    <row r="132" spans="1:194" s="15" customFormat="1" ht="61.5" customHeight="1" x14ac:dyDescent="0.2">
      <c r="B132" s="21"/>
      <c r="C132" s="22"/>
      <c r="D132" s="22"/>
      <c r="E132" s="22"/>
      <c r="F132" s="22"/>
      <c r="G132" s="22"/>
      <c r="H132" s="22"/>
      <c r="I132" s="22"/>
      <c r="J132" s="22"/>
      <c r="K132" s="22"/>
      <c r="L132" s="23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</row>
    <row r="133" spans="1:194" s="15" customFormat="1" ht="61.5" customHeight="1" x14ac:dyDescent="0.2">
      <c r="B133" s="21"/>
      <c r="C133" s="22"/>
      <c r="D133" s="22"/>
      <c r="E133" s="22"/>
      <c r="F133" s="22"/>
      <c r="G133" s="22"/>
      <c r="H133" s="22"/>
      <c r="I133" s="22"/>
      <c r="J133" s="22"/>
      <c r="K133" s="22"/>
      <c r="L133" s="23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</row>
    <row r="134" spans="1:194" s="15" customFormat="1" ht="61.5" customHeight="1" x14ac:dyDescent="0.2">
      <c r="B134" s="24"/>
      <c r="C134" s="22"/>
      <c r="D134" s="25"/>
      <c r="E134" s="39"/>
      <c r="F134" s="25"/>
      <c r="G134" s="25"/>
      <c r="H134" s="22"/>
      <c r="I134" s="22"/>
      <c r="J134" s="22"/>
      <c r="K134" s="22"/>
      <c r="L134" s="23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</row>
    <row r="135" spans="1:194" s="15" customFormat="1" ht="61.5" customHeight="1" x14ac:dyDescent="0.2">
      <c r="A135" s="24"/>
      <c r="B135" s="24"/>
      <c r="C135" s="21"/>
      <c r="D135" s="26"/>
      <c r="E135" s="39"/>
      <c r="F135" s="25"/>
      <c r="G135" s="25"/>
      <c r="L135" s="23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</row>
    <row r="136" spans="1:194" s="15" customFormat="1" ht="61.5" customHeight="1" x14ac:dyDescent="0.2">
      <c r="A136" s="24"/>
      <c r="B136" s="24"/>
      <c r="C136" s="21"/>
      <c r="D136" s="26"/>
      <c r="E136" s="39"/>
      <c r="F136" s="25"/>
      <c r="G136" s="25"/>
      <c r="L136" s="23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</row>
    <row r="137" spans="1:194" s="15" customFormat="1" ht="61.5" customHeight="1" x14ac:dyDescent="0.2">
      <c r="A137" s="24"/>
      <c r="B137" s="24"/>
      <c r="C137" s="21"/>
      <c r="D137" s="26"/>
      <c r="E137" s="39"/>
      <c r="F137" s="25"/>
      <c r="G137" s="25"/>
      <c r="L137" s="23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</row>
    <row r="138" spans="1:194" s="15" customFormat="1" ht="61.5" customHeight="1" x14ac:dyDescent="0.2">
      <c r="A138" s="24"/>
      <c r="B138" s="24"/>
      <c r="C138" s="21"/>
      <c r="D138" s="26"/>
      <c r="E138" s="39"/>
      <c r="F138" s="25"/>
      <c r="G138" s="25"/>
      <c r="L138" s="23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</row>
    <row r="139" spans="1:194" s="15" customFormat="1" ht="61.5" customHeight="1" x14ac:dyDescent="0.2">
      <c r="A139" s="24"/>
      <c r="B139" s="24"/>
      <c r="C139" s="21"/>
      <c r="D139" s="26"/>
      <c r="E139" s="39"/>
      <c r="F139" s="25"/>
      <c r="G139" s="25"/>
      <c r="L139" s="23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</row>
    <row r="140" spans="1:194" s="15" customFormat="1" ht="61.5" customHeight="1" x14ac:dyDescent="0.2">
      <c r="A140" s="24"/>
      <c r="B140" s="24"/>
      <c r="C140" s="21"/>
      <c r="D140" s="26"/>
      <c r="E140" s="39"/>
      <c r="F140" s="25"/>
      <c r="G140" s="25"/>
      <c r="L140" s="23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</row>
    <row r="141" spans="1:194" s="15" customFormat="1" ht="61.5" customHeight="1" x14ac:dyDescent="0.2">
      <c r="A141" s="24"/>
      <c r="B141" s="24"/>
      <c r="C141" s="21"/>
      <c r="D141" s="26"/>
      <c r="E141" s="39"/>
      <c r="F141" s="25"/>
      <c r="G141" s="25"/>
      <c r="L141" s="23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</row>
    <row r="142" spans="1:194" s="15" customFormat="1" ht="61.5" customHeight="1" x14ac:dyDescent="0.2">
      <c r="A142" s="24"/>
      <c r="B142" s="24"/>
      <c r="C142" s="21"/>
      <c r="D142" s="26"/>
      <c r="E142" s="39"/>
      <c r="F142" s="25"/>
      <c r="G142" s="25"/>
      <c r="L142" s="23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</row>
    <row r="143" spans="1:194" s="15" customFormat="1" ht="61.5" customHeight="1" x14ac:dyDescent="0.2">
      <c r="A143" s="24"/>
      <c r="B143" s="24"/>
      <c r="C143" s="21"/>
      <c r="D143" s="26"/>
      <c r="E143" s="39"/>
      <c r="F143" s="25"/>
      <c r="G143" s="25"/>
      <c r="L143" s="23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</row>
    <row r="144" spans="1:194" s="15" customFormat="1" ht="61.5" customHeight="1" x14ac:dyDescent="0.2">
      <c r="A144" s="24"/>
      <c r="B144" s="24"/>
      <c r="C144" s="21"/>
      <c r="D144" s="26"/>
      <c r="E144" s="39"/>
      <c r="F144" s="25"/>
      <c r="G144" s="25"/>
      <c r="L144" s="23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</row>
    <row r="145" spans="1:194" s="15" customFormat="1" ht="61.5" customHeight="1" x14ac:dyDescent="0.2">
      <c r="A145" s="24"/>
      <c r="B145" s="24"/>
      <c r="C145" s="21"/>
      <c r="D145" s="26"/>
      <c r="E145" s="39"/>
      <c r="F145" s="25"/>
      <c r="G145" s="25"/>
      <c r="L145" s="23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</row>
    <row r="146" spans="1:194" s="15" customFormat="1" ht="61.5" customHeight="1" x14ac:dyDescent="0.2">
      <c r="A146" s="24"/>
      <c r="B146" s="24"/>
      <c r="C146" s="21"/>
      <c r="D146" s="26"/>
      <c r="E146" s="39"/>
      <c r="F146" s="25"/>
      <c r="G146" s="25"/>
      <c r="L146" s="23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</row>
    <row r="147" spans="1:194" s="15" customFormat="1" ht="61.5" customHeight="1" x14ac:dyDescent="0.2">
      <c r="A147" s="24"/>
      <c r="B147" s="24"/>
      <c r="C147" s="21"/>
      <c r="D147" s="26"/>
      <c r="E147" s="39"/>
      <c r="F147" s="25"/>
      <c r="G147" s="25"/>
      <c r="L147" s="23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</row>
    <row r="148" spans="1:194" s="15" customFormat="1" ht="61.5" customHeight="1" x14ac:dyDescent="0.2">
      <c r="A148" s="24"/>
      <c r="B148" s="24"/>
      <c r="C148" s="21"/>
      <c r="D148" s="26"/>
      <c r="E148" s="39"/>
      <c r="F148" s="25"/>
      <c r="G148" s="25"/>
      <c r="L148" s="23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</row>
    <row r="149" spans="1:194" s="15" customFormat="1" ht="61.5" customHeight="1" x14ac:dyDescent="0.2">
      <c r="A149" s="24"/>
      <c r="B149" s="24"/>
      <c r="C149" s="21"/>
      <c r="D149" s="26"/>
      <c r="E149" s="39"/>
      <c r="F149" s="25"/>
      <c r="G149" s="25"/>
      <c r="L149" s="23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</row>
    <row r="150" spans="1:194" s="15" customFormat="1" ht="61.5" customHeight="1" x14ac:dyDescent="0.2">
      <c r="A150" s="24"/>
      <c r="B150" s="24"/>
      <c r="C150" s="21"/>
      <c r="D150" s="26"/>
      <c r="E150" s="39"/>
      <c r="F150" s="25"/>
      <c r="G150" s="25"/>
      <c r="L150" s="23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</row>
    <row r="151" spans="1:194" s="15" customFormat="1" ht="61.5" customHeight="1" x14ac:dyDescent="0.2">
      <c r="A151" s="24"/>
      <c r="B151" s="24"/>
      <c r="C151" s="21"/>
      <c r="D151" s="26"/>
      <c r="E151" s="39"/>
      <c r="F151" s="25"/>
      <c r="G151" s="25"/>
      <c r="L151" s="23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</row>
    <row r="152" spans="1:194" s="15" customFormat="1" ht="61.5" customHeight="1" x14ac:dyDescent="0.2">
      <c r="A152" s="24"/>
      <c r="B152" s="24"/>
      <c r="C152" s="21"/>
      <c r="D152" s="26"/>
      <c r="E152" s="39"/>
      <c r="F152" s="25"/>
      <c r="G152" s="25"/>
      <c r="L152" s="23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</row>
    <row r="153" spans="1:194" s="15" customFormat="1" ht="61.5" customHeight="1" x14ac:dyDescent="0.2">
      <c r="A153" s="24"/>
      <c r="B153" s="24"/>
      <c r="C153" s="21"/>
      <c r="D153" s="26"/>
      <c r="E153" s="39"/>
      <c r="F153" s="25"/>
      <c r="G153" s="25"/>
      <c r="L153" s="23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</row>
    <row r="154" spans="1:194" s="15" customFormat="1" ht="61.5" customHeight="1" x14ac:dyDescent="0.2">
      <c r="A154" s="24"/>
      <c r="B154" s="24"/>
      <c r="C154" s="21"/>
      <c r="D154" s="26"/>
      <c r="E154" s="40"/>
      <c r="F154" s="25"/>
      <c r="G154" s="26"/>
      <c r="L154" s="23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</row>
    <row r="155" spans="1:194" s="15" customFormat="1" ht="61.5" customHeight="1" x14ac:dyDescent="0.2">
      <c r="A155" s="24"/>
      <c r="B155" s="24"/>
      <c r="C155" s="21"/>
      <c r="D155" s="26"/>
      <c r="L155" s="23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</row>
    <row r="156" spans="1:194" s="15" customFormat="1" ht="61.5" customHeight="1" x14ac:dyDescent="0.2">
      <c r="A156" s="24"/>
      <c r="B156" s="24"/>
      <c r="C156" s="22"/>
      <c r="D156" s="22"/>
      <c r="E156" s="22"/>
      <c r="F156" s="22"/>
      <c r="G156" s="22"/>
      <c r="H156" s="22"/>
      <c r="I156" s="22"/>
      <c r="J156" s="22"/>
      <c r="K156" s="22"/>
      <c r="L156" s="23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</row>
    <row r="157" spans="1:194" s="15" customFormat="1" ht="61.5" customHeight="1" x14ac:dyDescent="0.2">
      <c r="A157" s="24"/>
      <c r="B157" s="24"/>
      <c r="C157" s="22"/>
      <c r="D157" s="22"/>
      <c r="E157" s="22"/>
      <c r="F157" s="22"/>
      <c r="G157" s="22"/>
      <c r="H157" s="22"/>
      <c r="I157" s="22"/>
      <c r="J157" s="22"/>
      <c r="K157" s="22"/>
      <c r="L157" s="23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</row>
    <row r="158" spans="1:194" s="15" customFormat="1" ht="61.5" customHeight="1" x14ac:dyDescent="0.2">
      <c r="A158" s="24"/>
      <c r="B158" s="24"/>
      <c r="C158" s="22"/>
      <c r="D158" s="22"/>
      <c r="E158" s="22"/>
      <c r="F158" s="22"/>
      <c r="G158" s="22"/>
      <c r="H158" s="22"/>
      <c r="I158" s="22"/>
      <c r="J158" s="22"/>
      <c r="K158" s="22"/>
      <c r="L158" s="23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</row>
    <row r="159" spans="1:194" s="15" customFormat="1" ht="61.5" customHeight="1" x14ac:dyDescent="0.2">
      <c r="A159" s="24"/>
      <c r="B159" s="24"/>
      <c r="C159" s="22"/>
      <c r="D159" s="22"/>
      <c r="E159" s="22"/>
      <c r="F159" s="22"/>
      <c r="G159" s="22"/>
      <c r="H159" s="22"/>
      <c r="I159" s="22"/>
      <c r="J159" s="22"/>
      <c r="K159" s="22"/>
      <c r="L159" s="23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</row>
    <row r="160" spans="1:194" s="15" customFormat="1" ht="61.5" customHeight="1" x14ac:dyDescent="0.2">
      <c r="A160" s="24"/>
      <c r="B160" s="24"/>
      <c r="C160" s="22"/>
      <c r="D160" s="22"/>
      <c r="E160" s="22"/>
      <c r="F160" s="22"/>
      <c r="G160" s="22"/>
      <c r="H160" s="22"/>
      <c r="I160" s="22"/>
      <c r="J160" s="22"/>
      <c r="K160" s="22"/>
      <c r="L160" s="23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</row>
    <row r="161" spans="1:194" s="15" customFormat="1" ht="61.5" customHeight="1" x14ac:dyDescent="0.2">
      <c r="A161" s="24"/>
      <c r="B161" s="24"/>
      <c r="C161" s="22"/>
      <c r="D161" s="22"/>
      <c r="E161" s="22"/>
      <c r="F161" s="22"/>
      <c r="G161" s="22"/>
      <c r="H161" s="22"/>
      <c r="I161" s="22"/>
      <c r="J161" s="22"/>
      <c r="K161" s="22"/>
      <c r="L161" s="23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</row>
    <row r="162" spans="1:194" s="15" customFormat="1" ht="61.5" customHeight="1" x14ac:dyDescent="0.2">
      <c r="A162" s="24"/>
      <c r="B162" s="24"/>
      <c r="C162" s="22"/>
      <c r="D162" s="22"/>
      <c r="E162" s="22"/>
      <c r="F162" s="22"/>
      <c r="G162" s="22"/>
      <c r="H162" s="22"/>
      <c r="I162" s="22"/>
      <c r="J162" s="22"/>
      <c r="K162" s="22"/>
      <c r="L162" s="23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</row>
    <row r="163" spans="1:194" s="15" customFormat="1" ht="61.5" customHeight="1" x14ac:dyDescent="0.2">
      <c r="A163" s="24"/>
      <c r="B163" s="24"/>
      <c r="C163" s="22"/>
      <c r="D163" s="22"/>
      <c r="E163" s="22"/>
      <c r="F163" s="22"/>
      <c r="G163" s="22"/>
      <c r="H163" s="22"/>
      <c r="I163" s="22"/>
      <c r="J163" s="22"/>
      <c r="K163" s="22"/>
      <c r="L163" s="23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</row>
    <row r="164" spans="1:194" s="15" customFormat="1" ht="61.5" customHeight="1" x14ac:dyDescent="0.2">
      <c r="A164" s="24"/>
      <c r="B164" s="24"/>
      <c r="C164" s="22"/>
      <c r="D164" s="22"/>
      <c r="E164" s="22"/>
      <c r="F164" s="22"/>
      <c r="G164" s="22"/>
      <c r="H164" s="22"/>
      <c r="I164" s="22"/>
      <c r="J164" s="22"/>
      <c r="K164" s="22"/>
      <c r="L164" s="23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</row>
    <row r="165" spans="1:194" s="15" customFormat="1" ht="61.5" customHeight="1" x14ac:dyDescent="0.2">
      <c r="A165" s="24"/>
      <c r="B165" s="24"/>
      <c r="C165" s="22"/>
      <c r="D165" s="22"/>
      <c r="E165" s="22"/>
      <c r="F165" s="22"/>
      <c r="G165" s="22"/>
      <c r="H165" s="22"/>
      <c r="I165" s="22"/>
      <c r="J165" s="22"/>
      <c r="K165" s="22"/>
      <c r="L165" s="23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</row>
    <row r="166" spans="1:194" s="15" customFormat="1" ht="61.5" customHeight="1" x14ac:dyDescent="0.2">
      <c r="A166" s="24"/>
      <c r="B166" s="24"/>
      <c r="C166" s="22"/>
      <c r="D166" s="22"/>
      <c r="E166" s="22"/>
      <c r="F166" s="22"/>
      <c r="G166" s="22"/>
      <c r="H166" s="22"/>
      <c r="I166" s="22"/>
      <c r="J166" s="22"/>
      <c r="K166" s="22"/>
      <c r="L166" s="23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</row>
    <row r="167" spans="1:194" s="15" customFormat="1" ht="61.5" customHeight="1" x14ac:dyDescent="0.2">
      <c r="A167" s="24"/>
      <c r="B167" s="24"/>
      <c r="C167" s="22"/>
      <c r="D167" s="22"/>
      <c r="E167" s="22"/>
      <c r="F167" s="22"/>
      <c r="G167" s="22"/>
      <c r="H167" s="22"/>
      <c r="I167" s="22"/>
      <c r="J167" s="22"/>
      <c r="K167" s="22"/>
      <c r="L167" s="23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</row>
    <row r="168" spans="1:194" s="15" customFormat="1" ht="61.5" customHeight="1" x14ac:dyDescent="0.2">
      <c r="A168" s="24"/>
      <c r="B168" s="24"/>
      <c r="C168" s="22"/>
      <c r="D168" s="22"/>
      <c r="E168" s="22"/>
      <c r="F168" s="22"/>
      <c r="G168" s="22"/>
      <c r="H168" s="22"/>
      <c r="I168" s="22"/>
      <c r="J168" s="22"/>
      <c r="K168" s="22"/>
      <c r="L168" s="23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</row>
    <row r="169" spans="1:194" s="15" customFormat="1" ht="61.5" customHeight="1" x14ac:dyDescent="0.2">
      <c r="A169" s="24"/>
      <c r="B169" s="24"/>
      <c r="C169" s="22"/>
      <c r="D169" s="22"/>
      <c r="E169" s="22"/>
      <c r="F169" s="22"/>
      <c r="G169" s="22"/>
      <c r="H169" s="22"/>
      <c r="I169" s="22"/>
      <c r="J169" s="22"/>
      <c r="K169" s="22"/>
      <c r="L169" s="23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</row>
    <row r="170" spans="1:194" s="15" customFormat="1" ht="61.5" customHeight="1" x14ac:dyDescent="0.2">
      <c r="A170" s="24"/>
      <c r="B170" s="24"/>
      <c r="C170" s="22"/>
      <c r="D170" s="22"/>
      <c r="E170" s="22"/>
      <c r="F170" s="22"/>
      <c r="G170" s="22"/>
      <c r="H170" s="22"/>
      <c r="I170" s="22"/>
      <c r="J170" s="22"/>
      <c r="K170" s="22"/>
      <c r="L170" s="23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</row>
    <row r="171" spans="1:194" s="15" customFormat="1" ht="61.5" customHeight="1" x14ac:dyDescent="0.2">
      <c r="A171" s="24"/>
      <c r="B171" s="24"/>
      <c r="C171" s="22"/>
      <c r="D171" s="22"/>
      <c r="E171" s="22"/>
      <c r="F171" s="22"/>
      <c r="G171" s="22"/>
      <c r="H171" s="22"/>
      <c r="I171" s="22"/>
      <c r="J171" s="22"/>
      <c r="K171" s="22"/>
      <c r="L171" s="23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</row>
    <row r="172" spans="1:194" s="15" customFormat="1" ht="61.5" customHeight="1" x14ac:dyDescent="0.2">
      <c r="A172" s="24"/>
      <c r="B172" s="24"/>
      <c r="C172" s="22"/>
      <c r="D172" s="22"/>
      <c r="E172" s="22"/>
      <c r="F172" s="22"/>
      <c r="G172" s="22"/>
      <c r="H172" s="22"/>
      <c r="I172" s="22"/>
      <c r="J172" s="22"/>
      <c r="K172" s="22"/>
      <c r="L172" s="23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</row>
    <row r="173" spans="1:194" s="15" customFormat="1" ht="61.5" customHeight="1" x14ac:dyDescent="0.2">
      <c r="A173" s="24"/>
      <c r="B173" s="24"/>
      <c r="C173" s="22"/>
      <c r="D173" s="22"/>
      <c r="E173" s="22"/>
      <c r="F173" s="22"/>
      <c r="G173" s="22"/>
      <c r="H173" s="22"/>
      <c r="I173" s="22"/>
      <c r="J173" s="22"/>
      <c r="K173" s="22"/>
      <c r="L173" s="23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</row>
    <row r="174" spans="1:194" s="15" customFormat="1" ht="61.5" customHeight="1" x14ac:dyDescent="0.2">
      <c r="A174" s="24"/>
      <c r="B174" s="24"/>
      <c r="C174" s="22"/>
      <c r="D174" s="22"/>
      <c r="E174" s="22"/>
      <c r="F174" s="22"/>
      <c r="G174" s="22"/>
      <c r="H174" s="22"/>
      <c r="I174" s="22"/>
      <c r="J174" s="22"/>
      <c r="K174" s="22"/>
      <c r="L174" s="23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</row>
    <row r="175" spans="1:194" s="15" customFormat="1" ht="61.5" customHeight="1" x14ac:dyDescent="0.2">
      <c r="A175" s="24"/>
      <c r="B175" s="24"/>
      <c r="C175" s="22"/>
      <c r="D175" s="22"/>
      <c r="E175" s="22"/>
      <c r="F175" s="22"/>
      <c r="G175" s="22"/>
      <c r="H175" s="22"/>
      <c r="I175" s="22"/>
      <c r="J175" s="22"/>
      <c r="K175" s="22"/>
      <c r="L175" s="23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</row>
    <row r="176" spans="1:194" ht="61.5" customHeight="1" x14ac:dyDescent="0.2">
      <c r="K176" s="10"/>
      <c r="L176" s="23"/>
    </row>
    <row r="177" spans="3:195" ht="61.5" customHeight="1" x14ac:dyDescent="0.2">
      <c r="K177" s="10"/>
      <c r="L177" s="23"/>
    </row>
    <row r="178" spans="3:195" ht="61.5" customHeight="1" x14ac:dyDescent="0.2">
      <c r="K178" s="10"/>
      <c r="L178" s="23"/>
    </row>
    <row r="179" spans="3:195" ht="61.5" customHeight="1" x14ac:dyDescent="0.2">
      <c r="K179" s="10"/>
      <c r="L179" s="23"/>
    </row>
    <row r="180" spans="3:195" ht="61.5" customHeight="1" x14ac:dyDescent="0.2">
      <c r="K180" s="10"/>
      <c r="L180" s="23"/>
    </row>
    <row r="181" spans="3:195" ht="61.5" customHeight="1" x14ac:dyDescent="0.2">
      <c r="K181" s="10"/>
      <c r="L181" s="23"/>
    </row>
    <row r="182" spans="3:195" ht="61.5" customHeight="1" x14ac:dyDescent="0.2">
      <c r="K182" s="10"/>
      <c r="L182" s="23"/>
    </row>
    <row r="183" spans="3:195" ht="61.5" customHeight="1" x14ac:dyDescent="0.2">
      <c r="J183" s="10"/>
      <c r="K183" s="10"/>
      <c r="L183" s="23"/>
    </row>
    <row r="184" spans="3:195" ht="61.5" customHeight="1" x14ac:dyDescent="0.2">
      <c r="J184" s="10"/>
      <c r="K184" s="10"/>
    </row>
    <row r="185" spans="3:195" ht="61.5" customHeight="1" x14ac:dyDescent="0.2">
      <c r="J185" s="10"/>
      <c r="K185" s="10"/>
    </row>
    <row r="186" spans="3:195" ht="61.5" customHeight="1" x14ac:dyDescent="0.2">
      <c r="J186" s="10"/>
      <c r="K186" s="10"/>
    </row>
    <row r="187" spans="3:195" ht="61.5" customHeight="1" x14ac:dyDescent="0.2">
      <c r="J187" s="10"/>
      <c r="K187" s="10"/>
    </row>
    <row r="188" spans="3:195" s="15" customFormat="1" ht="61.5" customHeight="1" x14ac:dyDescent="0.2">
      <c r="C188" s="21"/>
      <c r="J188" s="10"/>
      <c r="K188" s="10"/>
      <c r="L188" s="27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</row>
    <row r="189" spans="3:195" s="15" customFormat="1" ht="61.5" customHeight="1" x14ac:dyDescent="0.2">
      <c r="C189" s="21"/>
      <c r="J189" s="10"/>
      <c r="K189" s="10"/>
      <c r="L189" s="27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</row>
    <row r="190" spans="3:195" s="15" customFormat="1" ht="61.5" customHeight="1" x14ac:dyDescent="0.2">
      <c r="C190" s="21"/>
      <c r="J190" s="10"/>
      <c r="K190" s="10"/>
      <c r="L190" s="27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</row>
    <row r="191" spans="3:195" s="15" customFormat="1" ht="61.5" customHeight="1" x14ac:dyDescent="0.2">
      <c r="C191" s="21"/>
      <c r="J191" s="10"/>
      <c r="K191" s="10"/>
      <c r="L191" s="27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</row>
    <row r="192" spans="3:195" s="15" customFormat="1" ht="61.5" customHeight="1" x14ac:dyDescent="0.2">
      <c r="C192" s="21"/>
      <c r="J192" s="10"/>
      <c r="K192" s="10"/>
      <c r="L192" s="27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</row>
    <row r="193" spans="3:195" s="15" customFormat="1" ht="61.5" customHeight="1" x14ac:dyDescent="0.2">
      <c r="C193" s="21"/>
      <c r="J193" s="10"/>
      <c r="K193" s="10"/>
      <c r="L193" s="27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</row>
    <row r="194" spans="3:195" s="15" customFormat="1" ht="61.5" customHeight="1" x14ac:dyDescent="0.2">
      <c r="C194" s="21"/>
      <c r="J194" s="10"/>
      <c r="K194" s="10"/>
      <c r="L194" s="27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</row>
    <row r="195" spans="3:195" s="15" customFormat="1" ht="61.5" customHeight="1" x14ac:dyDescent="0.2">
      <c r="C195" s="21"/>
      <c r="J195" s="10"/>
      <c r="K195" s="10"/>
      <c r="L195" s="27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</row>
    <row r="196" spans="3:195" s="15" customFormat="1" ht="61.5" customHeight="1" x14ac:dyDescent="0.2">
      <c r="C196" s="21"/>
      <c r="J196" s="10"/>
      <c r="K196" s="10"/>
      <c r="L196" s="27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</row>
    <row r="197" spans="3:195" s="15" customFormat="1" ht="61.5" customHeight="1" x14ac:dyDescent="0.2">
      <c r="C197" s="21"/>
      <c r="J197" s="10"/>
      <c r="K197" s="10"/>
      <c r="L197" s="27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</row>
    <row r="198" spans="3:195" s="15" customFormat="1" ht="61.5" customHeight="1" x14ac:dyDescent="0.2">
      <c r="C198" s="21"/>
      <c r="J198" s="10"/>
      <c r="K198" s="10"/>
      <c r="L198" s="27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</row>
    <row r="199" spans="3:195" s="15" customFormat="1" ht="61.5" customHeight="1" x14ac:dyDescent="0.2">
      <c r="C199" s="21"/>
      <c r="J199" s="10"/>
      <c r="K199" s="10"/>
      <c r="L199" s="27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</row>
    <row r="200" spans="3:195" s="15" customFormat="1" ht="61.5" customHeight="1" x14ac:dyDescent="0.2">
      <c r="C200" s="21"/>
      <c r="J200" s="10"/>
      <c r="K200" s="10"/>
      <c r="L200" s="27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</row>
    <row r="201" spans="3:195" s="15" customFormat="1" ht="61.5" customHeight="1" x14ac:dyDescent="0.2">
      <c r="C201" s="21"/>
      <c r="J201" s="10"/>
      <c r="K201" s="10"/>
      <c r="L201" s="27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</row>
    <row r="202" spans="3:195" s="15" customFormat="1" ht="61.5" customHeight="1" x14ac:dyDescent="0.2">
      <c r="C202" s="21"/>
      <c r="J202" s="10"/>
      <c r="K202" s="10"/>
      <c r="L202" s="27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</row>
    <row r="203" spans="3:195" s="15" customFormat="1" ht="61.5" customHeight="1" x14ac:dyDescent="0.2">
      <c r="C203" s="21"/>
      <c r="J203" s="10"/>
      <c r="K203" s="10"/>
      <c r="L203" s="27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</row>
    <row r="204" spans="3:195" s="15" customFormat="1" ht="61.5" customHeight="1" x14ac:dyDescent="0.2">
      <c r="C204" s="21"/>
      <c r="J204" s="10"/>
      <c r="K204" s="10"/>
      <c r="L204" s="27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</row>
    <row r="205" spans="3:195" s="15" customFormat="1" ht="61.5" customHeight="1" x14ac:dyDescent="0.2">
      <c r="C205" s="21"/>
      <c r="J205" s="10"/>
      <c r="K205" s="10"/>
      <c r="L205" s="27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</row>
    <row r="206" spans="3:195" s="15" customFormat="1" ht="61.5" customHeight="1" x14ac:dyDescent="0.2">
      <c r="C206" s="21"/>
      <c r="J206" s="10"/>
      <c r="K206" s="10"/>
      <c r="L206" s="27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</row>
    <row r="207" spans="3:195" s="15" customFormat="1" ht="61.5" customHeight="1" x14ac:dyDescent="0.2">
      <c r="C207" s="21"/>
      <c r="J207" s="10"/>
      <c r="K207" s="10"/>
      <c r="L207" s="27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</row>
    <row r="208" spans="3:195" s="15" customFormat="1" ht="61.5" customHeight="1" x14ac:dyDescent="0.2">
      <c r="C208" s="21"/>
      <c r="J208" s="10"/>
      <c r="K208" s="10"/>
      <c r="L208" s="27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</row>
    <row r="209" spans="3:195" s="15" customFormat="1" ht="61.5" customHeight="1" x14ac:dyDescent="0.2">
      <c r="C209" s="21"/>
      <c r="J209" s="10"/>
      <c r="K209" s="10"/>
      <c r="L209" s="27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</row>
    <row r="210" spans="3:195" s="15" customFormat="1" ht="61.5" customHeight="1" x14ac:dyDescent="0.2">
      <c r="C210" s="21"/>
      <c r="J210" s="10"/>
      <c r="K210" s="10"/>
      <c r="L210" s="27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</row>
    <row r="211" spans="3:195" s="15" customFormat="1" ht="61.5" customHeight="1" x14ac:dyDescent="0.2">
      <c r="C211" s="21"/>
      <c r="J211" s="10"/>
      <c r="K211" s="10"/>
      <c r="L211" s="27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</row>
    <row r="212" spans="3:195" s="15" customFormat="1" ht="61.5" customHeight="1" x14ac:dyDescent="0.2">
      <c r="C212" s="21"/>
      <c r="J212" s="10"/>
      <c r="K212" s="10"/>
      <c r="L212" s="27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</row>
    <row r="213" spans="3:195" s="15" customFormat="1" ht="61.5" customHeight="1" x14ac:dyDescent="0.2">
      <c r="C213" s="21"/>
      <c r="J213" s="10"/>
      <c r="K213" s="10"/>
      <c r="L213" s="27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</row>
    <row r="214" spans="3:195" s="15" customFormat="1" ht="61.5" customHeight="1" x14ac:dyDescent="0.2">
      <c r="C214" s="21"/>
      <c r="J214" s="10"/>
      <c r="K214" s="10"/>
      <c r="L214" s="27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</row>
    <row r="215" spans="3:195" s="15" customFormat="1" ht="61.5" customHeight="1" x14ac:dyDescent="0.2">
      <c r="C215" s="21"/>
      <c r="J215" s="10"/>
      <c r="K215" s="10"/>
      <c r="L215" s="27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</row>
    <row r="216" spans="3:195" s="15" customFormat="1" ht="61.5" customHeight="1" x14ac:dyDescent="0.2">
      <c r="C216" s="21"/>
      <c r="J216" s="10"/>
      <c r="K216" s="10"/>
      <c r="L216" s="27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</row>
    <row r="217" spans="3:195" s="15" customFormat="1" ht="61.5" customHeight="1" x14ac:dyDescent="0.2">
      <c r="C217" s="21"/>
      <c r="J217" s="10"/>
      <c r="K217" s="10"/>
      <c r="L217" s="27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</row>
    <row r="218" spans="3:195" s="15" customFormat="1" ht="61.5" customHeight="1" x14ac:dyDescent="0.2">
      <c r="C218" s="21"/>
      <c r="J218" s="10"/>
      <c r="K218" s="10"/>
      <c r="L218" s="27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</row>
    <row r="219" spans="3:195" s="15" customFormat="1" ht="61.5" customHeight="1" x14ac:dyDescent="0.2">
      <c r="C219" s="21"/>
      <c r="J219" s="10"/>
      <c r="K219" s="10"/>
      <c r="L219" s="27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</row>
    <row r="220" spans="3:195" ht="61.5" customHeight="1" x14ac:dyDescent="0.2">
      <c r="J220" s="10"/>
      <c r="K220" s="10"/>
    </row>
    <row r="221" spans="3:195" ht="61.5" customHeight="1" x14ac:dyDescent="0.2">
      <c r="J221" s="10"/>
      <c r="K221" s="10"/>
    </row>
    <row r="222" spans="3:195" ht="61.5" customHeight="1" x14ac:dyDescent="0.2">
      <c r="J222" s="10"/>
      <c r="K222" s="10"/>
    </row>
    <row r="223" spans="3:195" ht="61.5" customHeight="1" x14ac:dyDescent="0.2">
      <c r="J223" s="10"/>
      <c r="K223" s="10"/>
    </row>
    <row r="224" spans="3:195" ht="61.5" customHeight="1" x14ac:dyDescent="0.2">
      <c r="J224" s="10"/>
      <c r="K224" s="10"/>
    </row>
    <row r="225" spans="10:12" ht="61.5" customHeight="1" x14ac:dyDescent="0.2">
      <c r="J225" s="10"/>
      <c r="K225" s="10"/>
    </row>
    <row r="226" spans="10:12" ht="61.5" customHeight="1" x14ac:dyDescent="0.2">
      <c r="J226" s="10"/>
      <c r="K226" s="10"/>
    </row>
    <row r="227" spans="10:12" ht="61.5" customHeight="1" x14ac:dyDescent="0.2">
      <c r="J227" s="10"/>
      <c r="K227" s="10"/>
    </row>
    <row r="228" spans="10:12" ht="61.5" customHeight="1" x14ac:dyDescent="0.2">
      <c r="J228" s="10"/>
      <c r="K228" s="10"/>
    </row>
    <row r="229" spans="10:12" ht="61.5" customHeight="1" x14ac:dyDescent="0.2">
      <c r="J229" s="10"/>
      <c r="K229" s="10"/>
    </row>
    <row r="230" spans="10:12" ht="61.5" customHeight="1" x14ac:dyDescent="0.2">
      <c r="J230" s="10"/>
      <c r="K230" s="10"/>
    </row>
    <row r="231" spans="10:12" ht="61.5" customHeight="1" x14ac:dyDescent="0.2">
      <c r="J231" s="10"/>
      <c r="K231" s="10"/>
    </row>
    <row r="232" spans="10:12" ht="61.5" customHeight="1" x14ac:dyDescent="0.2">
      <c r="J232" s="10"/>
      <c r="K232" s="10"/>
    </row>
    <row r="233" spans="10:12" ht="61.5" customHeight="1" x14ac:dyDescent="0.2">
      <c r="J233" s="10"/>
      <c r="K233" s="10"/>
    </row>
    <row r="234" spans="10:12" ht="61.5" customHeight="1" x14ac:dyDescent="0.2">
      <c r="J234" s="10"/>
      <c r="K234" s="10"/>
    </row>
    <row r="235" spans="10:12" ht="61.5" customHeight="1" x14ac:dyDescent="0.2">
      <c r="J235" s="10"/>
      <c r="K235" s="10"/>
      <c r="L235" s="23"/>
    </row>
    <row r="236" spans="10:12" ht="61.5" customHeight="1" x14ac:dyDescent="0.2">
      <c r="J236" s="10"/>
      <c r="K236" s="10"/>
      <c r="L236" s="23"/>
    </row>
    <row r="237" spans="10:12" ht="61.5" customHeight="1" x14ac:dyDescent="0.2">
      <c r="J237" s="10"/>
      <c r="K237" s="10"/>
      <c r="L237" s="23"/>
    </row>
    <row r="238" spans="10:12" ht="61.5" customHeight="1" x14ac:dyDescent="0.2">
      <c r="J238" s="10"/>
      <c r="K238" s="10"/>
      <c r="L238" s="23"/>
    </row>
    <row r="239" spans="10:12" ht="61.5" customHeight="1" x14ac:dyDescent="0.2">
      <c r="J239" s="10"/>
      <c r="K239" s="10"/>
      <c r="L239" s="23"/>
    </row>
    <row r="240" spans="10:12" ht="61.5" customHeight="1" x14ac:dyDescent="0.2">
      <c r="J240" s="10"/>
      <c r="K240" s="10"/>
      <c r="L240" s="23"/>
    </row>
    <row r="241" spans="10:12" ht="61.5" customHeight="1" x14ac:dyDescent="0.2">
      <c r="J241" s="10"/>
      <c r="K241" s="10"/>
      <c r="L241" s="23"/>
    </row>
    <row r="242" spans="10:12" ht="61.5" customHeight="1" x14ac:dyDescent="0.2">
      <c r="J242" s="10"/>
      <c r="K242" s="10"/>
      <c r="L242" s="23"/>
    </row>
    <row r="243" spans="10:12" ht="61.5" customHeight="1" x14ac:dyDescent="0.2">
      <c r="J243" s="10"/>
      <c r="K243" s="10"/>
      <c r="L243" s="23"/>
    </row>
    <row r="244" spans="10:12" ht="61.5" customHeight="1" x14ac:dyDescent="0.2">
      <c r="J244" s="10"/>
      <c r="K244" s="10"/>
      <c r="L244" s="23"/>
    </row>
    <row r="245" spans="10:12" ht="61.5" customHeight="1" x14ac:dyDescent="0.2">
      <c r="J245" s="10"/>
      <c r="K245" s="10"/>
      <c r="L245" s="23"/>
    </row>
    <row r="246" spans="10:12" ht="61.5" customHeight="1" x14ac:dyDescent="0.2">
      <c r="J246" s="10"/>
      <c r="K246" s="10"/>
      <c r="L246" s="23"/>
    </row>
    <row r="247" spans="10:12" ht="61.5" customHeight="1" x14ac:dyDescent="0.2">
      <c r="J247" s="10"/>
      <c r="K247" s="10"/>
      <c r="L247" s="23"/>
    </row>
    <row r="248" spans="10:12" ht="61.5" customHeight="1" x14ac:dyDescent="0.2">
      <c r="J248" s="10"/>
      <c r="K248" s="10"/>
      <c r="L248" s="23"/>
    </row>
    <row r="249" spans="10:12" ht="61.5" customHeight="1" x14ac:dyDescent="0.2">
      <c r="J249" s="10"/>
      <c r="K249" s="10"/>
      <c r="L249" s="23"/>
    </row>
    <row r="250" spans="10:12" ht="61.5" customHeight="1" x14ac:dyDescent="0.2">
      <c r="J250" s="10"/>
      <c r="K250" s="10"/>
      <c r="L250" s="23"/>
    </row>
    <row r="251" spans="10:12" ht="61.5" customHeight="1" x14ac:dyDescent="0.2">
      <c r="J251" s="10"/>
      <c r="K251" s="10"/>
      <c r="L251" s="23"/>
    </row>
    <row r="252" spans="10:12" ht="61.5" customHeight="1" x14ac:dyDescent="0.2">
      <c r="J252" s="10"/>
      <c r="K252" s="10"/>
      <c r="L252" s="23"/>
    </row>
    <row r="253" spans="10:12" ht="61.5" customHeight="1" x14ac:dyDescent="0.2">
      <c r="J253" s="10"/>
      <c r="K253" s="10"/>
      <c r="L253" s="23"/>
    </row>
    <row r="254" spans="10:12" ht="61.5" customHeight="1" x14ac:dyDescent="0.2">
      <c r="J254" s="10"/>
      <c r="K254" s="10"/>
      <c r="L254" s="23"/>
    </row>
    <row r="255" spans="10:12" ht="61.5" customHeight="1" x14ac:dyDescent="0.2">
      <c r="J255" s="10"/>
      <c r="K255" s="10"/>
      <c r="L255" s="23"/>
    </row>
    <row r="256" spans="10:12" ht="61.5" customHeight="1" x14ac:dyDescent="0.2">
      <c r="J256" s="10"/>
      <c r="K256" s="10"/>
      <c r="L256" s="23"/>
    </row>
    <row r="257" spans="10:12" ht="61.5" customHeight="1" x14ac:dyDescent="0.2">
      <c r="J257" s="10"/>
      <c r="K257" s="10"/>
      <c r="L257" s="23"/>
    </row>
    <row r="258" spans="10:12" ht="61.5" customHeight="1" x14ac:dyDescent="0.2">
      <c r="J258" s="10"/>
      <c r="K258" s="10"/>
      <c r="L258" s="23"/>
    </row>
    <row r="259" spans="10:12" ht="61.5" customHeight="1" x14ac:dyDescent="0.2">
      <c r="J259" s="10"/>
      <c r="K259" s="10"/>
      <c r="L259" s="23"/>
    </row>
    <row r="260" spans="10:12" ht="61.5" customHeight="1" x14ac:dyDescent="0.2">
      <c r="J260" s="10"/>
      <c r="K260" s="10"/>
      <c r="L260" s="23"/>
    </row>
    <row r="261" spans="10:12" ht="61.5" customHeight="1" x14ac:dyDescent="0.2">
      <c r="J261" s="10"/>
      <c r="K261" s="10"/>
      <c r="L261" s="23"/>
    </row>
    <row r="262" spans="10:12" ht="61.5" customHeight="1" x14ac:dyDescent="0.2">
      <c r="J262" s="10"/>
      <c r="K262" s="10"/>
      <c r="L262" s="23"/>
    </row>
    <row r="263" spans="10:12" ht="61.5" customHeight="1" x14ac:dyDescent="0.2">
      <c r="J263" s="10"/>
      <c r="K263" s="10"/>
      <c r="L263" s="23"/>
    </row>
    <row r="264" spans="10:12" ht="61.5" customHeight="1" x14ac:dyDescent="0.2">
      <c r="J264" s="10"/>
      <c r="K264" s="10"/>
      <c r="L264" s="23"/>
    </row>
    <row r="265" spans="10:12" ht="61.5" customHeight="1" x14ac:dyDescent="0.2">
      <c r="J265" s="10"/>
      <c r="K265" s="10"/>
      <c r="L265" s="23"/>
    </row>
    <row r="266" spans="10:12" ht="61.5" customHeight="1" x14ac:dyDescent="0.2">
      <c r="J266" s="10"/>
      <c r="K266" s="10"/>
      <c r="L266" s="23"/>
    </row>
    <row r="267" spans="10:12" ht="61.5" customHeight="1" x14ac:dyDescent="0.2">
      <c r="J267" s="10"/>
      <c r="K267" s="10"/>
      <c r="L267" s="23"/>
    </row>
    <row r="268" spans="10:12" ht="61.5" customHeight="1" x14ac:dyDescent="0.2">
      <c r="J268" s="10"/>
      <c r="K268" s="10"/>
      <c r="L268" s="23"/>
    </row>
    <row r="269" spans="10:12" ht="61.5" customHeight="1" x14ac:dyDescent="0.2">
      <c r="J269" s="10"/>
      <c r="K269" s="10"/>
      <c r="L269" s="23"/>
    </row>
    <row r="270" spans="10:12" ht="61.5" customHeight="1" x14ac:dyDescent="0.2">
      <c r="J270" s="10"/>
      <c r="K270" s="10"/>
      <c r="L270" s="23"/>
    </row>
    <row r="271" spans="10:12" ht="61.5" customHeight="1" x14ac:dyDescent="0.2">
      <c r="J271" s="10"/>
      <c r="K271" s="10"/>
      <c r="L271" s="23"/>
    </row>
    <row r="272" spans="10:12" ht="61.5" customHeight="1" x14ac:dyDescent="0.2">
      <c r="J272" s="10"/>
      <c r="K272" s="10"/>
      <c r="L272" s="23"/>
    </row>
    <row r="273" spans="10:12" ht="61.5" customHeight="1" x14ac:dyDescent="0.2">
      <c r="J273" s="10"/>
      <c r="K273" s="10"/>
      <c r="L273" s="23"/>
    </row>
    <row r="274" spans="10:12" ht="61.5" customHeight="1" x14ac:dyDescent="0.2">
      <c r="J274" s="10"/>
      <c r="K274" s="10"/>
      <c r="L274" s="23"/>
    </row>
    <row r="275" spans="10:12" ht="61.5" customHeight="1" x14ac:dyDescent="0.2">
      <c r="J275" s="10"/>
      <c r="K275" s="10"/>
      <c r="L275" s="23"/>
    </row>
    <row r="276" spans="10:12" ht="61.5" customHeight="1" x14ac:dyDescent="0.2">
      <c r="J276" s="10"/>
      <c r="K276" s="10"/>
      <c r="L276" s="23"/>
    </row>
    <row r="277" spans="10:12" ht="61.5" customHeight="1" x14ac:dyDescent="0.2">
      <c r="J277" s="10"/>
      <c r="K277" s="10"/>
      <c r="L277" s="23"/>
    </row>
    <row r="278" spans="10:12" ht="61.5" customHeight="1" x14ac:dyDescent="0.2">
      <c r="J278" s="10"/>
      <c r="K278" s="10"/>
      <c r="L278" s="23"/>
    </row>
    <row r="279" spans="10:12" ht="61.5" customHeight="1" x14ac:dyDescent="0.2">
      <c r="J279" s="10"/>
      <c r="K279" s="10"/>
      <c r="L279" s="23"/>
    </row>
    <row r="280" spans="10:12" ht="61.5" customHeight="1" x14ac:dyDescent="0.2">
      <c r="J280" s="10"/>
      <c r="K280" s="10"/>
      <c r="L280" s="23"/>
    </row>
    <row r="281" spans="10:12" ht="61.5" customHeight="1" x14ac:dyDescent="0.2">
      <c r="J281" s="10"/>
      <c r="K281" s="10"/>
      <c r="L281" s="23"/>
    </row>
    <row r="282" spans="10:12" ht="61.5" customHeight="1" x14ac:dyDescent="0.2">
      <c r="J282" s="10"/>
      <c r="K282" s="10"/>
      <c r="L282" s="23"/>
    </row>
    <row r="283" spans="10:12" ht="61.5" customHeight="1" x14ac:dyDescent="0.2">
      <c r="J283" s="10"/>
      <c r="K283" s="10"/>
      <c r="L283" s="23"/>
    </row>
    <row r="284" spans="10:12" ht="61.5" customHeight="1" x14ac:dyDescent="0.2">
      <c r="J284" s="10"/>
      <c r="K284" s="10"/>
      <c r="L284" s="23"/>
    </row>
    <row r="285" spans="10:12" ht="61.5" customHeight="1" x14ac:dyDescent="0.2">
      <c r="J285" s="10"/>
      <c r="K285" s="10"/>
      <c r="L285" s="23"/>
    </row>
    <row r="286" spans="10:12" ht="61.5" customHeight="1" x14ac:dyDescent="0.2">
      <c r="J286" s="10"/>
      <c r="K286" s="10"/>
      <c r="L286" s="23"/>
    </row>
    <row r="287" spans="10:12" ht="61.5" customHeight="1" x14ac:dyDescent="0.2">
      <c r="J287" s="10"/>
      <c r="K287" s="10"/>
      <c r="L287" s="23"/>
    </row>
    <row r="288" spans="10:12" ht="61.5" customHeight="1" x14ac:dyDescent="0.2">
      <c r="J288" s="10"/>
      <c r="K288" s="10"/>
      <c r="L288" s="23"/>
    </row>
    <row r="289" spans="10:12" ht="61.5" customHeight="1" x14ac:dyDescent="0.2">
      <c r="J289" s="10"/>
      <c r="K289" s="10"/>
      <c r="L289" s="23"/>
    </row>
    <row r="290" spans="10:12" ht="61.5" customHeight="1" x14ac:dyDescent="0.2">
      <c r="J290" s="10"/>
      <c r="K290" s="10"/>
      <c r="L290" s="23"/>
    </row>
    <row r="291" spans="10:12" ht="61.5" customHeight="1" x14ac:dyDescent="0.2">
      <c r="J291" s="10"/>
      <c r="K291" s="10"/>
      <c r="L291" s="23"/>
    </row>
    <row r="292" spans="10:12" ht="61.5" customHeight="1" x14ac:dyDescent="0.2">
      <c r="J292" s="10"/>
      <c r="K292" s="10"/>
      <c r="L292" s="23"/>
    </row>
    <row r="293" spans="10:12" ht="61.5" customHeight="1" x14ac:dyDescent="0.2">
      <c r="J293" s="10"/>
      <c r="K293" s="10"/>
      <c r="L293" s="23"/>
    </row>
    <row r="294" spans="10:12" ht="61.5" customHeight="1" x14ac:dyDescent="0.2">
      <c r="J294" s="10"/>
      <c r="K294" s="10"/>
      <c r="L294" s="23"/>
    </row>
    <row r="295" spans="10:12" ht="61.5" customHeight="1" x14ac:dyDescent="0.2">
      <c r="J295" s="10"/>
      <c r="K295" s="10"/>
      <c r="L295" s="23"/>
    </row>
    <row r="296" spans="10:12" ht="61.5" customHeight="1" x14ac:dyDescent="0.2">
      <c r="J296" s="10"/>
      <c r="K296" s="10"/>
      <c r="L296" s="23"/>
    </row>
    <row r="297" spans="10:12" ht="61.5" customHeight="1" x14ac:dyDescent="0.2">
      <c r="J297" s="10"/>
      <c r="K297" s="10"/>
      <c r="L297" s="23"/>
    </row>
    <row r="298" spans="10:12" ht="61.5" customHeight="1" x14ac:dyDescent="0.2">
      <c r="J298" s="10"/>
      <c r="K298" s="10"/>
      <c r="L298" s="23"/>
    </row>
    <row r="299" spans="10:12" ht="61.5" customHeight="1" x14ac:dyDescent="0.2">
      <c r="J299" s="10"/>
      <c r="K299" s="10"/>
      <c r="L299" s="23"/>
    </row>
    <row r="300" spans="10:12" ht="61.5" customHeight="1" x14ac:dyDescent="0.2">
      <c r="J300" s="10"/>
      <c r="K300" s="10"/>
      <c r="L300" s="23"/>
    </row>
    <row r="301" spans="10:12" ht="61.5" customHeight="1" x14ac:dyDescent="0.2">
      <c r="J301" s="10"/>
      <c r="K301" s="10"/>
      <c r="L301" s="23"/>
    </row>
    <row r="302" spans="10:12" ht="61.5" customHeight="1" x14ac:dyDescent="0.2">
      <c r="J302" s="10"/>
      <c r="K302" s="10"/>
      <c r="L302" s="23"/>
    </row>
    <row r="303" spans="10:12" ht="61.5" customHeight="1" x14ac:dyDescent="0.2">
      <c r="J303" s="10"/>
      <c r="K303" s="10"/>
      <c r="L303" s="23"/>
    </row>
    <row r="304" spans="10:12" ht="61.5" customHeight="1" x14ac:dyDescent="0.2">
      <c r="J304" s="10"/>
      <c r="K304" s="10"/>
      <c r="L304" s="23"/>
    </row>
    <row r="305" spans="10:12" ht="61.5" customHeight="1" x14ac:dyDescent="0.2">
      <c r="J305" s="10"/>
      <c r="K305" s="10"/>
      <c r="L305" s="23"/>
    </row>
    <row r="306" spans="10:12" ht="61.5" customHeight="1" x14ac:dyDescent="0.2">
      <c r="J306" s="10"/>
      <c r="K306" s="10"/>
      <c r="L306" s="23"/>
    </row>
    <row r="307" spans="10:12" ht="61.5" customHeight="1" x14ac:dyDescent="0.2">
      <c r="J307" s="10"/>
      <c r="K307" s="10"/>
      <c r="L307" s="23"/>
    </row>
    <row r="308" spans="10:12" ht="61.5" customHeight="1" x14ac:dyDescent="0.2">
      <c r="J308" s="10"/>
      <c r="K308" s="10"/>
      <c r="L308" s="23"/>
    </row>
    <row r="309" spans="10:12" ht="61.5" customHeight="1" x14ac:dyDescent="0.2">
      <c r="J309" s="10"/>
      <c r="K309" s="10"/>
      <c r="L309" s="23"/>
    </row>
    <row r="310" spans="10:12" ht="61.5" customHeight="1" x14ac:dyDescent="0.2">
      <c r="J310" s="10"/>
      <c r="K310" s="10"/>
      <c r="L310" s="23"/>
    </row>
    <row r="311" spans="10:12" ht="61.5" customHeight="1" x14ac:dyDescent="0.2">
      <c r="J311" s="10"/>
      <c r="K311" s="10"/>
      <c r="L311" s="23"/>
    </row>
    <row r="312" spans="10:12" ht="61.5" customHeight="1" x14ac:dyDescent="0.2">
      <c r="J312" s="10"/>
      <c r="K312" s="10"/>
      <c r="L312" s="23"/>
    </row>
    <row r="313" spans="10:12" ht="61.5" customHeight="1" x14ac:dyDescent="0.2">
      <c r="J313" s="10"/>
      <c r="K313" s="10"/>
      <c r="L313" s="23"/>
    </row>
    <row r="314" spans="10:12" ht="61.5" customHeight="1" x14ac:dyDescent="0.2">
      <c r="J314" s="10"/>
      <c r="K314" s="10"/>
      <c r="L314" s="23"/>
    </row>
    <row r="315" spans="10:12" ht="61.5" customHeight="1" x14ac:dyDescent="0.2">
      <c r="J315" s="10"/>
      <c r="K315" s="10"/>
      <c r="L315" s="23"/>
    </row>
    <row r="316" spans="10:12" ht="61.5" customHeight="1" x14ac:dyDescent="0.2">
      <c r="J316" s="10"/>
      <c r="K316" s="10"/>
      <c r="L316" s="23"/>
    </row>
    <row r="317" spans="10:12" ht="61.5" customHeight="1" x14ac:dyDescent="0.2">
      <c r="J317" s="10"/>
      <c r="K317" s="10"/>
      <c r="L317" s="23"/>
    </row>
    <row r="318" spans="10:12" ht="61.5" customHeight="1" x14ac:dyDescent="0.2">
      <c r="J318" s="10"/>
      <c r="K318" s="10"/>
      <c r="L318" s="23"/>
    </row>
    <row r="319" spans="10:12" ht="61.5" customHeight="1" x14ac:dyDescent="0.2">
      <c r="J319" s="10"/>
      <c r="K319" s="10"/>
      <c r="L319" s="23"/>
    </row>
    <row r="320" spans="10:12" ht="61.5" customHeight="1" x14ac:dyDescent="0.2">
      <c r="J320" s="10"/>
      <c r="K320" s="10"/>
      <c r="L320" s="23"/>
    </row>
    <row r="321" spans="10:12" ht="61.5" customHeight="1" x14ac:dyDescent="0.2">
      <c r="J321" s="10"/>
      <c r="K321" s="10"/>
      <c r="L321" s="23"/>
    </row>
    <row r="322" spans="10:12" ht="61.5" customHeight="1" x14ac:dyDescent="0.2">
      <c r="J322" s="10"/>
      <c r="K322" s="10"/>
      <c r="L322" s="23"/>
    </row>
    <row r="323" spans="10:12" ht="61.5" customHeight="1" x14ac:dyDescent="0.2">
      <c r="J323" s="10"/>
      <c r="K323" s="10"/>
      <c r="L323" s="23"/>
    </row>
    <row r="324" spans="10:12" ht="61.5" customHeight="1" x14ac:dyDescent="0.2">
      <c r="J324" s="10"/>
      <c r="K324" s="10"/>
      <c r="L324" s="23"/>
    </row>
    <row r="325" spans="10:12" ht="61.5" customHeight="1" x14ac:dyDescent="0.2">
      <c r="J325" s="10"/>
      <c r="K325" s="10"/>
      <c r="L325" s="23"/>
    </row>
    <row r="326" spans="10:12" ht="61.5" customHeight="1" x14ac:dyDescent="0.2">
      <c r="J326" s="10"/>
      <c r="K326" s="10"/>
      <c r="L326" s="23"/>
    </row>
    <row r="327" spans="10:12" ht="61.5" customHeight="1" x14ac:dyDescent="0.2">
      <c r="J327" s="10"/>
      <c r="K327" s="10"/>
      <c r="L327" s="23"/>
    </row>
    <row r="328" spans="10:12" ht="61.5" customHeight="1" x14ac:dyDescent="0.2">
      <c r="J328" s="10"/>
      <c r="K328" s="10"/>
      <c r="L328" s="23"/>
    </row>
    <row r="329" spans="10:12" ht="61.5" customHeight="1" x14ac:dyDescent="0.2">
      <c r="J329" s="10"/>
      <c r="K329" s="10"/>
      <c r="L329" s="23"/>
    </row>
    <row r="330" spans="10:12" ht="61.5" customHeight="1" x14ac:dyDescent="0.2">
      <c r="J330" s="10"/>
      <c r="K330" s="10"/>
      <c r="L330" s="23"/>
    </row>
    <row r="331" spans="10:12" ht="61.5" customHeight="1" x14ac:dyDescent="0.2">
      <c r="J331" s="10"/>
      <c r="K331" s="10"/>
      <c r="L331" s="23"/>
    </row>
    <row r="332" spans="10:12" ht="61.5" customHeight="1" x14ac:dyDescent="0.2">
      <c r="J332" s="10"/>
      <c r="K332" s="10"/>
      <c r="L332" s="23"/>
    </row>
    <row r="333" spans="10:12" ht="61.5" customHeight="1" x14ac:dyDescent="0.2">
      <c r="J333" s="10"/>
      <c r="K333" s="10"/>
      <c r="L333" s="23"/>
    </row>
    <row r="334" spans="10:12" ht="61.5" customHeight="1" x14ac:dyDescent="0.2">
      <c r="J334" s="10"/>
      <c r="K334" s="10"/>
      <c r="L334" s="23"/>
    </row>
    <row r="335" spans="10:12" ht="61.5" customHeight="1" x14ac:dyDescent="0.2">
      <c r="J335" s="10"/>
      <c r="K335" s="10"/>
      <c r="L335" s="23"/>
    </row>
    <row r="336" spans="10:12" ht="61.5" customHeight="1" x14ac:dyDescent="0.2">
      <c r="J336" s="10"/>
      <c r="K336" s="10"/>
      <c r="L336" s="23"/>
    </row>
    <row r="337" spans="10:12" ht="61.5" customHeight="1" x14ac:dyDescent="0.2">
      <c r="J337" s="10"/>
      <c r="K337" s="10"/>
      <c r="L337" s="23"/>
    </row>
    <row r="338" spans="10:12" ht="61.5" customHeight="1" x14ac:dyDescent="0.2">
      <c r="J338" s="10"/>
      <c r="K338" s="10"/>
      <c r="L338" s="23"/>
    </row>
    <row r="339" spans="10:12" ht="61.5" customHeight="1" x14ac:dyDescent="0.2">
      <c r="J339" s="10"/>
      <c r="K339" s="10"/>
      <c r="L339" s="23"/>
    </row>
    <row r="340" spans="10:12" ht="61.5" customHeight="1" x14ac:dyDescent="0.2">
      <c r="J340" s="10"/>
      <c r="K340" s="10"/>
      <c r="L340" s="23"/>
    </row>
    <row r="341" spans="10:12" ht="61.5" customHeight="1" x14ac:dyDescent="0.2">
      <c r="J341" s="10"/>
      <c r="K341" s="10"/>
      <c r="L341" s="23"/>
    </row>
    <row r="342" spans="10:12" ht="61.5" customHeight="1" x14ac:dyDescent="0.2">
      <c r="J342" s="10"/>
      <c r="K342" s="10"/>
      <c r="L342" s="23"/>
    </row>
    <row r="343" spans="10:12" ht="61.5" customHeight="1" x14ac:dyDescent="0.2">
      <c r="J343" s="10"/>
      <c r="K343" s="10"/>
      <c r="L343" s="23"/>
    </row>
    <row r="344" spans="10:12" ht="61.5" customHeight="1" x14ac:dyDescent="0.2">
      <c r="J344" s="10"/>
      <c r="K344" s="10"/>
      <c r="L344" s="23"/>
    </row>
    <row r="345" spans="10:12" ht="61.5" customHeight="1" x14ac:dyDescent="0.2">
      <c r="J345" s="10"/>
      <c r="K345" s="10"/>
      <c r="L345" s="23"/>
    </row>
    <row r="346" spans="10:12" ht="61.5" customHeight="1" x14ac:dyDescent="0.2">
      <c r="J346" s="10"/>
      <c r="K346" s="10"/>
      <c r="L346" s="23"/>
    </row>
    <row r="347" spans="10:12" ht="61.5" customHeight="1" x14ac:dyDescent="0.2">
      <c r="J347" s="10"/>
      <c r="K347" s="10"/>
      <c r="L347" s="23"/>
    </row>
    <row r="348" spans="10:12" ht="61.5" customHeight="1" x14ac:dyDescent="0.2">
      <c r="J348" s="10"/>
      <c r="K348" s="10"/>
      <c r="L348" s="23"/>
    </row>
    <row r="349" spans="10:12" ht="61.5" customHeight="1" x14ac:dyDescent="0.2">
      <c r="J349" s="10"/>
      <c r="K349" s="10"/>
      <c r="L349" s="23"/>
    </row>
    <row r="350" spans="10:12" ht="61.5" customHeight="1" x14ac:dyDescent="0.2">
      <c r="J350" s="10"/>
      <c r="K350" s="10"/>
      <c r="L350" s="23"/>
    </row>
    <row r="351" spans="10:12" ht="61.5" customHeight="1" x14ac:dyDescent="0.2">
      <c r="J351" s="10"/>
      <c r="K351" s="10"/>
      <c r="L351" s="23"/>
    </row>
    <row r="352" spans="10:12" ht="61.5" customHeight="1" x14ac:dyDescent="0.2">
      <c r="J352" s="10"/>
      <c r="K352" s="10"/>
      <c r="L352" s="23"/>
    </row>
    <row r="353" spans="10:12" ht="61.5" customHeight="1" x14ac:dyDescent="0.2">
      <c r="J353" s="10"/>
      <c r="K353" s="10"/>
      <c r="L353" s="23"/>
    </row>
    <row r="354" spans="10:12" ht="61.5" customHeight="1" x14ac:dyDescent="0.2">
      <c r="J354" s="10"/>
      <c r="K354" s="10"/>
      <c r="L354" s="23"/>
    </row>
    <row r="355" spans="10:12" ht="61.5" customHeight="1" x14ac:dyDescent="0.2">
      <c r="J355" s="10"/>
      <c r="K355" s="10"/>
      <c r="L355" s="23"/>
    </row>
    <row r="356" spans="10:12" ht="61.5" customHeight="1" x14ac:dyDescent="0.2">
      <c r="J356" s="10"/>
      <c r="K356" s="10"/>
      <c r="L356" s="23"/>
    </row>
    <row r="357" spans="10:12" ht="61.5" customHeight="1" x14ac:dyDescent="0.2">
      <c r="J357" s="10"/>
      <c r="K357" s="10"/>
      <c r="L357" s="23"/>
    </row>
    <row r="358" spans="10:12" ht="61.5" customHeight="1" x14ac:dyDescent="0.2">
      <c r="J358" s="10"/>
      <c r="K358" s="10"/>
      <c r="L358" s="23"/>
    </row>
    <row r="359" spans="10:12" ht="61.5" customHeight="1" x14ac:dyDescent="0.2">
      <c r="J359" s="10"/>
      <c r="K359" s="10"/>
      <c r="L359" s="23"/>
    </row>
    <row r="360" spans="10:12" ht="61.5" customHeight="1" x14ac:dyDescent="0.2">
      <c r="J360" s="10"/>
      <c r="K360" s="10"/>
      <c r="L360" s="23"/>
    </row>
    <row r="361" spans="10:12" ht="61.5" customHeight="1" x14ac:dyDescent="0.2">
      <c r="J361" s="10"/>
      <c r="K361" s="10"/>
      <c r="L361" s="23"/>
    </row>
    <row r="362" spans="10:12" ht="61.5" customHeight="1" x14ac:dyDescent="0.2">
      <c r="J362" s="10"/>
      <c r="K362" s="10"/>
      <c r="L362" s="23"/>
    </row>
    <row r="363" spans="10:12" ht="61.5" customHeight="1" x14ac:dyDescent="0.2">
      <c r="J363" s="10"/>
      <c r="K363" s="10"/>
      <c r="L363" s="23"/>
    </row>
    <row r="364" spans="10:12" ht="61.5" customHeight="1" x14ac:dyDescent="0.2">
      <c r="J364" s="10"/>
      <c r="K364" s="10"/>
      <c r="L364" s="23"/>
    </row>
    <row r="365" spans="10:12" ht="61.5" customHeight="1" x14ac:dyDescent="0.2">
      <c r="J365" s="10"/>
      <c r="K365" s="10"/>
      <c r="L365" s="23"/>
    </row>
    <row r="366" spans="10:12" ht="61.5" customHeight="1" x14ac:dyDescent="0.2">
      <c r="J366" s="10"/>
      <c r="K366" s="10"/>
      <c r="L366" s="23"/>
    </row>
    <row r="367" spans="10:12" ht="61.5" customHeight="1" x14ac:dyDescent="0.2">
      <c r="J367" s="10"/>
      <c r="K367" s="10"/>
      <c r="L367" s="23"/>
    </row>
    <row r="368" spans="10:12" ht="61.5" customHeight="1" x14ac:dyDescent="0.2">
      <c r="J368" s="10"/>
      <c r="K368" s="10"/>
      <c r="L368" s="23"/>
    </row>
    <row r="369" spans="10:12" ht="61.5" customHeight="1" x14ac:dyDescent="0.2">
      <c r="J369" s="10"/>
      <c r="K369" s="10"/>
      <c r="L369" s="23"/>
    </row>
    <row r="370" spans="10:12" ht="61.5" customHeight="1" x14ac:dyDescent="0.2">
      <c r="J370" s="10"/>
      <c r="K370" s="10"/>
      <c r="L370" s="23"/>
    </row>
    <row r="371" spans="10:12" ht="61.5" customHeight="1" x14ac:dyDescent="0.2">
      <c r="J371" s="10"/>
      <c r="K371" s="10"/>
      <c r="L371" s="23"/>
    </row>
    <row r="372" spans="10:12" ht="61.5" customHeight="1" x14ac:dyDescent="0.2">
      <c r="J372" s="10"/>
      <c r="K372" s="10"/>
      <c r="L372" s="23"/>
    </row>
    <row r="373" spans="10:12" ht="61.5" customHeight="1" x14ac:dyDescent="0.2">
      <c r="J373" s="10"/>
      <c r="K373" s="10"/>
      <c r="L373" s="23"/>
    </row>
    <row r="374" spans="10:12" ht="61.5" customHeight="1" x14ac:dyDescent="0.2">
      <c r="J374" s="10"/>
      <c r="K374" s="10"/>
      <c r="L374" s="23"/>
    </row>
    <row r="375" spans="10:12" ht="61.5" customHeight="1" x14ac:dyDescent="0.2">
      <c r="J375" s="10"/>
      <c r="K375" s="10"/>
      <c r="L375" s="23"/>
    </row>
    <row r="376" spans="10:12" ht="61.5" customHeight="1" x14ac:dyDescent="0.2">
      <c r="J376" s="10"/>
      <c r="K376" s="10"/>
      <c r="L376" s="23"/>
    </row>
    <row r="377" spans="10:12" ht="61.5" customHeight="1" x14ac:dyDescent="0.2">
      <c r="J377" s="10"/>
      <c r="K377" s="10"/>
      <c r="L377" s="23"/>
    </row>
    <row r="378" spans="10:12" ht="61.5" customHeight="1" x14ac:dyDescent="0.2">
      <c r="J378" s="10"/>
      <c r="K378" s="10"/>
      <c r="L378" s="23"/>
    </row>
    <row r="379" spans="10:12" ht="61.5" customHeight="1" x14ac:dyDescent="0.2">
      <c r="J379" s="10"/>
      <c r="K379" s="10"/>
      <c r="L379" s="23"/>
    </row>
    <row r="380" spans="10:12" ht="61.5" customHeight="1" x14ac:dyDescent="0.2">
      <c r="J380" s="10"/>
      <c r="K380" s="10"/>
      <c r="L380" s="23"/>
    </row>
    <row r="381" spans="10:12" ht="61.5" customHeight="1" x14ac:dyDescent="0.2">
      <c r="J381" s="10"/>
      <c r="K381" s="10"/>
      <c r="L381" s="23"/>
    </row>
    <row r="382" spans="10:12" ht="61.5" customHeight="1" x14ac:dyDescent="0.2">
      <c r="J382" s="10"/>
      <c r="K382" s="10"/>
      <c r="L382" s="23"/>
    </row>
    <row r="383" spans="10:12" ht="61.5" customHeight="1" x14ac:dyDescent="0.2">
      <c r="J383" s="10"/>
      <c r="K383" s="10"/>
      <c r="L383" s="23"/>
    </row>
    <row r="384" spans="10:12" ht="61.5" customHeight="1" x14ac:dyDescent="0.2">
      <c r="J384" s="10"/>
      <c r="K384" s="10"/>
      <c r="L384" s="23"/>
    </row>
    <row r="385" spans="10:12" ht="61.5" customHeight="1" x14ac:dyDescent="0.2">
      <c r="J385" s="10"/>
      <c r="K385" s="10"/>
      <c r="L385" s="23"/>
    </row>
    <row r="386" spans="10:12" ht="61.5" customHeight="1" x14ac:dyDescent="0.2">
      <c r="J386" s="10"/>
      <c r="K386" s="10"/>
      <c r="L386" s="23"/>
    </row>
    <row r="387" spans="10:12" ht="61.5" customHeight="1" x14ac:dyDescent="0.2">
      <c r="J387" s="10"/>
      <c r="K387" s="10"/>
      <c r="L387" s="23"/>
    </row>
    <row r="388" spans="10:12" ht="61.5" customHeight="1" x14ac:dyDescent="0.2">
      <c r="J388" s="10"/>
      <c r="K388" s="10"/>
      <c r="L388" s="23"/>
    </row>
    <row r="389" spans="10:12" ht="61.5" customHeight="1" x14ac:dyDescent="0.2">
      <c r="J389" s="10"/>
      <c r="K389" s="10"/>
      <c r="L389" s="23"/>
    </row>
    <row r="390" spans="10:12" ht="61.5" customHeight="1" x14ac:dyDescent="0.2">
      <c r="J390" s="10"/>
      <c r="K390" s="10"/>
      <c r="L390" s="23"/>
    </row>
    <row r="391" spans="10:12" ht="61.5" customHeight="1" x14ac:dyDescent="0.2">
      <c r="J391" s="10"/>
      <c r="K391" s="10"/>
      <c r="L391" s="23"/>
    </row>
    <row r="392" spans="10:12" ht="61.5" customHeight="1" x14ac:dyDescent="0.2">
      <c r="J392" s="10"/>
      <c r="K392" s="10"/>
      <c r="L392" s="23"/>
    </row>
    <row r="393" spans="10:12" ht="61.5" customHeight="1" x14ac:dyDescent="0.2">
      <c r="J393" s="10"/>
      <c r="K393" s="10"/>
      <c r="L393" s="23"/>
    </row>
    <row r="394" spans="10:12" ht="61.5" customHeight="1" x14ac:dyDescent="0.2">
      <c r="J394" s="10"/>
      <c r="K394" s="10"/>
      <c r="L394" s="23"/>
    </row>
    <row r="395" spans="10:12" ht="61.5" customHeight="1" x14ac:dyDescent="0.2">
      <c r="J395" s="10"/>
      <c r="K395" s="10"/>
      <c r="L395" s="23"/>
    </row>
    <row r="396" spans="10:12" ht="61.5" customHeight="1" x14ac:dyDescent="0.2">
      <c r="J396" s="10"/>
      <c r="K396" s="10"/>
      <c r="L396" s="23"/>
    </row>
    <row r="397" spans="10:12" ht="61.5" customHeight="1" x14ac:dyDescent="0.2">
      <c r="J397" s="10"/>
      <c r="K397" s="10"/>
      <c r="L397" s="23"/>
    </row>
    <row r="398" spans="10:12" ht="61.5" customHeight="1" x14ac:dyDescent="0.2">
      <c r="J398" s="10"/>
      <c r="K398" s="10"/>
      <c r="L398" s="23"/>
    </row>
    <row r="399" spans="10:12" ht="61.5" customHeight="1" x14ac:dyDescent="0.2">
      <c r="J399" s="10"/>
      <c r="K399" s="10"/>
      <c r="L399" s="23"/>
    </row>
    <row r="400" spans="10:12" ht="61.5" customHeight="1" x14ac:dyDescent="0.2">
      <c r="J400" s="10"/>
      <c r="K400" s="10"/>
      <c r="L400" s="23"/>
    </row>
    <row r="401" spans="10:12" ht="61.5" customHeight="1" x14ac:dyDescent="0.2">
      <c r="J401" s="10"/>
      <c r="K401" s="10"/>
      <c r="L401" s="23"/>
    </row>
    <row r="402" spans="10:12" ht="61.5" customHeight="1" x14ac:dyDescent="0.2">
      <c r="J402" s="10"/>
      <c r="K402" s="10"/>
      <c r="L402" s="23"/>
    </row>
    <row r="403" spans="10:12" ht="61.5" customHeight="1" x14ac:dyDescent="0.2">
      <c r="J403" s="10"/>
      <c r="K403" s="10"/>
      <c r="L403" s="23"/>
    </row>
    <row r="404" spans="10:12" ht="61.5" customHeight="1" x14ac:dyDescent="0.2">
      <c r="J404" s="10"/>
      <c r="K404" s="10"/>
      <c r="L404" s="23"/>
    </row>
    <row r="405" spans="10:12" ht="61.5" customHeight="1" x14ac:dyDescent="0.2">
      <c r="J405" s="10"/>
      <c r="K405" s="10"/>
      <c r="L405" s="23"/>
    </row>
    <row r="406" spans="10:12" ht="61.5" customHeight="1" x14ac:dyDescent="0.2">
      <c r="J406" s="10"/>
      <c r="K406" s="10"/>
      <c r="L406" s="23"/>
    </row>
    <row r="407" spans="10:12" ht="61.5" customHeight="1" x14ac:dyDescent="0.2">
      <c r="J407" s="10"/>
      <c r="K407" s="10"/>
      <c r="L407" s="23"/>
    </row>
    <row r="408" spans="10:12" ht="61.5" customHeight="1" x14ac:dyDescent="0.2">
      <c r="J408" s="10"/>
      <c r="K408" s="10"/>
      <c r="L408" s="23"/>
    </row>
    <row r="409" spans="10:12" ht="61.5" customHeight="1" x14ac:dyDescent="0.2">
      <c r="J409" s="10"/>
      <c r="K409" s="10"/>
      <c r="L409" s="23"/>
    </row>
    <row r="410" spans="10:12" ht="61.5" customHeight="1" x14ac:dyDescent="0.2">
      <c r="J410" s="10"/>
      <c r="K410" s="10"/>
      <c r="L410" s="23"/>
    </row>
    <row r="411" spans="10:12" ht="61.5" customHeight="1" x14ac:dyDescent="0.2">
      <c r="J411" s="10"/>
      <c r="K411" s="10"/>
      <c r="L411" s="23"/>
    </row>
    <row r="412" spans="10:12" ht="61.5" customHeight="1" x14ac:dyDescent="0.2">
      <c r="J412" s="10"/>
      <c r="K412" s="10"/>
      <c r="L412" s="23"/>
    </row>
    <row r="413" spans="10:12" ht="61.5" customHeight="1" x14ac:dyDescent="0.2">
      <c r="J413" s="10"/>
      <c r="K413" s="10"/>
      <c r="L413" s="23"/>
    </row>
    <row r="414" spans="10:12" ht="61.5" customHeight="1" x14ac:dyDescent="0.2">
      <c r="J414" s="10"/>
      <c r="K414" s="10"/>
      <c r="L414" s="23"/>
    </row>
    <row r="415" spans="10:12" ht="61.5" customHeight="1" x14ac:dyDescent="0.2">
      <c r="J415" s="10"/>
      <c r="K415" s="10"/>
      <c r="L415" s="23"/>
    </row>
    <row r="416" spans="10:12" ht="61.5" customHeight="1" x14ac:dyDescent="0.2">
      <c r="J416" s="10"/>
      <c r="K416" s="10"/>
      <c r="L416" s="23"/>
    </row>
    <row r="417" spans="10:12" ht="61.5" customHeight="1" x14ac:dyDescent="0.2">
      <c r="J417" s="10"/>
      <c r="K417" s="10"/>
      <c r="L417" s="23"/>
    </row>
    <row r="418" spans="10:12" ht="61.5" customHeight="1" x14ac:dyDescent="0.2">
      <c r="J418" s="10"/>
      <c r="K418" s="10"/>
      <c r="L418" s="23"/>
    </row>
    <row r="419" spans="10:12" ht="61.5" customHeight="1" x14ac:dyDescent="0.2">
      <c r="J419" s="10"/>
      <c r="K419" s="10"/>
      <c r="L419" s="23"/>
    </row>
    <row r="420" spans="10:12" ht="61.5" customHeight="1" x14ac:dyDescent="0.2">
      <c r="J420" s="10"/>
      <c r="K420" s="10"/>
      <c r="L420" s="23"/>
    </row>
    <row r="421" spans="10:12" ht="61.5" customHeight="1" x14ac:dyDescent="0.2">
      <c r="J421" s="10"/>
      <c r="K421" s="10"/>
      <c r="L421" s="23"/>
    </row>
    <row r="422" spans="10:12" ht="61.5" customHeight="1" x14ac:dyDescent="0.2">
      <c r="J422" s="10"/>
      <c r="K422" s="10"/>
      <c r="L422" s="23"/>
    </row>
    <row r="423" spans="10:12" ht="61.5" customHeight="1" x14ac:dyDescent="0.2">
      <c r="J423" s="10"/>
      <c r="K423" s="10"/>
      <c r="L423" s="23"/>
    </row>
    <row r="424" spans="10:12" ht="61.5" customHeight="1" x14ac:dyDescent="0.2">
      <c r="J424" s="10"/>
      <c r="K424" s="10"/>
      <c r="L424" s="23"/>
    </row>
    <row r="425" spans="10:12" ht="61.5" customHeight="1" x14ac:dyDescent="0.2">
      <c r="J425" s="10"/>
      <c r="K425" s="10"/>
      <c r="L425" s="23"/>
    </row>
    <row r="426" spans="10:12" ht="61.5" customHeight="1" x14ac:dyDescent="0.2">
      <c r="J426" s="10"/>
      <c r="K426" s="10"/>
      <c r="L426" s="23"/>
    </row>
    <row r="427" spans="10:12" ht="61.5" customHeight="1" x14ac:dyDescent="0.2">
      <c r="J427" s="10"/>
      <c r="K427" s="10"/>
      <c r="L427" s="23"/>
    </row>
    <row r="428" spans="10:12" ht="61.5" customHeight="1" x14ac:dyDescent="0.2">
      <c r="J428" s="10"/>
      <c r="K428" s="10"/>
      <c r="L428" s="23"/>
    </row>
    <row r="429" spans="10:12" ht="61.5" customHeight="1" x14ac:dyDescent="0.2">
      <c r="J429" s="10"/>
      <c r="K429" s="10"/>
      <c r="L429" s="23"/>
    </row>
    <row r="430" spans="10:12" ht="61.5" customHeight="1" x14ac:dyDescent="0.2">
      <c r="J430" s="10"/>
      <c r="K430" s="10"/>
      <c r="L430" s="23"/>
    </row>
    <row r="431" spans="10:12" ht="61.5" customHeight="1" x14ac:dyDescent="0.2">
      <c r="J431" s="10"/>
      <c r="K431" s="10"/>
      <c r="L431" s="23"/>
    </row>
    <row r="432" spans="10:12" ht="61.5" customHeight="1" x14ac:dyDescent="0.2">
      <c r="J432" s="10"/>
      <c r="K432" s="10"/>
      <c r="L432" s="23"/>
    </row>
    <row r="433" spans="10:12" ht="61.5" customHeight="1" x14ac:dyDescent="0.2">
      <c r="J433" s="10"/>
      <c r="K433" s="10"/>
      <c r="L433" s="23"/>
    </row>
    <row r="434" spans="10:12" ht="61.5" customHeight="1" x14ac:dyDescent="0.2">
      <c r="J434" s="10"/>
      <c r="K434" s="10"/>
      <c r="L434" s="23"/>
    </row>
    <row r="435" spans="10:12" ht="61.5" customHeight="1" x14ac:dyDescent="0.2">
      <c r="J435" s="10"/>
      <c r="K435" s="10"/>
      <c r="L435" s="23"/>
    </row>
    <row r="436" spans="10:12" ht="61.5" customHeight="1" x14ac:dyDescent="0.2">
      <c r="J436" s="10"/>
      <c r="K436" s="10"/>
      <c r="L436" s="23"/>
    </row>
    <row r="437" spans="10:12" ht="61.5" customHeight="1" x14ac:dyDescent="0.2">
      <c r="J437" s="10"/>
      <c r="K437" s="10"/>
      <c r="L437" s="23"/>
    </row>
    <row r="438" spans="10:12" ht="61.5" customHeight="1" x14ac:dyDescent="0.2">
      <c r="J438" s="10"/>
      <c r="K438" s="10"/>
      <c r="L438" s="23"/>
    </row>
    <row r="439" spans="10:12" ht="61.5" customHeight="1" x14ac:dyDescent="0.2">
      <c r="J439" s="10"/>
      <c r="K439" s="10"/>
      <c r="L439" s="23"/>
    </row>
    <row r="440" spans="10:12" ht="61.5" customHeight="1" x14ac:dyDescent="0.2">
      <c r="J440" s="10"/>
      <c r="K440" s="10"/>
      <c r="L440" s="23"/>
    </row>
    <row r="441" spans="10:12" ht="61.5" customHeight="1" x14ac:dyDescent="0.2">
      <c r="J441" s="10"/>
      <c r="K441" s="10"/>
      <c r="L441" s="23"/>
    </row>
    <row r="442" spans="10:12" ht="61.5" customHeight="1" x14ac:dyDescent="0.2">
      <c r="J442" s="10"/>
      <c r="K442" s="10"/>
      <c r="L442" s="23"/>
    </row>
    <row r="443" spans="10:12" ht="61.5" customHeight="1" x14ac:dyDescent="0.2">
      <c r="J443" s="10"/>
      <c r="K443" s="10"/>
      <c r="L443" s="23"/>
    </row>
    <row r="444" spans="10:12" ht="61.5" customHeight="1" x14ac:dyDescent="0.2">
      <c r="J444" s="10"/>
      <c r="K444" s="10"/>
      <c r="L444" s="23"/>
    </row>
    <row r="445" spans="10:12" ht="61.5" customHeight="1" x14ac:dyDescent="0.2">
      <c r="J445" s="10"/>
      <c r="K445" s="10"/>
      <c r="L445" s="23"/>
    </row>
    <row r="446" spans="10:12" ht="61.5" customHeight="1" x14ac:dyDescent="0.2">
      <c r="J446" s="10"/>
      <c r="K446" s="10"/>
      <c r="L446" s="23"/>
    </row>
    <row r="447" spans="10:12" ht="61.5" customHeight="1" x14ac:dyDescent="0.2">
      <c r="J447" s="10"/>
      <c r="K447" s="10"/>
      <c r="L447" s="23"/>
    </row>
    <row r="448" spans="10:12" ht="61.5" customHeight="1" x14ac:dyDescent="0.2">
      <c r="J448" s="10"/>
      <c r="K448" s="10"/>
      <c r="L448" s="23"/>
    </row>
    <row r="449" spans="10:12" ht="61.5" customHeight="1" x14ac:dyDescent="0.2">
      <c r="J449" s="10"/>
      <c r="K449" s="10"/>
      <c r="L449" s="23"/>
    </row>
    <row r="450" spans="10:12" ht="61.5" customHeight="1" x14ac:dyDescent="0.2">
      <c r="J450" s="10"/>
      <c r="K450" s="10"/>
      <c r="L450" s="23"/>
    </row>
    <row r="451" spans="10:12" ht="61.5" customHeight="1" x14ac:dyDescent="0.2">
      <c r="J451" s="10"/>
      <c r="K451" s="10"/>
      <c r="L451" s="23"/>
    </row>
    <row r="452" spans="10:12" ht="61.5" customHeight="1" x14ac:dyDescent="0.2">
      <c r="J452" s="10"/>
      <c r="K452" s="10"/>
      <c r="L452" s="23"/>
    </row>
    <row r="453" spans="10:12" ht="61.5" customHeight="1" x14ac:dyDescent="0.2">
      <c r="J453" s="10"/>
      <c r="K453" s="10"/>
      <c r="L453" s="23"/>
    </row>
    <row r="454" spans="10:12" ht="61.5" customHeight="1" x14ac:dyDescent="0.2">
      <c r="J454" s="10"/>
      <c r="K454" s="10"/>
      <c r="L454" s="23"/>
    </row>
    <row r="455" spans="10:12" ht="61.5" customHeight="1" x14ac:dyDescent="0.2">
      <c r="J455" s="10"/>
      <c r="K455" s="10"/>
      <c r="L455" s="23"/>
    </row>
    <row r="456" spans="10:12" ht="61.5" customHeight="1" x14ac:dyDescent="0.2">
      <c r="J456" s="10"/>
      <c r="K456" s="10"/>
      <c r="L456" s="23"/>
    </row>
    <row r="457" spans="10:12" ht="61.5" customHeight="1" x14ac:dyDescent="0.2">
      <c r="J457" s="10"/>
      <c r="K457" s="10"/>
      <c r="L457" s="23"/>
    </row>
    <row r="458" spans="10:12" ht="61.5" customHeight="1" x14ac:dyDescent="0.2">
      <c r="J458" s="10"/>
      <c r="K458" s="10"/>
      <c r="L458" s="23"/>
    </row>
    <row r="459" spans="10:12" ht="61.5" customHeight="1" x14ac:dyDescent="0.2">
      <c r="J459" s="10"/>
      <c r="K459" s="10"/>
      <c r="L459" s="23"/>
    </row>
    <row r="460" spans="10:12" ht="61.5" customHeight="1" x14ac:dyDescent="0.2">
      <c r="J460" s="10"/>
      <c r="K460" s="10"/>
      <c r="L460" s="23"/>
    </row>
    <row r="461" spans="10:12" ht="61.5" customHeight="1" x14ac:dyDescent="0.2">
      <c r="J461" s="10"/>
      <c r="K461" s="10"/>
      <c r="L461" s="23"/>
    </row>
    <row r="462" spans="10:12" ht="61.5" customHeight="1" x14ac:dyDescent="0.2">
      <c r="J462" s="10"/>
      <c r="K462" s="10"/>
      <c r="L462" s="23"/>
    </row>
    <row r="463" spans="10:12" ht="61.5" customHeight="1" x14ac:dyDescent="0.2">
      <c r="J463" s="10"/>
      <c r="K463" s="10"/>
      <c r="L463" s="23"/>
    </row>
    <row r="464" spans="10:12" ht="61.5" customHeight="1" x14ac:dyDescent="0.2">
      <c r="J464" s="10"/>
      <c r="K464" s="10"/>
      <c r="L464" s="23"/>
    </row>
    <row r="465" spans="10:12" ht="61.5" customHeight="1" x14ac:dyDescent="0.2">
      <c r="J465" s="10"/>
      <c r="K465" s="10"/>
      <c r="L465" s="23"/>
    </row>
    <row r="466" spans="10:12" ht="61.5" customHeight="1" x14ac:dyDescent="0.2">
      <c r="J466" s="10"/>
      <c r="K466" s="10"/>
      <c r="L466" s="23"/>
    </row>
    <row r="467" spans="10:12" ht="61.5" customHeight="1" x14ac:dyDescent="0.2">
      <c r="J467" s="10"/>
      <c r="K467" s="10"/>
      <c r="L467" s="23"/>
    </row>
    <row r="468" spans="10:12" ht="61.5" customHeight="1" x14ac:dyDescent="0.2">
      <c r="J468" s="10"/>
      <c r="K468" s="10"/>
      <c r="L468" s="23"/>
    </row>
    <row r="469" spans="10:12" ht="61.5" customHeight="1" x14ac:dyDescent="0.2">
      <c r="J469" s="10"/>
      <c r="K469" s="10"/>
      <c r="L469" s="23"/>
    </row>
    <row r="470" spans="10:12" ht="61.5" customHeight="1" x14ac:dyDescent="0.2">
      <c r="J470" s="10"/>
      <c r="K470" s="10"/>
      <c r="L470" s="23"/>
    </row>
    <row r="471" spans="10:12" ht="61.5" customHeight="1" x14ac:dyDescent="0.2">
      <c r="J471" s="10"/>
      <c r="K471" s="10"/>
      <c r="L471" s="23"/>
    </row>
    <row r="472" spans="10:12" ht="61.5" customHeight="1" x14ac:dyDescent="0.2">
      <c r="J472" s="10"/>
      <c r="K472" s="10"/>
      <c r="L472" s="23"/>
    </row>
    <row r="473" spans="10:12" ht="61.5" customHeight="1" x14ac:dyDescent="0.2">
      <c r="J473" s="10"/>
      <c r="K473" s="10"/>
      <c r="L473" s="23"/>
    </row>
    <row r="474" spans="10:12" ht="61.5" customHeight="1" x14ac:dyDescent="0.2">
      <c r="J474" s="10"/>
      <c r="K474" s="10"/>
      <c r="L474" s="23"/>
    </row>
    <row r="475" spans="10:12" ht="61.5" customHeight="1" x14ac:dyDescent="0.2">
      <c r="J475" s="10"/>
      <c r="K475" s="10"/>
      <c r="L475" s="23"/>
    </row>
    <row r="476" spans="10:12" ht="61.5" customHeight="1" x14ac:dyDescent="0.2">
      <c r="J476" s="10"/>
      <c r="K476" s="10"/>
      <c r="L476" s="23"/>
    </row>
    <row r="477" spans="10:12" ht="61.5" customHeight="1" x14ac:dyDescent="0.2">
      <c r="J477" s="10"/>
      <c r="K477" s="10"/>
      <c r="L477" s="23"/>
    </row>
    <row r="478" spans="10:12" ht="61.5" customHeight="1" x14ac:dyDescent="0.2">
      <c r="J478" s="10"/>
      <c r="K478" s="10"/>
      <c r="L478" s="23"/>
    </row>
    <row r="479" spans="10:12" ht="61.5" customHeight="1" x14ac:dyDescent="0.2">
      <c r="J479" s="10"/>
      <c r="K479" s="10"/>
      <c r="L479" s="23"/>
    </row>
    <row r="480" spans="10:12" ht="61.5" customHeight="1" x14ac:dyDescent="0.2">
      <c r="J480" s="10"/>
      <c r="K480" s="10"/>
      <c r="L480" s="23"/>
    </row>
    <row r="481" spans="10:12" ht="61.5" customHeight="1" x14ac:dyDescent="0.2">
      <c r="J481" s="10"/>
      <c r="K481" s="10"/>
      <c r="L481" s="23"/>
    </row>
    <row r="482" spans="10:12" ht="61.5" customHeight="1" x14ac:dyDescent="0.2">
      <c r="J482" s="10"/>
      <c r="K482" s="10"/>
      <c r="L482" s="23"/>
    </row>
    <row r="483" spans="10:12" ht="61.5" customHeight="1" x14ac:dyDescent="0.2">
      <c r="J483" s="10"/>
      <c r="K483" s="10"/>
      <c r="L483" s="23"/>
    </row>
    <row r="484" spans="10:12" ht="61.5" customHeight="1" x14ac:dyDescent="0.2">
      <c r="J484" s="10"/>
      <c r="K484" s="10"/>
      <c r="L484" s="23"/>
    </row>
    <row r="485" spans="10:12" ht="61.5" customHeight="1" x14ac:dyDescent="0.2">
      <c r="J485" s="10"/>
      <c r="K485" s="10"/>
      <c r="L485" s="23"/>
    </row>
    <row r="486" spans="10:12" ht="61.5" customHeight="1" x14ac:dyDescent="0.2">
      <c r="J486" s="10"/>
      <c r="K486" s="10"/>
      <c r="L486" s="23"/>
    </row>
    <row r="487" spans="10:12" ht="61.5" customHeight="1" x14ac:dyDescent="0.2">
      <c r="J487" s="10"/>
      <c r="K487" s="10"/>
      <c r="L487" s="23"/>
    </row>
    <row r="488" spans="10:12" ht="61.5" customHeight="1" x14ac:dyDescent="0.2">
      <c r="J488" s="10"/>
      <c r="K488" s="10"/>
      <c r="L488" s="23"/>
    </row>
    <row r="489" spans="10:12" ht="61.5" customHeight="1" x14ac:dyDescent="0.2">
      <c r="J489" s="10"/>
      <c r="K489" s="10"/>
      <c r="L489" s="23"/>
    </row>
    <row r="490" spans="10:12" ht="61.5" customHeight="1" x14ac:dyDescent="0.2">
      <c r="J490" s="10"/>
      <c r="K490" s="10"/>
      <c r="L490" s="23"/>
    </row>
    <row r="491" spans="10:12" ht="61.5" customHeight="1" x14ac:dyDescent="0.2">
      <c r="J491" s="10"/>
      <c r="K491" s="10"/>
      <c r="L491" s="23"/>
    </row>
    <row r="492" spans="10:12" ht="61.5" customHeight="1" x14ac:dyDescent="0.2">
      <c r="J492" s="10"/>
      <c r="K492" s="10"/>
      <c r="L492" s="23"/>
    </row>
    <row r="493" spans="10:12" ht="61.5" customHeight="1" x14ac:dyDescent="0.2">
      <c r="J493" s="10"/>
      <c r="K493" s="10"/>
      <c r="L493" s="23"/>
    </row>
    <row r="494" spans="10:12" ht="61.5" customHeight="1" x14ac:dyDescent="0.2">
      <c r="J494" s="10"/>
      <c r="K494" s="10"/>
      <c r="L494" s="23"/>
    </row>
    <row r="495" spans="10:12" ht="61.5" customHeight="1" x14ac:dyDescent="0.2">
      <c r="J495" s="10"/>
      <c r="K495" s="10"/>
      <c r="L495" s="23"/>
    </row>
    <row r="496" spans="10:12" ht="61.5" customHeight="1" x14ac:dyDescent="0.2">
      <c r="J496" s="10"/>
      <c r="K496" s="10"/>
      <c r="L496" s="23"/>
    </row>
    <row r="497" spans="10:12" ht="61.5" customHeight="1" x14ac:dyDescent="0.2">
      <c r="J497" s="10"/>
      <c r="K497" s="10"/>
      <c r="L497" s="23"/>
    </row>
    <row r="498" spans="10:12" ht="61.5" customHeight="1" x14ac:dyDescent="0.2">
      <c r="J498" s="10"/>
      <c r="K498" s="10"/>
      <c r="L498" s="23"/>
    </row>
    <row r="499" spans="10:12" ht="61.5" customHeight="1" x14ac:dyDescent="0.2">
      <c r="J499" s="10"/>
      <c r="K499" s="10"/>
      <c r="L499" s="23"/>
    </row>
    <row r="500" spans="10:12" ht="61.5" customHeight="1" x14ac:dyDescent="0.2">
      <c r="J500" s="10"/>
      <c r="K500" s="10"/>
      <c r="L500" s="23"/>
    </row>
    <row r="501" spans="10:12" ht="61.5" customHeight="1" x14ac:dyDescent="0.2">
      <c r="J501" s="10"/>
      <c r="K501" s="10"/>
      <c r="L501" s="23"/>
    </row>
    <row r="502" spans="10:12" ht="61.5" customHeight="1" x14ac:dyDescent="0.2">
      <c r="J502" s="10"/>
      <c r="K502" s="10"/>
      <c r="L502" s="23"/>
    </row>
    <row r="503" spans="10:12" ht="61.5" customHeight="1" x14ac:dyDescent="0.2">
      <c r="J503" s="10"/>
      <c r="K503" s="10"/>
      <c r="L503" s="23"/>
    </row>
    <row r="504" spans="10:12" ht="61.5" customHeight="1" x14ac:dyDescent="0.2">
      <c r="J504" s="10"/>
      <c r="K504" s="10"/>
      <c r="L504" s="23"/>
    </row>
    <row r="505" spans="10:12" ht="61.5" customHeight="1" x14ac:dyDescent="0.2">
      <c r="J505" s="10"/>
      <c r="K505" s="10"/>
      <c r="L505" s="23"/>
    </row>
    <row r="506" spans="10:12" ht="61.5" customHeight="1" x14ac:dyDescent="0.2">
      <c r="J506" s="10"/>
      <c r="K506" s="10"/>
      <c r="L506" s="23"/>
    </row>
    <row r="507" spans="10:12" ht="61.5" customHeight="1" x14ac:dyDescent="0.2">
      <c r="J507" s="10"/>
      <c r="K507" s="10"/>
      <c r="L507" s="23"/>
    </row>
    <row r="508" spans="10:12" ht="61.5" customHeight="1" x14ac:dyDescent="0.2">
      <c r="J508" s="10"/>
      <c r="K508" s="10"/>
      <c r="L508" s="23"/>
    </row>
    <row r="509" spans="10:12" ht="61.5" customHeight="1" x14ac:dyDescent="0.2">
      <c r="J509" s="10"/>
      <c r="K509" s="10"/>
      <c r="L509" s="23"/>
    </row>
    <row r="510" spans="10:12" ht="61.5" customHeight="1" x14ac:dyDescent="0.2">
      <c r="J510" s="10"/>
      <c r="K510" s="10"/>
      <c r="L510" s="23"/>
    </row>
    <row r="511" spans="10:12" ht="61.5" customHeight="1" x14ac:dyDescent="0.2">
      <c r="J511" s="10"/>
      <c r="K511" s="10"/>
      <c r="L511" s="23"/>
    </row>
    <row r="512" spans="10:12" ht="61.5" customHeight="1" x14ac:dyDescent="0.2">
      <c r="J512" s="10"/>
      <c r="K512" s="10"/>
      <c r="L512" s="23"/>
    </row>
    <row r="513" spans="10:12" ht="61.5" customHeight="1" x14ac:dyDescent="0.2">
      <c r="J513" s="10"/>
      <c r="K513" s="10"/>
      <c r="L513" s="23"/>
    </row>
    <row r="514" spans="10:12" ht="61.5" customHeight="1" x14ac:dyDescent="0.2">
      <c r="J514" s="10"/>
      <c r="K514" s="10"/>
      <c r="L514" s="23"/>
    </row>
    <row r="515" spans="10:12" ht="61.5" customHeight="1" x14ac:dyDescent="0.2">
      <c r="J515" s="10"/>
      <c r="K515" s="10"/>
      <c r="L515" s="23"/>
    </row>
    <row r="516" spans="10:12" ht="61.5" customHeight="1" x14ac:dyDescent="0.2">
      <c r="J516" s="10"/>
      <c r="K516" s="10"/>
      <c r="L516" s="23"/>
    </row>
    <row r="517" spans="10:12" ht="61.5" customHeight="1" x14ac:dyDescent="0.2">
      <c r="J517" s="10"/>
      <c r="K517" s="10"/>
      <c r="L517" s="23"/>
    </row>
    <row r="518" spans="10:12" ht="61.5" customHeight="1" x14ac:dyDescent="0.2">
      <c r="J518" s="10"/>
      <c r="K518" s="10"/>
      <c r="L518" s="23"/>
    </row>
    <row r="519" spans="10:12" ht="61.5" customHeight="1" x14ac:dyDescent="0.2">
      <c r="J519" s="10"/>
      <c r="K519" s="10"/>
      <c r="L519" s="23"/>
    </row>
    <row r="520" spans="10:12" ht="61.5" customHeight="1" x14ac:dyDescent="0.2">
      <c r="J520" s="10"/>
      <c r="K520" s="10"/>
      <c r="L520" s="23"/>
    </row>
    <row r="521" spans="10:12" ht="61.5" customHeight="1" x14ac:dyDescent="0.2">
      <c r="J521" s="10"/>
      <c r="K521" s="10"/>
      <c r="L521" s="23"/>
    </row>
    <row r="522" spans="10:12" ht="61.5" customHeight="1" x14ac:dyDescent="0.2">
      <c r="J522" s="10"/>
      <c r="K522" s="10"/>
      <c r="L522" s="23"/>
    </row>
    <row r="523" spans="10:12" ht="61.5" customHeight="1" x14ac:dyDescent="0.2">
      <c r="J523" s="10"/>
      <c r="K523" s="10"/>
      <c r="L523" s="23"/>
    </row>
    <row r="524" spans="10:12" ht="61.5" customHeight="1" x14ac:dyDescent="0.2">
      <c r="J524" s="10"/>
      <c r="K524" s="10"/>
      <c r="L524" s="23"/>
    </row>
    <row r="525" spans="10:12" ht="61.5" customHeight="1" x14ac:dyDescent="0.2">
      <c r="J525" s="10"/>
      <c r="K525" s="10"/>
      <c r="L525" s="23"/>
    </row>
    <row r="526" spans="10:12" ht="61.5" customHeight="1" x14ac:dyDescent="0.2">
      <c r="J526" s="10"/>
      <c r="K526" s="10"/>
      <c r="L526" s="23"/>
    </row>
    <row r="527" spans="10:12" ht="61.5" customHeight="1" x14ac:dyDescent="0.2">
      <c r="J527" s="10"/>
      <c r="K527" s="10"/>
      <c r="L527" s="23"/>
    </row>
    <row r="528" spans="10:12" ht="61.5" customHeight="1" x14ac:dyDescent="0.2">
      <c r="J528" s="10"/>
      <c r="K528" s="10"/>
      <c r="L528" s="23"/>
    </row>
    <row r="529" spans="10:12" ht="61.5" customHeight="1" x14ac:dyDescent="0.2">
      <c r="J529" s="10"/>
      <c r="K529" s="10"/>
      <c r="L529" s="23"/>
    </row>
    <row r="530" spans="10:12" ht="61.5" customHeight="1" x14ac:dyDescent="0.2">
      <c r="J530" s="10"/>
      <c r="K530" s="10"/>
      <c r="L530" s="23"/>
    </row>
    <row r="531" spans="10:12" ht="61.5" customHeight="1" x14ac:dyDescent="0.2">
      <c r="J531" s="10"/>
      <c r="K531" s="10"/>
      <c r="L531" s="23"/>
    </row>
    <row r="532" spans="10:12" ht="61.5" customHeight="1" x14ac:dyDescent="0.2">
      <c r="J532" s="10"/>
      <c r="K532" s="10"/>
      <c r="L532" s="23"/>
    </row>
    <row r="533" spans="10:12" ht="61.5" customHeight="1" x14ac:dyDescent="0.2">
      <c r="J533" s="10"/>
      <c r="K533" s="10"/>
      <c r="L533" s="23"/>
    </row>
    <row r="534" spans="10:12" ht="61.5" customHeight="1" x14ac:dyDescent="0.2">
      <c r="J534" s="10"/>
      <c r="K534" s="10"/>
      <c r="L534" s="23"/>
    </row>
    <row r="535" spans="10:12" ht="61.5" customHeight="1" x14ac:dyDescent="0.2">
      <c r="J535" s="10"/>
      <c r="K535" s="10"/>
      <c r="L535" s="23"/>
    </row>
    <row r="536" spans="10:12" ht="61.5" customHeight="1" x14ac:dyDescent="0.2">
      <c r="J536" s="10"/>
      <c r="K536" s="10"/>
      <c r="L536" s="23"/>
    </row>
    <row r="537" spans="10:12" ht="61.5" customHeight="1" x14ac:dyDescent="0.2">
      <c r="J537" s="10"/>
      <c r="K537" s="10"/>
      <c r="L537" s="23"/>
    </row>
    <row r="538" spans="10:12" ht="61.5" customHeight="1" x14ac:dyDescent="0.2">
      <c r="J538" s="10"/>
      <c r="K538" s="10"/>
      <c r="L538" s="23"/>
    </row>
    <row r="539" spans="10:12" ht="61.5" customHeight="1" x14ac:dyDescent="0.2">
      <c r="J539" s="10"/>
      <c r="K539" s="10"/>
      <c r="L539" s="23"/>
    </row>
    <row r="540" spans="10:12" ht="61.5" customHeight="1" x14ac:dyDescent="0.2">
      <c r="J540" s="10"/>
      <c r="K540" s="10"/>
      <c r="L540" s="23"/>
    </row>
    <row r="541" spans="10:12" ht="61.5" customHeight="1" x14ac:dyDescent="0.2">
      <c r="J541" s="10"/>
      <c r="K541" s="10"/>
      <c r="L541" s="23"/>
    </row>
    <row r="542" spans="10:12" ht="61.5" customHeight="1" x14ac:dyDescent="0.2">
      <c r="J542" s="10"/>
      <c r="K542" s="10"/>
      <c r="L542" s="23"/>
    </row>
    <row r="543" spans="10:12" ht="61.5" customHeight="1" x14ac:dyDescent="0.2">
      <c r="J543" s="10"/>
      <c r="K543" s="10"/>
      <c r="L543" s="23"/>
    </row>
    <row r="544" spans="10:12" ht="61.5" customHeight="1" x14ac:dyDescent="0.2">
      <c r="J544" s="10"/>
      <c r="K544" s="10"/>
      <c r="L544" s="23"/>
    </row>
    <row r="545" spans="10:12" ht="61.5" customHeight="1" x14ac:dyDescent="0.2">
      <c r="J545" s="10"/>
      <c r="K545" s="10"/>
      <c r="L545" s="23"/>
    </row>
    <row r="546" spans="10:12" ht="61.5" customHeight="1" x14ac:dyDescent="0.2">
      <c r="J546" s="10"/>
      <c r="K546" s="10"/>
      <c r="L546" s="23"/>
    </row>
    <row r="547" spans="10:12" ht="61.5" customHeight="1" x14ac:dyDescent="0.2">
      <c r="J547" s="10"/>
      <c r="K547" s="10"/>
      <c r="L547" s="23"/>
    </row>
    <row r="548" spans="10:12" ht="61.5" customHeight="1" x14ac:dyDescent="0.2">
      <c r="J548" s="10"/>
      <c r="K548" s="10"/>
      <c r="L548" s="23"/>
    </row>
    <row r="549" spans="10:12" ht="61.5" customHeight="1" x14ac:dyDescent="0.2">
      <c r="J549" s="10"/>
      <c r="K549" s="10"/>
      <c r="L549" s="23"/>
    </row>
    <row r="550" spans="10:12" ht="61.5" customHeight="1" x14ac:dyDescent="0.2">
      <c r="J550" s="10"/>
      <c r="K550" s="10"/>
      <c r="L550" s="23"/>
    </row>
    <row r="551" spans="10:12" ht="61.5" customHeight="1" x14ac:dyDescent="0.2">
      <c r="J551" s="10"/>
      <c r="K551" s="10"/>
      <c r="L551" s="23"/>
    </row>
    <row r="552" spans="10:12" ht="61.5" customHeight="1" x14ac:dyDescent="0.2">
      <c r="J552" s="10"/>
      <c r="K552" s="10"/>
      <c r="L552" s="23"/>
    </row>
    <row r="553" spans="10:12" ht="61.5" customHeight="1" x14ac:dyDescent="0.2">
      <c r="J553" s="10"/>
      <c r="K553" s="10"/>
      <c r="L553" s="23"/>
    </row>
    <row r="554" spans="10:12" ht="61.5" customHeight="1" x14ac:dyDescent="0.2">
      <c r="J554" s="10"/>
      <c r="K554" s="10"/>
      <c r="L554" s="23"/>
    </row>
    <row r="555" spans="10:12" ht="61.5" customHeight="1" x14ac:dyDescent="0.2">
      <c r="J555" s="10"/>
      <c r="K555" s="10"/>
      <c r="L555" s="23"/>
    </row>
    <row r="556" spans="10:12" ht="61.5" customHeight="1" x14ac:dyDescent="0.2">
      <c r="J556" s="10"/>
      <c r="K556" s="10"/>
      <c r="L556" s="23"/>
    </row>
    <row r="557" spans="10:12" ht="61.5" customHeight="1" x14ac:dyDescent="0.2">
      <c r="J557" s="10"/>
      <c r="K557" s="10"/>
      <c r="L557" s="23"/>
    </row>
    <row r="558" spans="10:12" ht="61.5" customHeight="1" x14ac:dyDescent="0.2">
      <c r="J558" s="10"/>
      <c r="K558" s="10"/>
      <c r="L558" s="23"/>
    </row>
    <row r="559" spans="10:12" ht="61.5" customHeight="1" x14ac:dyDescent="0.2">
      <c r="J559" s="10"/>
      <c r="K559" s="10"/>
      <c r="L559" s="23"/>
    </row>
    <row r="560" spans="10:12" ht="61.5" customHeight="1" x14ac:dyDescent="0.2">
      <c r="J560" s="10"/>
      <c r="K560" s="10"/>
      <c r="L560" s="23"/>
    </row>
    <row r="561" spans="10:12" ht="61.5" customHeight="1" x14ac:dyDescent="0.2">
      <c r="J561" s="10"/>
      <c r="K561" s="10"/>
      <c r="L561" s="23"/>
    </row>
    <row r="562" spans="10:12" ht="61.5" customHeight="1" x14ac:dyDescent="0.2">
      <c r="J562" s="10"/>
      <c r="K562" s="10"/>
      <c r="L562" s="23"/>
    </row>
    <row r="563" spans="10:12" ht="61.5" customHeight="1" x14ac:dyDescent="0.2">
      <c r="J563" s="10"/>
      <c r="K563" s="10"/>
      <c r="L563" s="23"/>
    </row>
    <row r="564" spans="10:12" ht="61.5" customHeight="1" x14ac:dyDescent="0.2">
      <c r="J564" s="10"/>
      <c r="K564" s="10"/>
      <c r="L564" s="23"/>
    </row>
    <row r="565" spans="10:12" ht="61.5" customHeight="1" x14ac:dyDescent="0.2">
      <c r="J565" s="10"/>
      <c r="K565" s="10"/>
      <c r="L565" s="23"/>
    </row>
    <row r="566" spans="10:12" ht="61.5" customHeight="1" x14ac:dyDescent="0.2">
      <c r="J566" s="10"/>
      <c r="K566" s="10"/>
      <c r="L566" s="23"/>
    </row>
    <row r="567" spans="10:12" ht="61.5" customHeight="1" x14ac:dyDescent="0.2">
      <c r="J567" s="10"/>
      <c r="K567" s="10"/>
      <c r="L567" s="23"/>
    </row>
    <row r="568" spans="10:12" ht="61.5" customHeight="1" x14ac:dyDescent="0.2">
      <c r="J568" s="10"/>
      <c r="K568" s="10"/>
      <c r="L568" s="23"/>
    </row>
    <row r="569" spans="10:12" ht="61.5" customHeight="1" x14ac:dyDescent="0.2">
      <c r="J569" s="10"/>
      <c r="K569" s="10"/>
      <c r="L569" s="23"/>
    </row>
    <row r="570" spans="10:12" ht="61.5" customHeight="1" x14ac:dyDescent="0.2">
      <c r="J570" s="10"/>
      <c r="K570" s="10"/>
      <c r="L570" s="23"/>
    </row>
    <row r="571" spans="10:12" ht="61.5" customHeight="1" x14ac:dyDescent="0.2">
      <c r="J571" s="10"/>
      <c r="K571" s="10"/>
      <c r="L571" s="23"/>
    </row>
    <row r="572" spans="10:12" ht="61.5" customHeight="1" x14ac:dyDescent="0.2">
      <c r="J572" s="10"/>
      <c r="K572" s="10"/>
      <c r="L572" s="23"/>
    </row>
    <row r="573" spans="10:12" ht="61.5" customHeight="1" x14ac:dyDescent="0.2">
      <c r="J573" s="10"/>
      <c r="K573" s="10"/>
      <c r="L573" s="23"/>
    </row>
    <row r="574" spans="10:12" ht="61.5" customHeight="1" x14ac:dyDescent="0.2">
      <c r="J574" s="10"/>
      <c r="K574" s="10"/>
      <c r="L574" s="23"/>
    </row>
    <row r="575" spans="10:12" ht="61.5" customHeight="1" x14ac:dyDescent="0.2">
      <c r="J575" s="10"/>
      <c r="K575" s="10"/>
      <c r="L575" s="23"/>
    </row>
    <row r="576" spans="10:12" ht="61.5" customHeight="1" x14ac:dyDescent="0.2">
      <c r="J576" s="10"/>
      <c r="K576" s="10"/>
      <c r="L576" s="23"/>
    </row>
    <row r="577" spans="10:12" ht="61.5" customHeight="1" x14ac:dyDescent="0.2">
      <c r="J577" s="10"/>
      <c r="K577" s="10"/>
      <c r="L577" s="23"/>
    </row>
    <row r="578" spans="10:12" ht="61.5" customHeight="1" x14ac:dyDescent="0.2">
      <c r="J578" s="10"/>
      <c r="K578" s="10"/>
      <c r="L578" s="23"/>
    </row>
    <row r="579" spans="10:12" ht="61.5" customHeight="1" x14ac:dyDescent="0.2">
      <c r="J579" s="10"/>
      <c r="K579" s="10"/>
      <c r="L579" s="23"/>
    </row>
    <row r="580" spans="10:12" ht="61.5" customHeight="1" x14ac:dyDescent="0.2">
      <c r="J580" s="10"/>
      <c r="K580" s="10"/>
      <c r="L580" s="23"/>
    </row>
    <row r="581" spans="10:12" ht="61.5" customHeight="1" x14ac:dyDescent="0.2">
      <c r="J581" s="10"/>
      <c r="K581" s="10"/>
      <c r="L581" s="23"/>
    </row>
    <row r="582" spans="10:12" ht="61.5" customHeight="1" x14ac:dyDescent="0.2">
      <c r="J582" s="10"/>
      <c r="K582" s="10"/>
      <c r="L582" s="23"/>
    </row>
    <row r="583" spans="10:12" ht="61.5" customHeight="1" x14ac:dyDescent="0.2">
      <c r="J583" s="10"/>
      <c r="K583" s="10"/>
      <c r="L583" s="23"/>
    </row>
    <row r="584" spans="10:12" ht="61.5" customHeight="1" x14ac:dyDescent="0.2">
      <c r="J584" s="10"/>
      <c r="K584" s="10"/>
      <c r="L584" s="23"/>
    </row>
    <row r="585" spans="10:12" ht="61.5" customHeight="1" x14ac:dyDescent="0.2">
      <c r="J585" s="10"/>
      <c r="K585" s="10"/>
      <c r="L585" s="23"/>
    </row>
    <row r="586" spans="10:12" ht="61.5" customHeight="1" x14ac:dyDescent="0.2">
      <c r="J586" s="10"/>
      <c r="K586" s="10"/>
      <c r="L586" s="23"/>
    </row>
    <row r="587" spans="10:12" ht="61.5" customHeight="1" x14ac:dyDescent="0.2">
      <c r="J587" s="10"/>
      <c r="K587" s="10"/>
      <c r="L587" s="23"/>
    </row>
    <row r="588" spans="10:12" ht="61.5" customHeight="1" x14ac:dyDescent="0.2">
      <c r="J588" s="10"/>
      <c r="K588" s="10"/>
      <c r="L588" s="23"/>
    </row>
    <row r="589" spans="10:12" ht="61.5" customHeight="1" x14ac:dyDescent="0.2">
      <c r="J589" s="10"/>
      <c r="K589" s="10"/>
      <c r="L589" s="23"/>
    </row>
    <row r="590" spans="10:12" ht="61.5" customHeight="1" x14ac:dyDescent="0.2">
      <c r="J590" s="10"/>
      <c r="K590" s="10"/>
      <c r="L590" s="23"/>
    </row>
    <row r="591" spans="10:12" ht="61.5" customHeight="1" x14ac:dyDescent="0.2">
      <c r="J591" s="10"/>
      <c r="K591" s="10"/>
      <c r="L591" s="23"/>
    </row>
    <row r="592" spans="10:12" ht="61.5" customHeight="1" x14ac:dyDescent="0.2">
      <c r="J592" s="10"/>
      <c r="K592" s="10"/>
      <c r="L592" s="23"/>
    </row>
    <row r="593" spans="10:12" ht="61.5" customHeight="1" x14ac:dyDescent="0.2">
      <c r="J593" s="10"/>
      <c r="K593" s="10"/>
      <c r="L593" s="23"/>
    </row>
    <row r="594" spans="10:12" ht="61.5" customHeight="1" x14ac:dyDescent="0.2">
      <c r="J594" s="10"/>
      <c r="K594" s="10"/>
      <c r="L594" s="23"/>
    </row>
    <row r="595" spans="10:12" ht="61.5" customHeight="1" x14ac:dyDescent="0.2">
      <c r="J595" s="10"/>
      <c r="K595" s="10"/>
      <c r="L595" s="23"/>
    </row>
    <row r="596" spans="10:12" ht="61.5" customHeight="1" x14ac:dyDescent="0.2">
      <c r="J596" s="10"/>
      <c r="K596" s="10"/>
      <c r="L596" s="23"/>
    </row>
    <row r="597" spans="10:12" ht="61.5" customHeight="1" x14ac:dyDescent="0.2">
      <c r="J597" s="10"/>
      <c r="K597" s="10"/>
      <c r="L597" s="23"/>
    </row>
    <row r="598" spans="10:12" ht="61.5" customHeight="1" x14ac:dyDescent="0.2">
      <c r="J598" s="10"/>
      <c r="K598" s="10"/>
      <c r="L598" s="23"/>
    </row>
    <row r="599" spans="10:12" ht="61.5" customHeight="1" x14ac:dyDescent="0.2">
      <c r="J599" s="10"/>
      <c r="K599" s="10"/>
      <c r="L599" s="23"/>
    </row>
    <row r="600" spans="10:12" ht="61.5" customHeight="1" x14ac:dyDescent="0.2">
      <c r="J600" s="10"/>
      <c r="K600" s="10"/>
      <c r="L600" s="23"/>
    </row>
    <row r="601" spans="10:12" ht="61.5" customHeight="1" x14ac:dyDescent="0.2">
      <c r="J601" s="10"/>
      <c r="K601" s="10"/>
      <c r="L601" s="23"/>
    </row>
    <row r="602" spans="10:12" ht="61.5" customHeight="1" x14ac:dyDescent="0.2">
      <c r="J602" s="10"/>
      <c r="K602" s="10"/>
      <c r="L602" s="23"/>
    </row>
    <row r="603" spans="10:12" ht="61.5" customHeight="1" x14ac:dyDescent="0.2">
      <c r="J603" s="10"/>
      <c r="K603" s="10"/>
      <c r="L603" s="23"/>
    </row>
    <row r="604" spans="10:12" ht="61.5" customHeight="1" x14ac:dyDescent="0.2">
      <c r="J604" s="10"/>
      <c r="K604" s="10"/>
      <c r="L604" s="23"/>
    </row>
    <row r="605" spans="10:12" ht="61.5" customHeight="1" x14ac:dyDescent="0.2">
      <c r="J605" s="10"/>
      <c r="K605" s="10"/>
      <c r="L605" s="23"/>
    </row>
    <row r="606" spans="10:12" ht="61.5" customHeight="1" x14ac:dyDescent="0.2">
      <c r="J606" s="10"/>
      <c r="K606" s="10"/>
      <c r="L606" s="23"/>
    </row>
    <row r="607" spans="10:12" ht="61.5" customHeight="1" x14ac:dyDescent="0.2">
      <c r="J607" s="10"/>
      <c r="K607" s="10"/>
      <c r="L607" s="23"/>
    </row>
    <row r="608" spans="10:12" ht="61.5" customHeight="1" x14ac:dyDescent="0.2">
      <c r="J608" s="10"/>
      <c r="K608" s="10"/>
      <c r="L608" s="23"/>
    </row>
    <row r="609" spans="10:12" ht="61.5" customHeight="1" x14ac:dyDescent="0.2">
      <c r="J609" s="10"/>
      <c r="K609" s="10"/>
      <c r="L609" s="23"/>
    </row>
    <row r="610" spans="10:12" ht="61.5" customHeight="1" x14ac:dyDescent="0.2">
      <c r="J610" s="10"/>
      <c r="K610" s="10"/>
      <c r="L610" s="23"/>
    </row>
    <row r="611" spans="10:12" ht="61.5" customHeight="1" x14ac:dyDescent="0.2">
      <c r="J611" s="10"/>
      <c r="K611" s="10"/>
      <c r="L611" s="23"/>
    </row>
    <row r="612" spans="10:12" ht="61.5" customHeight="1" x14ac:dyDescent="0.2">
      <c r="J612" s="10"/>
      <c r="K612" s="10"/>
      <c r="L612" s="23"/>
    </row>
    <row r="613" spans="10:12" ht="61.5" customHeight="1" x14ac:dyDescent="0.2">
      <c r="J613" s="10"/>
      <c r="K613" s="10"/>
      <c r="L613" s="23"/>
    </row>
    <row r="614" spans="10:12" ht="61.5" customHeight="1" x14ac:dyDescent="0.2">
      <c r="J614" s="10"/>
      <c r="K614" s="10"/>
      <c r="L614" s="23"/>
    </row>
    <row r="615" spans="10:12" ht="61.5" customHeight="1" x14ac:dyDescent="0.2">
      <c r="J615" s="10"/>
      <c r="K615" s="10"/>
      <c r="L615" s="23"/>
    </row>
    <row r="616" spans="10:12" ht="61.5" customHeight="1" x14ac:dyDescent="0.2">
      <c r="J616" s="10"/>
      <c r="K616" s="10"/>
      <c r="L616" s="23"/>
    </row>
    <row r="617" spans="10:12" ht="61.5" customHeight="1" x14ac:dyDescent="0.2">
      <c r="J617" s="10"/>
      <c r="K617" s="10"/>
      <c r="L617" s="23"/>
    </row>
    <row r="618" spans="10:12" ht="61.5" customHeight="1" x14ac:dyDescent="0.2">
      <c r="J618" s="10"/>
      <c r="K618" s="10"/>
      <c r="L618" s="23"/>
    </row>
    <row r="619" spans="10:12" ht="61.5" customHeight="1" x14ac:dyDescent="0.2">
      <c r="J619" s="10"/>
      <c r="K619" s="10"/>
      <c r="L619" s="23"/>
    </row>
    <row r="620" spans="10:12" ht="61.5" customHeight="1" x14ac:dyDescent="0.2">
      <c r="J620" s="10"/>
      <c r="K620" s="10"/>
      <c r="L620" s="23"/>
    </row>
    <row r="621" spans="10:12" ht="61.5" customHeight="1" x14ac:dyDescent="0.2">
      <c r="J621" s="10"/>
      <c r="K621" s="10"/>
      <c r="L621" s="23"/>
    </row>
    <row r="622" spans="10:12" ht="61.5" customHeight="1" x14ac:dyDescent="0.2">
      <c r="J622" s="10"/>
      <c r="K622" s="10"/>
      <c r="L622" s="23"/>
    </row>
    <row r="623" spans="10:12" ht="61.5" customHeight="1" x14ac:dyDescent="0.2">
      <c r="J623" s="10"/>
      <c r="K623" s="10"/>
      <c r="L623" s="23"/>
    </row>
    <row r="624" spans="10:12" ht="61.5" customHeight="1" x14ac:dyDescent="0.2">
      <c r="J624" s="10"/>
      <c r="K624" s="10"/>
      <c r="L624" s="23"/>
    </row>
    <row r="625" spans="10:12" ht="61.5" customHeight="1" x14ac:dyDescent="0.2">
      <c r="J625" s="10"/>
      <c r="K625" s="10"/>
      <c r="L625" s="23"/>
    </row>
    <row r="626" spans="10:12" ht="61.5" customHeight="1" x14ac:dyDescent="0.2">
      <c r="J626" s="10"/>
      <c r="K626" s="10"/>
      <c r="L626" s="23"/>
    </row>
    <row r="627" spans="10:12" ht="61.5" customHeight="1" x14ac:dyDescent="0.2">
      <c r="J627" s="10"/>
      <c r="K627" s="10"/>
      <c r="L627" s="23"/>
    </row>
    <row r="628" spans="10:12" ht="61.5" customHeight="1" x14ac:dyDescent="0.2">
      <c r="J628" s="10"/>
      <c r="K628" s="10"/>
      <c r="L628" s="23"/>
    </row>
    <row r="629" spans="10:12" ht="61.5" customHeight="1" x14ac:dyDescent="0.2">
      <c r="J629" s="10"/>
      <c r="K629" s="10"/>
      <c r="L629" s="23"/>
    </row>
    <row r="630" spans="10:12" ht="61.5" customHeight="1" x14ac:dyDescent="0.2">
      <c r="J630" s="10"/>
      <c r="K630" s="10"/>
      <c r="L630" s="23"/>
    </row>
    <row r="631" spans="10:12" ht="61.5" customHeight="1" x14ac:dyDescent="0.2">
      <c r="J631" s="10"/>
      <c r="K631" s="10"/>
      <c r="L631" s="23"/>
    </row>
    <row r="632" spans="10:12" ht="61.5" customHeight="1" x14ac:dyDescent="0.2">
      <c r="J632" s="10"/>
      <c r="K632" s="10"/>
      <c r="L632" s="23"/>
    </row>
    <row r="633" spans="10:12" ht="61.5" customHeight="1" x14ac:dyDescent="0.2">
      <c r="J633" s="10"/>
      <c r="K633" s="10"/>
      <c r="L633" s="23"/>
    </row>
    <row r="634" spans="10:12" ht="61.5" customHeight="1" x14ac:dyDescent="0.2">
      <c r="J634" s="10"/>
      <c r="K634" s="10"/>
      <c r="L634" s="23"/>
    </row>
    <row r="635" spans="10:12" ht="61.5" customHeight="1" x14ac:dyDescent="0.2">
      <c r="J635" s="10"/>
      <c r="K635" s="10"/>
      <c r="L635" s="23"/>
    </row>
    <row r="636" spans="10:12" ht="61.5" customHeight="1" x14ac:dyDescent="0.2">
      <c r="J636" s="10"/>
      <c r="K636" s="10"/>
      <c r="L636" s="23"/>
    </row>
    <row r="637" spans="10:12" ht="61.5" customHeight="1" x14ac:dyDescent="0.2">
      <c r="J637" s="10"/>
      <c r="K637" s="10"/>
      <c r="L637" s="23"/>
    </row>
    <row r="638" spans="10:12" ht="61.5" customHeight="1" x14ac:dyDescent="0.2">
      <c r="J638" s="10"/>
      <c r="K638" s="10"/>
      <c r="L638" s="23"/>
    </row>
    <row r="639" spans="10:12" ht="61.5" customHeight="1" x14ac:dyDescent="0.2">
      <c r="J639" s="10"/>
      <c r="K639" s="10"/>
      <c r="L639" s="23"/>
    </row>
    <row r="640" spans="10:12" ht="61.5" customHeight="1" x14ac:dyDescent="0.2">
      <c r="J640" s="10"/>
      <c r="K640" s="10"/>
      <c r="L640" s="23"/>
    </row>
    <row r="641" spans="10:12" ht="61.5" customHeight="1" x14ac:dyDescent="0.2">
      <c r="J641" s="10"/>
      <c r="K641" s="10"/>
      <c r="L641" s="23"/>
    </row>
    <row r="642" spans="10:12" ht="61.5" customHeight="1" x14ac:dyDescent="0.2">
      <c r="J642" s="10"/>
      <c r="K642" s="10"/>
      <c r="L642" s="23"/>
    </row>
    <row r="643" spans="10:12" ht="61.5" customHeight="1" x14ac:dyDescent="0.2">
      <c r="J643" s="10"/>
      <c r="K643" s="10"/>
      <c r="L643" s="23"/>
    </row>
    <row r="644" spans="10:12" ht="61.5" customHeight="1" x14ac:dyDescent="0.2">
      <c r="J644" s="10"/>
      <c r="K644" s="10"/>
      <c r="L644" s="23"/>
    </row>
    <row r="645" spans="10:12" ht="61.5" customHeight="1" x14ac:dyDescent="0.2">
      <c r="J645" s="10"/>
      <c r="K645" s="10"/>
      <c r="L645" s="23"/>
    </row>
    <row r="646" spans="10:12" ht="61.5" customHeight="1" x14ac:dyDescent="0.2">
      <c r="J646" s="10"/>
      <c r="K646" s="10"/>
      <c r="L646" s="23"/>
    </row>
    <row r="647" spans="10:12" ht="61.5" customHeight="1" x14ac:dyDescent="0.2">
      <c r="J647" s="10"/>
      <c r="K647" s="10"/>
      <c r="L647" s="23"/>
    </row>
    <row r="648" spans="10:12" ht="61.5" customHeight="1" x14ac:dyDescent="0.2">
      <c r="J648" s="10"/>
      <c r="K648" s="10"/>
      <c r="L648" s="23"/>
    </row>
    <row r="649" spans="10:12" ht="61.5" customHeight="1" x14ac:dyDescent="0.2">
      <c r="J649" s="10"/>
      <c r="K649" s="10"/>
      <c r="L649" s="23"/>
    </row>
    <row r="650" spans="10:12" ht="61.5" customHeight="1" x14ac:dyDescent="0.2">
      <c r="J650" s="10"/>
      <c r="K650" s="10"/>
      <c r="L650" s="23"/>
    </row>
    <row r="651" spans="10:12" ht="61.5" customHeight="1" x14ac:dyDescent="0.2">
      <c r="J651" s="10"/>
      <c r="K651" s="10"/>
      <c r="L651" s="23"/>
    </row>
    <row r="652" spans="10:12" ht="61.5" customHeight="1" x14ac:dyDescent="0.2">
      <c r="J652" s="10"/>
      <c r="K652" s="10"/>
      <c r="L652" s="23"/>
    </row>
    <row r="653" spans="10:12" ht="61.5" customHeight="1" x14ac:dyDescent="0.2">
      <c r="J653" s="10"/>
      <c r="K653" s="10"/>
      <c r="L653" s="23"/>
    </row>
    <row r="654" spans="10:12" ht="61.5" customHeight="1" x14ac:dyDescent="0.2">
      <c r="J654" s="10"/>
      <c r="K654" s="10"/>
      <c r="L654" s="23"/>
    </row>
    <row r="655" spans="10:12" ht="61.5" customHeight="1" x14ac:dyDescent="0.2">
      <c r="J655" s="10"/>
      <c r="K655" s="10"/>
      <c r="L655" s="23"/>
    </row>
    <row r="656" spans="10:12" ht="61.5" customHeight="1" x14ac:dyDescent="0.2">
      <c r="J656" s="10"/>
      <c r="K656" s="10"/>
      <c r="L656" s="23"/>
    </row>
    <row r="657" spans="10:12" ht="61.5" customHeight="1" x14ac:dyDescent="0.2">
      <c r="J657" s="10"/>
      <c r="K657" s="10"/>
      <c r="L657" s="23"/>
    </row>
    <row r="658" spans="10:12" ht="61.5" customHeight="1" x14ac:dyDescent="0.2">
      <c r="J658" s="10"/>
      <c r="K658" s="10"/>
      <c r="L658" s="23"/>
    </row>
    <row r="659" spans="10:12" ht="61.5" customHeight="1" x14ac:dyDescent="0.2">
      <c r="J659" s="10"/>
      <c r="K659" s="10"/>
      <c r="L659" s="23"/>
    </row>
    <row r="660" spans="10:12" ht="61.5" customHeight="1" x14ac:dyDescent="0.2">
      <c r="J660" s="10"/>
      <c r="K660" s="10"/>
      <c r="L660" s="23"/>
    </row>
    <row r="661" spans="10:12" ht="61.5" customHeight="1" x14ac:dyDescent="0.2">
      <c r="J661" s="10"/>
      <c r="K661" s="10"/>
      <c r="L661" s="23"/>
    </row>
    <row r="662" spans="10:12" ht="61.5" customHeight="1" x14ac:dyDescent="0.2">
      <c r="J662" s="10"/>
      <c r="K662" s="10"/>
      <c r="L662" s="23"/>
    </row>
    <row r="663" spans="10:12" ht="61.5" customHeight="1" x14ac:dyDescent="0.2">
      <c r="J663" s="10"/>
      <c r="K663" s="10"/>
      <c r="L663" s="23"/>
    </row>
    <row r="664" spans="10:12" ht="61.5" customHeight="1" x14ac:dyDescent="0.2">
      <c r="J664" s="10"/>
      <c r="K664" s="10"/>
      <c r="L664" s="23"/>
    </row>
    <row r="665" spans="10:12" ht="61.5" customHeight="1" x14ac:dyDescent="0.2">
      <c r="J665" s="10"/>
      <c r="K665" s="10"/>
      <c r="L665" s="23"/>
    </row>
    <row r="666" spans="10:12" ht="61.5" customHeight="1" x14ac:dyDescent="0.2">
      <c r="J666" s="10"/>
      <c r="K666" s="10"/>
      <c r="L666" s="23"/>
    </row>
    <row r="667" spans="10:12" ht="61.5" customHeight="1" x14ac:dyDescent="0.2">
      <c r="J667" s="10"/>
      <c r="K667" s="10"/>
      <c r="L667" s="23"/>
    </row>
    <row r="668" spans="10:12" ht="61.5" customHeight="1" x14ac:dyDescent="0.2">
      <c r="J668" s="10"/>
      <c r="K668" s="10"/>
      <c r="L668" s="23"/>
    </row>
    <row r="669" spans="10:12" ht="61.5" customHeight="1" x14ac:dyDescent="0.2">
      <c r="J669" s="10"/>
      <c r="K669" s="10"/>
      <c r="L669" s="23"/>
    </row>
    <row r="670" spans="10:12" ht="61.5" customHeight="1" x14ac:dyDescent="0.2">
      <c r="J670" s="10"/>
      <c r="K670" s="10"/>
      <c r="L670" s="23"/>
    </row>
    <row r="671" spans="10:12" ht="61.5" customHeight="1" x14ac:dyDescent="0.2">
      <c r="J671" s="10"/>
      <c r="K671" s="10"/>
      <c r="L671" s="23"/>
    </row>
    <row r="672" spans="10:12" ht="61.5" customHeight="1" x14ac:dyDescent="0.2">
      <c r="J672" s="10"/>
      <c r="K672" s="10"/>
      <c r="L672" s="23"/>
    </row>
    <row r="673" spans="10:12" ht="61.5" customHeight="1" x14ac:dyDescent="0.2">
      <c r="J673" s="10"/>
      <c r="K673" s="10"/>
      <c r="L673" s="23"/>
    </row>
    <row r="674" spans="10:12" ht="61.5" customHeight="1" x14ac:dyDescent="0.2">
      <c r="J674" s="10"/>
      <c r="K674" s="10"/>
      <c r="L674" s="23"/>
    </row>
    <row r="675" spans="10:12" ht="61.5" customHeight="1" x14ac:dyDescent="0.2">
      <c r="J675" s="10"/>
      <c r="K675" s="10"/>
      <c r="L675" s="23"/>
    </row>
    <row r="676" spans="10:12" ht="61.5" customHeight="1" x14ac:dyDescent="0.2">
      <c r="J676" s="10"/>
      <c r="K676" s="10"/>
      <c r="L676" s="23"/>
    </row>
    <row r="677" spans="10:12" ht="61.5" customHeight="1" x14ac:dyDescent="0.2">
      <c r="J677" s="10"/>
      <c r="K677" s="10"/>
      <c r="L677" s="23"/>
    </row>
    <row r="678" spans="10:12" ht="61.5" customHeight="1" x14ac:dyDescent="0.2">
      <c r="J678" s="10"/>
      <c r="K678" s="10"/>
      <c r="L678" s="23"/>
    </row>
    <row r="679" spans="10:12" ht="61.5" customHeight="1" x14ac:dyDescent="0.2">
      <c r="J679" s="10"/>
      <c r="K679" s="10"/>
      <c r="L679" s="23"/>
    </row>
    <row r="680" spans="10:12" ht="61.5" customHeight="1" x14ac:dyDescent="0.2">
      <c r="J680" s="10"/>
      <c r="K680" s="10"/>
      <c r="L680" s="23"/>
    </row>
    <row r="681" spans="10:12" ht="61.5" customHeight="1" x14ac:dyDescent="0.2">
      <c r="J681" s="10"/>
      <c r="K681" s="10"/>
      <c r="L681" s="23"/>
    </row>
    <row r="682" spans="10:12" ht="61.5" customHeight="1" x14ac:dyDescent="0.2">
      <c r="J682" s="10"/>
      <c r="K682" s="10"/>
      <c r="L682" s="23"/>
    </row>
    <row r="683" spans="10:12" ht="61.5" customHeight="1" x14ac:dyDescent="0.2">
      <c r="J683" s="10"/>
      <c r="K683" s="10"/>
      <c r="L683" s="23"/>
    </row>
    <row r="684" spans="10:12" ht="61.5" customHeight="1" x14ac:dyDescent="0.2">
      <c r="J684" s="10"/>
      <c r="K684" s="10"/>
      <c r="L684" s="23"/>
    </row>
    <row r="685" spans="10:12" ht="61.5" customHeight="1" x14ac:dyDescent="0.2">
      <c r="J685" s="10"/>
      <c r="K685" s="10"/>
      <c r="L685" s="23"/>
    </row>
    <row r="686" spans="10:12" ht="61.5" customHeight="1" x14ac:dyDescent="0.2">
      <c r="J686" s="10"/>
      <c r="K686" s="10"/>
      <c r="L686" s="23"/>
    </row>
    <row r="687" spans="10:12" ht="61.5" customHeight="1" x14ac:dyDescent="0.2">
      <c r="J687" s="10"/>
      <c r="K687" s="10"/>
      <c r="L687" s="23"/>
    </row>
    <row r="688" spans="10:12" ht="61.5" customHeight="1" x14ac:dyDescent="0.2">
      <c r="J688" s="10"/>
      <c r="K688" s="10"/>
      <c r="L688" s="23"/>
    </row>
    <row r="689" spans="10:12" ht="61.5" customHeight="1" x14ac:dyDescent="0.2">
      <c r="J689" s="10"/>
      <c r="K689" s="10"/>
      <c r="L689" s="23"/>
    </row>
    <row r="690" spans="10:12" ht="61.5" customHeight="1" x14ac:dyDescent="0.2">
      <c r="J690" s="10"/>
      <c r="K690" s="10"/>
      <c r="L690" s="23"/>
    </row>
    <row r="691" spans="10:12" ht="61.5" customHeight="1" x14ac:dyDescent="0.2">
      <c r="J691" s="10"/>
      <c r="K691" s="10"/>
      <c r="L691" s="23"/>
    </row>
    <row r="692" spans="10:12" ht="61.5" customHeight="1" x14ac:dyDescent="0.2">
      <c r="J692" s="10"/>
      <c r="K692" s="10"/>
      <c r="L692" s="23"/>
    </row>
    <row r="693" spans="10:12" ht="61.5" customHeight="1" x14ac:dyDescent="0.2">
      <c r="J693" s="10"/>
      <c r="K693" s="10"/>
      <c r="L693" s="23"/>
    </row>
    <row r="694" spans="10:12" ht="61.5" customHeight="1" x14ac:dyDescent="0.2">
      <c r="J694" s="10"/>
      <c r="K694" s="10"/>
      <c r="L694" s="23"/>
    </row>
    <row r="695" spans="10:12" ht="61.5" customHeight="1" x14ac:dyDescent="0.2">
      <c r="J695" s="10"/>
      <c r="K695" s="10"/>
      <c r="L695" s="23"/>
    </row>
    <row r="696" spans="10:12" ht="61.5" customHeight="1" x14ac:dyDescent="0.2">
      <c r="J696" s="10"/>
      <c r="K696" s="10"/>
      <c r="L696" s="23"/>
    </row>
    <row r="697" spans="10:12" ht="61.5" customHeight="1" x14ac:dyDescent="0.2">
      <c r="J697" s="10"/>
      <c r="K697" s="10"/>
      <c r="L697" s="23"/>
    </row>
    <row r="698" spans="10:12" ht="61.5" customHeight="1" x14ac:dyDescent="0.2">
      <c r="J698" s="10"/>
      <c r="K698" s="10"/>
      <c r="L698" s="23"/>
    </row>
    <row r="699" spans="10:12" ht="61.5" customHeight="1" x14ac:dyDescent="0.2">
      <c r="J699" s="10"/>
      <c r="K699" s="10"/>
      <c r="L699" s="23"/>
    </row>
    <row r="700" spans="10:12" ht="61.5" customHeight="1" x14ac:dyDescent="0.2">
      <c r="J700" s="10"/>
      <c r="K700" s="10"/>
      <c r="L700" s="23"/>
    </row>
    <row r="701" spans="10:12" ht="61.5" customHeight="1" x14ac:dyDescent="0.2">
      <c r="J701" s="10"/>
      <c r="K701" s="10"/>
      <c r="L701" s="23"/>
    </row>
    <row r="702" spans="10:12" ht="61.5" customHeight="1" x14ac:dyDescent="0.2">
      <c r="J702" s="10"/>
      <c r="K702" s="10"/>
      <c r="L702" s="23"/>
    </row>
    <row r="703" spans="10:12" ht="61.5" customHeight="1" x14ac:dyDescent="0.2">
      <c r="J703" s="10"/>
      <c r="K703" s="10"/>
      <c r="L703" s="23"/>
    </row>
    <row r="704" spans="10:12" ht="61.5" customHeight="1" x14ac:dyDescent="0.2">
      <c r="J704" s="10"/>
      <c r="K704" s="10"/>
      <c r="L704" s="23"/>
    </row>
    <row r="705" spans="10:12" ht="61.5" customHeight="1" x14ac:dyDescent="0.2">
      <c r="J705" s="10"/>
      <c r="K705" s="10"/>
      <c r="L705" s="23"/>
    </row>
    <row r="706" spans="10:12" ht="61.5" customHeight="1" x14ac:dyDescent="0.2">
      <c r="J706" s="10"/>
      <c r="K706" s="10"/>
      <c r="L706" s="23"/>
    </row>
    <row r="707" spans="10:12" ht="61.5" customHeight="1" x14ac:dyDescent="0.2">
      <c r="J707" s="10"/>
      <c r="K707" s="10"/>
      <c r="L707" s="23"/>
    </row>
    <row r="708" spans="10:12" ht="61.5" customHeight="1" x14ac:dyDescent="0.2">
      <c r="J708" s="10"/>
      <c r="K708" s="10"/>
      <c r="L708" s="23"/>
    </row>
    <row r="709" spans="10:12" ht="61.5" customHeight="1" x14ac:dyDescent="0.2">
      <c r="J709" s="10"/>
      <c r="K709" s="10"/>
      <c r="L709" s="23"/>
    </row>
    <row r="710" spans="10:12" ht="61.5" customHeight="1" x14ac:dyDescent="0.2">
      <c r="J710" s="10"/>
      <c r="K710" s="10"/>
      <c r="L710" s="23"/>
    </row>
    <row r="711" spans="10:12" ht="61.5" customHeight="1" x14ac:dyDescent="0.2">
      <c r="J711" s="10"/>
      <c r="K711" s="10"/>
      <c r="L711" s="23"/>
    </row>
    <row r="712" spans="10:12" ht="61.5" customHeight="1" x14ac:dyDescent="0.2">
      <c r="J712" s="10"/>
      <c r="K712" s="10"/>
      <c r="L712" s="23"/>
    </row>
    <row r="713" spans="10:12" ht="61.5" customHeight="1" x14ac:dyDescent="0.2">
      <c r="J713" s="10"/>
      <c r="K713" s="10"/>
      <c r="L713" s="23"/>
    </row>
    <row r="714" spans="10:12" ht="61.5" customHeight="1" x14ac:dyDescent="0.2">
      <c r="J714" s="10"/>
      <c r="K714" s="10"/>
      <c r="L714" s="23"/>
    </row>
    <row r="715" spans="10:12" ht="61.5" customHeight="1" x14ac:dyDescent="0.2">
      <c r="J715" s="10"/>
      <c r="K715" s="10"/>
      <c r="L715" s="23"/>
    </row>
    <row r="716" spans="10:12" ht="61.5" customHeight="1" x14ac:dyDescent="0.2">
      <c r="J716" s="10"/>
      <c r="K716" s="10"/>
      <c r="L716" s="23"/>
    </row>
    <row r="717" spans="10:12" ht="61.5" customHeight="1" x14ac:dyDescent="0.2">
      <c r="J717" s="10"/>
      <c r="K717" s="10"/>
      <c r="L717" s="23"/>
    </row>
    <row r="718" spans="10:12" ht="61.5" customHeight="1" x14ac:dyDescent="0.2">
      <c r="J718" s="10"/>
      <c r="K718" s="10"/>
      <c r="L718" s="23"/>
    </row>
    <row r="719" spans="10:12" ht="61.5" customHeight="1" x14ac:dyDescent="0.2">
      <c r="J719" s="10"/>
      <c r="K719" s="10"/>
      <c r="L719" s="23"/>
    </row>
    <row r="720" spans="10:12" ht="61.5" customHeight="1" x14ac:dyDescent="0.2">
      <c r="J720" s="10"/>
      <c r="K720" s="10"/>
      <c r="L720" s="23"/>
    </row>
    <row r="721" spans="10:12" ht="61.5" customHeight="1" x14ac:dyDescent="0.2">
      <c r="J721" s="10"/>
      <c r="K721" s="10"/>
      <c r="L721" s="23"/>
    </row>
    <row r="722" spans="10:12" ht="61.5" customHeight="1" x14ac:dyDescent="0.2">
      <c r="J722" s="10"/>
      <c r="K722" s="10"/>
      <c r="L722" s="23"/>
    </row>
    <row r="723" spans="10:12" ht="61.5" customHeight="1" x14ac:dyDescent="0.2">
      <c r="J723" s="10"/>
      <c r="K723" s="10"/>
      <c r="L723" s="23"/>
    </row>
    <row r="724" spans="10:12" ht="61.5" customHeight="1" x14ac:dyDescent="0.2">
      <c r="J724" s="10"/>
      <c r="K724" s="10"/>
      <c r="L724" s="23"/>
    </row>
    <row r="725" spans="10:12" ht="61.5" customHeight="1" x14ac:dyDescent="0.2">
      <c r="J725" s="10"/>
      <c r="K725" s="10"/>
      <c r="L725" s="23"/>
    </row>
    <row r="726" spans="10:12" ht="61.5" customHeight="1" x14ac:dyDescent="0.2">
      <c r="J726" s="10"/>
      <c r="K726" s="10"/>
      <c r="L726" s="23"/>
    </row>
    <row r="727" spans="10:12" ht="61.5" customHeight="1" x14ac:dyDescent="0.2">
      <c r="J727" s="10"/>
      <c r="K727" s="10"/>
      <c r="L727" s="23"/>
    </row>
    <row r="728" spans="10:12" ht="61.5" customHeight="1" x14ac:dyDescent="0.2">
      <c r="J728" s="10"/>
      <c r="K728" s="10"/>
      <c r="L728" s="23"/>
    </row>
    <row r="729" spans="10:12" ht="61.5" customHeight="1" x14ac:dyDescent="0.2">
      <c r="J729" s="10"/>
      <c r="K729" s="10"/>
      <c r="L729" s="23"/>
    </row>
    <row r="730" spans="10:12" ht="61.5" customHeight="1" x14ac:dyDescent="0.2">
      <c r="J730" s="10"/>
      <c r="K730" s="10"/>
      <c r="L730" s="23"/>
    </row>
    <row r="731" spans="10:12" ht="61.5" customHeight="1" x14ac:dyDescent="0.2">
      <c r="J731" s="10"/>
      <c r="K731" s="10"/>
      <c r="L731" s="23"/>
    </row>
    <row r="732" spans="10:12" ht="61.5" customHeight="1" x14ac:dyDescent="0.2">
      <c r="J732" s="10"/>
      <c r="K732" s="10"/>
      <c r="L732" s="23"/>
    </row>
    <row r="733" spans="10:12" ht="61.5" customHeight="1" x14ac:dyDescent="0.2">
      <c r="J733" s="10"/>
      <c r="K733" s="10"/>
      <c r="L733" s="23"/>
    </row>
    <row r="734" spans="10:12" ht="61.5" customHeight="1" x14ac:dyDescent="0.2">
      <c r="J734" s="10"/>
      <c r="K734" s="10"/>
      <c r="L734" s="23"/>
    </row>
    <row r="735" spans="10:12" ht="61.5" customHeight="1" x14ac:dyDescent="0.2">
      <c r="J735" s="10"/>
      <c r="K735" s="10"/>
      <c r="L735" s="23"/>
    </row>
    <row r="736" spans="10:12" ht="61.5" customHeight="1" x14ac:dyDescent="0.2">
      <c r="J736" s="10"/>
      <c r="K736" s="10"/>
      <c r="L736" s="23"/>
    </row>
    <row r="737" spans="10:12" ht="61.5" customHeight="1" x14ac:dyDescent="0.2">
      <c r="J737" s="10"/>
      <c r="K737" s="10"/>
      <c r="L737" s="23"/>
    </row>
    <row r="738" spans="10:12" ht="61.5" customHeight="1" x14ac:dyDescent="0.2">
      <c r="J738" s="10"/>
      <c r="K738" s="10"/>
      <c r="L738" s="23"/>
    </row>
    <row r="739" spans="10:12" ht="61.5" customHeight="1" x14ac:dyDescent="0.2">
      <c r="J739" s="10"/>
      <c r="K739" s="10"/>
      <c r="L739" s="23"/>
    </row>
    <row r="740" spans="10:12" ht="61.5" customHeight="1" x14ac:dyDescent="0.2">
      <c r="J740" s="10"/>
      <c r="K740" s="10"/>
      <c r="L740" s="23"/>
    </row>
    <row r="741" spans="10:12" ht="61.5" customHeight="1" x14ac:dyDescent="0.2">
      <c r="J741" s="10"/>
      <c r="K741" s="10"/>
      <c r="L741" s="23"/>
    </row>
    <row r="742" spans="10:12" ht="61.5" customHeight="1" x14ac:dyDescent="0.2">
      <c r="J742" s="10"/>
      <c r="K742" s="10"/>
      <c r="L742" s="23"/>
    </row>
    <row r="743" spans="10:12" ht="61.5" customHeight="1" x14ac:dyDescent="0.2">
      <c r="J743" s="10"/>
      <c r="K743" s="10"/>
      <c r="L743" s="23"/>
    </row>
    <row r="744" spans="10:12" ht="61.5" customHeight="1" x14ac:dyDescent="0.2">
      <c r="J744" s="10"/>
      <c r="K744" s="10"/>
      <c r="L744" s="23"/>
    </row>
    <row r="745" spans="10:12" ht="61.5" customHeight="1" x14ac:dyDescent="0.2">
      <c r="J745" s="10"/>
      <c r="K745" s="10"/>
      <c r="L745" s="23"/>
    </row>
    <row r="746" spans="10:12" ht="61.5" customHeight="1" x14ac:dyDescent="0.2">
      <c r="J746" s="10"/>
      <c r="K746" s="10"/>
      <c r="L746" s="23"/>
    </row>
    <row r="747" spans="10:12" ht="61.5" customHeight="1" x14ac:dyDescent="0.2">
      <c r="J747" s="10"/>
      <c r="K747" s="10"/>
      <c r="L747" s="23"/>
    </row>
    <row r="748" spans="10:12" ht="61.5" customHeight="1" x14ac:dyDescent="0.2">
      <c r="J748" s="10"/>
      <c r="K748" s="10"/>
      <c r="L748" s="23"/>
    </row>
    <row r="749" spans="10:12" ht="61.5" customHeight="1" x14ac:dyDescent="0.2">
      <c r="J749" s="10"/>
      <c r="K749" s="10"/>
      <c r="L749" s="23"/>
    </row>
    <row r="750" spans="10:12" ht="61.5" customHeight="1" x14ac:dyDescent="0.2">
      <c r="J750" s="10"/>
      <c r="K750" s="10"/>
      <c r="L750" s="23"/>
    </row>
    <row r="751" spans="10:12" ht="61.5" customHeight="1" x14ac:dyDescent="0.2">
      <c r="J751" s="10"/>
      <c r="K751" s="10"/>
      <c r="L751" s="23"/>
    </row>
    <row r="752" spans="10:12" ht="61.5" customHeight="1" x14ac:dyDescent="0.2">
      <c r="J752" s="10"/>
      <c r="K752" s="10"/>
      <c r="L752" s="23"/>
    </row>
    <row r="753" spans="10:12" ht="61.5" customHeight="1" x14ac:dyDescent="0.2">
      <c r="J753" s="10"/>
      <c r="K753" s="10"/>
      <c r="L753" s="23"/>
    </row>
    <row r="754" spans="10:12" ht="61.5" customHeight="1" x14ac:dyDescent="0.2">
      <c r="J754" s="10"/>
      <c r="K754" s="10"/>
      <c r="L754" s="23"/>
    </row>
    <row r="755" spans="10:12" ht="61.5" customHeight="1" x14ac:dyDescent="0.2">
      <c r="J755" s="10"/>
      <c r="K755" s="10"/>
      <c r="L755" s="23"/>
    </row>
    <row r="756" spans="10:12" ht="61.5" customHeight="1" x14ac:dyDescent="0.2">
      <c r="J756" s="10"/>
      <c r="K756" s="10"/>
      <c r="L756" s="23"/>
    </row>
    <row r="757" spans="10:12" ht="61.5" customHeight="1" x14ac:dyDescent="0.2">
      <c r="J757" s="10"/>
      <c r="K757" s="10"/>
      <c r="L757" s="23"/>
    </row>
    <row r="758" spans="10:12" ht="61.5" customHeight="1" x14ac:dyDescent="0.2">
      <c r="J758" s="10"/>
      <c r="K758" s="10"/>
      <c r="L758" s="23"/>
    </row>
    <row r="759" spans="10:12" ht="61.5" customHeight="1" x14ac:dyDescent="0.2">
      <c r="J759" s="10"/>
      <c r="K759" s="10"/>
      <c r="L759" s="23"/>
    </row>
    <row r="760" spans="10:12" ht="61.5" customHeight="1" x14ac:dyDescent="0.2">
      <c r="J760" s="10"/>
      <c r="K760" s="10"/>
      <c r="L760" s="23"/>
    </row>
    <row r="761" spans="10:12" ht="61.5" customHeight="1" x14ac:dyDescent="0.2">
      <c r="J761" s="10"/>
      <c r="K761" s="10"/>
      <c r="L761" s="23"/>
    </row>
    <row r="762" spans="10:12" ht="61.5" customHeight="1" x14ac:dyDescent="0.2">
      <c r="J762" s="10"/>
      <c r="K762" s="10"/>
      <c r="L762" s="23"/>
    </row>
    <row r="763" spans="10:12" ht="61.5" customHeight="1" x14ac:dyDescent="0.2">
      <c r="J763" s="10"/>
      <c r="K763" s="10"/>
      <c r="L763" s="23"/>
    </row>
    <row r="764" spans="10:12" ht="61.5" customHeight="1" x14ac:dyDescent="0.2">
      <c r="J764" s="10"/>
      <c r="K764" s="10"/>
      <c r="L764" s="23"/>
    </row>
    <row r="765" spans="10:12" ht="61.5" customHeight="1" x14ac:dyDescent="0.2">
      <c r="J765" s="10"/>
      <c r="K765" s="10"/>
      <c r="L765" s="23"/>
    </row>
    <row r="766" spans="10:12" ht="61.5" customHeight="1" x14ac:dyDescent="0.2">
      <c r="J766" s="10"/>
      <c r="K766" s="10"/>
      <c r="L766" s="23"/>
    </row>
    <row r="767" spans="10:12" ht="61.5" customHeight="1" x14ac:dyDescent="0.2">
      <c r="J767" s="10"/>
      <c r="K767" s="10"/>
      <c r="L767" s="23"/>
    </row>
    <row r="768" spans="10:12" ht="61.5" customHeight="1" x14ac:dyDescent="0.2">
      <c r="J768" s="10"/>
      <c r="K768" s="10"/>
      <c r="L768" s="23"/>
    </row>
    <row r="769" spans="10:12" ht="61.5" customHeight="1" x14ac:dyDescent="0.2">
      <c r="J769" s="10"/>
      <c r="K769" s="10"/>
      <c r="L769" s="23"/>
    </row>
    <row r="770" spans="10:12" ht="61.5" customHeight="1" x14ac:dyDescent="0.2">
      <c r="J770" s="10"/>
      <c r="K770" s="10"/>
      <c r="L770" s="23"/>
    </row>
    <row r="771" spans="10:12" ht="61.5" customHeight="1" x14ac:dyDescent="0.2">
      <c r="J771" s="10"/>
      <c r="K771" s="10"/>
      <c r="L771" s="23"/>
    </row>
    <row r="772" spans="10:12" ht="61.5" customHeight="1" x14ac:dyDescent="0.2">
      <c r="J772" s="10"/>
      <c r="K772" s="10"/>
      <c r="L772" s="23"/>
    </row>
    <row r="773" spans="10:12" ht="61.5" customHeight="1" x14ac:dyDescent="0.2">
      <c r="J773" s="10"/>
      <c r="K773" s="10"/>
      <c r="L773" s="23"/>
    </row>
    <row r="774" spans="10:12" ht="61.5" customHeight="1" x14ac:dyDescent="0.2">
      <c r="J774" s="10"/>
      <c r="K774" s="10"/>
      <c r="L774" s="23"/>
    </row>
    <row r="775" spans="10:12" ht="61.5" customHeight="1" x14ac:dyDescent="0.2">
      <c r="J775" s="10"/>
      <c r="K775" s="10"/>
      <c r="L775" s="23"/>
    </row>
    <row r="776" spans="10:12" ht="61.5" customHeight="1" x14ac:dyDescent="0.2">
      <c r="J776" s="10"/>
      <c r="K776" s="10"/>
      <c r="L776" s="23"/>
    </row>
    <row r="777" spans="10:12" ht="61.5" customHeight="1" x14ac:dyDescent="0.2">
      <c r="J777" s="10"/>
      <c r="K777" s="10"/>
      <c r="L777" s="23"/>
    </row>
    <row r="778" spans="10:12" ht="61.5" customHeight="1" x14ac:dyDescent="0.2">
      <c r="J778" s="10"/>
      <c r="K778" s="10"/>
      <c r="L778" s="23"/>
    </row>
    <row r="779" spans="10:12" ht="61.5" customHeight="1" x14ac:dyDescent="0.2">
      <c r="J779" s="10"/>
      <c r="K779" s="10"/>
      <c r="L779" s="23"/>
    </row>
    <row r="780" spans="10:12" ht="61.5" customHeight="1" x14ac:dyDescent="0.2">
      <c r="J780" s="10"/>
      <c r="K780" s="10"/>
      <c r="L780" s="23"/>
    </row>
    <row r="781" spans="10:12" ht="61.5" customHeight="1" x14ac:dyDescent="0.2">
      <c r="J781" s="10"/>
      <c r="K781" s="10"/>
      <c r="L781" s="23"/>
    </row>
    <row r="782" spans="10:12" ht="61.5" customHeight="1" x14ac:dyDescent="0.2">
      <c r="J782" s="10"/>
      <c r="K782" s="10"/>
      <c r="L782" s="23"/>
    </row>
    <row r="783" spans="10:12" ht="61.5" customHeight="1" x14ac:dyDescent="0.2">
      <c r="J783" s="10"/>
      <c r="K783" s="10"/>
      <c r="L783" s="23"/>
    </row>
    <row r="784" spans="10:12" ht="61.5" customHeight="1" x14ac:dyDescent="0.2">
      <c r="J784" s="10"/>
      <c r="K784" s="10"/>
      <c r="L784" s="23"/>
    </row>
    <row r="785" spans="10:12" ht="61.5" customHeight="1" x14ac:dyDescent="0.2">
      <c r="J785" s="10"/>
      <c r="K785" s="10"/>
      <c r="L785" s="23"/>
    </row>
    <row r="786" spans="10:12" ht="61.5" customHeight="1" x14ac:dyDescent="0.2">
      <c r="J786" s="10"/>
      <c r="K786" s="10"/>
      <c r="L786" s="23"/>
    </row>
    <row r="787" spans="10:12" ht="61.5" customHeight="1" x14ac:dyDescent="0.2">
      <c r="J787" s="10"/>
      <c r="K787" s="10"/>
      <c r="L787" s="23"/>
    </row>
    <row r="788" spans="10:12" ht="61.5" customHeight="1" x14ac:dyDescent="0.2">
      <c r="J788" s="10"/>
      <c r="K788" s="10"/>
      <c r="L788" s="23"/>
    </row>
    <row r="789" spans="10:12" ht="61.5" customHeight="1" x14ac:dyDescent="0.2">
      <c r="J789" s="10"/>
      <c r="K789" s="10"/>
      <c r="L789" s="23"/>
    </row>
    <row r="790" spans="10:12" ht="61.5" customHeight="1" x14ac:dyDescent="0.2">
      <c r="J790" s="10"/>
      <c r="K790" s="10"/>
      <c r="L790" s="23"/>
    </row>
    <row r="791" spans="10:12" ht="61.5" customHeight="1" x14ac:dyDescent="0.2">
      <c r="J791" s="10"/>
      <c r="K791" s="10"/>
      <c r="L791" s="23"/>
    </row>
    <row r="792" spans="10:12" ht="61.5" customHeight="1" x14ac:dyDescent="0.2">
      <c r="J792" s="10"/>
      <c r="K792" s="10"/>
      <c r="L792" s="23"/>
    </row>
    <row r="793" spans="10:12" ht="61.5" customHeight="1" x14ac:dyDescent="0.2">
      <c r="J793" s="10"/>
      <c r="K793" s="10"/>
      <c r="L793" s="23"/>
    </row>
    <row r="794" spans="10:12" ht="61.5" customHeight="1" x14ac:dyDescent="0.2">
      <c r="J794" s="10"/>
      <c r="K794" s="10"/>
      <c r="L794" s="23"/>
    </row>
    <row r="795" spans="10:12" ht="61.5" customHeight="1" x14ac:dyDescent="0.2">
      <c r="J795" s="10"/>
      <c r="K795" s="10"/>
      <c r="L795" s="23"/>
    </row>
    <row r="796" spans="10:12" ht="61.5" customHeight="1" x14ac:dyDescent="0.2">
      <c r="J796" s="10"/>
      <c r="K796" s="10"/>
      <c r="L796" s="23"/>
    </row>
    <row r="797" spans="10:12" ht="61.5" customHeight="1" x14ac:dyDescent="0.2">
      <c r="J797" s="10"/>
      <c r="K797" s="10"/>
      <c r="L797" s="23"/>
    </row>
    <row r="798" spans="10:12" ht="61.5" customHeight="1" x14ac:dyDescent="0.2">
      <c r="J798" s="10"/>
      <c r="K798" s="10"/>
      <c r="L798" s="23"/>
    </row>
    <row r="799" spans="10:12" ht="61.5" customHeight="1" x14ac:dyDescent="0.2">
      <c r="J799" s="10"/>
      <c r="K799" s="10"/>
      <c r="L799" s="23"/>
    </row>
    <row r="800" spans="10:12" ht="61.5" customHeight="1" x14ac:dyDescent="0.2">
      <c r="J800" s="10"/>
      <c r="K800" s="10"/>
      <c r="L800" s="23"/>
    </row>
    <row r="801" spans="10:12" ht="61.5" customHeight="1" x14ac:dyDescent="0.2">
      <c r="J801" s="10"/>
      <c r="K801" s="10"/>
      <c r="L801" s="23"/>
    </row>
    <row r="802" spans="10:12" ht="61.5" customHeight="1" x14ac:dyDescent="0.2">
      <c r="J802" s="10"/>
      <c r="K802" s="10"/>
      <c r="L802" s="23"/>
    </row>
    <row r="803" spans="10:12" ht="61.5" customHeight="1" x14ac:dyDescent="0.2">
      <c r="J803" s="10"/>
      <c r="K803" s="10"/>
      <c r="L803" s="23"/>
    </row>
    <row r="804" spans="10:12" ht="61.5" customHeight="1" x14ac:dyDescent="0.2">
      <c r="J804" s="10"/>
      <c r="K804" s="10"/>
      <c r="L804" s="23"/>
    </row>
    <row r="805" spans="10:12" ht="61.5" customHeight="1" x14ac:dyDescent="0.2">
      <c r="J805" s="10"/>
      <c r="K805" s="10"/>
      <c r="L805" s="23"/>
    </row>
    <row r="806" spans="10:12" ht="61.5" customHeight="1" x14ac:dyDescent="0.2">
      <c r="J806" s="10"/>
      <c r="K806" s="10"/>
      <c r="L806" s="23"/>
    </row>
    <row r="807" spans="10:12" ht="61.5" customHeight="1" x14ac:dyDescent="0.2">
      <c r="J807" s="10"/>
      <c r="K807" s="10"/>
      <c r="L807" s="23"/>
    </row>
    <row r="808" spans="10:12" ht="61.5" customHeight="1" x14ac:dyDescent="0.2">
      <c r="J808" s="10"/>
      <c r="K808" s="10"/>
      <c r="L808" s="23"/>
    </row>
    <row r="809" spans="10:12" ht="61.5" customHeight="1" x14ac:dyDescent="0.2">
      <c r="J809" s="10"/>
      <c r="K809" s="10"/>
      <c r="L809" s="23"/>
    </row>
    <row r="810" spans="10:12" ht="61.5" customHeight="1" x14ac:dyDescent="0.2">
      <c r="J810" s="10"/>
      <c r="K810" s="10"/>
      <c r="L810" s="23"/>
    </row>
    <row r="811" spans="10:12" ht="61.5" customHeight="1" x14ac:dyDescent="0.2">
      <c r="J811" s="10"/>
      <c r="K811" s="10"/>
      <c r="L811" s="23"/>
    </row>
    <row r="812" spans="10:12" ht="61.5" customHeight="1" x14ac:dyDescent="0.2">
      <c r="J812" s="10"/>
      <c r="K812" s="10"/>
      <c r="L812" s="23"/>
    </row>
    <row r="813" spans="10:12" ht="61.5" customHeight="1" x14ac:dyDescent="0.2">
      <c r="J813" s="10"/>
      <c r="K813" s="10"/>
      <c r="L813" s="23"/>
    </row>
    <row r="814" spans="10:12" ht="61.5" customHeight="1" x14ac:dyDescent="0.2">
      <c r="J814" s="10"/>
      <c r="K814" s="10"/>
      <c r="L814" s="23"/>
    </row>
    <row r="815" spans="10:12" ht="61.5" customHeight="1" x14ac:dyDescent="0.2">
      <c r="J815" s="10"/>
      <c r="K815" s="10"/>
      <c r="L815" s="23"/>
    </row>
    <row r="816" spans="10:12" ht="61.5" customHeight="1" x14ac:dyDescent="0.2">
      <c r="J816" s="10"/>
      <c r="K816" s="10"/>
      <c r="L816" s="23"/>
    </row>
    <row r="817" spans="10:12" ht="61.5" customHeight="1" x14ac:dyDescent="0.2">
      <c r="J817" s="10"/>
      <c r="K817" s="10"/>
      <c r="L817" s="23"/>
    </row>
    <row r="818" spans="10:12" ht="61.5" customHeight="1" x14ac:dyDescent="0.2">
      <c r="J818" s="10"/>
      <c r="K818" s="10"/>
      <c r="L818" s="23"/>
    </row>
    <row r="819" spans="10:12" ht="61.5" customHeight="1" x14ac:dyDescent="0.2">
      <c r="J819" s="10"/>
      <c r="K819" s="10"/>
      <c r="L819" s="23"/>
    </row>
    <row r="820" spans="10:12" ht="61.5" customHeight="1" x14ac:dyDescent="0.2">
      <c r="J820" s="10"/>
      <c r="K820" s="10"/>
      <c r="L820" s="23"/>
    </row>
    <row r="821" spans="10:12" ht="61.5" customHeight="1" x14ac:dyDescent="0.2">
      <c r="J821" s="10"/>
      <c r="K821" s="10"/>
      <c r="L821" s="23"/>
    </row>
    <row r="822" spans="10:12" ht="61.5" customHeight="1" x14ac:dyDescent="0.2">
      <c r="J822" s="10"/>
      <c r="K822" s="10"/>
      <c r="L822" s="23"/>
    </row>
    <row r="823" spans="10:12" ht="61.5" customHeight="1" x14ac:dyDescent="0.2">
      <c r="J823" s="10"/>
      <c r="K823" s="10"/>
      <c r="L823" s="23"/>
    </row>
    <row r="824" spans="10:12" ht="61.5" customHeight="1" x14ac:dyDescent="0.2">
      <c r="J824" s="10"/>
      <c r="K824" s="10"/>
      <c r="L824" s="23"/>
    </row>
    <row r="825" spans="10:12" ht="61.5" customHeight="1" x14ac:dyDescent="0.2">
      <c r="J825" s="10"/>
      <c r="K825" s="10"/>
      <c r="L825" s="23"/>
    </row>
    <row r="826" spans="10:12" ht="61.5" customHeight="1" x14ac:dyDescent="0.2">
      <c r="J826" s="10"/>
      <c r="K826" s="10"/>
      <c r="L826" s="23"/>
    </row>
    <row r="827" spans="10:12" ht="61.5" customHeight="1" x14ac:dyDescent="0.2">
      <c r="J827" s="10"/>
      <c r="K827" s="10"/>
      <c r="L827" s="23"/>
    </row>
    <row r="828" spans="10:12" ht="61.5" customHeight="1" x14ac:dyDescent="0.2">
      <c r="J828" s="10"/>
      <c r="K828" s="10"/>
      <c r="L828" s="23"/>
    </row>
    <row r="829" spans="10:12" ht="61.5" customHeight="1" x14ac:dyDescent="0.2">
      <c r="J829" s="10"/>
      <c r="K829" s="10"/>
      <c r="L829" s="23"/>
    </row>
    <row r="830" spans="10:12" ht="61.5" customHeight="1" x14ac:dyDescent="0.2">
      <c r="J830" s="10"/>
      <c r="K830" s="10"/>
      <c r="L830" s="23"/>
    </row>
    <row r="831" spans="10:12" ht="61.5" customHeight="1" x14ac:dyDescent="0.2">
      <c r="J831" s="10"/>
      <c r="K831" s="10"/>
      <c r="L831" s="23"/>
    </row>
    <row r="832" spans="10:12" ht="61.5" customHeight="1" x14ac:dyDescent="0.2">
      <c r="J832" s="10"/>
      <c r="K832" s="10"/>
      <c r="L832" s="23"/>
    </row>
    <row r="833" spans="10:12" ht="61.5" customHeight="1" x14ac:dyDescent="0.2">
      <c r="J833" s="10"/>
      <c r="K833" s="10"/>
      <c r="L833" s="23"/>
    </row>
    <row r="834" spans="10:12" ht="61.5" customHeight="1" x14ac:dyDescent="0.2">
      <c r="J834" s="10"/>
      <c r="K834" s="10"/>
      <c r="L834" s="23"/>
    </row>
    <row r="835" spans="10:12" ht="61.5" customHeight="1" x14ac:dyDescent="0.2">
      <c r="J835" s="10"/>
      <c r="K835" s="10"/>
      <c r="L835" s="23"/>
    </row>
    <row r="836" spans="10:12" ht="61.5" customHeight="1" x14ac:dyDescent="0.2">
      <c r="J836" s="10"/>
      <c r="K836" s="10"/>
      <c r="L836" s="23"/>
    </row>
    <row r="837" spans="10:12" ht="61.5" customHeight="1" x14ac:dyDescent="0.2">
      <c r="J837" s="10"/>
      <c r="K837" s="10"/>
      <c r="L837" s="23"/>
    </row>
    <row r="838" spans="10:12" ht="61.5" customHeight="1" x14ac:dyDescent="0.2">
      <c r="J838" s="10"/>
      <c r="K838" s="10"/>
      <c r="L838" s="23"/>
    </row>
    <row r="839" spans="10:12" ht="61.5" customHeight="1" x14ac:dyDescent="0.2">
      <c r="J839" s="10"/>
      <c r="K839" s="10"/>
      <c r="L839" s="23"/>
    </row>
    <row r="840" spans="10:12" ht="61.5" customHeight="1" x14ac:dyDescent="0.2">
      <c r="J840" s="10"/>
      <c r="K840" s="10"/>
      <c r="L840" s="23"/>
    </row>
    <row r="841" spans="10:12" ht="61.5" customHeight="1" x14ac:dyDescent="0.2">
      <c r="J841" s="10"/>
      <c r="K841" s="10"/>
      <c r="L841" s="23"/>
    </row>
    <row r="842" spans="10:12" ht="61.5" customHeight="1" x14ac:dyDescent="0.2">
      <c r="J842" s="10"/>
      <c r="K842" s="10"/>
      <c r="L842" s="23"/>
    </row>
    <row r="843" spans="10:12" ht="61.5" customHeight="1" x14ac:dyDescent="0.2">
      <c r="J843" s="10"/>
      <c r="K843" s="10"/>
      <c r="L843" s="23"/>
    </row>
    <row r="844" spans="10:12" ht="61.5" customHeight="1" x14ac:dyDescent="0.2">
      <c r="J844" s="10"/>
      <c r="K844" s="10"/>
      <c r="L844" s="23"/>
    </row>
    <row r="845" spans="10:12" ht="61.5" customHeight="1" x14ac:dyDescent="0.2">
      <c r="J845" s="10"/>
      <c r="K845" s="10"/>
      <c r="L845" s="23"/>
    </row>
    <row r="846" spans="10:12" ht="61.5" customHeight="1" x14ac:dyDescent="0.2">
      <c r="J846" s="10"/>
      <c r="K846" s="10"/>
      <c r="L846" s="23"/>
    </row>
    <row r="847" spans="10:12" ht="61.5" customHeight="1" x14ac:dyDescent="0.2">
      <c r="J847" s="10"/>
      <c r="K847" s="10"/>
      <c r="L847" s="23"/>
    </row>
    <row r="848" spans="10:12" ht="61.5" customHeight="1" x14ac:dyDescent="0.2">
      <c r="J848" s="10"/>
      <c r="K848" s="10"/>
      <c r="L848" s="23"/>
    </row>
    <row r="849" spans="10:12" ht="61.5" customHeight="1" x14ac:dyDescent="0.2">
      <c r="J849" s="10"/>
      <c r="K849" s="10"/>
      <c r="L849" s="23"/>
    </row>
    <row r="850" spans="10:12" ht="61.5" customHeight="1" x14ac:dyDescent="0.2">
      <c r="J850" s="10"/>
      <c r="K850" s="10"/>
      <c r="L850" s="23"/>
    </row>
    <row r="851" spans="10:12" ht="61.5" customHeight="1" x14ac:dyDescent="0.2">
      <c r="J851" s="10"/>
      <c r="K851" s="10"/>
      <c r="L851" s="23"/>
    </row>
    <row r="852" spans="10:12" ht="61.5" customHeight="1" x14ac:dyDescent="0.2">
      <c r="J852" s="10"/>
      <c r="K852" s="10"/>
      <c r="L852" s="23"/>
    </row>
    <row r="853" spans="10:12" ht="61.5" customHeight="1" x14ac:dyDescent="0.2">
      <c r="J853" s="10"/>
      <c r="K853" s="10"/>
      <c r="L853" s="23"/>
    </row>
    <row r="854" spans="10:12" ht="61.5" customHeight="1" x14ac:dyDescent="0.2">
      <c r="J854" s="10"/>
      <c r="K854" s="10"/>
      <c r="L854" s="23"/>
    </row>
    <row r="855" spans="10:12" ht="61.5" customHeight="1" x14ac:dyDescent="0.2">
      <c r="J855" s="10"/>
      <c r="K855" s="10"/>
      <c r="L855" s="23"/>
    </row>
    <row r="856" spans="10:12" ht="61.5" customHeight="1" x14ac:dyDescent="0.2">
      <c r="J856" s="10"/>
      <c r="K856" s="10"/>
      <c r="L856" s="23"/>
    </row>
    <row r="857" spans="10:12" ht="61.5" customHeight="1" x14ac:dyDescent="0.2">
      <c r="J857" s="10"/>
      <c r="K857" s="10"/>
      <c r="L857" s="23"/>
    </row>
    <row r="858" spans="10:12" ht="61.5" customHeight="1" x14ac:dyDescent="0.2">
      <c r="J858" s="10"/>
      <c r="K858" s="10"/>
      <c r="L858" s="23"/>
    </row>
    <row r="859" spans="10:12" ht="61.5" customHeight="1" x14ac:dyDescent="0.2">
      <c r="J859" s="10"/>
      <c r="K859" s="10"/>
      <c r="L859" s="23"/>
    </row>
    <row r="860" spans="10:12" ht="61.5" customHeight="1" x14ac:dyDescent="0.2">
      <c r="J860" s="10"/>
      <c r="K860" s="10"/>
      <c r="L860" s="23"/>
    </row>
    <row r="861" spans="10:12" ht="61.5" customHeight="1" x14ac:dyDescent="0.2">
      <c r="J861" s="10"/>
      <c r="K861" s="10"/>
      <c r="L861" s="23"/>
    </row>
    <row r="862" spans="10:12" ht="61.5" customHeight="1" x14ac:dyDescent="0.2">
      <c r="J862" s="10"/>
      <c r="K862" s="10"/>
      <c r="L862" s="23"/>
    </row>
    <row r="863" spans="10:12" ht="61.5" customHeight="1" x14ac:dyDescent="0.2">
      <c r="J863" s="10"/>
      <c r="K863" s="10"/>
      <c r="L863" s="23"/>
    </row>
    <row r="864" spans="10:12" ht="61.5" customHeight="1" x14ac:dyDescent="0.2">
      <c r="J864" s="10"/>
      <c r="K864" s="10"/>
      <c r="L864" s="23"/>
    </row>
    <row r="865" spans="10:12" ht="61.5" customHeight="1" x14ac:dyDescent="0.2">
      <c r="J865" s="10"/>
      <c r="K865" s="10"/>
      <c r="L865" s="23"/>
    </row>
    <row r="866" spans="10:12" ht="61.5" customHeight="1" x14ac:dyDescent="0.2">
      <c r="J866" s="10"/>
      <c r="K866" s="10"/>
      <c r="L866" s="23"/>
    </row>
    <row r="867" spans="10:12" ht="61.5" customHeight="1" x14ac:dyDescent="0.2">
      <c r="J867" s="10"/>
      <c r="K867" s="10"/>
      <c r="L867" s="23"/>
    </row>
    <row r="868" spans="10:12" ht="61.5" customHeight="1" x14ac:dyDescent="0.2">
      <c r="J868" s="10"/>
      <c r="K868" s="10"/>
      <c r="L868" s="23"/>
    </row>
    <row r="869" spans="10:12" ht="61.5" customHeight="1" x14ac:dyDescent="0.2">
      <c r="J869" s="10"/>
      <c r="K869" s="10"/>
      <c r="L869" s="23"/>
    </row>
    <row r="870" spans="10:12" ht="61.5" customHeight="1" x14ac:dyDescent="0.2">
      <c r="J870" s="10"/>
      <c r="K870" s="10"/>
      <c r="L870" s="23"/>
    </row>
    <row r="871" spans="10:12" ht="61.5" customHeight="1" x14ac:dyDescent="0.2">
      <c r="J871" s="10"/>
      <c r="K871" s="10"/>
      <c r="L871" s="23"/>
    </row>
    <row r="872" spans="10:12" ht="61.5" customHeight="1" x14ac:dyDescent="0.2">
      <c r="J872" s="10"/>
      <c r="K872" s="10"/>
      <c r="L872" s="23"/>
    </row>
    <row r="873" spans="10:12" ht="61.5" customHeight="1" x14ac:dyDescent="0.2">
      <c r="J873" s="10"/>
      <c r="K873" s="10"/>
      <c r="L873" s="23"/>
    </row>
    <row r="874" spans="10:12" ht="61.5" customHeight="1" x14ac:dyDescent="0.2">
      <c r="J874" s="10"/>
      <c r="K874" s="10"/>
      <c r="L874" s="23"/>
    </row>
    <row r="875" spans="10:12" ht="61.5" customHeight="1" x14ac:dyDescent="0.2">
      <c r="J875" s="10"/>
      <c r="K875" s="10"/>
      <c r="L875" s="23"/>
    </row>
    <row r="876" spans="10:12" ht="61.5" customHeight="1" x14ac:dyDescent="0.2">
      <c r="J876" s="10"/>
      <c r="K876" s="10"/>
      <c r="L876" s="23"/>
    </row>
    <row r="877" spans="10:12" ht="61.5" customHeight="1" x14ac:dyDescent="0.2">
      <c r="J877" s="10"/>
      <c r="K877" s="10"/>
      <c r="L877" s="23"/>
    </row>
    <row r="878" spans="10:12" ht="61.5" customHeight="1" x14ac:dyDescent="0.2">
      <c r="J878" s="10"/>
      <c r="K878" s="10"/>
      <c r="L878" s="23"/>
    </row>
    <row r="879" spans="10:12" ht="61.5" customHeight="1" x14ac:dyDescent="0.2">
      <c r="J879" s="10"/>
      <c r="K879" s="10"/>
      <c r="L879" s="23"/>
    </row>
    <row r="880" spans="10:12" ht="61.5" customHeight="1" x14ac:dyDescent="0.2">
      <c r="J880" s="10"/>
      <c r="K880" s="10"/>
      <c r="L880" s="23"/>
    </row>
    <row r="881" spans="10:12" ht="61.5" customHeight="1" x14ac:dyDescent="0.2">
      <c r="J881" s="10"/>
      <c r="K881" s="10"/>
      <c r="L881" s="23"/>
    </row>
    <row r="882" spans="10:12" ht="61.5" customHeight="1" x14ac:dyDescent="0.2">
      <c r="J882" s="10"/>
      <c r="K882" s="10"/>
      <c r="L882" s="23"/>
    </row>
    <row r="883" spans="10:12" ht="61.5" customHeight="1" x14ac:dyDescent="0.2">
      <c r="J883" s="10"/>
      <c r="K883" s="10"/>
      <c r="L883" s="23"/>
    </row>
    <row r="884" spans="10:12" ht="61.5" customHeight="1" x14ac:dyDescent="0.2">
      <c r="J884" s="10"/>
      <c r="K884" s="10"/>
      <c r="L884" s="23"/>
    </row>
    <row r="885" spans="10:12" ht="61.5" customHeight="1" x14ac:dyDescent="0.2">
      <c r="J885" s="10"/>
      <c r="K885" s="10"/>
      <c r="L885" s="23"/>
    </row>
    <row r="886" spans="10:12" ht="61.5" customHeight="1" x14ac:dyDescent="0.2">
      <c r="J886" s="10"/>
      <c r="K886" s="10"/>
      <c r="L886" s="23"/>
    </row>
    <row r="887" spans="10:12" ht="61.5" customHeight="1" x14ac:dyDescent="0.2">
      <c r="J887" s="10"/>
      <c r="K887" s="10"/>
      <c r="L887" s="23"/>
    </row>
    <row r="888" spans="10:12" ht="61.5" customHeight="1" x14ac:dyDescent="0.2">
      <c r="J888" s="10"/>
      <c r="K888" s="10"/>
      <c r="L888" s="23"/>
    </row>
    <row r="889" spans="10:12" ht="61.5" customHeight="1" x14ac:dyDescent="0.2">
      <c r="J889" s="10"/>
      <c r="K889" s="10"/>
      <c r="L889" s="23"/>
    </row>
    <row r="890" spans="10:12" ht="61.5" customHeight="1" x14ac:dyDescent="0.2">
      <c r="J890" s="10"/>
      <c r="K890" s="10"/>
      <c r="L890" s="23"/>
    </row>
    <row r="891" spans="10:12" ht="61.5" customHeight="1" x14ac:dyDescent="0.2">
      <c r="J891" s="10"/>
      <c r="K891" s="10"/>
      <c r="L891" s="23"/>
    </row>
    <row r="892" spans="10:12" ht="61.5" customHeight="1" x14ac:dyDescent="0.2">
      <c r="J892" s="10"/>
      <c r="K892" s="10"/>
      <c r="L892" s="23"/>
    </row>
    <row r="893" spans="10:12" ht="61.5" customHeight="1" x14ac:dyDescent="0.2">
      <c r="J893" s="10"/>
      <c r="K893" s="10"/>
      <c r="L893" s="23"/>
    </row>
    <row r="894" spans="10:12" ht="61.5" customHeight="1" x14ac:dyDescent="0.2">
      <c r="J894" s="10"/>
      <c r="K894" s="10"/>
      <c r="L894" s="23"/>
    </row>
    <row r="895" spans="10:12" ht="61.5" customHeight="1" x14ac:dyDescent="0.2">
      <c r="J895" s="10"/>
      <c r="K895" s="10"/>
      <c r="L895" s="23"/>
    </row>
    <row r="896" spans="10:12" ht="61.5" customHeight="1" x14ac:dyDescent="0.2">
      <c r="J896" s="10"/>
      <c r="K896" s="10"/>
      <c r="L896" s="23"/>
    </row>
    <row r="897" spans="10:12" ht="61.5" customHeight="1" x14ac:dyDescent="0.2">
      <c r="J897" s="10"/>
      <c r="K897" s="10"/>
      <c r="L897" s="23"/>
    </row>
    <row r="898" spans="10:12" ht="61.5" customHeight="1" x14ac:dyDescent="0.2">
      <c r="J898" s="10"/>
      <c r="K898" s="10"/>
      <c r="L898" s="23"/>
    </row>
    <row r="899" spans="10:12" ht="61.5" customHeight="1" x14ac:dyDescent="0.2">
      <c r="J899" s="10"/>
      <c r="K899" s="10"/>
      <c r="L899" s="23"/>
    </row>
    <row r="900" spans="10:12" ht="61.5" customHeight="1" x14ac:dyDescent="0.2">
      <c r="J900" s="10"/>
      <c r="K900" s="10"/>
      <c r="L900" s="23"/>
    </row>
    <row r="901" spans="10:12" ht="61.5" customHeight="1" x14ac:dyDescent="0.2">
      <c r="J901" s="10"/>
      <c r="K901" s="10"/>
      <c r="L901" s="23"/>
    </row>
    <row r="902" spans="10:12" ht="61.5" customHeight="1" x14ac:dyDescent="0.2">
      <c r="J902" s="10"/>
      <c r="K902" s="10"/>
      <c r="L902" s="23"/>
    </row>
    <row r="903" spans="10:12" ht="61.5" customHeight="1" x14ac:dyDescent="0.2">
      <c r="J903" s="10"/>
      <c r="K903" s="10"/>
      <c r="L903" s="23"/>
    </row>
    <row r="904" spans="10:12" ht="61.5" customHeight="1" x14ac:dyDescent="0.2">
      <c r="J904" s="10"/>
      <c r="K904" s="10"/>
      <c r="L904" s="23"/>
    </row>
    <row r="905" spans="10:12" ht="61.5" customHeight="1" x14ac:dyDescent="0.2">
      <c r="J905" s="10"/>
      <c r="K905" s="10"/>
      <c r="L905" s="23"/>
    </row>
    <row r="906" spans="10:12" ht="61.5" customHeight="1" x14ac:dyDescent="0.2">
      <c r="J906" s="10"/>
      <c r="K906" s="10"/>
      <c r="L906" s="23"/>
    </row>
    <row r="907" spans="10:12" ht="61.5" customHeight="1" x14ac:dyDescent="0.2">
      <c r="J907" s="10"/>
      <c r="K907" s="10"/>
      <c r="L907" s="23"/>
    </row>
    <row r="908" spans="10:12" ht="61.5" customHeight="1" x14ac:dyDescent="0.2">
      <c r="J908" s="10"/>
      <c r="K908" s="10"/>
      <c r="L908" s="23"/>
    </row>
    <row r="909" spans="10:12" ht="61.5" customHeight="1" x14ac:dyDescent="0.2">
      <c r="J909" s="10"/>
      <c r="K909" s="10"/>
      <c r="L909" s="23"/>
    </row>
    <row r="910" spans="10:12" ht="61.5" customHeight="1" x14ac:dyDescent="0.2">
      <c r="J910" s="10"/>
      <c r="K910" s="10"/>
      <c r="L910" s="23"/>
    </row>
    <row r="911" spans="10:12" ht="61.5" customHeight="1" x14ac:dyDescent="0.2">
      <c r="J911" s="10"/>
      <c r="K911" s="10"/>
      <c r="L911" s="23"/>
    </row>
    <row r="912" spans="10:12" ht="61.5" customHeight="1" x14ac:dyDescent="0.2">
      <c r="J912" s="10"/>
      <c r="K912" s="10"/>
      <c r="L912" s="23"/>
    </row>
    <row r="913" spans="10:12" ht="61.5" customHeight="1" x14ac:dyDescent="0.2">
      <c r="J913" s="10"/>
      <c r="K913" s="10"/>
      <c r="L913" s="23"/>
    </row>
    <row r="914" spans="10:12" ht="61.5" customHeight="1" x14ac:dyDescent="0.2">
      <c r="J914" s="10"/>
      <c r="K914" s="10"/>
      <c r="L914" s="23"/>
    </row>
    <row r="915" spans="10:12" ht="61.5" customHeight="1" x14ac:dyDescent="0.2">
      <c r="J915" s="10"/>
      <c r="K915" s="10"/>
      <c r="L915" s="23"/>
    </row>
    <row r="916" spans="10:12" ht="61.5" customHeight="1" x14ac:dyDescent="0.2">
      <c r="J916" s="10"/>
      <c r="K916" s="10"/>
      <c r="L916" s="23"/>
    </row>
    <row r="917" spans="10:12" ht="61.5" customHeight="1" x14ac:dyDescent="0.2">
      <c r="J917" s="10"/>
      <c r="K917" s="10"/>
      <c r="L917" s="23"/>
    </row>
    <row r="918" spans="10:12" ht="61.5" customHeight="1" x14ac:dyDescent="0.2">
      <c r="J918" s="10"/>
      <c r="K918" s="10"/>
      <c r="L918" s="23"/>
    </row>
    <row r="919" spans="10:12" ht="61.5" customHeight="1" x14ac:dyDescent="0.2">
      <c r="J919" s="10"/>
      <c r="K919" s="10"/>
      <c r="L919" s="23"/>
    </row>
    <row r="920" spans="10:12" ht="61.5" customHeight="1" x14ac:dyDescent="0.2">
      <c r="J920" s="10"/>
      <c r="K920" s="10"/>
      <c r="L920" s="23"/>
    </row>
    <row r="921" spans="10:12" ht="61.5" customHeight="1" x14ac:dyDescent="0.2">
      <c r="J921" s="10"/>
      <c r="K921" s="10"/>
      <c r="L921" s="23"/>
    </row>
    <row r="922" spans="10:12" ht="61.5" customHeight="1" x14ac:dyDescent="0.2">
      <c r="J922" s="10"/>
      <c r="K922" s="10"/>
      <c r="L922" s="23"/>
    </row>
    <row r="923" spans="10:12" ht="61.5" customHeight="1" x14ac:dyDescent="0.2">
      <c r="J923" s="10"/>
      <c r="K923" s="10"/>
      <c r="L923" s="23"/>
    </row>
    <row r="924" spans="10:12" ht="61.5" customHeight="1" x14ac:dyDescent="0.2">
      <c r="J924" s="10"/>
      <c r="K924" s="10"/>
      <c r="L924" s="23"/>
    </row>
    <row r="925" spans="10:12" ht="61.5" customHeight="1" x14ac:dyDescent="0.2">
      <c r="J925" s="10"/>
      <c r="K925" s="10"/>
      <c r="L925" s="23"/>
    </row>
    <row r="926" spans="10:12" ht="61.5" customHeight="1" x14ac:dyDescent="0.2">
      <c r="J926" s="10"/>
      <c r="K926" s="10"/>
      <c r="L926" s="23"/>
    </row>
    <row r="927" spans="10:12" ht="61.5" customHeight="1" x14ac:dyDescent="0.2">
      <c r="J927" s="10"/>
      <c r="K927" s="10"/>
      <c r="L927" s="23"/>
    </row>
    <row r="928" spans="10:12" ht="61.5" customHeight="1" x14ac:dyDescent="0.2">
      <c r="J928" s="10"/>
      <c r="K928" s="10"/>
      <c r="L928" s="23"/>
    </row>
    <row r="929" spans="10:12" ht="61.5" customHeight="1" x14ac:dyDescent="0.2">
      <c r="J929" s="10"/>
      <c r="K929" s="10"/>
      <c r="L929" s="23"/>
    </row>
    <row r="930" spans="10:12" ht="61.5" customHeight="1" x14ac:dyDescent="0.2">
      <c r="J930" s="10"/>
      <c r="K930" s="10"/>
      <c r="L930" s="23"/>
    </row>
    <row r="931" spans="10:12" ht="61.5" customHeight="1" x14ac:dyDescent="0.2">
      <c r="J931" s="10"/>
      <c r="K931" s="10"/>
      <c r="L931" s="23"/>
    </row>
    <row r="932" spans="10:12" ht="61.5" customHeight="1" x14ac:dyDescent="0.2">
      <c r="J932" s="10"/>
      <c r="K932" s="10"/>
      <c r="L932" s="23"/>
    </row>
    <row r="933" spans="10:12" ht="61.5" customHeight="1" x14ac:dyDescent="0.2">
      <c r="J933" s="10"/>
      <c r="K933" s="10"/>
      <c r="L933" s="23"/>
    </row>
    <row r="934" spans="10:12" ht="61.5" customHeight="1" x14ac:dyDescent="0.2">
      <c r="J934" s="10"/>
      <c r="K934" s="10"/>
      <c r="L934" s="23"/>
    </row>
    <row r="935" spans="10:12" ht="61.5" customHeight="1" x14ac:dyDescent="0.2">
      <c r="J935" s="10"/>
      <c r="K935" s="10"/>
      <c r="L935" s="23"/>
    </row>
    <row r="936" spans="10:12" ht="61.5" customHeight="1" x14ac:dyDescent="0.2">
      <c r="J936" s="10"/>
      <c r="K936" s="10"/>
      <c r="L936" s="23"/>
    </row>
    <row r="937" spans="10:12" ht="61.5" customHeight="1" x14ac:dyDescent="0.2">
      <c r="J937" s="10"/>
      <c r="K937" s="10"/>
      <c r="L937" s="23"/>
    </row>
    <row r="938" spans="10:12" ht="61.5" customHeight="1" x14ac:dyDescent="0.2">
      <c r="J938" s="10"/>
      <c r="K938" s="10"/>
      <c r="L938" s="23"/>
    </row>
    <row r="939" spans="10:12" ht="61.5" customHeight="1" x14ac:dyDescent="0.2">
      <c r="J939" s="10"/>
      <c r="K939" s="10"/>
      <c r="L939" s="23"/>
    </row>
    <row r="940" spans="10:12" ht="61.5" customHeight="1" x14ac:dyDescent="0.2">
      <c r="J940" s="10"/>
      <c r="K940" s="10"/>
      <c r="L940" s="23"/>
    </row>
    <row r="941" spans="10:12" ht="61.5" customHeight="1" x14ac:dyDescent="0.2">
      <c r="J941" s="10"/>
      <c r="K941" s="10"/>
      <c r="L941" s="23"/>
    </row>
    <row r="942" spans="10:12" ht="61.5" customHeight="1" x14ac:dyDescent="0.2">
      <c r="J942" s="10"/>
      <c r="K942" s="10"/>
      <c r="L942" s="23"/>
    </row>
    <row r="943" spans="10:12" ht="61.5" customHeight="1" x14ac:dyDescent="0.2">
      <c r="J943" s="10"/>
      <c r="K943" s="10"/>
      <c r="L943" s="23"/>
    </row>
    <row r="944" spans="10:12" ht="61.5" customHeight="1" x14ac:dyDescent="0.2">
      <c r="J944" s="10"/>
      <c r="K944" s="10"/>
      <c r="L944" s="23"/>
    </row>
    <row r="945" spans="10:12" ht="61.5" customHeight="1" x14ac:dyDescent="0.2">
      <c r="J945" s="10"/>
      <c r="K945" s="10"/>
      <c r="L945" s="23"/>
    </row>
    <row r="946" spans="10:12" ht="61.5" customHeight="1" x14ac:dyDescent="0.2">
      <c r="J946" s="10"/>
      <c r="K946" s="10"/>
      <c r="L946" s="23"/>
    </row>
    <row r="947" spans="10:12" ht="61.5" customHeight="1" x14ac:dyDescent="0.2">
      <c r="J947" s="10"/>
      <c r="K947" s="10"/>
      <c r="L947" s="23"/>
    </row>
    <row r="948" spans="10:12" ht="61.5" customHeight="1" x14ac:dyDescent="0.2">
      <c r="J948" s="10"/>
      <c r="K948" s="10"/>
      <c r="L948" s="23"/>
    </row>
    <row r="949" spans="10:12" ht="61.5" customHeight="1" x14ac:dyDescent="0.2">
      <c r="J949" s="10"/>
      <c r="K949" s="10"/>
      <c r="L949" s="23"/>
    </row>
    <row r="950" spans="10:12" ht="61.5" customHeight="1" x14ac:dyDescent="0.2">
      <c r="J950" s="10"/>
      <c r="K950" s="10"/>
      <c r="L950" s="23"/>
    </row>
    <row r="951" spans="10:12" ht="61.5" customHeight="1" x14ac:dyDescent="0.2">
      <c r="J951" s="10"/>
      <c r="K951" s="10"/>
      <c r="L951" s="23"/>
    </row>
    <row r="952" spans="10:12" ht="61.5" customHeight="1" x14ac:dyDescent="0.2">
      <c r="J952" s="10"/>
      <c r="K952" s="10"/>
      <c r="L952" s="23"/>
    </row>
    <row r="953" spans="10:12" ht="61.5" customHeight="1" x14ac:dyDescent="0.2">
      <c r="J953" s="10"/>
      <c r="K953" s="10"/>
      <c r="L953" s="23"/>
    </row>
    <row r="954" spans="10:12" ht="61.5" customHeight="1" x14ac:dyDescent="0.2">
      <c r="J954" s="10"/>
      <c r="K954" s="10"/>
      <c r="L954" s="23"/>
    </row>
    <row r="955" spans="10:12" ht="61.5" customHeight="1" x14ac:dyDescent="0.2">
      <c r="J955" s="10"/>
      <c r="K955" s="10"/>
      <c r="L955" s="23"/>
    </row>
    <row r="956" spans="10:12" ht="61.5" customHeight="1" x14ac:dyDescent="0.2">
      <c r="J956" s="10"/>
      <c r="K956" s="10"/>
      <c r="L956" s="23"/>
    </row>
    <row r="957" spans="10:12" ht="61.5" customHeight="1" x14ac:dyDescent="0.2">
      <c r="J957" s="10"/>
      <c r="K957" s="10"/>
      <c r="L957" s="23"/>
    </row>
    <row r="958" spans="10:12" ht="61.5" customHeight="1" x14ac:dyDescent="0.2">
      <c r="J958" s="10"/>
      <c r="K958" s="10"/>
      <c r="L958" s="23"/>
    </row>
    <row r="959" spans="10:12" ht="61.5" customHeight="1" x14ac:dyDescent="0.2">
      <c r="J959" s="10"/>
      <c r="K959" s="10"/>
      <c r="L959" s="23"/>
    </row>
    <row r="960" spans="10:12" ht="61.5" customHeight="1" x14ac:dyDescent="0.2">
      <c r="J960" s="10"/>
      <c r="K960" s="10"/>
      <c r="L960" s="23"/>
    </row>
    <row r="961" spans="10:12" ht="61.5" customHeight="1" x14ac:dyDescent="0.2">
      <c r="J961" s="10"/>
      <c r="K961" s="10"/>
      <c r="L961" s="23"/>
    </row>
    <row r="962" spans="10:12" ht="61.5" customHeight="1" x14ac:dyDescent="0.2">
      <c r="J962" s="10"/>
      <c r="K962" s="10"/>
      <c r="L962" s="23"/>
    </row>
    <row r="963" spans="10:12" ht="61.5" customHeight="1" x14ac:dyDescent="0.2">
      <c r="J963" s="10"/>
      <c r="K963" s="10"/>
      <c r="L963" s="23"/>
    </row>
    <row r="964" spans="10:12" ht="61.5" customHeight="1" x14ac:dyDescent="0.2">
      <c r="J964" s="10"/>
      <c r="K964" s="10"/>
      <c r="L964" s="23"/>
    </row>
    <row r="965" spans="10:12" ht="61.5" customHeight="1" x14ac:dyDescent="0.2">
      <c r="J965" s="10"/>
      <c r="K965" s="10"/>
      <c r="L965" s="23"/>
    </row>
    <row r="966" spans="10:12" ht="61.5" customHeight="1" x14ac:dyDescent="0.2">
      <c r="J966" s="10"/>
      <c r="K966" s="10"/>
      <c r="L966" s="23"/>
    </row>
    <row r="967" spans="10:12" ht="61.5" customHeight="1" x14ac:dyDescent="0.2">
      <c r="J967" s="10"/>
      <c r="K967" s="10"/>
      <c r="L967" s="23"/>
    </row>
    <row r="968" spans="10:12" ht="61.5" customHeight="1" x14ac:dyDescent="0.2">
      <c r="J968" s="10"/>
      <c r="K968" s="10"/>
      <c r="L968" s="23"/>
    </row>
    <row r="969" spans="10:12" ht="61.5" customHeight="1" x14ac:dyDescent="0.2">
      <c r="J969" s="10"/>
      <c r="K969" s="10"/>
      <c r="L969" s="23"/>
    </row>
    <row r="970" spans="10:12" ht="61.5" customHeight="1" x14ac:dyDescent="0.2">
      <c r="J970" s="10"/>
      <c r="K970" s="10"/>
      <c r="L970" s="23"/>
    </row>
    <row r="971" spans="10:12" ht="61.5" customHeight="1" x14ac:dyDescent="0.2">
      <c r="J971" s="10"/>
      <c r="K971" s="10"/>
      <c r="L971" s="23"/>
    </row>
    <row r="972" spans="10:12" ht="61.5" customHeight="1" x14ac:dyDescent="0.2">
      <c r="J972" s="10"/>
      <c r="K972" s="10"/>
      <c r="L972" s="23"/>
    </row>
    <row r="973" spans="10:12" ht="61.5" customHeight="1" x14ac:dyDescent="0.2">
      <c r="J973" s="10"/>
      <c r="K973" s="10"/>
      <c r="L973" s="23"/>
    </row>
    <row r="974" spans="10:12" ht="61.5" customHeight="1" x14ac:dyDescent="0.2">
      <c r="J974" s="10"/>
      <c r="K974" s="10"/>
      <c r="L974" s="23"/>
    </row>
    <row r="975" spans="10:12" ht="61.5" customHeight="1" x14ac:dyDescent="0.2">
      <c r="J975" s="10"/>
      <c r="K975" s="10"/>
      <c r="L975" s="23"/>
    </row>
    <row r="976" spans="10:12" ht="61.5" customHeight="1" x14ac:dyDescent="0.2">
      <c r="J976" s="10"/>
      <c r="K976" s="10"/>
      <c r="L976" s="23"/>
    </row>
    <row r="977" spans="10:12" ht="61.5" customHeight="1" x14ac:dyDescent="0.2">
      <c r="J977" s="10"/>
      <c r="K977" s="10"/>
      <c r="L977" s="23"/>
    </row>
    <row r="978" spans="10:12" ht="61.5" customHeight="1" x14ac:dyDescent="0.2">
      <c r="J978" s="10"/>
      <c r="K978" s="10"/>
      <c r="L978" s="23"/>
    </row>
    <row r="979" spans="10:12" ht="61.5" customHeight="1" x14ac:dyDescent="0.2">
      <c r="J979" s="10"/>
      <c r="K979" s="10"/>
      <c r="L979" s="23"/>
    </row>
    <row r="980" spans="10:12" ht="61.5" customHeight="1" x14ac:dyDescent="0.2">
      <c r="J980" s="10"/>
      <c r="K980" s="10"/>
      <c r="L980" s="23"/>
    </row>
    <row r="981" spans="10:12" ht="61.5" customHeight="1" x14ac:dyDescent="0.2">
      <c r="J981" s="10"/>
      <c r="K981" s="10"/>
      <c r="L981" s="23"/>
    </row>
    <row r="982" spans="10:12" ht="61.5" customHeight="1" x14ac:dyDescent="0.2">
      <c r="J982" s="10"/>
      <c r="K982" s="10"/>
      <c r="L982" s="23"/>
    </row>
    <row r="983" spans="10:12" ht="61.5" customHeight="1" x14ac:dyDescent="0.2">
      <c r="J983" s="10"/>
      <c r="K983" s="10"/>
      <c r="L983" s="23"/>
    </row>
    <row r="984" spans="10:12" ht="61.5" customHeight="1" x14ac:dyDescent="0.2">
      <c r="J984" s="10"/>
      <c r="K984" s="10"/>
      <c r="L984" s="23"/>
    </row>
    <row r="985" spans="10:12" ht="61.5" customHeight="1" x14ac:dyDescent="0.2">
      <c r="J985" s="10"/>
      <c r="K985" s="10"/>
      <c r="L985" s="23"/>
    </row>
    <row r="986" spans="10:12" ht="61.5" customHeight="1" x14ac:dyDescent="0.2">
      <c r="J986" s="10"/>
      <c r="K986" s="10"/>
      <c r="L986" s="23"/>
    </row>
    <row r="987" spans="10:12" ht="61.5" customHeight="1" x14ac:dyDescent="0.2">
      <c r="J987" s="10"/>
      <c r="K987" s="10"/>
      <c r="L987" s="23"/>
    </row>
    <row r="988" spans="10:12" ht="61.5" customHeight="1" x14ac:dyDescent="0.2">
      <c r="J988" s="10"/>
      <c r="K988" s="10"/>
      <c r="L988" s="23"/>
    </row>
    <row r="989" spans="10:12" ht="61.5" customHeight="1" x14ac:dyDescent="0.2">
      <c r="J989" s="10"/>
      <c r="K989" s="10"/>
      <c r="L989" s="23"/>
    </row>
    <row r="990" spans="10:12" ht="61.5" customHeight="1" x14ac:dyDescent="0.2">
      <c r="J990" s="10"/>
      <c r="K990" s="10"/>
      <c r="L990" s="23"/>
    </row>
    <row r="991" spans="10:12" ht="61.5" customHeight="1" x14ac:dyDescent="0.2">
      <c r="J991" s="10"/>
      <c r="K991" s="10"/>
      <c r="L991" s="23"/>
    </row>
    <row r="992" spans="10:12" ht="61.5" customHeight="1" x14ac:dyDescent="0.2">
      <c r="J992" s="10"/>
      <c r="K992" s="10"/>
      <c r="L992" s="23"/>
    </row>
    <row r="993" spans="10:12" ht="61.5" customHeight="1" x14ac:dyDescent="0.2">
      <c r="J993" s="10"/>
      <c r="K993" s="10"/>
      <c r="L993" s="23"/>
    </row>
    <row r="994" spans="10:12" ht="61.5" customHeight="1" x14ac:dyDescent="0.2">
      <c r="J994" s="10"/>
      <c r="K994" s="10"/>
      <c r="L994" s="23"/>
    </row>
    <row r="995" spans="10:12" ht="61.5" customHeight="1" x14ac:dyDescent="0.2">
      <c r="J995" s="10"/>
      <c r="K995" s="10"/>
      <c r="L995" s="23"/>
    </row>
    <row r="996" spans="10:12" ht="61.5" customHeight="1" x14ac:dyDescent="0.2">
      <c r="J996" s="10"/>
      <c r="K996" s="10"/>
      <c r="L996" s="23"/>
    </row>
    <row r="997" spans="10:12" ht="61.5" customHeight="1" x14ac:dyDescent="0.2">
      <c r="J997" s="10"/>
      <c r="K997" s="10"/>
      <c r="L997" s="23"/>
    </row>
    <row r="998" spans="10:12" ht="61.5" customHeight="1" x14ac:dyDescent="0.2">
      <c r="J998" s="10"/>
      <c r="K998" s="10"/>
      <c r="L998" s="23"/>
    </row>
    <row r="999" spans="10:12" ht="61.5" customHeight="1" x14ac:dyDescent="0.2">
      <c r="J999" s="10"/>
      <c r="K999" s="10"/>
      <c r="L999" s="23"/>
    </row>
    <row r="1000" spans="10:12" ht="61.5" customHeight="1" x14ac:dyDescent="0.2">
      <c r="J1000" s="10"/>
      <c r="K1000" s="10"/>
      <c r="L1000" s="23"/>
    </row>
    <row r="1001" spans="10:12" ht="61.5" customHeight="1" x14ac:dyDescent="0.2">
      <c r="J1001" s="10"/>
      <c r="K1001" s="10"/>
      <c r="L1001" s="23"/>
    </row>
    <row r="1002" spans="10:12" ht="61.5" customHeight="1" x14ac:dyDescent="0.2">
      <c r="J1002" s="10"/>
      <c r="K1002" s="10"/>
      <c r="L1002" s="23"/>
    </row>
    <row r="1003" spans="10:12" ht="61.5" customHeight="1" x14ac:dyDescent="0.2">
      <c r="J1003" s="10"/>
      <c r="K1003" s="10"/>
      <c r="L1003" s="23"/>
    </row>
    <row r="1004" spans="10:12" ht="61.5" customHeight="1" x14ac:dyDescent="0.2">
      <c r="J1004" s="10"/>
      <c r="K1004" s="10"/>
      <c r="L1004" s="23"/>
    </row>
    <row r="1005" spans="10:12" ht="61.5" customHeight="1" x14ac:dyDescent="0.2">
      <c r="J1005" s="10"/>
      <c r="K1005" s="10"/>
      <c r="L1005" s="23"/>
    </row>
    <row r="1006" spans="10:12" ht="61.5" customHeight="1" x14ac:dyDescent="0.2">
      <c r="J1006" s="10"/>
      <c r="K1006" s="10"/>
      <c r="L1006" s="23"/>
    </row>
    <row r="1007" spans="10:12" ht="61.5" customHeight="1" x14ac:dyDescent="0.2">
      <c r="J1007" s="10"/>
      <c r="K1007" s="10"/>
      <c r="L1007" s="23"/>
    </row>
    <row r="1008" spans="10:12" ht="61.5" customHeight="1" x14ac:dyDescent="0.2">
      <c r="J1008" s="10"/>
      <c r="K1008" s="10"/>
      <c r="L1008" s="23"/>
    </row>
    <row r="1009" spans="10:12" ht="61.5" customHeight="1" x14ac:dyDescent="0.2">
      <c r="J1009" s="10"/>
      <c r="K1009" s="10"/>
      <c r="L1009" s="23"/>
    </row>
    <row r="1010" spans="10:12" ht="61.5" customHeight="1" x14ac:dyDescent="0.2">
      <c r="J1010" s="10"/>
      <c r="K1010" s="10"/>
      <c r="L1010" s="23"/>
    </row>
    <row r="1011" spans="10:12" ht="61.5" customHeight="1" x14ac:dyDescent="0.2">
      <c r="J1011" s="10"/>
      <c r="K1011" s="10"/>
      <c r="L1011" s="23"/>
    </row>
    <row r="1012" spans="10:12" ht="61.5" customHeight="1" x14ac:dyDescent="0.2">
      <c r="J1012" s="10"/>
      <c r="K1012" s="10"/>
      <c r="L1012" s="23"/>
    </row>
    <row r="1013" spans="10:12" ht="61.5" customHeight="1" x14ac:dyDescent="0.2">
      <c r="J1013" s="10"/>
      <c r="K1013" s="10"/>
      <c r="L1013" s="23"/>
    </row>
    <row r="1014" spans="10:12" ht="61.5" customHeight="1" x14ac:dyDescent="0.2">
      <c r="J1014" s="10"/>
      <c r="K1014" s="10"/>
      <c r="L1014" s="23"/>
    </row>
    <row r="1015" spans="10:12" ht="61.5" customHeight="1" x14ac:dyDescent="0.2">
      <c r="J1015" s="10"/>
      <c r="K1015" s="10"/>
      <c r="L1015" s="23"/>
    </row>
    <row r="1016" spans="10:12" ht="61.5" customHeight="1" x14ac:dyDescent="0.2">
      <c r="J1016" s="10"/>
      <c r="K1016" s="10"/>
      <c r="L1016" s="23"/>
    </row>
    <row r="1017" spans="10:12" ht="61.5" customHeight="1" x14ac:dyDescent="0.2">
      <c r="J1017" s="10"/>
      <c r="K1017" s="10"/>
      <c r="L1017" s="23"/>
    </row>
    <row r="1018" spans="10:12" ht="61.5" customHeight="1" x14ac:dyDescent="0.2">
      <c r="J1018" s="10"/>
      <c r="K1018" s="10"/>
      <c r="L1018" s="23"/>
    </row>
    <row r="1019" spans="10:12" ht="61.5" customHeight="1" x14ac:dyDescent="0.2">
      <c r="J1019" s="10"/>
      <c r="K1019" s="10"/>
      <c r="L1019" s="23"/>
    </row>
    <row r="1020" spans="10:12" ht="61.5" customHeight="1" x14ac:dyDescent="0.2">
      <c r="J1020" s="10"/>
      <c r="K1020" s="10"/>
      <c r="L1020" s="23"/>
    </row>
    <row r="1021" spans="10:12" ht="61.5" customHeight="1" x14ac:dyDescent="0.2">
      <c r="J1021" s="10"/>
      <c r="K1021" s="10"/>
      <c r="L1021" s="23"/>
    </row>
    <row r="1022" spans="10:12" ht="61.5" customHeight="1" x14ac:dyDescent="0.2">
      <c r="J1022" s="10"/>
      <c r="K1022" s="10"/>
      <c r="L1022" s="23"/>
    </row>
    <row r="1023" spans="10:12" ht="61.5" customHeight="1" x14ac:dyDescent="0.2">
      <c r="J1023" s="10"/>
      <c r="K1023" s="10"/>
      <c r="L1023" s="23"/>
    </row>
    <row r="1024" spans="10:12" ht="61.5" customHeight="1" x14ac:dyDescent="0.2">
      <c r="J1024" s="10"/>
      <c r="K1024" s="10"/>
      <c r="L1024" s="23"/>
    </row>
    <row r="1025" spans="10:12" ht="61.5" customHeight="1" x14ac:dyDescent="0.2">
      <c r="J1025" s="10"/>
      <c r="K1025" s="10"/>
      <c r="L1025" s="23"/>
    </row>
    <row r="1026" spans="10:12" ht="61.5" customHeight="1" x14ac:dyDescent="0.2">
      <c r="J1026" s="10"/>
      <c r="K1026" s="10"/>
      <c r="L1026" s="23"/>
    </row>
    <row r="1027" spans="10:12" ht="61.5" customHeight="1" x14ac:dyDescent="0.2">
      <c r="J1027" s="10"/>
      <c r="K1027" s="10"/>
      <c r="L1027" s="23"/>
    </row>
    <row r="1028" spans="10:12" ht="61.5" customHeight="1" x14ac:dyDescent="0.2">
      <c r="J1028" s="10"/>
      <c r="K1028" s="10"/>
      <c r="L1028" s="23"/>
    </row>
    <row r="1029" spans="10:12" ht="61.5" customHeight="1" x14ac:dyDescent="0.2">
      <c r="J1029" s="10"/>
      <c r="K1029" s="10"/>
      <c r="L1029" s="23"/>
    </row>
    <row r="1030" spans="10:12" ht="61.5" customHeight="1" x14ac:dyDescent="0.2">
      <c r="J1030" s="10"/>
      <c r="K1030" s="10"/>
      <c r="L1030" s="23"/>
    </row>
    <row r="1031" spans="10:12" ht="61.5" customHeight="1" x14ac:dyDescent="0.2">
      <c r="J1031" s="10"/>
      <c r="K1031" s="10"/>
      <c r="L1031" s="23"/>
    </row>
    <row r="1032" spans="10:12" ht="61.5" customHeight="1" x14ac:dyDescent="0.2">
      <c r="J1032" s="10"/>
      <c r="K1032" s="10"/>
      <c r="L1032" s="23"/>
    </row>
    <row r="1033" spans="10:12" ht="61.5" customHeight="1" x14ac:dyDescent="0.2">
      <c r="J1033" s="10"/>
      <c r="K1033" s="10"/>
      <c r="L1033" s="23"/>
    </row>
    <row r="1034" spans="10:12" ht="61.5" customHeight="1" x14ac:dyDescent="0.2">
      <c r="J1034" s="10"/>
      <c r="K1034" s="10"/>
      <c r="L1034" s="23"/>
    </row>
    <row r="1035" spans="10:12" ht="61.5" customHeight="1" x14ac:dyDescent="0.2">
      <c r="J1035" s="10"/>
      <c r="K1035" s="10"/>
      <c r="L1035" s="23"/>
    </row>
    <row r="1036" spans="10:12" ht="61.5" customHeight="1" x14ac:dyDescent="0.2">
      <c r="J1036" s="10"/>
      <c r="K1036" s="10"/>
      <c r="L1036" s="23"/>
    </row>
    <row r="1037" spans="10:12" ht="61.5" customHeight="1" x14ac:dyDescent="0.2">
      <c r="J1037" s="10"/>
      <c r="K1037" s="10"/>
      <c r="L1037" s="23"/>
    </row>
    <row r="1038" spans="10:12" ht="61.5" customHeight="1" x14ac:dyDescent="0.2">
      <c r="J1038" s="10"/>
      <c r="K1038" s="10"/>
      <c r="L1038" s="23"/>
    </row>
    <row r="1039" spans="10:12" ht="61.5" customHeight="1" x14ac:dyDescent="0.2">
      <c r="J1039" s="10"/>
      <c r="K1039" s="10"/>
      <c r="L1039" s="23"/>
    </row>
    <row r="1040" spans="10:12" ht="61.5" customHeight="1" x14ac:dyDescent="0.2">
      <c r="J1040" s="10"/>
      <c r="K1040" s="10"/>
      <c r="L1040" s="23"/>
    </row>
    <row r="1041" spans="10:12" ht="61.5" customHeight="1" x14ac:dyDescent="0.2">
      <c r="J1041" s="10"/>
      <c r="K1041" s="10"/>
      <c r="L1041" s="23"/>
    </row>
    <row r="1042" spans="10:12" ht="61.5" customHeight="1" x14ac:dyDescent="0.2">
      <c r="J1042" s="10"/>
      <c r="K1042" s="10"/>
      <c r="L1042" s="23"/>
    </row>
    <row r="1043" spans="10:12" ht="61.5" customHeight="1" x14ac:dyDescent="0.2">
      <c r="J1043" s="10"/>
      <c r="K1043" s="10"/>
      <c r="L1043" s="23"/>
    </row>
    <row r="1044" spans="10:12" ht="61.5" customHeight="1" x14ac:dyDescent="0.2">
      <c r="J1044" s="10"/>
      <c r="K1044" s="10"/>
      <c r="L1044" s="23"/>
    </row>
    <row r="1045" spans="10:12" ht="61.5" customHeight="1" x14ac:dyDescent="0.2">
      <c r="J1045" s="10"/>
      <c r="K1045" s="10"/>
      <c r="L1045" s="23"/>
    </row>
    <row r="1046" spans="10:12" ht="61.5" customHeight="1" x14ac:dyDescent="0.2">
      <c r="J1046" s="10"/>
      <c r="K1046" s="10"/>
      <c r="L1046" s="23"/>
    </row>
    <row r="1047" spans="10:12" ht="61.5" customHeight="1" x14ac:dyDescent="0.2">
      <c r="J1047" s="10"/>
      <c r="K1047" s="10"/>
      <c r="L1047" s="23"/>
    </row>
    <row r="1048" spans="10:12" ht="61.5" customHeight="1" x14ac:dyDescent="0.2">
      <c r="J1048" s="10"/>
      <c r="K1048" s="10"/>
      <c r="L1048" s="23"/>
    </row>
    <row r="1049" spans="10:12" ht="61.5" customHeight="1" x14ac:dyDescent="0.2">
      <c r="J1049" s="10"/>
      <c r="K1049" s="10"/>
      <c r="L1049" s="23"/>
    </row>
    <row r="1050" spans="10:12" ht="61.5" customHeight="1" x14ac:dyDescent="0.2">
      <c r="J1050" s="10"/>
      <c r="K1050" s="10"/>
      <c r="L1050" s="23"/>
    </row>
    <row r="1051" spans="10:12" ht="61.5" customHeight="1" x14ac:dyDescent="0.2">
      <c r="J1051" s="10"/>
      <c r="K1051" s="10"/>
      <c r="L1051" s="23"/>
    </row>
    <row r="1052" spans="10:12" ht="61.5" customHeight="1" x14ac:dyDescent="0.2">
      <c r="J1052" s="10"/>
      <c r="K1052" s="10"/>
      <c r="L1052" s="23"/>
    </row>
    <row r="1053" spans="10:12" ht="61.5" customHeight="1" x14ac:dyDescent="0.2">
      <c r="J1053" s="10"/>
      <c r="K1053" s="10"/>
      <c r="L1053" s="23"/>
    </row>
    <row r="1054" spans="10:12" ht="61.5" customHeight="1" x14ac:dyDescent="0.2">
      <c r="J1054" s="10"/>
      <c r="K1054" s="10"/>
      <c r="L1054" s="23"/>
    </row>
    <row r="1055" spans="10:12" ht="61.5" customHeight="1" x14ac:dyDescent="0.2">
      <c r="J1055" s="10"/>
      <c r="K1055" s="10"/>
      <c r="L1055" s="23"/>
    </row>
    <row r="1056" spans="10:12" ht="61.5" customHeight="1" x14ac:dyDescent="0.2">
      <c r="J1056" s="10"/>
      <c r="K1056" s="10"/>
      <c r="L1056" s="23"/>
    </row>
    <row r="1057" spans="10:12" ht="61.5" customHeight="1" x14ac:dyDescent="0.2">
      <c r="J1057" s="10"/>
      <c r="K1057" s="10"/>
      <c r="L1057" s="23"/>
    </row>
    <row r="1058" spans="10:12" ht="61.5" customHeight="1" x14ac:dyDescent="0.2">
      <c r="J1058" s="10"/>
      <c r="K1058" s="10"/>
      <c r="L1058" s="23"/>
    </row>
    <row r="1059" spans="10:12" ht="61.5" customHeight="1" x14ac:dyDescent="0.2">
      <c r="J1059" s="10"/>
      <c r="K1059" s="10"/>
      <c r="L1059" s="23"/>
    </row>
    <row r="1060" spans="10:12" ht="61.5" customHeight="1" x14ac:dyDescent="0.2">
      <c r="J1060" s="10"/>
      <c r="K1060" s="10"/>
      <c r="L1060" s="23"/>
    </row>
    <row r="1061" spans="10:12" ht="61.5" customHeight="1" x14ac:dyDescent="0.2">
      <c r="J1061" s="10"/>
      <c r="K1061" s="10"/>
      <c r="L1061" s="23"/>
    </row>
    <row r="1062" spans="10:12" ht="61.5" customHeight="1" x14ac:dyDescent="0.2">
      <c r="J1062" s="10"/>
      <c r="K1062" s="10"/>
      <c r="L1062" s="23"/>
    </row>
    <row r="1063" spans="10:12" ht="61.5" customHeight="1" x14ac:dyDescent="0.2">
      <c r="J1063" s="10"/>
      <c r="K1063" s="10"/>
      <c r="L1063" s="23"/>
    </row>
    <row r="1064" spans="10:12" ht="61.5" customHeight="1" x14ac:dyDescent="0.2">
      <c r="J1064" s="10"/>
      <c r="K1064" s="10"/>
      <c r="L1064" s="23"/>
    </row>
    <row r="1065" spans="10:12" ht="61.5" customHeight="1" x14ac:dyDescent="0.2">
      <c r="J1065" s="10"/>
      <c r="K1065" s="10"/>
      <c r="L1065" s="23"/>
    </row>
    <row r="1066" spans="10:12" ht="61.5" customHeight="1" x14ac:dyDescent="0.2">
      <c r="J1066" s="10"/>
      <c r="K1066" s="10"/>
      <c r="L1066" s="23"/>
    </row>
    <row r="1067" spans="10:12" ht="61.5" customHeight="1" x14ac:dyDescent="0.2">
      <c r="J1067" s="10"/>
      <c r="K1067" s="10"/>
      <c r="L1067" s="23"/>
    </row>
    <row r="1068" spans="10:12" ht="61.5" customHeight="1" x14ac:dyDescent="0.2">
      <c r="J1068" s="10"/>
      <c r="K1068" s="10"/>
      <c r="L1068" s="23"/>
    </row>
    <row r="1069" spans="10:12" ht="61.5" customHeight="1" x14ac:dyDescent="0.2">
      <c r="J1069" s="10"/>
      <c r="K1069" s="10"/>
      <c r="L1069" s="23"/>
    </row>
    <row r="1070" spans="10:12" ht="61.5" customHeight="1" x14ac:dyDescent="0.2">
      <c r="J1070" s="10"/>
      <c r="K1070" s="10"/>
      <c r="L1070" s="23"/>
    </row>
    <row r="1071" spans="10:12" ht="61.5" customHeight="1" x14ac:dyDescent="0.2">
      <c r="J1071" s="10"/>
      <c r="K1071" s="10"/>
      <c r="L1071" s="23"/>
    </row>
    <row r="1072" spans="10:12" ht="61.5" customHeight="1" x14ac:dyDescent="0.2">
      <c r="J1072" s="10"/>
      <c r="K1072" s="10"/>
      <c r="L1072" s="23"/>
    </row>
    <row r="1073" spans="10:12" ht="61.5" customHeight="1" x14ac:dyDescent="0.2">
      <c r="J1073" s="10"/>
      <c r="K1073" s="10"/>
      <c r="L1073" s="23"/>
    </row>
    <row r="1074" spans="10:12" ht="61.5" customHeight="1" x14ac:dyDescent="0.2">
      <c r="J1074" s="10"/>
      <c r="K1074" s="10"/>
      <c r="L1074" s="23"/>
    </row>
    <row r="1075" spans="10:12" ht="61.5" customHeight="1" x14ac:dyDescent="0.2">
      <c r="J1075" s="10"/>
      <c r="K1075" s="10"/>
      <c r="L1075" s="23"/>
    </row>
    <row r="1076" spans="10:12" ht="61.5" customHeight="1" x14ac:dyDescent="0.2">
      <c r="J1076" s="10"/>
      <c r="K1076" s="10"/>
      <c r="L1076" s="23"/>
    </row>
    <row r="1077" spans="10:12" ht="61.5" customHeight="1" x14ac:dyDescent="0.2">
      <c r="J1077" s="10"/>
      <c r="K1077" s="10"/>
      <c r="L1077" s="23"/>
    </row>
    <row r="1078" spans="10:12" ht="61.5" customHeight="1" x14ac:dyDescent="0.2">
      <c r="J1078" s="10"/>
      <c r="K1078" s="10"/>
      <c r="L1078" s="23"/>
    </row>
    <row r="1079" spans="10:12" ht="61.5" customHeight="1" x14ac:dyDescent="0.2">
      <c r="J1079" s="10"/>
      <c r="K1079" s="10"/>
      <c r="L1079" s="23"/>
    </row>
    <row r="1080" spans="10:12" ht="61.5" customHeight="1" x14ac:dyDescent="0.2">
      <c r="J1080" s="10"/>
      <c r="K1080" s="10"/>
      <c r="L1080" s="23"/>
    </row>
    <row r="1081" spans="10:12" ht="61.5" customHeight="1" x14ac:dyDescent="0.2">
      <c r="J1081" s="10"/>
      <c r="K1081" s="10"/>
      <c r="L1081" s="23"/>
    </row>
    <row r="1082" spans="10:12" ht="61.5" customHeight="1" x14ac:dyDescent="0.2">
      <c r="J1082" s="10"/>
      <c r="K1082" s="10"/>
      <c r="L1082" s="23"/>
    </row>
    <row r="1083" spans="10:12" ht="61.5" customHeight="1" x14ac:dyDescent="0.2">
      <c r="J1083" s="10"/>
      <c r="K1083" s="10"/>
      <c r="L1083" s="23"/>
    </row>
    <row r="1084" spans="10:12" ht="61.5" customHeight="1" x14ac:dyDescent="0.2">
      <c r="J1084" s="10"/>
      <c r="K1084" s="10"/>
      <c r="L1084" s="23"/>
    </row>
    <row r="1085" spans="10:12" ht="61.5" customHeight="1" x14ac:dyDescent="0.2">
      <c r="J1085" s="10"/>
      <c r="K1085" s="10"/>
      <c r="L1085" s="23"/>
    </row>
    <row r="1086" spans="10:12" ht="61.5" customHeight="1" x14ac:dyDescent="0.2">
      <c r="J1086" s="10"/>
      <c r="K1086" s="10"/>
      <c r="L1086" s="23"/>
    </row>
    <row r="1087" spans="10:12" ht="61.5" customHeight="1" x14ac:dyDescent="0.2">
      <c r="J1087" s="10"/>
      <c r="K1087" s="10"/>
      <c r="L1087" s="23"/>
    </row>
    <row r="1088" spans="10:12" ht="61.5" customHeight="1" x14ac:dyDescent="0.2">
      <c r="J1088" s="10"/>
      <c r="K1088" s="10"/>
      <c r="L1088" s="23"/>
    </row>
    <row r="1089" spans="10:12" ht="61.5" customHeight="1" x14ac:dyDescent="0.2">
      <c r="J1089" s="10"/>
      <c r="K1089" s="10"/>
      <c r="L1089" s="23"/>
    </row>
    <row r="1090" spans="10:12" ht="61.5" customHeight="1" x14ac:dyDescent="0.2">
      <c r="J1090" s="10"/>
      <c r="K1090" s="10"/>
      <c r="L1090" s="23"/>
    </row>
    <row r="1091" spans="10:12" ht="61.5" customHeight="1" x14ac:dyDescent="0.2">
      <c r="J1091" s="10"/>
      <c r="K1091" s="10"/>
      <c r="L1091" s="23"/>
    </row>
    <row r="1092" spans="10:12" ht="61.5" customHeight="1" x14ac:dyDescent="0.2">
      <c r="J1092" s="10"/>
      <c r="K1092" s="10"/>
      <c r="L1092" s="23"/>
    </row>
    <row r="1093" spans="10:12" ht="61.5" customHeight="1" x14ac:dyDescent="0.2">
      <c r="J1093" s="10"/>
      <c r="K1093" s="10"/>
      <c r="L1093" s="23"/>
    </row>
    <row r="1094" spans="10:12" ht="61.5" customHeight="1" x14ac:dyDescent="0.2">
      <c r="J1094" s="10"/>
      <c r="K1094" s="10"/>
      <c r="L1094" s="23"/>
    </row>
    <row r="1095" spans="10:12" ht="61.5" customHeight="1" x14ac:dyDescent="0.2">
      <c r="J1095" s="10"/>
      <c r="K1095" s="10"/>
      <c r="L1095" s="23"/>
    </row>
    <row r="1096" spans="10:12" ht="61.5" customHeight="1" x14ac:dyDescent="0.2">
      <c r="J1096" s="10"/>
      <c r="K1096" s="10"/>
      <c r="L1096" s="23"/>
    </row>
    <row r="1097" spans="10:12" ht="61.5" customHeight="1" x14ac:dyDescent="0.2">
      <c r="J1097" s="10"/>
      <c r="K1097" s="10"/>
      <c r="L1097" s="23"/>
    </row>
    <row r="1098" spans="10:12" ht="61.5" customHeight="1" x14ac:dyDescent="0.2">
      <c r="J1098" s="10"/>
      <c r="K1098" s="10"/>
      <c r="L1098" s="23"/>
    </row>
    <row r="1099" spans="10:12" ht="61.5" customHeight="1" x14ac:dyDescent="0.2">
      <c r="J1099" s="10"/>
      <c r="K1099" s="10"/>
      <c r="L1099" s="23"/>
    </row>
    <row r="1100" spans="10:12" ht="61.5" customHeight="1" x14ac:dyDescent="0.2">
      <c r="J1100" s="10"/>
      <c r="K1100" s="10"/>
      <c r="L1100" s="23"/>
    </row>
    <row r="1101" spans="10:12" ht="61.5" customHeight="1" x14ac:dyDescent="0.2">
      <c r="J1101" s="10"/>
      <c r="K1101" s="10"/>
      <c r="L1101" s="23"/>
    </row>
    <row r="1102" spans="10:12" ht="61.5" customHeight="1" x14ac:dyDescent="0.2">
      <c r="J1102" s="10"/>
      <c r="K1102" s="10"/>
      <c r="L1102" s="23"/>
    </row>
    <row r="1103" spans="10:12" ht="61.5" customHeight="1" x14ac:dyDescent="0.2">
      <c r="J1103" s="10"/>
      <c r="K1103" s="10"/>
      <c r="L1103" s="23"/>
    </row>
    <row r="1104" spans="10:12" ht="61.5" customHeight="1" x14ac:dyDescent="0.2">
      <c r="J1104" s="10"/>
      <c r="K1104" s="10"/>
      <c r="L1104" s="23"/>
    </row>
    <row r="1105" spans="10:12" ht="61.5" customHeight="1" x14ac:dyDescent="0.2">
      <c r="J1105" s="10"/>
      <c r="K1105" s="10"/>
      <c r="L1105" s="23"/>
    </row>
    <row r="1106" spans="10:12" ht="61.5" customHeight="1" x14ac:dyDescent="0.2">
      <c r="J1106" s="10"/>
      <c r="K1106" s="10"/>
      <c r="L1106" s="23"/>
    </row>
    <row r="1107" spans="10:12" ht="61.5" customHeight="1" x14ac:dyDescent="0.2">
      <c r="J1107" s="10"/>
      <c r="K1107" s="10"/>
      <c r="L1107" s="23"/>
    </row>
    <row r="1108" spans="10:12" ht="61.5" customHeight="1" x14ac:dyDescent="0.2">
      <c r="J1108" s="10"/>
      <c r="K1108" s="10"/>
      <c r="L1108" s="23"/>
    </row>
    <row r="1109" spans="10:12" ht="61.5" customHeight="1" x14ac:dyDescent="0.2">
      <c r="J1109" s="10"/>
      <c r="K1109" s="10"/>
      <c r="L1109" s="23"/>
    </row>
    <row r="1110" spans="10:12" ht="61.5" customHeight="1" x14ac:dyDescent="0.2">
      <c r="J1110" s="10"/>
      <c r="K1110" s="10"/>
      <c r="L1110" s="23"/>
    </row>
    <row r="1111" spans="10:12" ht="61.5" customHeight="1" x14ac:dyDescent="0.2">
      <c r="J1111" s="10"/>
      <c r="K1111" s="10"/>
      <c r="L1111" s="23"/>
    </row>
    <row r="1112" spans="10:12" ht="61.5" customHeight="1" x14ac:dyDescent="0.2">
      <c r="J1112" s="10"/>
      <c r="K1112" s="10"/>
      <c r="L1112" s="23"/>
    </row>
    <row r="1113" spans="10:12" ht="61.5" customHeight="1" x14ac:dyDescent="0.2">
      <c r="J1113" s="10"/>
      <c r="K1113" s="10"/>
      <c r="L1113" s="23"/>
    </row>
    <row r="1114" spans="10:12" ht="61.5" customHeight="1" x14ac:dyDescent="0.2">
      <c r="J1114" s="10"/>
      <c r="K1114" s="10"/>
      <c r="L1114" s="23"/>
    </row>
    <row r="1115" spans="10:12" ht="61.5" customHeight="1" x14ac:dyDescent="0.2">
      <c r="J1115" s="10"/>
      <c r="K1115" s="10"/>
      <c r="L1115" s="23"/>
    </row>
    <row r="1116" spans="10:12" ht="61.5" customHeight="1" x14ac:dyDescent="0.2">
      <c r="J1116" s="10"/>
      <c r="K1116" s="10"/>
      <c r="L1116" s="23"/>
    </row>
    <row r="1117" spans="10:12" ht="61.5" customHeight="1" x14ac:dyDescent="0.2">
      <c r="J1117" s="10"/>
      <c r="K1117" s="10"/>
      <c r="L1117" s="23"/>
    </row>
    <row r="1118" spans="10:12" ht="61.5" customHeight="1" x14ac:dyDescent="0.2">
      <c r="J1118" s="10"/>
      <c r="K1118" s="10"/>
      <c r="L1118" s="23"/>
    </row>
    <row r="1119" spans="10:12" ht="61.5" customHeight="1" x14ac:dyDescent="0.2">
      <c r="J1119" s="10"/>
      <c r="K1119" s="10"/>
      <c r="L1119" s="23"/>
    </row>
    <row r="1120" spans="10:12" ht="61.5" customHeight="1" x14ac:dyDescent="0.2">
      <c r="J1120" s="10"/>
      <c r="K1120" s="10"/>
      <c r="L1120" s="23"/>
    </row>
    <row r="1121" spans="10:12" ht="61.5" customHeight="1" x14ac:dyDescent="0.2">
      <c r="J1121" s="10"/>
      <c r="K1121" s="10"/>
      <c r="L1121" s="23"/>
    </row>
    <row r="1122" spans="10:12" ht="61.5" customHeight="1" x14ac:dyDescent="0.2">
      <c r="J1122" s="10"/>
      <c r="K1122" s="10"/>
      <c r="L1122" s="23"/>
    </row>
    <row r="1123" spans="10:12" ht="61.5" customHeight="1" x14ac:dyDescent="0.2">
      <c r="J1123" s="10"/>
      <c r="K1123" s="10"/>
      <c r="L1123" s="23"/>
    </row>
    <row r="1124" spans="10:12" ht="61.5" customHeight="1" x14ac:dyDescent="0.2">
      <c r="J1124" s="10"/>
      <c r="K1124" s="10"/>
      <c r="L1124" s="23"/>
    </row>
    <row r="1125" spans="10:12" ht="61.5" customHeight="1" x14ac:dyDescent="0.2">
      <c r="J1125" s="10"/>
      <c r="K1125" s="10"/>
      <c r="L1125" s="23"/>
    </row>
    <row r="1126" spans="10:12" ht="61.5" customHeight="1" x14ac:dyDescent="0.2">
      <c r="J1126" s="10"/>
      <c r="K1126" s="10"/>
      <c r="L1126" s="23"/>
    </row>
    <row r="1127" spans="10:12" ht="61.5" customHeight="1" x14ac:dyDescent="0.2">
      <c r="J1127" s="10"/>
      <c r="K1127" s="10"/>
      <c r="L1127" s="23"/>
    </row>
    <row r="1128" spans="10:12" ht="61.5" customHeight="1" x14ac:dyDescent="0.2">
      <c r="J1128" s="10"/>
      <c r="K1128" s="10"/>
      <c r="L1128" s="23"/>
    </row>
    <row r="1129" spans="10:12" ht="61.5" customHeight="1" x14ac:dyDescent="0.2">
      <c r="J1129" s="10"/>
      <c r="K1129" s="10"/>
      <c r="L1129" s="23"/>
    </row>
    <row r="1130" spans="10:12" ht="61.5" customHeight="1" x14ac:dyDescent="0.2">
      <c r="J1130" s="10"/>
      <c r="K1130" s="10"/>
      <c r="L1130" s="23"/>
    </row>
    <row r="1131" spans="10:12" ht="61.5" customHeight="1" x14ac:dyDescent="0.2">
      <c r="J1131" s="10"/>
      <c r="K1131" s="10"/>
      <c r="L1131" s="23"/>
    </row>
    <row r="1132" spans="10:12" ht="61.5" customHeight="1" x14ac:dyDescent="0.2">
      <c r="J1132" s="10"/>
      <c r="K1132" s="10"/>
      <c r="L1132" s="23"/>
    </row>
    <row r="1133" spans="10:12" ht="61.5" customHeight="1" x14ac:dyDescent="0.2">
      <c r="J1133" s="10"/>
      <c r="K1133" s="10"/>
      <c r="L1133" s="23"/>
    </row>
    <row r="1134" spans="10:12" ht="61.5" customHeight="1" x14ac:dyDescent="0.2">
      <c r="J1134" s="10"/>
      <c r="K1134" s="10"/>
      <c r="L1134" s="23"/>
    </row>
    <row r="1135" spans="10:12" ht="61.5" customHeight="1" x14ac:dyDescent="0.2">
      <c r="J1135" s="10"/>
      <c r="K1135" s="10"/>
      <c r="L1135" s="23"/>
    </row>
    <row r="1136" spans="10:12" ht="61.5" customHeight="1" x14ac:dyDescent="0.2">
      <c r="J1136" s="10"/>
      <c r="K1136" s="10"/>
      <c r="L1136" s="23"/>
    </row>
    <row r="1137" spans="10:12" ht="61.5" customHeight="1" x14ac:dyDescent="0.2">
      <c r="J1137" s="10"/>
      <c r="K1137" s="10"/>
      <c r="L1137" s="23"/>
    </row>
    <row r="1138" spans="10:12" ht="61.5" customHeight="1" x14ac:dyDescent="0.2">
      <c r="J1138" s="10"/>
      <c r="K1138" s="10"/>
      <c r="L1138" s="23"/>
    </row>
    <row r="1139" spans="10:12" ht="61.5" customHeight="1" x14ac:dyDescent="0.2">
      <c r="J1139" s="10"/>
      <c r="K1139" s="10"/>
      <c r="L1139" s="23"/>
    </row>
    <row r="1140" spans="10:12" ht="61.5" customHeight="1" x14ac:dyDescent="0.2">
      <c r="J1140" s="10"/>
      <c r="K1140" s="10"/>
      <c r="L1140" s="23"/>
    </row>
    <row r="1141" spans="10:12" ht="61.5" customHeight="1" x14ac:dyDescent="0.2">
      <c r="J1141" s="10"/>
      <c r="K1141" s="10"/>
      <c r="L1141" s="23"/>
    </row>
    <row r="1142" spans="10:12" ht="61.5" customHeight="1" x14ac:dyDescent="0.2">
      <c r="J1142" s="10"/>
      <c r="K1142" s="10"/>
      <c r="L1142" s="23"/>
    </row>
    <row r="1143" spans="10:12" ht="61.5" customHeight="1" x14ac:dyDescent="0.2">
      <c r="J1143" s="10"/>
      <c r="K1143" s="10"/>
      <c r="L1143" s="23"/>
    </row>
    <row r="1144" spans="10:12" ht="61.5" customHeight="1" x14ac:dyDescent="0.2">
      <c r="J1144" s="10"/>
      <c r="K1144" s="10"/>
      <c r="L1144" s="23"/>
    </row>
    <row r="1145" spans="10:12" ht="61.5" customHeight="1" x14ac:dyDescent="0.2">
      <c r="J1145" s="10"/>
      <c r="K1145" s="10"/>
      <c r="L1145" s="23"/>
    </row>
    <row r="1146" spans="10:12" ht="61.5" customHeight="1" x14ac:dyDescent="0.2">
      <c r="J1146" s="10"/>
      <c r="K1146" s="10"/>
      <c r="L1146" s="23"/>
    </row>
    <row r="1147" spans="10:12" ht="61.5" customHeight="1" x14ac:dyDescent="0.2">
      <c r="J1147" s="10"/>
      <c r="K1147" s="10"/>
      <c r="L1147" s="23"/>
    </row>
    <row r="1148" spans="10:12" ht="61.5" customHeight="1" x14ac:dyDescent="0.2">
      <c r="J1148" s="10"/>
      <c r="K1148" s="10"/>
      <c r="L1148" s="23"/>
    </row>
    <row r="1149" spans="10:12" ht="61.5" customHeight="1" x14ac:dyDescent="0.2">
      <c r="J1149" s="10"/>
      <c r="K1149" s="10"/>
      <c r="L1149" s="23"/>
    </row>
    <row r="1150" spans="10:12" ht="61.5" customHeight="1" x14ac:dyDescent="0.2">
      <c r="J1150" s="10"/>
      <c r="K1150" s="10"/>
      <c r="L1150" s="23"/>
    </row>
    <row r="1151" spans="10:12" ht="61.5" customHeight="1" x14ac:dyDescent="0.2">
      <c r="J1151" s="10"/>
      <c r="K1151" s="10"/>
      <c r="L1151" s="23"/>
    </row>
    <row r="1152" spans="10:12" ht="61.5" customHeight="1" x14ac:dyDescent="0.2">
      <c r="J1152" s="10"/>
      <c r="K1152" s="10"/>
      <c r="L1152" s="23"/>
    </row>
    <row r="1153" spans="10:12" ht="61.5" customHeight="1" x14ac:dyDescent="0.2">
      <c r="J1153" s="10"/>
      <c r="K1153" s="10"/>
      <c r="L1153" s="23"/>
    </row>
    <row r="1154" spans="10:12" ht="61.5" customHeight="1" x14ac:dyDescent="0.2">
      <c r="J1154" s="10"/>
      <c r="K1154" s="10"/>
      <c r="L1154" s="23"/>
    </row>
    <row r="1155" spans="10:12" ht="61.5" customHeight="1" x14ac:dyDescent="0.2">
      <c r="J1155" s="10"/>
      <c r="K1155" s="10"/>
      <c r="L1155" s="23"/>
    </row>
    <row r="1156" spans="10:12" ht="61.5" customHeight="1" x14ac:dyDescent="0.2">
      <c r="J1156" s="10"/>
      <c r="K1156" s="10"/>
      <c r="L1156" s="23"/>
    </row>
    <row r="1157" spans="10:12" ht="61.5" customHeight="1" x14ac:dyDescent="0.2">
      <c r="J1157" s="10"/>
      <c r="K1157" s="10"/>
      <c r="L1157" s="23"/>
    </row>
    <row r="1158" spans="10:12" ht="61.5" customHeight="1" x14ac:dyDescent="0.2">
      <c r="J1158" s="10"/>
      <c r="K1158" s="10"/>
      <c r="L1158" s="23"/>
    </row>
    <row r="1159" spans="10:12" ht="61.5" customHeight="1" x14ac:dyDescent="0.2">
      <c r="J1159" s="10"/>
      <c r="K1159" s="10"/>
      <c r="L1159" s="23"/>
    </row>
    <row r="1160" spans="10:12" ht="61.5" customHeight="1" x14ac:dyDescent="0.2">
      <c r="J1160" s="10"/>
      <c r="K1160" s="10"/>
      <c r="L1160" s="23"/>
    </row>
    <row r="1161" spans="10:12" ht="61.5" customHeight="1" x14ac:dyDescent="0.2">
      <c r="J1161" s="10"/>
      <c r="K1161" s="10"/>
      <c r="L1161" s="23"/>
    </row>
    <row r="1162" spans="10:12" ht="61.5" customHeight="1" x14ac:dyDescent="0.2">
      <c r="J1162" s="10"/>
      <c r="K1162" s="10"/>
      <c r="L1162" s="23"/>
    </row>
    <row r="1163" spans="10:12" ht="61.5" customHeight="1" x14ac:dyDescent="0.2">
      <c r="J1163" s="10"/>
      <c r="K1163" s="10"/>
      <c r="L1163" s="23"/>
    </row>
    <row r="1164" spans="10:12" ht="61.5" customHeight="1" x14ac:dyDescent="0.2">
      <c r="J1164" s="10"/>
      <c r="K1164" s="10"/>
      <c r="L1164" s="23"/>
    </row>
    <row r="1165" spans="10:12" ht="61.5" customHeight="1" x14ac:dyDescent="0.2">
      <c r="J1165" s="10"/>
      <c r="K1165" s="10"/>
      <c r="L1165" s="23"/>
    </row>
    <row r="1166" spans="10:12" ht="61.5" customHeight="1" x14ac:dyDescent="0.2">
      <c r="J1166" s="10"/>
      <c r="K1166" s="10"/>
      <c r="L1166" s="23"/>
    </row>
    <row r="1167" spans="10:12" ht="61.5" customHeight="1" x14ac:dyDescent="0.2">
      <c r="J1167" s="10"/>
      <c r="K1167" s="10"/>
      <c r="L1167" s="23"/>
    </row>
    <row r="1168" spans="10:12" ht="61.5" customHeight="1" x14ac:dyDescent="0.2">
      <c r="J1168" s="10"/>
      <c r="K1168" s="10"/>
      <c r="L1168" s="23"/>
    </row>
    <row r="1169" spans="10:12" ht="61.5" customHeight="1" x14ac:dyDescent="0.2">
      <c r="J1169" s="10"/>
      <c r="K1169" s="10"/>
      <c r="L1169" s="23"/>
    </row>
    <row r="1170" spans="10:12" ht="61.5" customHeight="1" x14ac:dyDescent="0.2">
      <c r="J1170" s="10"/>
      <c r="K1170" s="10"/>
      <c r="L1170" s="23"/>
    </row>
    <row r="1171" spans="10:12" ht="61.5" customHeight="1" x14ac:dyDescent="0.2">
      <c r="J1171" s="10"/>
      <c r="K1171" s="10"/>
      <c r="L1171" s="23"/>
    </row>
    <row r="1172" spans="10:12" ht="61.5" customHeight="1" x14ac:dyDescent="0.2">
      <c r="J1172" s="10"/>
      <c r="K1172" s="10"/>
      <c r="L1172" s="23"/>
    </row>
    <row r="1173" spans="10:12" ht="61.5" customHeight="1" x14ac:dyDescent="0.2">
      <c r="J1173" s="10"/>
      <c r="K1173" s="10"/>
      <c r="L1173" s="23"/>
    </row>
    <row r="1174" spans="10:12" ht="61.5" customHeight="1" x14ac:dyDescent="0.2">
      <c r="J1174" s="10"/>
      <c r="K1174" s="10"/>
      <c r="L1174" s="23"/>
    </row>
    <row r="1175" spans="10:12" ht="61.5" customHeight="1" x14ac:dyDescent="0.2">
      <c r="J1175" s="10"/>
      <c r="K1175" s="10"/>
      <c r="L1175" s="23"/>
    </row>
    <row r="1176" spans="10:12" ht="61.5" customHeight="1" x14ac:dyDescent="0.2">
      <c r="J1176" s="10"/>
      <c r="K1176" s="10"/>
      <c r="L1176" s="23"/>
    </row>
    <row r="1177" spans="10:12" ht="61.5" customHeight="1" x14ac:dyDescent="0.2">
      <c r="J1177" s="10"/>
      <c r="K1177" s="10"/>
      <c r="L1177" s="23"/>
    </row>
    <row r="1178" spans="10:12" ht="61.5" customHeight="1" x14ac:dyDescent="0.2">
      <c r="J1178" s="10"/>
      <c r="K1178" s="10"/>
      <c r="L1178" s="23"/>
    </row>
    <row r="1179" spans="10:12" ht="61.5" customHeight="1" x14ac:dyDescent="0.2">
      <c r="J1179" s="10"/>
      <c r="K1179" s="10"/>
      <c r="L1179" s="23"/>
    </row>
    <row r="1180" spans="10:12" ht="61.5" customHeight="1" x14ac:dyDescent="0.2">
      <c r="J1180" s="10"/>
      <c r="K1180" s="10"/>
      <c r="L1180" s="23"/>
    </row>
    <row r="1181" spans="10:12" ht="61.5" customHeight="1" x14ac:dyDescent="0.2">
      <c r="J1181" s="10"/>
      <c r="K1181" s="10"/>
      <c r="L1181" s="23"/>
    </row>
    <row r="1182" spans="10:12" ht="61.5" customHeight="1" x14ac:dyDescent="0.2">
      <c r="J1182" s="10"/>
      <c r="K1182" s="10"/>
      <c r="L1182" s="23"/>
    </row>
    <row r="1183" spans="10:12" ht="61.5" customHeight="1" x14ac:dyDescent="0.2">
      <c r="J1183" s="10"/>
      <c r="K1183" s="10"/>
      <c r="L1183" s="23"/>
    </row>
    <row r="1184" spans="10:12" ht="61.5" customHeight="1" x14ac:dyDescent="0.2">
      <c r="J1184" s="10"/>
      <c r="K1184" s="10"/>
      <c r="L1184" s="23"/>
    </row>
    <row r="1185" spans="10:12" ht="61.5" customHeight="1" x14ac:dyDescent="0.2">
      <c r="J1185" s="10"/>
      <c r="K1185" s="10"/>
      <c r="L1185" s="23"/>
    </row>
    <row r="1186" spans="10:12" ht="61.5" customHeight="1" x14ac:dyDescent="0.2">
      <c r="J1186" s="10"/>
      <c r="K1186" s="10"/>
      <c r="L1186" s="23"/>
    </row>
    <row r="1187" spans="10:12" ht="61.5" customHeight="1" x14ac:dyDescent="0.2">
      <c r="J1187" s="10"/>
      <c r="K1187" s="10"/>
      <c r="L1187" s="23"/>
    </row>
    <row r="1188" spans="10:12" ht="61.5" customHeight="1" x14ac:dyDescent="0.2">
      <c r="J1188" s="10"/>
      <c r="K1188" s="10"/>
      <c r="L1188" s="23"/>
    </row>
    <row r="1189" spans="10:12" ht="61.5" customHeight="1" x14ac:dyDescent="0.2">
      <c r="J1189" s="10"/>
      <c r="K1189" s="10"/>
      <c r="L1189" s="23"/>
    </row>
    <row r="1190" spans="10:12" ht="61.5" customHeight="1" x14ac:dyDescent="0.2">
      <c r="J1190" s="10"/>
      <c r="K1190" s="10"/>
      <c r="L1190" s="23"/>
    </row>
    <row r="1191" spans="10:12" ht="61.5" customHeight="1" x14ac:dyDescent="0.2">
      <c r="J1191" s="10"/>
      <c r="K1191" s="10"/>
      <c r="L1191" s="23"/>
    </row>
    <row r="1192" spans="10:12" ht="61.5" customHeight="1" x14ac:dyDescent="0.2">
      <c r="J1192" s="10"/>
      <c r="K1192" s="10"/>
      <c r="L1192" s="23"/>
    </row>
    <row r="1193" spans="10:12" ht="61.5" customHeight="1" x14ac:dyDescent="0.2">
      <c r="J1193" s="10"/>
      <c r="K1193" s="10"/>
      <c r="L1193" s="23"/>
    </row>
    <row r="1194" spans="10:12" ht="61.5" customHeight="1" x14ac:dyDescent="0.2">
      <c r="J1194" s="10"/>
      <c r="K1194" s="10"/>
      <c r="L1194" s="23"/>
    </row>
    <row r="1195" spans="10:12" ht="61.5" customHeight="1" x14ac:dyDescent="0.2">
      <c r="J1195" s="10"/>
      <c r="K1195" s="10"/>
      <c r="L1195" s="23"/>
    </row>
    <row r="1196" spans="10:12" ht="61.5" customHeight="1" x14ac:dyDescent="0.2">
      <c r="J1196" s="10"/>
      <c r="K1196" s="10"/>
      <c r="L1196" s="23"/>
    </row>
    <row r="1197" spans="10:12" ht="61.5" customHeight="1" x14ac:dyDescent="0.2">
      <c r="J1197" s="10"/>
      <c r="K1197" s="10"/>
      <c r="L1197" s="23"/>
    </row>
    <row r="1198" spans="10:12" ht="61.5" customHeight="1" x14ac:dyDescent="0.2">
      <c r="J1198" s="10"/>
      <c r="K1198" s="10"/>
      <c r="L1198" s="23"/>
    </row>
    <row r="1199" spans="10:12" ht="61.5" customHeight="1" x14ac:dyDescent="0.2">
      <c r="J1199" s="10"/>
      <c r="K1199" s="10"/>
      <c r="L1199" s="23"/>
    </row>
    <row r="1200" spans="10:12" ht="61.5" customHeight="1" x14ac:dyDescent="0.2">
      <c r="J1200" s="10"/>
      <c r="K1200" s="10"/>
      <c r="L1200" s="23"/>
    </row>
    <row r="1201" spans="10:12" ht="61.5" customHeight="1" x14ac:dyDescent="0.2">
      <c r="J1201" s="10"/>
      <c r="K1201" s="10"/>
      <c r="L1201" s="23"/>
    </row>
  </sheetData>
  <mergeCells count="102">
    <mergeCell ref="E10:E11"/>
    <mergeCell ref="A24:A25"/>
    <mergeCell ref="L24:L25"/>
    <mergeCell ref="K1:L1"/>
    <mergeCell ref="A3:L3"/>
    <mergeCell ref="A4:A5"/>
    <mergeCell ref="B4:B5"/>
    <mergeCell ref="C4:C5"/>
    <mergeCell ref="L4:L5"/>
    <mergeCell ref="L12:L13"/>
    <mergeCell ref="A6:L6"/>
    <mergeCell ref="A7:L7"/>
    <mergeCell ref="A8:L8"/>
    <mergeCell ref="A9:A11"/>
    <mergeCell ref="L9:L11"/>
    <mergeCell ref="B10:B11"/>
    <mergeCell ref="C10:C11"/>
    <mergeCell ref="F10:F11"/>
    <mergeCell ref="G10:G11"/>
    <mergeCell ref="H10:H11"/>
    <mergeCell ref="I10:I11"/>
    <mergeCell ref="J10:J11"/>
    <mergeCell ref="K10:K11"/>
    <mergeCell ref="A12:A13"/>
    <mergeCell ref="A14:A15"/>
    <mergeCell ref="L14:L15"/>
    <mergeCell ref="A16:A17"/>
    <mergeCell ref="L16:L17"/>
    <mergeCell ref="A18:A19"/>
    <mergeCell ref="L18:L19"/>
    <mergeCell ref="A20:A21"/>
    <mergeCell ref="L20:L21"/>
    <mergeCell ref="A22:A23"/>
    <mergeCell ref="L22:L23"/>
    <mergeCell ref="A26:L26"/>
    <mergeCell ref="A27:A28"/>
    <mergeCell ref="L27:L28"/>
    <mergeCell ref="A46:L46"/>
    <mergeCell ref="A47:A49"/>
    <mergeCell ref="A29:L29"/>
    <mergeCell ref="A30:A32"/>
    <mergeCell ref="L30:L32"/>
    <mergeCell ref="A45:L45"/>
    <mergeCell ref="A50:A51"/>
    <mergeCell ref="A33:A35"/>
    <mergeCell ref="L33:L35"/>
    <mergeCell ref="A36:A37"/>
    <mergeCell ref="L36:L37"/>
    <mergeCell ref="A42:A44"/>
    <mergeCell ref="L42:L44"/>
    <mergeCell ref="A38:A39"/>
    <mergeCell ref="A40:A41"/>
    <mergeCell ref="L47:L49"/>
    <mergeCell ref="L50:L51"/>
    <mergeCell ref="L38:L39"/>
    <mergeCell ref="L40:L41"/>
    <mergeCell ref="A52:A53"/>
    <mergeCell ref="L52:L53"/>
    <mergeCell ref="A70:L70"/>
    <mergeCell ref="A58:A59"/>
    <mergeCell ref="L58:L59"/>
    <mergeCell ref="A60:A61"/>
    <mergeCell ref="L60:L61"/>
    <mergeCell ref="A62:A63"/>
    <mergeCell ref="L62:L63"/>
    <mergeCell ref="A64:A65"/>
    <mergeCell ref="L64:L65"/>
    <mergeCell ref="A66:A68"/>
    <mergeCell ref="A69:L69"/>
    <mergeCell ref="A77:A78"/>
    <mergeCell ref="L77:L78"/>
    <mergeCell ref="A79:L79"/>
    <mergeCell ref="A80:A81"/>
    <mergeCell ref="L80:L81"/>
    <mergeCell ref="A54:A55"/>
    <mergeCell ref="L54:L55"/>
    <mergeCell ref="A56:A57"/>
    <mergeCell ref="L56:L57"/>
    <mergeCell ref="D4:K4"/>
    <mergeCell ref="A106:A107"/>
    <mergeCell ref="A108:A109"/>
    <mergeCell ref="A94:A97"/>
    <mergeCell ref="A98:A101"/>
    <mergeCell ref="A102:A103"/>
    <mergeCell ref="A104:A105"/>
    <mergeCell ref="A84:A85"/>
    <mergeCell ref="L84:L85"/>
    <mergeCell ref="A86:A87"/>
    <mergeCell ref="A92:A93"/>
    <mergeCell ref="A88:A89"/>
    <mergeCell ref="A90:A91"/>
    <mergeCell ref="L86:L87"/>
    <mergeCell ref="L88:L89"/>
    <mergeCell ref="L90:L91"/>
    <mergeCell ref="A82:A83"/>
    <mergeCell ref="L82:L83"/>
    <mergeCell ref="A71:A72"/>
    <mergeCell ref="L71:L72"/>
    <mergeCell ref="A73:A74"/>
    <mergeCell ref="L73:L74"/>
    <mergeCell ref="A75:A76"/>
    <mergeCell ref="L75:L76"/>
  </mergeCells>
  <printOptions horizontalCentered="1"/>
  <pageMargins left="1.1811023622047245" right="0.39370078740157483" top="1.1811023622047245" bottom="0.39370078740157483" header="0.31496062992125984" footer="0.31496062992125984"/>
  <pageSetup paperSize="8" scale="82" firstPageNumber="3" fitToHeight="0" orientation="landscape" useFirstPageNumber="1" r:id="rId1"/>
  <headerFooter alignWithMargins="0">
    <oddHeader>&amp;C&amp;"+,обычный"&amp;P</oddHeader>
  </headerFooter>
  <rowBreaks count="2" manualBreakCount="2">
    <brk id="55" max="11" man="1"/>
    <brk id="7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2023-03-10T06:23:31Z</dcterms:modified>
</cp:coreProperties>
</file>