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080" windowHeight="10440"/>
  </bookViews>
  <sheets>
    <sheet name="таблица 3 " sheetId="7" r:id="rId1"/>
  </sheets>
  <definedNames>
    <definedName name="_xlnm.Print_Area" localSheetId="0">'таблица 3 '!$A$1:$L$134</definedName>
  </definedNames>
  <calcPr calcId="162913"/>
</workbook>
</file>

<file path=xl/calcChain.xml><?xml version="1.0" encoding="utf-8"?>
<calcChain xmlns="http://schemas.openxmlformats.org/spreadsheetml/2006/main">
  <c r="C133" i="7" l="1"/>
  <c r="F130" i="7"/>
  <c r="E130" i="7"/>
  <c r="D130" i="7"/>
  <c r="C130" i="7" s="1"/>
  <c r="K128" i="7"/>
  <c r="J128" i="7"/>
  <c r="J123" i="7" s="1"/>
  <c r="G128" i="7"/>
  <c r="D128" i="7"/>
  <c r="K127" i="7"/>
  <c r="K122" i="7" s="1"/>
  <c r="H127" i="7"/>
  <c r="G127" i="7"/>
  <c r="G122" i="7" s="1"/>
  <c r="D127" i="7"/>
  <c r="I126" i="7"/>
  <c r="H126" i="7"/>
  <c r="D126" i="7"/>
  <c r="K123" i="7"/>
  <c r="G123" i="7"/>
  <c r="D123" i="7"/>
  <c r="H122" i="7"/>
  <c r="D122" i="7"/>
  <c r="I121" i="7"/>
  <c r="K119" i="7"/>
  <c r="J119" i="7"/>
  <c r="I119" i="7"/>
  <c r="H119" i="7"/>
  <c r="G119" i="7"/>
  <c r="F119" i="7"/>
  <c r="E119" i="7"/>
  <c r="D119" i="7"/>
  <c r="D129" i="7" s="1"/>
  <c r="C119" i="7"/>
  <c r="K118" i="7"/>
  <c r="J118" i="7"/>
  <c r="I118" i="7"/>
  <c r="I128" i="7" s="1"/>
  <c r="I123" i="7" s="1"/>
  <c r="H118" i="7"/>
  <c r="H128" i="7" s="1"/>
  <c r="H123" i="7" s="1"/>
  <c r="G118" i="7"/>
  <c r="F118" i="7"/>
  <c r="E118" i="7"/>
  <c r="D118" i="7"/>
  <c r="K117" i="7"/>
  <c r="J117" i="7"/>
  <c r="J127" i="7" s="1"/>
  <c r="J122" i="7" s="1"/>
  <c r="I117" i="7"/>
  <c r="I127" i="7" s="1"/>
  <c r="H117" i="7"/>
  <c r="G117" i="7"/>
  <c r="F117" i="7"/>
  <c r="F127" i="7" s="1"/>
  <c r="F122" i="7" s="1"/>
  <c r="E117" i="7"/>
  <c r="E127" i="7" s="1"/>
  <c r="D117" i="7"/>
  <c r="C117" i="7"/>
  <c r="K116" i="7"/>
  <c r="K126" i="7" s="1"/>
  <c r="J116" i="7"/>
  <c r="J126" i="7" s="1"/>
  <c r="I116" i="7"/>
  <c r="H116" i="7"/>
  <c r="G116" i="7"/>
  <c r="G126" i="7" s="1"/>
  <c r="F116" i="7"/>
  <c r="F126" i="7" s="1"/>
  <c r="E116" i="7"/>
  <c r="D116" i="7"/>
  <c r="C116" i="7"/>
  <c r="K115" i="7"/>
  <c r="H115" i="7"/>
  <c r="G115" i="7"/>
  <c r="C115" i="7"/>
  <c r="C114" i="7"/>
  <c r="C113" i="7"/>
  <c r="C118" i="7" s="1"/>
  <c r="K110" i="7"/>
  <c r="J110" i="7"/>
  <c r="J115" i="7" s="1"/>
  <c r="I110" i="7"/>
  <c r="I115" i="7" s="1"/>
  <c r="H110" i="7"/>
  <c r="G110" i="7"/>
  <c r="F110" i="7"/>
  <c r="F115" i="7" s="1"/>
  <c r="E110" i="7"/>
  <c r="E115" i="7" s="1"/>
  <c r="D110" i="7"/>
  <c r="C110" i="7"/>
  <c r="C100" i="7"/>
  <c r="C99" i="7"/>
  <c r="C98" i="7"/>
  <c r="C97" i="7"/>
  <c r="K96" i="7"/>
  <c r="J96" i="7"/>
  <c r="I96" i="7"/>
  <c r="H96" i="7"/>
  <c r="G96" i="7"/>
  <c r="F96" i="7"/>
  <c r="E96" i="7"/>
  <c r="D96" i="7"/>
  <c r="C96" i="7" s="1"/>
  <c r="E94" i="7"/>
  <c r="C93" i="7"/>
  <c r="K92" i="7"/>
  <c r="I92" i="7"/>
  <c r="C92" i="7" s="1"/>
  <c r="G92" i="7"/>
  <c r="E92" i="7"/>
  <c r="K91" i="7"/>
  <c r="I91" i="7"/>
  <c r="G91" i="7"/>
  <c r="E91" i="7"/>
  <c r="E126" i="7" s="1"/>
  <c r="C91" i="7"/>
  <c r="D90" i="7"/>
  <c r="C88" i="7"/>
  <c r="C87" i="7"/>
  <c r="C86" i="7"/>
  <c r="C85" i="7"/>
  <c r="K84" i="7"/>
  <c r="J84" i="7"/>
  <c r="I84" i="7"/>
  <c r="H84" i="7"/>
  <c r="G84" i="7"/>
  <c r="F84" i="7"/>
  <c r="E84" i="7"/>
  <c r="D84" i="7"/>
  <c r="C84" i="7" s="1"/>
  <c r="C83" i="7"/>
  <c r="C82" i="7"/>
  <c r="C81" i="7"/>
  <c r="C80" i="7"/>
  <c r="K79" i="7"/>
  <c r="J79" i="7"/>
  <c r="I79" i="7"/>
  <c r="H79" i="7"/>
  <c r="G79" i="7"/>
  <c r="F79" i="7"/>
  <c r="C79" i="7" s="1"/>
  <c r="E79" i="7"/>
  <c r="D79" i="7"/>
  <c r="C77" i="7"/>
  <c r="C76" i="7"/>
  <c r="C75" i="7"/>
  <c r="C74" i="7"/>
  <c r="K73" i="7"/>
  <c r="J73" i="7"/>
  <c r="I73" i="7"/>
  <c r="H73" i="7"/>
  <c r="G73" i="7"/>
  <c r="F73" i="7"/>
  <c r="E73" i="7"/>
  <c r="D73" i="7"/>
  <c r="C73" i="7"/>
  <c r="C72" i="7"/>
  <c r="E71" i="7"/>
  <c r="E128" i="7" s="1"/>
  <c r="C70" i="7"/>
  <c r="C69" i="7"/>
  <c r="D68" i="7"/>
  <c r="C67" i="7"/>
  <c r="C66" i="7"/>
  <c r="C65" i="7"/>
  <c r="C64" i="7"/>
  <c r="C63" i="7" s="1"/>
  <c r="K63" i="7"/>
  <c r="J63" i="7"/>
  <c r="I63" i="7"/>
  <c r="H63" i="7"/>
  <c r="G63" i="7"/>
  <c r="F63" i="7"/>
  <c r="E63" i="7"/>
  <c r="D63" i="7"/>
  <c r="D106" i="7" s="1"/>
  <c r="C61" i="7"/>
  <c r="C60" i="7"/>
  <c r="C59" i="7"/>
  <c r="C57" i="7" s="1"/>
  <c r="C58" i="7"/>
  <c r="K57" i="7"/>
  <c r="J57" i="7"/>
  <c r="I57" i="7"/>
  <c r="H57" i="7"/>
  <c r="G57" i="7"/>
  <c r="F57" i="7"/>
  <c r="E57" i="7"/>
  <c r="D57" i="7"/>
  <c r="C56" i="7"/>
  <c r="C55" i="7"/>
  <c r="C52" i="7" s="1"/>
  <c r="C54" i="7"/>
  <c r="C53" i="7"/>
  <c r="K52" i="7"/>
  <c r="J52" i="7"/>
  <c r="I52" i="7"/>
  <c r="H52" i="7"/>
  <c r="G52" i="7"/>
  <c r="F52" i="7"/>
  <c r="E52" i="7"/>
  <c r="D52" i="7"/>
  <c r="G48" i="7"/>
  <c r="C48" i="7"/>
  <c r="C47" i="7"/>
  <c r="G46" i="7"/>
  <c r="H46" i="7" s="1"/>
  <c r="C45" i="7"/>
  <c r="C44" i="7"/>
  <c r="G43" i="7"/>
  <c r="F43" i="7"/>
  <c r="F48" i="7" s="1"/>
  <c r="E43" i="7"/>
  <c r="E48" i="7" s="1"/>
  <c r="D43" i="7"/>
  <c r="D48" i="7" s="1"/>
  <c r="C41" i="7"/>
  <c r="E40" i="7"/>
  <c r="F40" i="7" s="1"/>
  <c r="G40" i="7" s="1"/>
  <c r="H40" i="7" s="1"/>
  <c r="I40" i="7" s="1"/>
  <c r="J40" i="7" s="1"/>
  <c r="K40" i="7" s="1"/>
  <c r="C39" i="7"/>
  <c r="C38" i="7"/>
  <c r="C35" i="7"/>
  <c r="G34" i="7"/>
  <c r="H34" i="7" s="1"/>
  <c r="I34" i="7" s="1"/>
  <c r="J34" i="7" s="1"/>
  <c r="K34" i="7" s="1"/>
  <c r="F34" i="7"/>
  <c r="E34" i="7"/>
  <c r="C33" i="7"/>
  <c r="C32" i="7"/>
  <c r="C30" i="7"/>
  <c r="E29" i="7"/>
  <c r="F29" i="7" s="1"/>
  <c r="G29" i="7" s="1"/>
  <c r="H29" i="7" s="1"/>
  <c r="I29" i="7" s="1"/>
  <c r="J29" i="7" s="1"/>
  <c r="K29" i="7" s="1"/>
  <c r="C28" i="7"/>
  <c r="C27" i="7"/>
  <c r="C25" i="7"/>
  <c r="E24" i="7"/>
  <c r="F24" i="7" s="1"/>
  <c r="G24" i="7" s="1"/>
  <c r="H24" i="7" s="1"/>
  <c r="I24" i="7" s="1"/>
  <c r="J24" i="7" s="1"/>
  <c r="K24" i="7" s="1"/>
  <c r="C23" i="7"/>
  <c r="C22" i="7"/>
  <c r="K121" i="7" l="1"/>
  <c r="C126" i="7"/>
  <c r="E123" i="7"/>
  <c r="G121" i="7"/>
  <c r="I46" i="7"/>
  <c r="H43" i="7"/>
  <c r="H48" i="7" s="1"/>
  <c r="E125" i="7"/>
  <c r="E121" i="7"/>
  <c r="E120" i="7" s="1"/>
  <c r="F121" i="7"/>
  <c r="J121" i="7"/>
  <c r="E122" i="7"/>
  <c r="C127" i="7"/>
  <c r="I122" i="7"/>
  <c r="C122" i="7" s="1"/>
  <c r="D124" i="7"/>
  <c r="E129" i="7"/>
  <c r="E124" i="7" s="1"/>
  <c r="F71" i="7"/>
  <c r="E68" i="7"/>
  <c r="E90" i="7"/>
  <c r="F94" i="7"/>
  <c r="D115" i="7"/>
  <c r="D121" i="7"/>
  <c r="H121" i="7"/>
  <c r="D125" i="7"/>
  <c r="J46" i="7" l="1"/>
  <c r="I43" i="7"/>
  <c r="I48" i="7" s="1"/>
  <c r="G94" i="7"/>
  <c r="F90" i="7"/>
  <c r="F129" i="7"/>
  <c r="F124" i="7" s="1"/>
  <c r="F68" i="7"/>
  <c r="G71" i="7"/>
  <c r="F128" i="7"/>
  <c r="C121" i="7"/>
  <c r="D120" i="7"/>
  <c r="E106" i="7"/>
  <c r="F123" i="7" l="1"/>
  <c r="F125" i="7"/>
  <c r="C128" i="7"/>
  <c r="H71" i="7"/>
  <c r="G68" i="7"/>
  <c r="H94" i="7"/>
  <c r="G90" i="7"/>
  <c r="G129" i="7"/>
  <c r="K46" i="7"/>
  <c r="K43" i="7" s="1"/>
  <c r="K48" i="7" s="1"/>
  <c r="J43" i="7"/>
  <c r="J48" i="7" s="1"/>
  <c r="F106" i="7"/>
  <c r="I71" i="7" l="1"/>
  <c r="H68" i="7"/>
  <c r="I94" i="7"/>
  <c r="H90" i="7"/>
  <c r="H129" i="7"/>
  <c r="G124" i="7"/>
  <c r="G125" i="7"/>
  <c r="G106" i="7"/>
  <c r="F120" i="7"/>
  <c r="C123" i="7"/>
  <c r="I129" i="7" l="1"/>
  <c r="J94" i="7"/>
  <c r="I90" i="7"/>
  <c r="H106" i="7"/>
  <c r="G120" i="7"/>
  <c r="H124" i="7"/>
  <c r="H120" i="7" s="1"/>
  <c r="H125" i="7"/>
  <c r="J71" i="7"/>
  <c r="I68" i="7"/>
  <c r="I106" i="7" s="1"/>
  <c r="J129" i="7" l="1"/>
  <c r="K94" i="7"/>
  <c r="J90" i="7"/>
  <c r="J68" i="7"/>
  <c r="J106" i="7" s="1"/>
  <c r="K71" i="7"/>
  <c r="K68" i="7" s="1"/>
  <c r="C71" i="7"/>
  <c r="I124" i="7"/>
  <c r="I125" i="7"/>
  <c r="J124" i="7" l="1"/>
  <c r="J120" i="7" s="1"/>
  <c r="J125" i="7"/>
  <c r="K90" i="7"/>
  <c r="C90" i="7" s="1"/>
  <c r="K129" i="7"/>
  <c r="C94" i="7"/>
  <c r="C68" i="7"/>
  <c r="I120" i="7"/>
  <c r="C106" i="7" l="1"/>
  <c r="K124" i="7"/>
  <c r="K125" i="7"/>
  <c r="C125" i="7" s="1"/>
  <c r="C129" i="7"/>
  <c r="K106" i="7"/>
  <c r="K120" i="7" l="1"/>
  <c r="C120" i="7" s="1"/>
  <c r="C124" i="7"/>
</calcChain>
</file>

<file path=xl/sharedStrings.xml><?xml version="1.0" encoding="utf-8"?>
<sst xmlns="http://schemas.openxmlformats.org/spreadsheetml/2006/main" count="182" uniqueCount="70">
  <si>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</si>
  <si>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</si>
  <si>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</si>
  <si>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</si>
  <si>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</si>
  <si>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</si>
  <si>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</si>
  <si>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</si>
  <si>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 ______________________ № ______________</t>
  </si>
  <si>
    <t>к постановлению Администрации города</t>
  </si>
  <si>
    <t xml:space="preserve">за счет других источников </t>
  </si>
  <si>
    <t xml:space="preserve">за счет средств местного бюджета </t>
  </si>
  <si>
    <t xml:space="preserve">за счет межбюджетных трансфертов из окружного бюджета </t>
  </si>
  <si>
    <t>за счет межбюджетных трансфертов из федерального бюджета</t>
  </si>
  <si>
    <t>всего, в том числе</t>
  </si>
  <si>
    <t>МКУ "УИТС
г. Сургута"</t>
  </si>
  <si>
    <t>Объем финансирования администратора - МКУ "УИТС г. Сургута"</t>
  </si>
  <si>
    <t xml:space="preserve">Общий объем финансирования программы – всего,
в том числе </t>
  </si>
  <si>
    <t>МКУ «УИТС
г. Сургута»</t>
  </si>
  <si>
    <t>Всего по мероприятию «Обеспечение деятельности МКУ «УИТС г. Сургута»»</t>
  </si>
  <si>
    <t xml:space="preserve">Задача 3. Осуществление возложенных на учреждение функций, в том числе отдельных вопросов местного значения 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</si>
  <si>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</si>
  <si>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</si>
  <si>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</si>
  <si>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>МКУ «МФЦ                  г. Сургута»</t>
  </si>
  <si>
    <t>Мероприятие 2.5.2.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                      (иной показатель № 1)</t>
  </si>
  <si>
    <t>МКУ «МФЦ        г. Сургута»</t>
  </si>
  <si>
    <t>Основное мероприятие  2.5.1. Развитие многофункциональных центров предоставления государственных и муниципальных услуг                           (иной показатель № 1)</t>
  </si>
  <si>
    <t>Задача 2.5. Оптимизация предоставления  государственных и муниципальных услуг, в том числе путем организации их предоставления по принципу "одного окна"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</si>
  <si>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</si>
  <si>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>Задача 2.4. Развитие муниципальной информационно-телекоммуникационной инфраструктуры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</si>
  <si>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</si>
  <si>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</si>
  <si>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 xml:space="preserve">Задача 2.3. Обеспечение безопасности функционирования информационных и телекоммуникационных систем 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</si>
  <si>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</si>
  <si>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</si>
  <si>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 xml:space="preserve">Основное мероприятие 2.2.1. Создание, развитие и эксплуатация информационных систем специальной и типовой деятельности (целевой показатель № 8)
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</si>
  <si>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</si>
  <si>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</si>
  <si>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</si>
  <si>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</si>
  <si>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Всего по подпрограмме «Цифровая трансформация муниципального образования»</t>
  </si>
  <si>
    <r>
      <t xml:space="preserve">Основное мероприятие 1.3.1. Реализация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</si>
  <si>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</si>
  <si>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</si>
  <si>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</si>
  <si>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</si>
  <si>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</si>
  <si>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</si>
  <si>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>Подпрограмма  «Цифровая трансформация муниципального образования»</t>
  </si>
  <si>
    <t>Целевые показатели результатов реализации муниципальной программы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</si>
  <si>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</si>
  <si>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>Источники финансирования</t>
  </si>
  <si>
    <t>Наименование</t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</si>
  <si>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</si>
  <si>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Объем финансирования соадминистратора - депарамент архитектуры и градостроительства</t>
  </si>
  <si>
    <t>ДАиГ</t>
  </si>
  <si>
    <t>Основное мероприятие 3. Обеспечение деятельности МКУ «УИТС г. Сургута»  (целевой показатель № 6)</t>
  </si>
  <si>
    <t xml:space="preserve">Приложение 2 </t>
  </si>
  <si>
    <t>МКУ "УИТС
г. Сургута",                  ДАиГ</t>
  </si>
  <si>
    <t>В том числе по годам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</si>
  <si>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технологий» </t>
  </si>
  <si>
    <t>Задача 1.1. Обеспечение информационной открытости органов местного самоуправления и муниципальных учреждений в информационно-телекоммуникационной сети «Интернет»</t>
  </si>
  <si>
    <t xml:space="preserve">к постановлению </t>
  </si>
  <si>
    <t>Администрации города</t>
  </si>
  <si>
    <t>от ______________________ № ____________</t>
  </si>
  <si>
    <t>Ответственный (администратор                  или соадминистратор)</t>
  </si>
  <si>
    <t>Задача 1.3. Организация цифрового развития отраслей экономики муниципального образования</t>
  </si>
  <si>
    <t>Задача 2.2. 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</si>
  <si>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>Объем финансирования (всего,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</si>
</sst>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6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4"/>
  <sheetViews>
    <sheetView tabSelected="1" view="pageBreakPreview" topLeftCell="A4" zoomScale="75" zoomScaleNormal="85" zoomScaleSheetLayoutView="75" zoomScalePageLayoutView="75" workbookViewId="0">
      <selection activeCell="C11" sqref="C11:C12"/>
    </sheetView>
  </sheetViews>
  <sheetFormatPr defaultColWidth="9.140625" defaultRowHeight="15" x14ac:dyDescent="0.25"/>
  <cols>
    <col min="1" max="1" width="50.140625" style="2" customWidth="1"/>
    <col min="2" max="2" width="21.5703125" style="4" customWidth="1"/>
    <col min="3" max="3" width="17.5703125" style="5" customWidth="1"/>
    <col min="4" max="4" width="17.85546875" style="8" customWidth="1"/>
    <col min="5" max="5" width="16.7109375" style="8" customWidth="1"/>
    <col min="6" max="6" width="17.42578125" style="5" customWidth="1"/>
    <col min="7" max="7" width="17.5703125" style="5" customWidth="1"/>
    <col min="8" max="8" width="16.42578125" style="5" customWidth="1"/>
    <col min="9" max="9" width="16.5703125" style="5" customWidth="1"/>
    <col min="10" max="10" width="16.42578125" style="5" customWidth="1"/>
    <col min="11" max="11" width="15.7109375" style="5" customWidth="1"/>
    <col min="12" max="12" width="22.140625" style="19" customWidth="1"/>
    <col min="13" max="16384" width="9.140625" style="4"/>
  </cols>
  <sheetData>
    <row r="1" spans="1:13" hidden="1" x14ac:dyDescent="0.25">
      <c r="H1" s="28" t="s">
        <v>58</v>
      </c>
      <c r="I1" s="28"/>
      <c r="J1" s="28"/>
      <c r="K1" s="28"/>
    </row>
    <row r="2" spans="1:13" hidden="1" x14ac:dyDescent="0.25">
      <c r="H2" s="28" t="s">
        <v>9</v>
      </c>
      <c r="I2" s="28"/>
      <c r="J2" s="28"/>
      <c r="K2" s="28"/>
    </row>
    <row r="3" spans="1:13" hidden="1" x14ac:dyDescent="0.25">
      <c r="H3" s="28" t="s">
        <v>8</v>
      </c>
      <c r="I3" s="28"/>
      <c r="J3" s="28"/>
      <c r="K3" s="28"/>
    </row>
    <row r="4" spans="1:13" s="23" customFormat="1" ht="15.75" customHeight="1" x14ac:dyDescent="0.25">
      <c r="A4" s="22"/>
      <c r="C4" s="24"/>
      <c r="D4" s="25"/>
      <c r="E4" s="25"/>
      <c r="F4" s="25"/>
      <c r="G4" s="25"/>
      <c r="H4" s="24"/>
      <c r="I4" s="24"/>
      <c r="J4" s="27" t="s">
        <v>58</v>
      </c>
      <c r="K4" s="27"/>
      <c r="L4" s="27"/>
      <c r="M4" s="27"/>
    </row>
    <row r="5" spans="1:13" s="23" customFormat="1" ht="18.75" x14ac:dyDescent="0.25">
      <c r="A5" s="22"/>
      <c r="C5" s="24"/>
      <c r="D5" s="25"/>
      <c r="E5" s="25"/>
      <c r="F5" s="25"/>
      <c r="G5" s="25"/>
      <c r="H5" s="24"/>
      <c r="I5" s="24"/>
      <c r="J5" s="27" t="s">
        <v>63</v>
      </c>
      <c r="K5" s="27"/>
      <c r="L5" s="27"/>
      <c r="M5" s="27"/>
    </row>
    <row r="6" spans="1:13" s="23" customFormat="1" ht="16.5" customHeight="1" x14ac:dyDescent="0.25">
      <c r="A6" s="22"/>
      <c r="C6" s="24"/>
      <c r="D6" s="25"/>
      <c r="E6" s="25"/>
      <c r="F6" s="25"/>
      <c r="G6" s="25"/>
      <c r="H6" s="24"/>
      <c r="I6" s="24"/>
      <c r="J6" s="27" t="s">
        <v>64</v>
      </c>
      <c r="K6" s="27"/>
      <c r="L6" s="27"/>
      <c r="M6" s="27"/>
    </row>
    <row r="7" spans="1:13" s="23" customFormat="1" ht="18.75" x14ac:dyDescent="0.25">
      <c r="A7" s="22"/>
      <c r="C7" s="24"/>
      <c r="D7" s="25"/>
      <c r="E7" s="25"/>
      <c r="F7" s="25"/>
      <c r="G7" s="25"/>
      <c r="H7" s="24"/>
      <c r="I7" s="24"/>
      <c r="J7" s="27" t="s">
        <v>65</v>
      </c>
      <c r="K7" s="27"/>
      <c r="L7" s="27"/>
      <c r="M7" s="27"/>
    </row>
    <row r="8" spans="1:13" s="23" customFormat="1" ht="18.75" x14ac:dyDescent="0.25">
      <c r="A8" s="22"/>
      <c r="C8" s="24"/>
      <c r="D8" s="25"/>
      <c r="E8" s="25"/>
      <c r="F8" s="25"/>
      <c r="G8" s="25"/>
      <c r="H8" s="24"/>
      <c r="I8" s="24"/>
      <c r="J8" s="26"/>
      <c r="K8" s="26"/>
      <c r="L8" s="26"/>
      <c r="M8" s="26"/>
    </row>
    <row r="9" spans="1:13" s="23" customFormat="1" ht="18.75" x14ac:dyDescent="0.25">
      <c r="A9" s="22"/>
      <c r="C9" s="24"/>
      <c r="D9" s="25"/>
      <c r="E9" s="25"/>
      <c r="F9" s="25"/>
      <c r="G9" s="25"/>
      <c r="H9" s="24"/>
      <c r="I9" s="24"/>
      <c r="J9" s="26"/>
      <c r="K9" s="26"/>
      <c r="L9" s="26"/>
      <c r="M9" s="26"/>
    </row>
    <row r="10" spans="1:13" ht="38.25" customHeight="1" x14ac:dyDescent="0.25">
      <c r="A10" s="35" t="s">
        <v>54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3" ht="18" customHeight="1" x14ac:dyDescent="0.25">
      <c r="A11" s="37" t="s">
        <v>53</v>
      </c>
      <c r="B11" s="37" t="s">
        <v>52</v>
      </c>
      <c r="C11" s="38" t="s">
        <v>69</v>
      </c>
      <c r="D11" s="38" t="s">
        <v>60</v>
      </c>
      <c r="E11" s="38"/>
      <c r="F11" s="38"/>
      <c r="G11" s="38"/>
      <c r="H11" s="38"/>
      <c r="I11" s="38"/>
      <c r="J11" s="38"/>
      <c r="K11" s="38"/>
      <c r="L11" s="37" t="s">
        <v>66</v>
      </c>
    </row>
    <row r="12" spans="1:13" ht="32.25" customHeight="1" x14ac:dyDescent="0.25">
      <c r="A12" s="37"/>
      <c r="B12" s="37"/>
      <c r="C12" s="38"/>
      <c r="D12" s="3" t="s">
        <v>0</v>
      </c>
      <c r="E12" s="3" t="s">
        <v>1</v>
      </c>
      <c r="F12" s="1" t="s">
        <v>2</v>
      </c>
      <c r="G12" s="1" t="s">
        <v>3</v>
      </c>
      <c r="H12" s="1" t="s">
        <v>4</v>
      </c>
      <c r="I12" s="1" t="s">
        <v>5</v>
      </c>
      <c r="J12" s="1" t="s">
        <v>6</v>
      </c>
      <c r="K12" s="1" t="s">
        <v>7</v>
      </c>
      <c r="L12" s="37"/>
    </row>
    <row r="13" spans="1:13" s="7" customFormat="1" ht="33.75" customHeight="1" x14ac:dyDescent="0.25">
      <c r="A13" s="39" t="s">
        <v>51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</row>
    <row r="14" spans="1:13" s="6" customFormat="1" ht="111.75" hidden="1" customHeight="1" x14ac:dyDescent="0.25">
      <c r="A14" s="40" t="s">
        <v>50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1:13" s="6" customFormat="1" ht="52.5" hidden="1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3" s="6" customFormat="1" ht="57.75" hidden="1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s="6" customFormat="1" ht="55.5" hidden="1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22.5" customHeight="1" x14ac:dyDescent="0.25">
      <c r="A18" s="39" t="s">
        <v>49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ht="48" hidden="1" customHeight="1" x14ac:dyDescent="0.25">
      <c r="A19" s="39" t="s">
        <v>48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2" ht="23.25" customHeight="1" x14ac:dyDescent="0.25">
      <c r="A20" s="39" t="s">
        <v>62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x14ac:dyDescent="0.25">
      <c r="A21" s="29" t="s">
        <v>47</v>
      </c>
      <c r="B21" s="13" t="s">
        <v>14</v>
      </c>
      <c r="C21" s="14">
        <v>0</v>
      </c>
      <c r="D21" s="16">
        <v>0</v>
      </c>
      <c r="E21" s="16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32" t="s">
        <v>18</v>
      </c>
    </row>
    <row r="22" spans="1:12" ht="75" x14ac:dyDescent="0.25">
      <c r="A22" s="30"/>
      <c r="B22" s="13" t="s">
        <v>13</v>
      </c>
      <c r="C22" s="14">
        <f>SUM(D22:K22)</f>
        <v>0</v>
      </c>
      <c r="D22" s="16">
        <v>0</v>
      </c>
      <c r="E22" s="16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33"/>
    </row>
    <row r="23" spans="1:12" ht="60" x14ac:dyDescent="0.25">
      <c r="A23" s="30"/>
      <c r="B23" s="13" t="s">
        <v>12</v>
      </c>
      <c r="C23" s="14">
        <f>SUM(D23:K23)</f>
        <v>0</v>
      </c>
      <c r="D23" s="16">
        <v>0</v>
      </c>
      <c r="E23" s="16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33"/>
    </row>
    <row r="24" spans="1:12" ht="30" x14ac:dyDescent="0.25">
      <c r="A24" s="30"/>
      <c r="B24" s="13" t="s">
        <v>11</v>
      </c>
      <c r="C24" s="14">
        <v>0</v>
      </c>
      <c r="D24" s="16">
        <v>0</v>
      </c>
      <c r="E24" s="16">
        <f t="shared" ref="E24:K24" si="0">D24</f>
        <v>0</v>
      </c>
      <c r="F24" s="14">
        <f t="shared" si="0"/>
        <v>0</v>
      </c>
      <c r="G24" s="14">
        <f t="shared" si="0"/>
        <v>0</v>
      </c>
      <c r="H24" s="14">
        <f t="shared" si="0"/>
        <v>0</v>
      </c>
      <c r="I24" s="14">
        <f t="shared" si="0"/>
        <v>0</v>
      </c>
      <c r="J24" s="14">
        <f t="shared" si="0"/>
        <v>0</v>
      </c>
      <c r="K24" s="14">
        <f t="shared" si="0"/>
        <v>0</v>
      </c>
      <c r="L24" s="33"/>
    </row>
    <row r="25" spans="1:12" ht="30" x14ac:dyDescent="0.25">
      <c r="A25" s="31"/>
      <c r="B25" s="13" t="s">
        <v>10</v>
      </c>
      <c r="C25" s="14">
        <f>SUM(D25:K25)</f>
        <v>0</v>
      </c>
      <c r="D25" s="16">
        <v>0</v>
      </c>
      <c r="E25" s="16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34"/>
    </row>
    <row r="26" spans="1:12" x14ac:dyDescent="0.25">
      <c r="A26" s="29" t="s">
        <v>46</v>
      </c>
      <c r="B26" s="13" t="s">
        <v>14</v>
      </c>
      <c r="C26" s="14">
        <v>0</v>
      </c>
      <c r="D26" s="16">
        <v>0</v>
      </c>
      <c r="E26" s="16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32" t="s">
        <v>18</v>
      </c>
    </row>
    <row r="27" spans="1:12" ht="75" x14ac:dyDescent="0.25">
      <c r="A27" s="30"/>
      <c r="B27" s="13" t="s">
        <v>13</v>
      </c>
      <c r="C27" s="14">
        <f>SUM(D27:K27)</f>
        <v>0</v>
      </c>
      <c r="D27" s="16">
        <v>0</v>
      </c>
      <c r="E27" s="16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33"/>
    </row>
    <row r="28" spans="1:12" ht="66" customHeight="1" x14ac:dyDescent="0.25">
      <c r="A28" s="30"/>
      <c r="B28" s="13" t="s">
        <v>12</v>
      </c>
      <c r="C28" s="14">
        <f>SUM(D28:K28)</f>
        <v>0</v>
      </c>
      <c r="D28" s="16">
        <v>0</v>
      </c>
      <c r="E28" s="16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33"/>
    </row>
    <row r="29" spans="1:12" ht="30" x14ac:dyDescent="0.25">
      <c r="A29" s="30"/>
      <c r="B29" s="13" t="s">
        <v>11</v>
      </c>
      <c r="C29" s="14">
        <v>0</v>
      </c>
      <c r="D29" s="16">
        <v>0</v>
      </c>
      <c r="E29" s="16">
        <f t="shared" ref="E29:K29" si="1">D29</f>
        <v>0</v>
      </c>
      <c r="F29" s="14">
        <f t="shared" si="1"/>
        <v>0</v>
      </c>
      <c r="G29" s="14">
        <f t="shared" si="1"/>
        <v>0</v>
      </c>
      <c r="H29" s="14">
        <f t="shared" si="1"/>
        <v>0</v>
      </c>
      <c r="I29" s="14">
        <f t="shared" si="1"/>
        <v>0</v>
      </c>
      <c r="J29" s="14">
        <f t="shared" si="1"/>
        <v>0</v>
      </c>
      <c r="K29" s="14">
        <f t="shared" si="1"/>
        <v>0</v>
      </c>
      <c r="L29" s="33"/>
    </row>
    <row r="30" spans="1:12" ht="38.25" customHeight="1" x14ac:dyDescent="0.25">
      <c r="A30" s="31"/>
      <c r="B30" s="13" t="s">
        <v>10</v>
      </c>
      <c r="C30" s="14">
        <f>SUM(D30:K30)</f>
        <v>0</v>
      </c>
      <c r="D30" s="16">
        <v>0</v>
      </c>
      <c r="E30" s="16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34"/>
    </row>
    <row r="31" spans="1:12" x14ac:dyDescent="0.25">
      <c r="A31" s="29" t="s">
        <v>45</v>
      </c>
      <c r="B31" s="13" t="s">
        <v>14</v>
      </c>
      <c r="C31" s="14">
        <v>0</v>
      </c>
      <c r="D31" s="16">
        <v>0</v>
      </c>
      <c r="E31" s="16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32" t="s">
        <v>18</v>
      </c>
    </row>
    <row r="32" spans="1:12" ht="75" x14ac:dyDescent="0.25">
      <c r="A32" s="30"/>
      <c r="B32" s="13" t="s">
        <v>13</v>
      </c>
      <c r="C32" s="14">
        <f>SUM(D32:K32)</f>
        <v>0</v>
      </c>
      <c r="D32" s="16">
        <v>0</v>
      </c>
      <c r="E32" s="16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33"/>
    </row>
    <row r="33" spans="1:12" ht="63.75" customHeight="1" x14ac:dyDescent="0.25">
      <c r="A33" s="30"/>
      <c r="B33" s="13" t="s">
        <v>12</v>
      </c>
      <c r="C33" s="14">
        <f>SUM(D33:K33)</f>
        <v>0</v>
      </c>
      <c r="D33" s="16">
        <v>0</v>
      </c>
      <c r="E33" s="16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33"/>
    </row>
    <row r="34" spans="1:12" ht="36" customHeight="1" x14ac:dyDescent="0.25">
      <c r="A34" s="30"/>
      <c r="B34" s="13" t="s">
        <v>11</v>
      </c>
      <c r="C34" s="14">
        <v>0</v>
      </c>
      <c r="D34" s="16">
        <v>0</v>
      </c>
      <c r="E34" s="16">
        <f t="shared" ref="E34:K34" si="2">D34</f>
        <v>0</v>
      </c>
      <c r="F34" s="14">
        <f t="shared" si="2"/>
        <v>0</v>
      </c>
      <c r="G34" s="14">
        <f t="shared" si="2"/>
        <v>0</v>
      </c>
      <c r="H34" s="14">
        <f t="shared" si="2"/>
        <v>0</v>
      </c>
      <c r="I34" s="14">
        <f t="shared" si="2"/>
        <v>0</v>
      </c>
      <c r="J34" s="14">
        <f t="shared" si="2"/>
        <v>0</v>
      </c>
      <c r="K34" s="14">
        <f t="shared" si="2"/>
        <v>0</v>
      </c>
      <c r="L34" s="33"/>
    </row>
    <row r="35" spans="1:12" ht="36" customHeight="1" x14ac:dyDescent="0.25">
      <c r="A35" s="31"/>
      <c r="B35" s="13" t="s">
        <v>10</v>
      </c>
      <c r="C35" s="14">
        <f>SUM(D35:K35)</f>
        <v>0</v>
      </c>
      <c r="D35" s="16">
        <v>0</v>
      </c>
      <c r="E35" s="16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34"/>
    </row>
    <row r="36" spans="1:12" x14ac:dyDescent="0.25">
      <c r="A36" s="42" t="s">
        <v>44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4"/>
    </row>
    <row r="37" spans="1:12" x14ac:dyDescent="0.25">
      <c r="A37" s="45" t="s">
        <v>43</v>
      </c>
      <c r="B37" s="15" t="s">
        <v>14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48" t="s">
        <v>18</v>
      </c>
    </row>
    <row r="38" spans="1:12" ht="75" x14ac:dyDescent="0.25">
      <c r="A38" s="46"/>
      <c r="B38" s="15" t="s">
        <v>13</v>
      </c>
      <c r="C38" s="16">
        <f>SUM(D38:K38)</f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49"/>
    </row>
    <row r="39" spans="1:12" ht="60" x14ac:dyDescent="0.25">
      <c r="A39" s="46"/>
      <c r="B39" s="15" t="s">
        <v>12</v>
      </c>
      <c r="C39" s="16">
        <f>SUM(D39:K39)</f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49"/>
    </row>
    <row r="40" spans="1:12" ht="30" x14ac:dyDescent="0.25">
      <c r="A40" s="46"/>
      <c r="B40" s="15" t="s">
        <v>11</v>
      </c>
      <c r="C40" s="16">
        <v>0</v>
      </c>
      <c r="D40" s="16">
        <v>0</v>
      </c>
      <c r="E40" s="16">
        <f t="shared" ref="E40:K40" si="3">D40</f>
        <v>0</v>
      </c>
      <c r="F40" s="16">
        <f t="shared" si="3"/>
        <v>0</v>
      </c>
      <c r="G40" s="16">
        <f t="shared" si="3"/>
        <v>0</v>
      </c>
      <c r="H40" s="16">
        <f t="shared" si="3"/>
        <v>0</v>
      </c>
      <c r="I40" s="16">
        <f t="shared" si="3"/>
        <v>0</v>
      </c>
      <c r="J40" s="16">
        <f t="shared" si="3"/>
        <v>0</v>
      </c>
      <c r="K40" s="16">
        <f t="shared" si="3"/>
        <v>0</v>
      </c>
      <c r="L40" s="49"/>
    </row>
    <row r="41" spans="1:12" ht="30" x14ac:dyDescent="0.25">
      <c r="A41" s="47"/>
      <c r="B41" s="15" t="s">
        <v>10</v>
      </c>
      <c r="C41" s="16">
        <f>SUM(D41:K41)</f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50"/>
    </row>
    <row r="42" spans="1:12" x14ac:dyDescent="0.25">
      <c r="A42" s="51" t="s">
        <v>67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3"/>
    </row>
    <row r="43" spans="1:12" s="11" customFormat="1" x14ac:dyDescent="0.25">
      <c r="A43" s="45" t="s">
        <v>42</v>
      </c>
      <c r="B43" s="15" t="s">
        <v>14</v>
      </c>
      <c r="C43" s="16">
        <v>0</v>
      </c>
      <c r="D43" s="16">
        <f t="shared" ref="D43:K43" si="4">D44+D45+D46+D47</f>
        <v>41669803.380000003</v>
      </c>
      <c r="E43" s="16">
        <f t="shared" si="4"/>
        <v>31970479.609999999</v>
      </c>
      <c r="F43" s="16">
        <f t="shared" si="4"/>
        <v>31970479.609999999</v>
      </c>
      <c r="G43" s="16">
        <f t="shared" si="4"/>
        <v>31970479.609999999</v>
      </c>
      <c r="H43" s="16">
        <f t="shared" si="4"/>
        <v>31970479.609999999</v>
      </c>
      <c r="I43" s="16">
        <f t="shared" si="4"/>
        <v>31970479.609999999</v>
      </c>
      <c r="J43" s="16">
        <f t="shared" si="4"/>
        <v>31970479.609999999</v>
      </c>
      <c r="K43" s="16">
        <f t="shared" si="4"/>
        <v>31970479.609999999</v>
      </c>
      <c r="L43" s="48" t="s">
        <v>15</v>
      </c>
    </row>
    <row r="44" spans="1:12" ht="75" x14ac:dyDescent="0.25">
      <c r="A44" s="46"/>
      <c r="B44" s="15" t="s">
        <v>13</v>
      </c>
      <c r="C44" s="16">
        <f>SUM(D44:K44)</f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49"/>
    </row>
    <row r="45" spans="1:12" ht="60" x14ac:dyDescent="0.25">
      <c r="A45" s="46"/>
      <c r="B45" s="15" t="s">
        <v>12</v>
      </c>
      <c r="C45" s="16">
        <f>SUM(D45:K45)</f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49"/>
    </row>
    <row r="46" spans="1:12" ht="30" x14ac:dyDescent="0.25">
      <c r="A46" s="46"/>
      <c r="B46" s="15" t="s">
        <v>11</v>
      </c>
      <c r="C46" s="16">
        <v>0</v>
      </c>
      <c r="D46" s="16">
        <v>41669803.380000003</v>
      </c>
      <c r="E46" s="16">
        <v>31970479.609999999</v>
      </c>
      <c r="F46" s="16">
        <v>31970479.609999999</v>
      </c>
      <c r="G46" s="16">
        <f>F46</f>
        <v>31970479.609999999</v>
      </c>
      <c r="H46" s="16">
        <f>G46</f>
        <v>31970479.609999999</v>
      </c>
      <c r="I46" s="16">
        <f>H46</f>
        <v>31970479.609999999</v>
      </c>
      <c r="J46" s="16">
        <f t="shared" ref="J46:K46" si="5">I46</f>
        <v>31970479.609999999</v>
      </c>
      <c r="K46" s="16">
        <f t="shared" si="5"/>
        <v>31970479.609999999</v>
      </c>
      <c r="L46" s="49"/>
    </row>
    <row r="47" spans="1:12" ht="30" x14ac:dyDescent="0.25">
      <c r="A47" s="47"/>
      <c r="B47" s="15" t="s">
        <v>10</v>
      </c>
      <c r="C47" s="16">
        <f>SUM(D47:K47)</f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50"/>
    </row>
    <row r="48" spans="1:12" s="12" customFormat="1" ht="30" x14ac:dyDescent="0.25">
      <c r="A48" s="15" t="s">
        <v>41</v>
      </c>
      <c r="B48" s="15" t="s">
        <v>14</v>
      </c>
      <c r="C48" s="16">
        <f t="shared" ref="C48:K48" si="6">C21+C26+C31+C37+C43</f>
        <v>0</v>
      </c>
      <c r="D48" s="16">
        <f t="shared" si="6"/>
        <v>41669803.380000003</v>
      </c>
      <c r="E48" s="16">
        <f t="shared" si="6"/>
        <v>31970479.609999999</v>
      </c>
      <c r="F48" s="16">
        <f t="shared" si="6"/>
        <v>31970479.609999999</v>
      </c>
      <c r="G48" s="16">
        <f t="shared" si="6"/>
        <v>31970479.609999999</v>
      </c>
      <c r="H48" s="16">
        <f t="shared" si="6"/>
        <v>31970479.609999999</v>
      </c>
      <c r="I48" s="16">
        <f t="shared" si="6"/>
        <v>31970479.609999999</v>
      </c>
      <c r="J48" s="16">
        <f t="shared" si="6"/>
        <v>31970479.609999999</v>
      </c>
      <c r="K48" s="16">
        <f t="shared" si="6"/>
        <v>31970479.609999999</v>
      </c>
      <c r="L48" s="21"/>
    </row>
    <row r="49" spans="1:12" x14ac:dyDescent="0.25">
      <c r="A49" s="41" t="s">
        <v>61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</row>
    <row r="50" spans="1:12" hidden="1" x14ac:dyDescent="0.25">
      <c r="A50" s="41" t="s">
        <v>40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</row>
    <row r="51" spans="1:12" x14ac:dyDescent="0.25">
      <c r="A51" s="41" t="s">
        <v>39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</row>
    <row r="52" spans="1:12" s="11" customFormat="1" x14ac:dyDescent="0.25">
      <c r="A52" s="45" t="s">
        <v>38</v>
      </c>
      <c r="B52" s="15" t="s">
        <v>14</v>
      </c>
      <c r="C52" s="16">
        <f>C53+C54+C55+C56</f>
        <v>304112929.68000001</v>
      </c>
      <c r="D52" s="16">
        <f>D53+D54+D56+D55</f>
        <v>18296219.09</v>
      </c>
      <c r="E52" s="16">
        <f t="shared" ref="E52:K52" si="7">E53+E54+E56+E55</f>
        <v>16435452.42</v>
      </c>
      <c r="F52" s="16">
        <f t="shared" si="7"/>
        <v>17412952.420000002</v>
      </c>
      <c r="G52" s="16">
        <f t="shared" si="7"/>
        <v>35451977.340000004</v>
      </c>
      <c r="H52" s="16">
        <f t="shared" si="7"/>
        <v>42282273.329999998</v>
      </c>
      <c r="I52" s="16">
        <f t="shared" si="7"/>
        <v>49818630.539999999</v>
      </c>
      <c r="J52" s="16">
        <f>J53+J54+J56+J55</f>
        <v>57928018.359999999</v>
      </c>
      <c r="K52" s="16">
        <f t="shared" si="7"/>
        <v>66487406.18</v>
      </c>
      <c r="L52" s="57" t="s">
        <v>18</v>
      </c>
    </row>
    <row r="53" spans="1:12" ht="75" x14ac:dyDescent="0.25">
      <c r="A53" s="46"/>
      <c r="B53" s="15" t="s">
        <v>13</v>
      </c>
      <c r="C53" s="16">
        <f>SUM(D53:K53)</f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58"/>
    </row>
    <row r="54" spans="1:12" ht="60" x14ac:dyDescent="0.25">
      <c r="A54" s="46"/>
      <c r="B54" s="15" t="s">
        <v>12</v>
      </c>
      <c r="C54" s="16">
        <f>SUM(D54:K54)</f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58"/>
    </row>
    <row r="55" spans="1:12" ht="30" x14ac:dyDescent="0.25">
      <c r="A55" s="46"/>
      <c r="B55" s="15" t="s">
        <v>11</v>
      </c>
      <c r="C55" s="16">
        <f>SUM(D55:K55)</f>
        <v>304112929.68000001</v>
      </c>
      <c r="D55" s="16">
        <v>18296219.09</v>
      </c>
      <c r="E55" s="16">
        <v>16435452.42</v>
      </c>
      <c r="F55" s="16">
        <v>17412952.420000002</v>
      </c>
      <c r="G55" s="16">
        <v>35451977.340000004</v>
      </c>
      <c r="H55" s="16">
        <v>42282273.329999998</v>
      </c>
      <c r="I55" s="16">
        <v>49818630.539999999</v>
      </c>
      <c r="J55" s="16">
        <v>57928018.359999999</v>
      </c>
      <c r="K55" s="16">
        <v>66487406.18</v>
      </c>
      <c r="L55" s="58"/>
    </row>
    <row r="56" spans="1:12" ht="30" x14ac:dyDescent="0.25">
      <c r="A56" s="47"/>
      <c r="B56" s="15" t="s">
        <v>10</v>
      </c>
      <c r="C56" s="16">
        <f>SUM(D56:K56)</f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59"/>
    </row>
    <row r="57" spans="1:12" s="11" customFormat="1" x14ac:dyDescent="0.25">
      <c r="A57" s="45" t="s">
        <v>37</v>
      </c>
      <c r="B57" s="15" t="s">
        <v>14</v>
      </c>
      <c r="C57" s="16">
        <f t="shared" ref="C57:K57" si="8">C58+C59+C60+C61</f>
        <v>17932587.647699997</v>
      </c>
      <c r="D57" s="16">
        <f t="shared" si="8"/>
        <v>1363587.93</v>
      </c>
      <c r="E57" s="16">
        <f t="shared" si="8"/>
        <v>1363587.93</v>
      </c>
      <c r="F57" s="16">
        <f t="shared" si="8"/>
        <v>1363587.93</v>
      </c>
      <c r="G57" s="16">
        <f t="shared" si="8"/>
        <v>2109514.8200000003</v>
      </c>
      <c r="H57" s="16">
        <f t="shared" si="8"/>
        <v>2461922.9299999997</v>
      </c>
      <c r="I57" s="16">
        <f t="shared" si="8"/>
        <v>2783686.8599999994</v>
      </c>
      <c r="J57" s="16">
        <f t="shared" si="8"/>
        <v>3090128.6999999993</v>
      </c>
      <c r="K57" s="16">
        <f t="shared" si="8"/>
        <v>3396570.5477000009</v>
      </c>
      <c r="L57" s="57" t="s">
        <v>18</v>
      </c>
    </row>
    <row r="58" spans="1:12" ht="75" x14ac:dyDescent="0.25">
      <c r="A58" s="46"/>
      <c r="B58" s="15" t="s">
        <v>13</v>
      </c>
      <c r="C58" s="16">
        <f>SUM(D58:K58)</f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58"/>
    </row>
    <row r="59" spans="1:12" ht="60" x14ac:dyDescent="0.25">
      <c r="A59" s="46"/>
      <c r="B59" s="15" t="s">
        <v>12</v>
      </c>
      <c r="C59" s="16">
        <f>SUM(D59:K59)</f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58"/>
    </row>
    <row r="60" spans="1:12" ht="30" x14ac:dyDescent="0.25">
      <c r="A60" s="46"/>
      <c r="B60" s="15" t="s">
        <v>11</v>
      </c>
      <c r="C60" s="16">
        <f>SUM(D60:K60)</f>
        <v>17932587.647699997</v>
      </c>
      <c r="D60" s="16">
        <v>1363587.93</v>
      </c>
      <c r="E60" s="16">
        <v>1363587.93</v>
      </c>
      <c r="F60" s="16">
        <v>1363587.93</v>
      </c>
      <c r="G60" s="16">
        <v>2109514.8200000003</v>
      </c>
      <c r="H60" s="16">
        <v>2461922.9299999997</v>
      </c>
      <c r="I60" s="16">
        <v>2783686.8599999994</v>
      </c>
      <c r="J60" s="16">
        <v>3090128.6999999993</v>
      </c>
      <c r="K60" s="16">
        <v>3396570.5477000009</v>
      </c>
      <c r="L60" s="58"/>
    </row>
    <row r="61" spans="1:12" ht="30" x14ac:dyDescent="0.25">
      <c r="A61" s="47"/>
      <c r="B61" s="15" t="s">
        <v>10</v>
      </c>
      <c r="C61" s="16">
        <f>SUM(D61:K61)</f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59"/>
    </row>
    <row r="62" spans="1:12" ht="18.75" customHeight="1" x14ac:dyDescent="0.25">
      <c r="A62" s="51" t="s">
        <v>68</v>
      </c>
      <c r="B62" s="60"/>
      <c r="C62" s="60"/>
      <c r="D62" s="60"/>
      <c r="E62" s="60"/>
      <c r="F62" s="60"/>
      <c r="G62" s="60"/>
      <c r="H62" s="60"/>
      <c r="I62" s="60"/>
      <c r="J62" s="60"/>
      <c r="K62" s="61"/>
      <c r="L62" s="20"/>
    </row>
    <row r="63" spans="1:12" s="11" customFormat="1" x14ac:dyDescent="0.25">
      <c r="A63" s="41" t="s">
        <v>36</v>
      </c>
      <c r="B63" s="15" t="s">
        <v>14</v>
      </c>
      <c r="C63" s="16">
        <f>C64+C65+C66+C67</f>
        <v>368444948.60000002</v>
      </c>
      <c r="D63" s="16">
        <f t="shared" ref="D63:K63" si="9">D64+D65+D66+D67</f>
        <v>45055667.270000003</v>
      </c>
      <c r="E63" s="16">
        <f t="shared" si="9"/>
        <v>42554225.880000003</v>
      </c>
      <c r="F63" s="16">
        <f t="shared" si="9"/>
        <v>27554225.879999999</v>
      </c>
      <c r="G63" s="16">
        <f t="shared" si="9"/>
        <v>47952259.240000002</v>
      </c>
      <c r="H63" s="16">
        <f t="shared" si="9"/>
        <v>49398534.899999999</v>
      </c>
      <c r="I63" s="16">
        <f t="shared" si="9"/>
        <v>50719047.460000001</v>
      </c>
      <c r="J63" s="16">
        <f t="shared" si="9"/>
        <v>51976678.479999997</v>
      </c>
      <c r="K63" s="16">
        <f t="shared" si="9"/>
        <v>53234309.490000002</v>
      </c>
      <c r="L63" s="57" t="s">
        <v>18</v>
      </c>
    </row>
    <row r="64" spans="1:12" ht="75" x14ac:dyDescent="0.25">
      <c r="A64" s="41"/>
      <c r="B64" s="15" t="s">
        <v>13</v>
      </c>
      <c r="C64" s="16">
        <f t="shared" ref="C64:C77" si="10">SUM(D64:K64)</f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58"/>
    </row>
    <row r="65" spans="1:12" ht="60" x14ac:dyDescent="0.25">
      <c r="A65" s="41"/>
      <c r="B65" s="15" t="s">
        <v>12</v>
      </c>
      <c r="C65" s="16">
        <f t="shared" si="10"/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58"/>
    </row>
    <row r="66" spans="1:12" ht="30" x14ac:dyDescent="0.25">
      <c r="A66" s="41"/>
      <c r="B66" s="15" t="s">
        <v>11</v>
      </c>
      <c r="C66" s="16">
        <f t="shared" si="10"/>
        <v>368444948.60000002</v>
      </c>
      <c r="D66" s="16">
        <v>45055667.270000003</v>
      </c>
      <c r="E66" s="16">
        <v>42554225.880000003</v>
      </c>
      <c r="F66" s="16">
        <v>27554225.879999999</v>
      </c>
      <c r="G66" s="16">
        <v>47952259.240000002</v>
      </c>
      <c r="H66" s="16">
        <v>49398534.899999999</v>
      </c>
      <c r="I66" s="16">
        <v>50719047.460000001</v>
      </c>
      <c r="J66" s="16">
        <v>51976678.479999997</v>
      </c>
      <c r="K66" s="16">
        <v>53234309.490000002</v>
      </c>
      <c r="L66" s="58"/>
    </row>
    <row r="67" spans="1:12" ht="35.25" customHeight="1" x14ac:dyDescent="0.25">
      <c r="A67" s="41"/>
      <c r="B67" s="15" t="s">
        <v>10</v>
      </c>
      <c r="C67" s="16">
        <f t="shared" si="10"/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59"/>
    </row>
    <row r="68" spans="1:12" x14ac:dyDescent="0.25">
      <c r="A68" s="41" t="s">
        <v>35</v>
      </c>
      <c r="B68" s="15" t="s">
        <v>14</v>
      </c>
      <c r="C68" s="16">
        <f t="shared" si="10"/>
        <v>0</v>
      </c>
      <c r="D68" s="16">
        <f t="shared" ref="D68:K68" si="11">SUM(D69:D72)</f>
        <v>0</v>
      </c>
      <c r="E68" s="16">
        <f t="shared" si="11"/>
        <v>0</v>
      </c>
      <c r="F68" s="16">
        <f t="shared" si="11"/>
        <v>0</v>
      </c>
      <c r="G68" s="16">
        <f t="shared" si="11"/>
        <v>0</v>
      </c>
      <c r="H68" s="16">
        <f t="shared" si="11"/>
        <v>0</v>
      </c>
      <c r="I68" s="16">
        <f t="shared" si="11"/>
        <v>0</v>
      </c>
      <c r="J68" s="16">
        <f t="shared" si="11"/>
        <v>0</v>
      </c>
      <c r="K68" s="16">
        <f t="shared" si="11"/>
        <v>0</v>
      </c>
      <c r="L68" s="57" t="s">
        <v>18</v>
      </c>
    </row>
    <row r="69" spans="1:12" ht="81.75" customHeight="1" x14ac:dyDescent="0.25">
      <c r="A69" s="41"/>
      <c r="B69" s="15" t="s">
        <v>13</v>
      </c>
      <c r="C69" s="16">
        <f t="shared" si="10"/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58"/>
    </row>
    <row r="70" spans="1:12" ht="65.25" customHeight="1" x14ac:dyDescent="0.25">
      <c r="A70" s="41"/>
      <c r="B70" s="15" t="s">
        <v>12</v>
      </c>
      <c r="C70" s="16">
        <f t="shared" si="10"/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58"/>
    </row>
    <row r="71" spans="1:12" ht="33.75" customHeight="1" x14ac:dyDescent="0.25">
      <c r="A71" s="41"/>
      <c r="B71" s="15" t="s">
        <v>11</v>
      </c>
      <c r="C71" s="16">
        <f t="shared" si="10"/>
        <v>0</v>
      </c>
      <c r="D71" s="16">
        <v>0</v>
      </c>
      <c r="E71" s="16">
        <f t="shared" ref="E71:K71" si="12">D71</f>
        <v>0</v>
      </c>
      <c r="F71" s="16">
        <f t="shared" si="12"/>
        <v>0</v>
      </c>
      <c r="G71" s="16">
        <f t="shared" si="12"/>
        <v>0</v>
      </c>
      <c r="H71" s="16">
        <f t="shared" si="12"/>
        <v>0</v>
      </c>
      <c r="I71" s="16">
        <f t="shared" si="12"/>
        <v>0</v>
      </c>
      <c r="J71" s="16">
        <f t="shared" si="12"/>
        <v>0</v>
      </c>
      <c r="K71" s="16">
        <f t="shared" si="12"/>
        <v>0</v>
      </c>
      <c r="L71" s="58"/>
    </row>
    <row r="72" spans="1:12" ht="38.25" customHeight="1" x14ac:dyDescent="0.25">
      <c r="A72" s="41"/>
      <c r="B72" s="15" t="s">
        <v>10</v>
      </c>
      <c r="C72" s="16">
        <f t="shared" si="10"/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59"/>
    </row>
    <row r="73" spans="1:12" x14ac:dyDescent="0.25">
      <c r="A73" s="41" t="s">
        <v>34</v>
      </c>
      <c r="B73" s="15" t="s">
        <v>14</v>
      </c>
      <c r="C73" s="16">
        <f t="shared" si="10"/>
        <v>0</v>
      </c>
      <c r="D73" s="16">
        <f t="shared" ref="D73:K73" si="13">D74+D75+D76+D77</f>
        <v>0</v>
      </c>
      <c r="E73" s="16">
        <f t="shared" si="13"/>
        <v>0</v>
      </c>
      <c r="F73" s="16">
        <f t="shared" si="13"/>
        <v>0</v>
      </c>
      <c r="G73" s="16">
        <f t="shared" si="13"/>
        <v>0</v>
      </c>
      <c r="H73" s="16">
        <f t="shared" si="13"/>
        <v>0</v>
      </c>
      <c r="I73" s="16">
        <f t="shared" si="13"/>
        <v>0</v>
      </c>
      <c r="J73" s="16">
        <f t="shared" si="13"/>
        <v>0</v>
      </c>
      <c r="K73" s="16">
        <f t="shared" si="13"/>
        <v>0</v>
      </c>
      <c r="L73" s="62" t="s">
        <v>18</v>
      </c>
    </row>
    <row r="74" spans="1:12" ht="75" x14ac:dyDescent="0.25">
      <c r="A74" s="41"/>
      <c r="B74" s="15" t="s">
        <v>13</v>
      </c>
      <c r="C74" s="16">
        <f t="shared" si="10"/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62"/>
    </row>
    <row r="75" spans="1:12" ht="63" customHeight="1" x14ac:dyDescent="0.25">
      <c r="A75" s="41"/>
      <c r="B75" s="15" t="s">
        <v>12</v>
      </c>
      <c r="C75" s="16">
        <f t="shared" si="10"/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62"/>
    </row>
    <row r="76" spans="1:12" ht="30" x14ac:dyDescent="0.25">
      <c r="A76" s="41"/>
      <c r="B76" s="15" t="s">
        <v>11</v>
      </c>
      <c r="C76" s="16">
        <f t="shared" si="10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62"/>
    </row>
    <row r="77" spans="1:12" ht="30" x14ac:dyDescent="0.25">
      <c r="A77" s="41"/>
      <c r="B77" s="15" t="s">
        <v>10</v>
      </c>
      <c r="C77" s="16">
        <f t="shared" si="10"/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62"/>
    </row>
    <row r="78" spans="1:12" ht="21.75" customHeight="1" x14ac:dyDescent="0.25">
      <c r="A78" s="51" t="s">
        <v>33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3"/>
    </row>
    <row r="79" spans="1:12" s="11" customFormat="1" ht="15" customHeight="1" x14ac:dyDescent="0.25">
      <c r="A79" s="45" t="s">
        <v>32</v>
      </c>
      <c r="B79" s="15" t="s">
        <v>14</v>
      </c>
      <c r="C79" s="16">
        <f t="shared" ref="C79:C88" si="14">SUM(D79:K79)</f>
        <v>103620940.82000001</v>
      </c>
      <c r="D79" s="16">
        <f t="shared" ref="D79:K79" si="15">D80+D81+D82+D83</f>
        <v>12422220.65</v>
      </c>
      <c r="E79" s="16">
        <f t="shared" si="15"/>
        <v>11197193.970000001</v>
      </c>
      <c r="F79" s="16">
        <f t="shared" si="15"/>
        <v>11197193.970000001</v>
      </c>
      <c r="G79" s="16">
        <f t="shared" si="15"/>
        <v>12894804.380000001</v>
      </c>
      <c r="H79" s="16">
        <f t="shared" si="15"/>
        <v>13358046.880000001</v>
      </c>
      <c r="I79" s="16">
        <f t="shared" si="15"/>
        <v>13781007.42</v>
      </c>
      <c r="J79" s="16">
        <f t="shared" si="15"/>
        <v>14183826.99</v>
      </c>
      <c r="K79" s="16">
        <f t="shared" si="15"/>
        <v>14586646.560000001</v>
      </c>
      <c r="L79" s="54" t="s">
        <v>18</v>
      </c>
    </row>
    <row r="80" spans="1:12" ht="80.25" customHeight="1" x14ac:dyDescent="0.25">
      <c r="A80" s="46"/>
      <c r="B80" s="15" t="s">
        <v>13</v>
      </c>
      <c r="C80" s="16">
        <f t="shared" si="14"/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55"/>
    </row>
    <row r="81" spans="1:12" ht="66.75" customHeight="1" x14ac:dyDescent="0.25">
      <c r="A81" s="46"/>
      <c r="B81" s="15" t="s">
        <v>12</v>
      </c>
      <c r="C81" s="16">
        <f t="shared" si="14"/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55"/>
    </row>
    <row r="82" spans="1:12" ht="36" customHeight="1" x14ac:dyDescent="0.25">
      <c r="A82" s="46"/>
      <c r="B82" s="15" t="s">
        <v>11</v>
      </c>
      <c r="C82" s="16">
        <f t="shared" si="14"/>
        <v>103620940.82000001</v>
      </c>
      <c r="D82" s="16">
        <v>12422220.65</v>
      </c>
      <c r="E82" s="16">
        <v>11197193.970000001</v>
      </c>
      <c r="F82" s="16">
        <v>11197193.970000001</v>
      </c>
      <c r="G82" s="16">
        <v>12894804.380000001</v>
      </c>
      <c r="H82" s="16">
        <v>13358046.880000001</v>
      </c>
      <c r="I82" s="16">
        <v>13781007.42</v>
      </c>
      <c r="J82" s="16">
        <v>14183826.99</v>
      </c>
      <c r="K82" s="16">
        <v>14586646.560000001</v>
      </c>
      <c r="L82" s="55"/>
    </row>
    <row r="83" spans="1:12" ht="36" customHeight="1" x14ac:dyDescent="0.25">
      <c r="A83" s="47"/>
      <c r="B83" s="15" t="s">
        <v>10</v>
      </c>
      <c r="C83" s="16">
        <f t="shared" si="14"/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56"/>
    </row>
    <row r="84" spans="1:12" x14ac:dyDescent="0.25">
      <c r="A84" s="41" t="s">
        <v>31</v>
      </c>
      <c r="B84" s="15" t="s">
        <v>14</v>
      </c>
      <c r="C84" s="16">
        <f t="shared" si="14"/>
        <v>0</v>
      </c>
      <c r="D84" s="16">
        <f t="shared" ref="D84:K84" si="16">D85+D86+D87+D88</f>
        <v>0</v>
      </c>
      <c r="E84" s="16">
        <f t="shared" si="16"/>
        <v>0</v>
      </c>
      <c r="F84" s="16">
        <f t="shared" si="16"/>
        <v>0</v>
      </c>
      <c r="G84" s="16">
        <f t="shared" si="16"/>
        <v>0</v>
      </c>
      <c r="H84" s="16">
        <f t="shared" si="16"/>
        <v>0</v>
      </c>
      <c r="I84" s="16">
        <f t="shared" si="16"/>
        <v>0</v>
      </c>
      <c r="J84" s="16">
        <f t="shared" si="16"/>
        <v>0</v>
      </c>
      <c r="K84" s="16">
        <f t="shared" si="16"/>
        <v>0</v>
      </c>
      <c r="L84" s="62" t="s">
        <v>18</v>
      </c>
    </row>
    <row r="85" spans="1:12" ht="75" x14ac:dyDescent="0.25">
      <c r="A85" s="41"/>
      <c r="B85" s="15" t="s">
        <v>13</v>
      </c>
      <c r="C85" s="16">
        <f t="shared" si="14"/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62"/>
    </row>
    <row r="86" spans="1:12" ht="60" x14ac:dyDescent="0.25">
      <c r="A86" s="41"/>
      <c r="B86" s="15" t="s">
        <v>12</v>
      </c>
      <c r="C86" s="16">
        <f t="shared" si="14"/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62"/>
    </row>
    <row r="87" spans="1:12" ht="30" x14ac:dyDescent="0.25">
      <c r="A87" s="41"/>
      <c r="B87" s="15" t="s">
        <v>11</v>
      </c>
      <c r="C87" s="16">
        <f t="shared" si="14"/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62"/>
    </row>
    <row r="88" spans="1:12" ht="30" x14ac:dyDescent="0.25">
      <c r="A88" s="41"/>
      <c r="B88" s="15" t="s">
        <v>10</v>
      </c>
      <c r="C88" s="16">
        <f t="shared" si="14"/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62"/>
    </row>
    <row r="89" spans="1:12" x14ac:dyDescent="0.25">
      <c r="A89" s="41" t="s">
        <v>30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</row>
    <row r="90" spans="1:12" s="11" customFormat="1" x14ac:dyDescent="0.25">
      <c r="A90" s="41" t="s">
        <v>29</v>
      </c>
      <c r="B90" s="15" t="s">
        <v>14</v>
      </c>
      <c r="C90" s="16">
        <f>SUM(D90:K90)</f>
        <v>236267018.91999999</v>
      </c>
      <c r="D90" s="16">
        <f t="shared" ref="D90:K90" si="17">D91+D92+D93+D94</f>
        <v>22166011.350000001</v>
      </c>
      <c r="E90" s="16">
        <f t="shared" si="17"/>
        <v>19318701.300000001</v>
      </c>
      <c r="F90" s="16">
        <f t="shared" si="17"/>
        <v>19318701.300000001</v>
      </c>
      <c r="G90" s="16">
        <f t="shared" si="17"/>
        <v>32883586.109999999</v>
      </c>
      <c r="H90" s="16">
        <f t="shared" si="17"/>
        <v>34065216.400000006</v>
      </c>
      <c r="I90" s="16">
        <f t="shared" si="17"/>
        <v>35144096.230000004</v>
      </c>
      <c r="J90" s="16">
        <f t="shared" si="17"/>
        <v>36171600.82</v>
      </c>
      <c r="K90" s="16">
        <f t="shared" si="17"/>
        <v>37199105.409999996</v>
      </c>
      <c r="L90" s="67" t="s">
        <v>18</v>
      </c>
    </row>
    <row r="91" spans="1:12" ht="75" x14ac:dyDescent="0.25">
      <c r="A91" s="41"/>
      <c r="B91" s="15" t="s">
        <v>13</v>
      </c>
      <c r="C91" s="16">
        <f>SUM(D91:K91)</f>
        <v>0</v>
      </c>
      <c r="D91" s="16">
        <v>0</v>
      </c>
      <c r="E91" s="16">
        <f>D91</f>
        <v>0</v>
      </c>
      <c r="F91" s="16">
        <v>0</v>
      </c>
      <c r="G91" s="16">
        <f>F91</f>
        <v>0</v>
      </c>
      <c r="H91" s="16">
        <v>0</v>
      </c>
      <c r="I91" s="16">
        <f>H91</f>
        <v>0</v>
      </c>
      <c r="J91" s="16">
        <v>0</v>
      </c>
      <c r="K91" s="16">
        <f>J91</f>
        <v>0</v>
      </c>
      <c r="L91" s="67"/>
    </row>
    <row r="92" spans="1:12" ht="60" x14ac:dyDescent="0.25">
      <c r="A92" s="41"/>
      <c r="B92" s="15" t="s">
        <v>12</v>
      </c>
      <c r="C92" s="16">
        <f>SUM(D92:K92)</f>
        <v>0</v>
      </c>
      <c r="D92" s="16">
        <v>0</v>
      </c>
      <c r="E92" s="16">
        <f>D92</f>
        <v>0</v>
      </c>
      <c r="F92" s="16">
        <v>0</v>
      </c>
      <c r="G92" s="16">
        <f>F92</f>
        <v>0</v>
      </c>
      <c r="H92" s="16">
        <v>0</v>
      </c>
      <c r="I92" s="16">
        <f>H92</f>
        <v>0</v>
      </c>
      <c r="J92" s="16">
        <v>0</v>
      </c>
      <c r="K92" s="16">
        <f>J92</f>
        <v>0</v>
      </c>
      <c r="L92" s="67"/>
    </row>
    <row r="93" spans="1:12" ht="30" x14ac:dyDescent="0.25">
      <c r="A93" s="41"/>
      <c r="B93" s="15" t="s">
        <v>11</v>
      </c>
      <c r="C93" s="16">
        <f>SUM(D93:K93)</f>
        <v>236267018.91999999</v>
      </c>
      <c r="D93" s="16">
        <v>22166011.350000001</v>
      </c>
      <c r="E93" s="16">
        <v>19318701.300000001</v>
      </c>
      <c r="F93" s="16">
        <v>19318701.300000001</v>
      </c>
      <c r="G93" s="16">
        <v>32883586.109999999</v>
      </c>
      <c r="H93" s="16">
        <v>34065216.400000006</v>
      </c>
      <c r="I93" s="16">
        <v>35144096.230000004</v>
      </c>
      <c r="J93" s="16">
        <v>36171600.82</v>
      </c>
      <c r="K93" s="16">
        <v>37199105.409999996</v>
      </c>
      <c r="L93" s="67"/>
    </row>
    <row r="94" spans="1:12" ht="30" x14ac:dyDescent="0.25">
      <c r="A94" s="41"/>
      <c r="B94" s="15" t="s">
        <v>10</v>
      </c>
      <c r="C94" s="16">
        <f>SUM(D94:K94)</f>
        <v>0</v>
      </c>
      <c r="D94" s="16">
        <v>0</v>
      </c>
      <c r="E94" s="16">
        <f t="shared" ref="E94:K94" si="18">D94</f>
        <v>0</v>
      </c>
      <c r="F94" s="16">
        <f t="shared" si="18"/>
        <v>0</v>
      </c>
      <c r="G94" s="16">
        <f t="shared" si="18"/>
        <v>0</v>
      </c>
      <c r="H94" s="16">
        <f t="shared" si="18"/>
        <v>0</v>
      </c>
      <c r="I94" s="16">
        <f t="shared" si="18"/>
        <v>0</v>
      </c>
      <c r="J94" s="16">
        <f t="shared" si="18"/>
        <v>0</v>
      </c>
      <c r="K94" s="16">
        <f t="shared" si="18"/>
        <v>0</v>
      </c>
      <c r="L94" s="67"/>
    </row>
    <row r="95" spans="1:12" hidden="1" x14ac:dyDescent="0.25">
      <c r="A95" s="51" t="s">
        <v>28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3"/>
    </row>
    <row r="96" spans="1:12" ht="15" hidden="1" customHeight="1" x14ac:dyDescent="0.25">
      <c r="A96" s="41" t="s">
        <v>27</v>
      </c>
      <c r="B96" s="15" t="s">
        <v>14</v>
      </c>
      <c r="C96" s="16">
        <f>SUM(D96:K96)</f>
        <v>0</v>
      </c>
      <c r="D96" s="16">
        <f t="shared" ref="D96:K96" si="19">D97+D98+D99+D100</f>
        <v>0</v>
      </c>
      <c r="E96" s="16">
        <f t="shared" si="19"/>
        <v>0</v>
      </c>
      <c r="F96" s="16">
        <f t="shared" si="19"/>
        <v>0</v>
      </c>
      <c r="G96" s="16">
        <f t="shared" si="19"/>
        <v>0</v>
      </c>
      <c r="H96" s="16">
        <f t="shared" si="19"/>
        <v>0</v>
      </c>
      <c r="I96" s="16">
        <f t="shared" si="19"/>
        <v>0</v>
      </c>
      <c r="J96" s="16">
        <f t="shared" si="19"/>
        <v>0</v>
      </c>
      <c r="K96" s="16">
        <f t="shared" si="19"/>
        <v>0</v>
      </c>
      <c r="L96" s="48" t="s">
        <v>26</v>
      </c>
    </row>
    <row r="97" spans="1:12" ht="75" hidden="1" x14ac:dyDescent="0.25">
      <c r="A97" s="41"/>
      <c r="B97" s="15" t="s">
        <v>13</v>
      </c>
      <c r="C97" s="16">
        <f>SUM(D97:K97)</f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49"/>
    </row>
    <row r="98" spans="1:12" ht="60" hidden="1" x14ac:dyDescent="0.25">
      <c r="A98" s="41"/>
      <c r="B98" s="15" t="s">
        <v>12</v>
      </c>
      <c r="C98" s="16">
        <f>SUM(D98:K98)</f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49"/>
    </row>
    <row r="99" spans="1:12" ht="30" hidden="1" x14ac:dyDescent="0.25">
      <c r="A99" s="41"/>
      <c r="B99" s="15" t="s">
        <v>11</v>
      </c>
      <c r="C99" s="16">
        <f>SUM(D99:K99)</f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49"/>
    </row>
    <row r="100" spans="1:12" ht="30" hidden="1" x14ac:dyDescent="0.25">
      <c r="A100" s="41"/>
      <c r="B100" s="15" t="s">
        <v>10</v>
      </c>
      <c r="C100" s="16">
        <f>SUM(D100:K100)</f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50"/>
    </row>
    <row r="101" spans="1:12" ht="15" hidden="1" customHeight="1" x14ac:dyDescent="0.25">
      <c r="A101" s="63" t="s">
        <v>25</v>
      </c>
      <c r="B101" s="15" t="s">
        <v>14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54" t="s">
        <v>24</v>
      </c>
    </row>
    <row r="102" spans="1:12" ht="75" hidden="1" x14ac:dyDescent="0.25">
      <c r="A102" s="64"/>
      <c r="B102" s="15" t="s">
        <v>13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55"/>
    </row>
    <row r="103" spans="1:12" ht="60" hidden="1" x14ac:dyDescent="0.25">
      <c r="A103" s="64"/>
      <c r="B103" s="15" t="s">
        <v>12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55"/>
    </row>
    <row r="104" spans="1:12" ht="30" hidden="1" x14ac:dyDescent="0.25">
      <c r="A104" s="64"/>
      <c r="B104" s="15" t="s">
        <v>11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55"/>
    </row>
    <row r="105" spans="1:12" ht="30" hidden="1" x14ac:dyDescent="0.25">
      <c r="A105" s="65"/>
      <c r="B105" s="15" t="s">
        <v>10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56"/>
    </row>
    <row r="106" spans="1:12" s="12" customFormat="1" ht="60" x14ac:dyDescent="0.25">
      <c r="A106" s="15" t="s">
        <v>23</v>
      </c>
      <c r="B106" s="15" t="s">
        <v>14</v>
      </c>
      <c r="C106" s="16">
        <f>C52+C57+C63+C68+C73+C79+C84+C90+C101</f>
        <v>1030378425.6677001</v>
      </c>
      <c r="D106" s="16">
        <f t="shared" ref="D106:K106" si="20">D52+D57+D63+D68+D73+D79+D84+D90</f>
        <v>99303706.290000021</v>
      </c>
      <c r="E106" s="16">
        <f t="shared" si="20"/>
        <v>90869161.5</v>
      </c>
      <c r="F106" s="16">
        <f t="shared" si="20"/>
        <v>76846661.5</v>
      </c>
      <c r="G106" s="16">
        <f t="shared" si="20"/>
        <v>131292141.89</v>
      </c>
      <c r="H106" s="16">
        <f t="shared" si="20"/>
        <v>141565994.44</v>
      </c>
      <c r="I106" s="16">
        <f t="shared" si="20"/>
        <v>152246468.50999999</v>
      </c>
      <c r="J106" s="16">
        <f t="shared" si="20"/>
        <v>163350253.34999999</v>
      </c>
      <c r="K106" s="16">
        <f t="shared" si="20"/>
        <v>174904038.1877</v>
      </c>
      <c r="L106" s="21"/>
    </row>
    <row r="107" spans="1:12" hidden="1" x14ac:dyDescent="0.25">
      <c r="A107" s="66" t="s">
        <v>22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</row>
    <row r="108" spans="1:12" hidden="1" x14ac:dyDescent="0.25">
      <c r="A108" s="69" t="s">
        <v>21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</row>
    <row r="109" spans="1:12" ht="21.75" customHeight="1" x14ac:dyDescent="0.25">
      <c r="A109" s="69" t="s">
        <v>20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</row>
    <row r="110" spans="1:12" s="11" customFormat="1" x14ac:dyDescent="0.25">
      <c r="A110" s="41" t="s">
        <v>57</v>
      </c>
      <c r="B110" s="15" t="s">
        <v>14</v>
      </c>
      <c r="C110" s="16">
        <f>SUM(C111:C114)</f>
        <v>1019638185.7199999</v>
      </c>
      <c r="D110" s="16">
        <f>SUM(D111:D114)</f>
        <v>130514732.83</v>
      </c>
      <c r="E110" s="16">
        <f t="shared" ref="E110:K110" si="21">SUM(E111:E114)</f>
        <v>131383704.22</v>
      </c>
      <c r="F110" s="16">
        <f t="shared" si="21"/>
        <v>130406204.22</v>
      </c>
      <c r="G110" s="16">
        <f t="shared" si="21"/>
        <v>125466708.89</v>
      </c>
      <c r="H110" s="16">
        <f t="shared" si="21"/>
        <v>125466708.89</v>
      </c>
      <c r="I110" s="16">
        <f t="shared" si="21"/>
        <v>125466708.89</v>
      </c>
      <c r="J110" s="16">
        <f t="shared" si="21"/>
        <v>125466708.89</v>
      </c>
      <c r="K110" s="16">
        <f t="shared" si="21"/>
        <v>125466708.89</v>
      </c>
      <c r="L110" s="68" t="s">
        <v>18</v>
      </c>
    </row>
    <row r="111" spans="1:12" ht="65.25" customHeight="1" x14ac:dyDescent="0.25">
      <c r="A111" s="41"/>
      <c r="B111" s="15" t="s">
        <v>13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68"/>
    </row>
    <row r="112" spans="1:12" ht="65.25" customHeight="1" x14ac:dyDescent="0.25">
      <c r="A112" s="41"/>
      <c r="B112" s="15" t="s">
        <v>12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68"/>
    </row>
    <row r="113" spans="1:12" ht="30" x14ac:dyDescent="0.25">
      <c r="A113" s="41"/>
      <c r="B113" s="15" t="s">
        <v>11</v>
      </c>
      <c r="C113" s="16">
        <f>SUM(D113:K113)</f>
        <v>1019638185.7199999</v>
      </c>
      <c r="D113" s="16">
        <v>130514732.83</v>
      </c>
      <c r="E113" s="16">
        <v>131383704.22</v>
      </c>
      <c r="F113" s="16">
        <v>130406204.22</v>
      </c>
      <c r="G113" s="16">
        <v>125466708.89</v>
      </c>
      <c r="H113" s="16">
        <v>125466708.89</v>
      </c>
      <c r="I113" s="16">
        <v>125466708.89</v>
      </c>
      <c r="J113" s="16">
        <v>125466708.89</v>
      </c>
      <c r="K113" s="16">
        <v>125466708.89</v>
      </c>
      <c r="L113" s="68"/>
    </row>
    <row r="114" spans="1:12" ht="30" x14ac:dyDescent="0.25">
      <c r="A114" s="41"/>
      <c r="B114" s="15" t="s">
        <v>10</v>
      </c>
      <c r="C114" s="16">
        <f>SUM(D114:K114)</f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68"/>
    </row>
    <row r="115" spans="1:12" ht="15" customHeight="1" x14ac:dyDescent="0.25">
      <c r="A115" s="41" t="s">
        <v>19</v>
      </c>
      <c r="B115" s="18" t="s">
        <v>14</v>
      </c>
      <c r="C115" s="16">
        <f t="shared" ref="C115:K119" si="22">C110</f>
        <v>1019638185.7199999</v>
      </c>
      <c r="D115" s="16">
        <f>D110+D130</f>
        <v>130848260.70999999</v>
      </c>
      <c r="E115" s="17">
        <f t="shared" ref="E115:F115" si="23">E110+E130</f>
        <v>131717232.09999999</v>
      </c>
      <c r="F115" s="17">
        <f t="shared" si="23"/>
        <v>130788812.70999999</v>
      </c>
      <c r="G115" s="16">
        <f t="shared" si="22"/>
        <v>125466708.89</v>
      </c>
      <c r="H115" s="16">
        <f t="shared" si="22"/>
        <v>125466708.89</v>
      </c>
      <c r="I115" s="16">
        <f t="shared" si="22"/>
        <v>125466708.89</v>
      </c>
      <c r="J115" s="16">
        <f t="shared" si="22"/>
        <v>125466708.89</v>
      </c>
      <c r="K115" s="16">
        <f t="shared" si="22"/>
        <v>125466708.89</v>
      </c>
      <c r="L115" s="57" t="s">
        <v>18</v>
      </c>
    </row>
    <row r="116" spans="1:12" ht="63.75" customHeight="1" x14ac:dyDescent="0.25">
      <c r="A116" s="41"/>
      <c r="B116" s="18" t="s">
        <v>13</v>
      </c>
      <c r="C116" s="16">
        <f t="shared" si="22"/>
        <v>0</v>
      </c>
      <c r="D116" s="16">
        <f t="shared" si="22"/>
        <v>0</v>
      </c>
      <c r="E116" s="16">
        <f t="shared" si="22"/>
        <v>0</v>
      </c>
      <c r="F116" s="16">
        <f t="shared" si="22"/>
        <v>0</v>
      </c>
      <c r="G116" s="16">
        <f t="shared" si="22"/>
        <v>0</v>
      </c>
      <c r="H116" s="16">
        <f t="shared" si="22"/>
        <v>0</v>
      </c>
      <c r="I116" s="16">
        <f t="shared" si="22"/>
        <v>0</v>
      </c>
      <c r="J116" s="16">
        <f t="shared" si="22"/>
        <v>0</v>
      </c>
      <c r="K116" s="16">
        <f t="shared" si="22"/>
        <v>0</v>
      </c>
      <c r="L116" s="58"/>
    </row>
    <row r="117" spans="1:12" ht="65.25" customHeight="1" x14ac:dyDescent="0.25">
      <c r="A117" s="41"/>
      <c r="B117" s="18" t="s">
        <v>12</v>
      </c>
      <c r="C117" s="16">
        <f t="shared" si="22"/>
        <v>0</v>
      </c>
      <c r="D117" s="16">
        <f t="shared" si="22"/>
        <v>0</v>
      </c>
      <c r="E117" s="16">
        <f t="shared" si="22"/>
        <v>0</v>
      </c>
      <c r="F117" s="16">
        <f t="shared" si="22"/>
        <v>0</v>
      </c>
      <c r="G117" s="16">
        <f t="shared" si="22"/>
        <v>0</v>
      </c>
      <c r="H117" s="16">
        <f t="shared" si="22"/>
        <v>0</v>
      </c>
      <c r="I117" s="16">
        <f t="shared" si="22"/>
        <v>0</v>
      </c>
      <c r="J117" s="16">
        <f t="shared" si="22"/>
        <v>0</v>
      </c>
      <c r="K117" s="16">
        <f t="shared" si="22"/>
        <v>0</v>
      </c>
      <c r="L117" s="58"/>
    </row>
    <row r="118" spans="1:12" ht="33" customHeight="1" x14ac:dyDescent="0.25">
      <c r="A118" s="41"/>
      <c r="B118" s="18" t="s">
        <v>11</v>
      </c>
      <c r="C118" s="16">
        <f t="shared" si="22"/>
        <v>1019638185.7199999</v>
      </c>
      <c r="D118" s="16">
        <f t="shared" si="22"/>
        <v>130514732.83</v>
      </c>
      <c r="E118" s="16">
        <f t="shared" si="22"/>
        <v>131383704.22</v>
      </c>
      <c r="F118" s="16">
        <f t="shared" si="22"/>
        <v>130406204.22</v>
      </c>
      <c r="G118" s="16">
        <f t="shared" si="22"/>
        <v>125466708.89</v>
      </c>
      <c r="H118" s="16">
        <f t="shared" si="22"/>
        <v>125466708.89</v>
      </c>
      <c r="I118" s="16">
        <f t="shared" si="22"/>
        <v>125466708.89</v>
      </c>
      <c r="J118" s="16">
        <f t="shared" si="22"/>
        <v>125466708.89</v>
      </c>
      <c r="K118" s="16">
        <f t="shared" si="22"/>
        <v>125466708.89</v>
      </c>
      <c r="L118" s="58"/>
    </row>
    <row r="119" spans="1:12" ht="30" x14ac:dyDescent="0.25">
      <c r="A119" s="41"/>
      <c r="B119" s="18" t="s">
        <v>10</v>
      </c>
      <c r="C119" s="16">
        <f t="shared" si="22"/>
        <v>0</v>
      </c>
      <c r="D119" s="16">
        <f t="shared" si="22"/>
        <v>0</v>
      </c>
      <c r="E119" s="16">
        <f t="shared" si="22"/>
        <v>0</v>
      </c>
      <c r="F119" s="16">
        <f t="shared" si="22"/>
        <v>0</v>
      </c>
      <c r="G119" s="16">
        <f t="shared" si="22"/>
        <v>0</v>
      </c>
      <c r="H119" s="16">
        <f t="shared" si="22"/>
        <v>0</v>
      </c>
      <c r="I119" s="16">
        <f t="shared" si="22"/>
        <v>0</v>
      </c>
      <c r="J119" s="16">
        <f t="shared" si="22"/>
        <v>0</v>
      </c>
      <c r="K119" s="16">
        <f t="shared" si="22"/>
        <v>0</v>
      </c>
      <c r="L119" s="59"/>
    </row>
    <row r="120" spans="1:12" ht="20.25" customHeight="1" x14ac:dyDescent="0.25">
      <c r="A120" s="45" t="s">
        <v>17</v>
      </c>
      <c r="B120" s="15" t="s">
        <v>14</v>
      </c>
      <c r="C120" s="16">
        <f t="shared" ref="C120:C129" si="24">SUM(D120:K120)</f>
        <v>2156677038.2377</v>
      </c>
      <c r="D120" s="16">
        <f t="shared" ref="D120:K120" si="25">SUM(D121:D124)</f>
        <v>271821770.38000005</v>
      </c>
      <c r="E120" s="16">
        <f t="shared" si="25"/>
        <v>254556873.20999998</v>
      </c>
      <c r="F120" s="16">
        <f t="shared" si="25"/>
        <v>239605953.82000005</v>
      </c>
      <c r="G120" s="16">
        <f t="shared" si="25"/>
        <v>256758850.78</v>
      </c>
      <c r="H120" s="16">
        <f t="shared" si="25"/>
        <v>267032703.33000004</v>
      </c>
      <c r="I120" s="16">
        <f t="shared" si="25"/>
        <v>277713177.40000004</v>
      </c>
      <c r="J120" s="16">
        <f t="shared" si="25"/>
        <v>288816962.24000001</v>
      </c>
      <c r="K120" s="16">
        <f t="shared" si="25"/>
        <v>300370747.07770002</v>
      </c>
      <c r="L120" s="68" t="s">
        <v>59</v>
      </c>
    </row>
    <row r="121" spans="1:12" ht="75.75" customHeight="1" x14ac:dyDescent="0.25">
      <c r="A121" s="46"/>
      <c r="B121" s="15" t="s">
        <v>13</v>
      </c>
      <c r="C121" s="16">
        <f t="shared" si="24"/>
        <v>0</v>
      </c>
      <c r="D121" s="16">
        <f t="shared" ref="D121:K123" si="26">D126+D131</f>
        <v>0</v>
      </c>
      <c r="E121" s="16">
        <f t="shared" si="26"/>
        <v>0</v>
      </c>
      <c r="F121" s="16">
        <f t="shared" si="26"/>
        <v>0</v>
      </c>
      <c r="G121" s="16">
        <f t="shared" si="26"/>
        <v>0</v>
      </c>
      <c r="H121" s="16">
        <f t="shared" si="26"/>
        <v>0</v>
      </c>
      <c r="I121" s="16">
        <f t="shared" si="26"/>
        <v>0</v>
      </c>
      <c r="J121" s="16">
        <f t="shared" si="26"/>
        <v>0</v>
      </c>
      <c r="K121" s="16">
        <f t="shared" si="26"/>
        <v>0</v>
      </c>
      <c r="L121" s="68"/>
    </row>
    <row r="122" spans="1:12" ht="60" x14ac:dyDescent="0.25">
      <c r="A122" s="46"/>
      <c r="B122" s="15" t="s">
        <v>12</v>
      </c>
      <c r="C122" s="16">
        <f t="shared" si="24"/>
        <v>0</v>
      </c>
      <c r="D122" s="16">
        <f t="shared" si="26"/>
        <v>0</v>
      </c>
      <c r="E122" s="16">
        <f t="shared" si="26"/>
        <v>0</v>
      </c>
      <c r="F122" s="16">
        <f t="shared" si="26"/>
        <v>0</v>
      </c>
      <c r="G122" s="16">
        <f t="shared" si="26"/>
        <v>0</v>
      </c>
      <c r="H122" s="16">
        <f t="shared" si="26"/>
        <v>0</v>
      </c>
      <c r="I122" s="16">
        <f t="shared" si="26"/>
        <v>0</v>
      </c>
      <c r="J122" s="16">
        <f t="shared" si="26"/>
        <v>0</v>
      </c>
      <c r="K122" s="16">
        <f t="shared" si="26"/>
        <v>0</v>
      </c>
      <c r="L122" s="68"/>
    </row>
    <row r="123" spans="1:12" ht="30" x14ac:dyDescent="0.25">
      <c r="A123" s="46"/>
      <c r="B123" s="15" t="s">
        <v>11</v>
      </c>
      <c r="C123" s="16">
        <f t="shared" si="24"/>
        <v>2156677038.2377</v>
      </c>
      <c r="D123" s="16">
        <f>D128+D133</f>
        <v>271821770.38000005</v>
      </c>
      <c r="E123" s="16">
        <f t="shared" si="26"/>
        <v>254556873.20999998</v>
      </c>
      <c r="F123" s="16">
        <f t="shared" si="26"/>
        <v>239605953.82000005</v>
      </c>
      <c r="G123" s="16">
        <f t="shared" si="26"/>
        <v>256758850.78</v>
      </c>
      <c r="H123" s="16">
        <f t="shared" si="26"/>
        <v>267032703.33000004</v>
      </c>
      <c r="I123" s="16">
        <f t="shared" si="26"/>
        <v>277713177.40000004</v>
      </c>
      <c r="J123" s="16">
        <f t="shared" si="26"/>
        <v>288816962.24000001</v>
      </c>
      <c r="K123" s="16">
        <f t="shared" si="26"/>
        <v>300370747.07770002</v>
      </c>
      <c r="L123" s="68"/>
    </row>
    <row r="124" spans="1:12" ht="30" x14ac:dyDescent="0.25">
      <c r="A124" s="47"/>
      <c r="B124" s="15" t="s">
        <v>10</v>
      </c>
      <c r="C124" s="16">
        <f t="shared" si="24"/>
        <v>0</v>
      </c>
      <c r="D124" s="16">
        <f t="shared" ref="D124:K124" si="27">D129+D134</f>
        <v>0</v>
      </c>
      <c r="E124" s="16">
        <f t="shared" si="27"/>
        <v>0</v>
      </c>
      <c r="F124" s="16">
        <f t="shared" si="27"/>
        <v>0</v>
      </c>
      <c r="G124" s="16">
        <f t="shared" si="27"/>
        <v>0</v>
      </c>
      <c r="H124" s="16">
        <f t="shared" si="27"/>
        <v>0</v>
      </c>
      <c r="I124" s="16">
        <f t="shared" si="27"/>
        <v>0</v>
      </c>
      <c r="J124" s="16">
        <f t="shared" si="27"/>
        <v>0</v>
      </c>
      <c r="K124" s="16">
        <f t="shared" si="27"/>
        <v>0</v>
      </c>
      <c r="L124" s="68"/>
    </row>
    <row r="125" spans="1:12" ht="15" customHeight="1" x14ac:dyDescent="0.25">
      <c r="A125" s="41" t="s">
        <v>16</v>
      </c>
      <c r="B125" s="18" t="s">
        <v>14</v>
      </c>
      <c r="C125" s="16">
        <f t="shared" si="24"/>
        <v>2155627373.9877</v>
      </c>
      <c r="D125" s="16">
        <f t="shared" ref="D125:K125" si="28">SUM(D126:D129)</f>
        <v>271488242.50000006</v>
      </c>
      <c r="E125" s="16">
        <f t="shared" si="28"/>
        <v>254223345.32999998</v>
      </c>
      <c r="F125" s="16">
        <f t="shared" si="28"/>
        <v>239223345.33000004</v>
      </c>
      <c r="G125" s="16">
        <f t="shared" si="28"/>
        <v>256758850.78</v>
      </c>
      <c r="H125" s="16">
        <f t="shared" si="28"/>
        <v>267032703.33000004</v>
      </c>
      <c r="I125" s="16">
        <f t="shared" si="28"/>
        <v>277713177.40000004</v>
      </c>
      <c r="J125" s="16">
        <f t="shared" si="28"/>
        <v>288816962.24000001</v>
      </c>
      <c r="K125" s="16">
        <f t="shared" si="28"/>
        <v>300370747.07770002</v>
      </c>
      <c r="L125" s="68" t="s">
        <v>15</v>
      </c>
    </row>
    <row r="126" spans="1:12" ht="58.5" customHeight="1" x14ac:dyDescent="0.25">
      <c r="A126" s="41"/>
      <c r="B126" s="18" t="s">
        <v>13</v>
      </c>
      <c r="C126" s="16">
        <f t="shared" si="24"/>
        <v>0</v>
      </c>
      <c r="D126" s="16">
        <f t="shared" ref="D126:K129" si="29">D116+D91+D80+D64+D58+D53</f>
        <v>0</v>
      </c>
      <c r="E126" s="16">
        <f t="shared" si="29"/>
        <v>0</v>
      </c>
      <c r="F126" s="16">
        <f t="shared" si="29"/>
        <v>0</v>
      </c>
      <c r="G126" s="16">
        <f t="shared" si="29"/>
        <v>0</v>
      </c>
      <c r="H126" s="16">
        <f t="shared" si="29"/>
        <v>0</v>
      </c>
      <c r="I126" s="16">
        <f t="shared" si="29"/>
        <v>0</v>
      </c>
      <c r="J126" s="16">
        <f t="shared" si="29"/>
        <v>0</v>
      </c>
      <c r="K126" s="16">
        <f t="shared" si="29"/>
        <v>0</v>
      </c>
      <c r="L126" s="68"/>
    </row>
    <row r="127" spans="1:12" ht="49.5" customHeight="1" x14ac:dyDescent="0.25">
      <c r="A127" s="41"/>
      <c r="B127" s="18" t="s">
        <v>12</v>
      </c>
      <c r="C127" s="16">
        <f t="shared" si="24"/>
        <v>0</v>
      </c>
      <c r="D127" s="16">
        <f t="shared" si="29"/>
        <v>0</v>
      </c>
      <c r="E127" s="16">
        <f t="shared" si="29"/>
        <v>0</v>
      </c>
      <c r="F127" s="16">
        <f t="shared" si="29"/>
        <v>0</v>
      </c>
      <c r="G127" s="16">
        <f t="shared" si="29"/>
        <v>0</v>
      </c>
      <c r="H127" s="16">
        <f t="shared" si="29"/>
        <v>0</v>
      </c>
      <c r="I127" s="16">
        <f t="shared" si="29"/>
        <v>0</v>
      </c>
      <c r="J127" s="16">
        <f t="shared" si="29"/>
        <v>0</v>
      </c>
      <c r="K127" s="16">
        <f t="shared" si="29"/>
        <v>0</v>
      </c>
      <c r="L127" s="68"/>
    </row>
    <row r="128" spans="1:12" ht="30" x14ac:dyDescent="0.25">
      <c r="A128" s="41"/>
      <c r="B128" s="18" t="s">
        <v>11</v>
      </c>
      <c r="C128" s="16">
        <f t="shared" si="24"/>
        <v>2155627373.9877</v>
      </c>
      <c r="D128" s="16">
        <f>D113+D93+D87+D82+D76+D71+D66+D60+D55+D46</f>
        <v>271488242.50000006</v>
      </c>
      <c r="E128" s="16">
        <f>E113+E93+E87+E82+E76+E71+E66+E60+E55+E46</f>
        <v>254223345.32999998</v>
      </c>
      <c r="F128" s="16">
        <f>F113+F93+F87+F82+F76+F71+F66+F60+F55+F46</f>
        <v>239223345.33000004</v>
      </c>
      <c r="G128" s="16">
        <f t="shared" si="29"/>
        <v>256758850.78</v>
      </c>
      <c r="H128" s="16">
        <f t="shared" si="29"/>
        <v>267032703.33000004</v>
      </c>
      <c r="I128" s="16">
        <f t="shared" si="29"/>
        <v>277713177.40000004</v>
      </c>
      <c r="J128" s="16">
        <f t="shared" si="29"/>
        <v>288816962.24000001</v>
      </c>
      <c r="K128" s="16">
        <f t="shared" si="29"/>
        <v>300370747.07770002</v>
      </c>
      <c r="L128" s="68"/>
    </row>
    <row r="129" spans="1:12" ht="30" x14ac:dyDescent="0.25">
      <c r="A129" s="41"/>
      <c r="B129" s="18" t="s">
        <v>10</v>
      </c>
      <c r="C129" s="16">
        <f t="shared" si="24"/>
        <v>0</v>
      </c>
      <c r="D129" s="16">
        <f>D119+D94+D83+D67+D61+D56</f>
        <v>0</v>
      </c>
      <c r="E129" s="16">
        <f>E119+E94+E83+E67+E61+E56</f>
        <v>0</v>
      </c>
      <c r="F129" s="16">
        <f t="shared" si="29"/>
        <v>0</v>
      </c>
      <c r="G129" s="16">
        <f t="shared" si="29"/>
        <v>0</v>
      </c>
      <c r="H129" s="16">
        <f t="shared" si="29"/>
        <v>0</v>
      </c>
      <c r="I129" s="16">
        <f t="shared" si="29"/>
        <v>0</v>
      </c>
      <c r="J129" s="16">
        <f t="shared" si="29"/>
        <v>0</v>
      </c>
      <c r="K129" s="16">
        <f t="shared" si="29"/>
        <v>0</v>
      </c>
      <c r="L129" s="68"/>
    </row>
    <row r="130" spans="1:12" ht="15" customHeight="1" x14ac:dyDescent="0.25">
      <c r="A130" s="41" t="s">
        <v>55</v>
      </c>
      <c r="B130" s="18" t="s">
        <v>14</v>
      </c>
      <c r="C130" s="16">
        <f>SUM(D130:E130)</f>
        <v>667055.76</v>
      </c>
      <c r="D130" s="9">
        <f>D133</f>
        <v>333527.88</v>
      </c>
      <c r="E130" s="9">
        <f>E133</f>
        <v>333527.88</v>
      </c>
      <c r="F130" s="9">
        <f>F133</f>
        <v>382608.49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57" t="s">
        <v>56</v>
      </c>
    </row>
    <row r="131" spans="1:12" ht="53.25" customHeight="1" x14ac:dyDescent="0.25">
      <c r="A131" s="41"/>
      <c r="B131" s="18" t="s">
        <v>13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58"/>
    </row>
    <row r="132" spans="1:12" ht="60" customHeight="1" x14ac:dyDescent="0.25">
      <c r="A132" s="41"/>
      <c r="B132" s="18" t="s">
        <v>12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58"/>
    </row>
    <row r="133" spans="1:12" ht="30" x14ac:dyDescent="0.25">
      <c r="A133" s="41"/>
      <c r="B133" s="18" t="s">
        <v>11</v>
      </c>
      <c r="C133" s="16">
        <f>SUM(D133:E133)</f>
        <v>667055.76</v>
      </c>
      <c r="D133" s="16">
        <v>333527.88</v>
      </c>
      <c r="E133" s="16">
        <v>333527.88</v>
      </c>
      <c r="F133" s="16">
        <v>382608.49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58"/>
    </row>
    <row r="134" spans="1:12" ht="30" x14ac:dyDescent="0.25">
      <c r="A134" s="41"/>
      <c r="B134" s="18" t="s">
        <v>10</v>
      </c>
      <c r="C134" s="10">
        <v>0</v>
      </c>
      <c r="D134" s="10">
        <v>0</v>
      </c>
      <c r="E134" s="10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59"/>
    </row>
  </sheetData>
  <mergeCells count="70">
    <mergeCell ref="A125:A129"/>
    <mergeCell ref="L125:L129"/>
    <mergeCell ref="A130:A134"/>
    <mergeCell ref="L130:L134"/>
    <mergeCell ref="J4:M4"/>
    <mergeCell ref="J5:M5"/>
    <mergeCell ref="J7:M7"/>
    <mergeCell ref="A109:L109"/>
    <mergeCell ref="A110:A114"/>
    <mergeCell ref="L110:L114"/>
    <mergeCell ref="A115:A119"/>
    <mergeCell ref="L115:L119"/>
    <mergeCell ref="A120:A124"/>
    <mergeCell ref="L120:L124"/>
    <mergeCell ref="A108:L108"/>
    <mergeCell ref="A84:A88"/>
    <mergeCell ref="L84:L88"/>
    <mergeCell ref="A89:L89"/>
    <mergeCell ref="A90:A94"/>
    <mergeCell ref="L90:L94"/>
    <mergeCell ref="A95:L95"/>
    <mergeCell ref="A96:A100"/>
    <mergeCell ref="L96:L100"/>
    <mergeCell ref="A101:A105"/>
    <mergeCell ref="L101:L105"/>
    <mergeCell ref="A107:L107"/>
    <mergeCell ref="A79:A83"/>
    <mergeCell ref="L79:L83"/>
    <mergeCell ref="A52:A56"/>
    <mergeCell ref="L52:L56"/>
    <mergeCell ref="A57:A61"/>
    <mergeCell ref="L57:L61"/>
    <mergeCell ref="A62:K62"/>
    <mergeCell ref="A63:A67"/>
    <mergeCell ref="L63:L67"/>
    <mergeCell ref="A68:A72"/>
    <mergeCell ref="L68:L72"/>
    <mergeCell ref="A73:A77"/>
    <mergeCell ref="L73:L77"/>
    <mergeCell ref="A78:L78"/>
    <mergeCell ref="A20:L20"/>
    <mergeCell ref="A51:L51"/>
    <mergeCell ref="A26:A30"/>
    <mergeCell ref="L26:L30"/>
    <mergeCell ref="A31:A35"/>
    <mergeCell ref="L31:L35"/>
    <mergeCell ref="A36:L36"/>
    <mergeCell ref="A37:A41"/>
    <mergeCell ref="L37:L41"/>
    <mergeCell ref="A42:L42"/>
    <mergeCell ref="A43:A47"/>
    <mergeCell ref="L43:L47"/>
    <mergeCell ref="A49:L49"/>
    <mergeCell ref="A50:L50"/>
    <mergeCell ref="J6:M6"/>
    <mergeCell ref="H1:K1"/>
    <mergeCell ref="H2:K2"/>
    <mergeCell ref="H3:K3"/>
    <mergeCell ref="A21:A25"/>
    <mergeCell ref="L21:L25"/>
    <mergeCell ref="A10:L10"/>
    <mergeCell ref="A11:A12"/>
    <mergeCell ref="B11:B12"/>
    <mergeCell ref="C11:C12"/>
    <mergeCell ref="D11:K11"/>
    <mergeCell ref="L11:L12"/>
    <mergeCell ref="A13:L13"/>
    <mergeCell ref="A14:L17"/>
    <mergeCell ref="A18:L18"/>
    <mergeCell ref="A19:L19"/>
  </mergeCells>
  <pageMargins left="0.59055118110236227" right="0.39370078740157483" top="1.1811023622047245" bottom="0.31496062992125984" header="0.31496062992125984" footer="0.19685039370078741"/>
  <pageSetup paperSize="8" scale="80" firstPageNumber="5" fitToHeight="0" orientation="landscape" useFirstPageNumber="1" r:id="rId1"/>
  <headerFooter differentFirst="1">
    <oddHeader>&amp;C&amp;"Times New Roman,обычный"&amp;14&amp;P</oddHeader>
    <firstHeader>&amp;C&amp;"Times New Roman,обычный"&amp;14&amp;P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 </vt:lpstr>
      <vt:lpstr>'таблица 3 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Гордеев Сергей Викторович</cp:lastModifiedBy>
  <cp:lastPrinted>2023-02-16T11:45:14Z</cp:lastPrinted>
  <dcterms:created xsi:type="dcterms:W3CDTF">2017-02-10T05:22:01Z</dcterms:created>
  <dcterms:modified xsi:type="dcterms:W3CDTF">2023-03-10T06:29:36Z</dcterms:modified>
</cp:coreProperties>
</file>