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showHorizontalScroll="0" showVerticalScroll="0" showSheetTabs="0" xWindow="0" yWindow="0" windowWidth="28335" windowHeight="10740"/>
  </bookViews>
  <sheets>
    <sheet name="город" sheetId="2" r:id="rId1"/>
  </sheets>
  <definedNames>
    <definedName name="_ftn1" localSheetId="0">город!#REF!</definedName>
    <definedName name="_ftn10" localSheetId="0">город!#REF!</definedName>
    <definedName name="_ftn2" localSheetId="0">город!#REF!</definedName>
    <definedName name="_ftn3" localSheetId="0">город!#REF!</definedName>
    <definedName name="_ftn4" localSheetId="0">город!#REF!</definedName>
    <definedName name="_ftn5" localSheetId="0">город!#REF!</definedName>
    <definedName name="_ftn6" localSheetId="0">город!#REF!</definedName>
    <definedName name="_ftn7" localSheetId="0">город!#REF!</definedName>
    <definedName name="_ftn8" localSheetId="0">город!#REF!</definedName>
    <definedName name="_ftn9" localSheetId="0">город!#REF!</definedName>
    <definedName name="_ftnref1" localSheetId="0">город!#REF!</definedName>
    <definedName name="_ftnref10" localSheetId="0">город!#REF!</definedName>
    <definedName name="_ftnref2" localSheetId="0">город!#REF!</definedName>
    <definedName name="_ftnref3" localSheetId="0">город!#REF!</definedName>
    <definedName name="_ftnref4" localSheetId="0">город!#REF!</definedName>
    <definedName name="_ftnref5" localSheetId="0">город!#REF!</definedName>
    <definedName name="_ftnref6" localSheetId="0">город!#REF!</definedName>
    <definedName name="_ftnref7" localSheetId="0">город!#REF!</definedName>
    <definedName name="_ftnref8" localSheetId="0">город!#REF!</definedName>
    <definedName name="_ftnref9" localSheetId="0">город!#REF!</definedName>
    <definedName name="_xlnm._FilterDatabase" localSheetId="0" hidden="1">город!$A$10:$A$69</definedName>
    <definedName name="_xlnm.Print_Titles" localSheetId="0">город!$10:$13</definedName>
    <definedName name="_xlnm.Print_Area" localSheetId="0">город!$A$1:$S$87</definedName>
  </definedNames>
  <calcPr calcId="162913"/>
</workbook>
</file>

<file path=xl/calcChain.xml><?xml version="1.0" encoding="utf-8"?>
<calcChain xmlns="http://schemas.openxmlformats.org/spreadsheetml/2006/main">
  <c r="G83" i="2" l="1"/>
  <c r="G82" i="2"/>
  <c r="G81" i="2"/>
  <c r="G77" i="2"/>
  <c r="D77" i="2" s="1"/>
  <c r="H75" i="2"/>
  <c r="G75" i="2" s="1"/>
  <c r="G74" i="2"/>
  <c r="D74" i="2"/>
  <c r="H73" i="2"/>
  <c r="G73" i="2"/>
  <c r="G72" i="2"/>
  <c r="G71" i="2"/>
  <c r="H70" i="2"/>
  <c r="G70" i="2"/>
  <c r="H54" i="2"/>
  <c r="G54" i="2" s="1"/>
  <c r="D54" i="2" s="1"/>
  <c r="G53" i="2"/>
  <c r="D53" i="2"/>
  <c r="G52" i="2"/>
  <c r="G50" i="2"/>
  <c r="G49" i="2"/>
  <c r="G48" i="2"/>
  <c r="I47" i="2"/>
  <c r="H47" i="2"/>
  <c r="G47" i="2" s="1"/>
  <c r="G46" i="2"/>
  <c r="I45" i="2"/>
  <c r="G45" i="2"/>
  <c r="D45" i="2" s="1"/>
  <c r="I44" i="2"/>
  <c r="H44" i="2"/>
  <c r="G44" i="2"/>
  <c r="G43" i="2"/>
  <c r="H42" i="2"/>
  <c r="G42" i="2"/>
  <c r="H41" i="2"/>
  <c r="G41" i="2" s="1"/>
  <c r="H40" i="2"/>
  <c r="G40" i="2"/>
  <c r="G39" i="2"/>
  <c r="H38" i="2"/>
  <c r="G38" i="2"/>
  <c r="G37" i="2"/>
  <c r="H36" i="2"/>
  <c r="G36" i="2" s="1"/>
  <c r="G35" i="2"/>
  <c r="G34" i="2"/>
  <c r="G33" i="2"/>
  <c r="D33" i="2" s="1"/>
  <c r="D32" i="2"/>
  <c r="D30" i="2"/>
  <c r="G29" i="2"/>
  <c r="G28" i="2"/>
  <c r="G27" i="2"/>
  <c r="D27" i="2"/>
  <c r="G26" i="2"/>
  <c r="G25" i="2"/>
  <c r="G24" i="2"/>
  <c r="G23" i="2"/>
  <c r="D23" i="2"/>
  <c r="G22" i="2"/>
  <c r="G19" i="2"/>
  <c r="G18" i="2"/>
  <c r="G17" i="2"/>
  <c r="I16" i="2"/>
  <c r="H16" i="2"/>
  <c r="G16" i="2"/>
  <c r="D16" i="2"/>
  <c r="D15" i="2"/>
</calcChain>
</file>

<file path=xl/comments1.xml><?xml version="1.0" encoding="utf-8"?>
<comments xmlns="http://schemas.openxmlformats.org/spreadsheetml/2006/main">
  <authors>
    <author>Автор</author>
  </authors>
  <commentList>
    <comment ref="K7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K7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<sst xmlns="http://schemas.openxmlformats.org/spreadsheetml/2006/main" count="982" uniqueCount="406">
  <si>
    <t xml:space="preserve">Вид деятельности
(проектирование, строительство,
реконструкция, приобретение)
</t>
  </si>
  <si>
    <t>Вид работ</t>
  </si>
  <si>
    <t xml:space="preserve">Социальный, бюджетный 
экономический эффект
(чел., тыс. рублей)
</t>
  </si>
  <si>
    <t>Мощность объекта</t>
  </si>
  <si>
    <t>Координаты</t>
  </si>
  <si>
    <t>СМР</t>
  </si>
  <si>
    <t>0,378 км</t>
  </si>
  <si>
    <t>2,78 км</t>
  </si>
  <si>
    <t>0,95434 км</t>
  </si>
  <si>
    <t>0,780 км</t>
  </si>
  <si>
    <t xml:space="preserve">Название объекта капитальных вложений
</t>
  </si>
  <si>
    <t>900 мест/смена</t>
  </si>
  <si>
    <t>водопроводные сети, строительство повысительной станции, площадка для разворота автотранспорта</t>
  </si>
  <si>
    <t>х=986900,13
y=3568070,84</t>
  </si>
  <si>
    <t>0,178 км</t>
  </si>
  <si>
    <t>0,225 км</t>
  </si>
  <si>
    <t>-</t>
  </si>
  <si>
    <t>строительство</t>
  </si>
  <si>
    <t xml:space="preserve">Стоимость объекта (сметная или предполагаемая) капитальных вложений
(тыс. руб.)
</t>
  </si>
  <si>
    <t>Общий объем капитальных вложений, в том числе по источникам (тыс.руб.)</t>
  </si>
  <si>
    <t>Срок строительства (реконструкции), приобретения объекта капитальных вложений</t>
  </si>
  <si>
    <t>Текущее состояние объекта капитальных вложений</t>
  </si>
  <si>
    <t xml:space="preserve">Наименование главного
распорядителя бюджетных средств, муниципального 
заказчика (получателя субсидии)
(или юридического лица, 
которому переданы полномочия 
муниципального заказчика)
</t>
  </si>
  <si>
    <t>всего</t>
  </si>
  <si>
    <t>средства местного бюджета</t>
  </si>
  <si>
    <t xml:space="preserve">год 
начала
</t>
  </si>
  <si>
    <t xml:space="preserve">стадия 
проекта
</t>
  </si>
  <si>
    <t>описание</t>
  </si>
  <si>
    <t>бюджетные инвестиции</t>
  </si>
  <si>
    <t>приобретение (2022 год)</t>
  </si>
  <si>
    <t>проектирование, строительство</t>
  </si>
  <si>
    <t>установка автомобильной стоянки, устройство проезда, тротуара, озеленение; обеспечение доступности МГН</t>
  </si>
  <si>
    <t>выполнение работ по автомобильной дороге, устройство инженерных сетей</t>
  </si>
  <si>
    <t xml:space="preserve">строительство здания </t>
  </si>
  <si>
    <t>размещение проезжей части, тротуаров, сетей наружного освещения, сетей сети теплоснабжения, парковочной площадки, озеленение свободныхот застройки участков</t>
  </si>
  <si>
    <t>размещение проезжей части, тротуаров, велодорожек, остановок общественного транспорта;
размещение проезжей части, тротуаров, велодорожек, остановок общественного транспорта, сетей наружного освещения, системы дождевой канализации</t>
  </si>
  <si>
    <t>размещение проезжей части, тротуаров, сетей наружного освещения</t>
  </si>
  <si>
    <t>точка подключения 
к объекту энергетической 
инфраструктуры будет определена при разработке проекта</t>
  </si>
  <si>
    <t>не требуется</t>
  </si>
  <si>
    <t>департамент архитектуры и градостроительства, муниципальное казенное учреждение "Управление капитального строительства"</t>
  </si>
  <si>
    <t>повышение качественного образования, соответствующего требованиям инновационного развития экономики региона, современным потребностям общества и каждого жителя г. Сургута</t>
  </si>
  <si>
    <t>х=983090,1903
y=3575793,2974
х=983510,3185
y=3575851,5663</t>
  </si>
  <si>
    <t>департамент архитектуры                      и градостроительства, муниципальное казенное учреждение "Управление капитального строительства"</t>
  </si>
  <si>
    <t>повышение транспортной связности улично-дорожной сети, ее развития                            в соответствии с генеральным планом развития города, отвечающей потребностям города в транспортном обслуживании</t>
  </si>
  <si>
    <t>департамент архитектуры                               и градостроительства, муниципальное казенное учреждение "Управление капитального строительства"</t>
  </si>
  <si>
    <t>департамент архитектуры                                               и градостроительства, муниципальное казенное учреждение "Управление капитального строительства"</t>
  </si>
  <si>
    <t>департамент архитектуры                                                            и градостроительства, муниципальное казенное учреждение "Управление капитального строительства"</t>
  </si>
  <si>
    <t>департамент архитектуры                                                      и градостроительства, муниципальное казенное учреждение "Управление капитального строительства"</t>
  </si>
  <si>
    <t>средства межбюд-          жетных трансфертов</t>
  </si>
  <si>
    <t>внебюд-                      жетные источники</t>
  </si>
  <si>
    <t xml:space="preserve">год 
окон-              чания
</t>
  </si>
  <si>
    <t>Форма осуществления капитальных вложений (бюджетные инвестиции/                  субсидии)</t>
  </si>
  <si>
    <t>размещение проезжей части, тротуаров, сетей наружного освещения, сетей теплоснабжения, парковочной площадки, озеленение свободных                                                      от застройки участков</t>
  </si>
  <si>
    <t>количество создаваемых рабочих мест -145,5 шт.ед., увеличение удельного веса численности обучающихся                                                      в 1 смену на 6,1%</t>
  </si>
  <si>
    <t>выполнение работ                                            по автомобильной дороге, устройство инженерных сетей</t>
  </si>
  <si>
    <t xml:space="preserve">ливневая канализация - 30 м; 
точка подключения ливневой канализации расположена                                          в границах проектирования объекта электроосвещение - 14 м;
</t>
  </si>
  <si>
    <t>условия для индивидуального жилищного строительства, будет способствовать улучшению условий проживания, обеспечит нормативные требования пожарной безопасности;
выполнение нормативных требований пожарной безопасности, оперативное пожаротушение зданий                                                         и сооружений в полном объеме</t>
  </si>
  <si>
    <t>выполнение работ                                           по строительству проезда, устройство инженерных сетей</t>
  </si>
  <si>
    <t>выполнение работ                                              по строительству подъездных путей, устройство инженерных сетей</t>
  </si>
  <si>
    <t>распределение  транспортных потоков в пределах проектируемого района</t>
  </si>
  <si>
    <t xml:space="preserve">бытовая канализация -                                   650 м; 
ливневая канализация -                                          700 м; 
электрические сети - 15 м; 
водоснабжение -                                      в границах З/У объекта
</t>
  </si>
  <si>
    <t xml:space="preserve">ливневая канализация -                                       13,0 м ; сети электро-                         снабжения - 20,2 м 
</t>
  </si>
  <si>
    <t xml:space="preserve">Краткое описание объекта                                                  капитальных вложений
</t>
  </si>
  <si>
    <t xml:space="preserve">Приложение 
к распоряжению  
Администрации города
от ______________ № _____________
</t>
  </si>
  <si>
    <t>проектирование</t>
  </si>
  <si>
    <t>выполнение ПИР в период с 2020 по 2022 гг</t>
  </si>
  <si>
    <t>ПИР</t>
  </si>
  <si>
    <t>департамент архитектуры и градостроиетльства, муниципальное казенное учреждение "Управление капитального строительства"</t>
  </si>
  <si>
    <t>кол-во создаваемых рабочих мест - 24  шт.ед.,    Количество занимающихся спортсменов  540 чел. /день</t>
  </si>
  <si>
    <t>540 чел/день.</t>
  </si>
  <si>
    <t>размещение инженерных сетей до земельного участка спортивного сооружения</t>
  </si>
  <si>
    <t>170 м</t>
  </si>
  <si>
    <t>500 м</t>
  </si>
  <si>
    <t>130 м</t>
  </si>
  <si>
    <t>4,0064 км</t>
  </si>
  <si>
    <t xml:space="preserve">размещение проезжей части, тротуаров, сетей наружного освещения, лотки ливневой канализации </t>
  </si>
  <si>
    <t>0,7 км</t>
  </si>
  <si>
    <t>точки подключения будут определены в процессе проектирования</t>
  </si>
  <si>
    <t>строительство здания и сетей инженерно-технического обеспечения</t>
  </si>
  <si>
    <t xml:space="preserve">бытовая, производственная  канализация - 60,5м;
сети электроснабжения, хоз. питьевой водопровод, тепловые сети - подключение в границах земельного участка объекта; сети связи - 982 м </t>
  </si>
  <si>
    <t>организация дорожного движения и выполнение мероприятий 
по обеспечению доступности для инвалидов и маломобильных групп;
размещение проезжей части, тротуаров, велодорожек, остановок общественного транспорта, сетей наружного освещения, системы дождевой канализации</t>
  </si>
  <si>
    <t>повышение транспортной связности улично-дорожной сети, ее развитие в соответствии 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восточной окраины города , повышение комфорта и удобства поездок, уменьшение риска ДТП за счет улучшения качественных показателей сети дорог, создание условий и механизмов для увеличения жилищного строительства.</t>
  </si>
  <si>
    <t xml:space="preserve">бытовая, производственная  канализация - 140 м;
сети электроснабжения - 10 м;
хоз. питьеквой водопровод - 120м 
тепловые сети - 170 м
</t>
  </si>
  <si>
    <t xml:space="preserve">бытовая, производственная  канализация - 500 м;
сети электроснабжения - 300 м;
хоз. питьеквой водопровод - 35 м 
тепловые сети - 180 м
</t>
  </si>
  <si>
    <t xml:space="preserve">бытовая, производственная  канализация - 89 м;
сети электроснабжения - 250 м;
хоз. питьеквой водопровод - 95 м 
тепловые сети - 120 м
</t>
  </si>
  <si>
    <t>бытовая, производственная  канализация - 20 м;
 сети тепловодоснабженипя- 75 м;
сети ливневой канализации - 130 м</t>
  </si>
  <si>
    <t>1080 м</t>
  </si>
  <si>
    <t>ПИР, СМР</t>
  </si>
  <si>
    <t>625 м</t>
  </si>
  <si>
    <t>0,775 км</t>
  </si>
  <si>
    <t>1090 м</t>
  </si>
  <si>
    <t>2,258 км</t>
  </si>
  <si>
    <t>0,540 км</t>
  </si>
  <si>
    <t>2018 (ПИР)</t>
  </si>
  <si>
    <t>2020 (ПИР)</t>
  </si>
  <si>
    <t>выполнение ПИР в 2021-2022 гг.</t>
  </si>
  <si>
    <t>выполнение ПИР в 2021-2022 году</t>
  </si>
  <si>
    <t xml:space="preserve">выполнение ПИР в 2019-2020 гг. </t>
  </si>
  <si>
    <t>0,401 км</t>
  </si>
  <si>
    <t>корректировка ПСД, строительство</t>
  </si>
  <si>
    <t>корректировка ПСД, СМР</t>
  </si>
  <si>
    <t>1,06 км</t>
  </si>
  <si>
    <t>выполнение ПИР в период с 2020 по 2021 гг, СМР 2022 г.</t>
  </si>
  <si>
    <t>количество создаваемых рабочих мест -203 шт.ед., увеличение удельного веса численности обучающихся                                                       в 1 смену на 6,1%</t>
  </si>
  <si>
    <t xml:space="preserve">бытовая, производственная  канализация (х= 983473,98
y=3573486,12)
хоз. питьеквой водопровод      (х=983465,23 y=3573444,20)                   сети электроснабжения            
(х=983662,12 y=3573846,5)
тепловые сети
(х=983356,82 y=3573557,37)
</t>
  </si>
  <si>
    <t xml:space="preserve">бытовая, производственная  канализация (х= 983395,44
y=3571134,53)
сети ливневой канализации      (х=983285,60 y=3571103,92)                   сети тепловодоснабженипя   
(х=983476,86 y=3571225,86)
</t>
  </si>
  <si>
    <t xml:space="preserve">КТПН-745: х=984602,5, у=3569319,2; КТПН-709: х=984684,0, у=3566278,5;                               ВКрек: х=984609,8, у=3569549,8;                      ДК: х=984369,15, у=3569397,0
</t>
  </si>
  <si>
    <t xml:space="preserve">создание условий для развития жилищного строительства; обеспечения территорий города сетями водо- и пожаротушения; организация системы хозяйственно-бытового и пожарного водоснабжения поселка
</t>
  </si>
  <si>
    <t>выполнение ПИР в 2022 году, выполнение СМР в 2023 году</t>
  </si>
  <si>
    <t>водопроводные сети,условия для индивидуального жилищного строительства, будет способствовать улучшению условий проживания, обеспечит нормативные требования пожарной безопасности;
выполнение нормативных требований пожарной безопасности, оперативное пожаротушение зданий                                                         и сооружений в полном объеме</t>
  </si>
  <si>
    <t>330 м.</t>
  </si>
  <si>
    <t xml:space="preserve">проектирование </t>
  </si>
  <si>
    <t>225 машино-мест</t>
  </si>
  <si>
    <t xml:space="preserve">бытовая канализация (x=985359,36;   y=3569013,96);  ливневая канализация (x=985319,70;  y=3568993,56); электрические сети   (x=985912,46;   y=3568914,22) 
водоснабжение    (x=985856,37   y=3568976,56)                      </t>
  </si>
  <si>
    <t>х = 985359,13;
y = 3570342,58;                                                            х = 985360,32;
y = 3570370,06</t>
  </si>
  <si>
    <t>бытовая, производственная  канализация (х= 983847,57
y=3574461,06);
хоз. питьеквой водопровод (х=983912,69 y=3574587,04); сети электроснабжения            
(х=983983,5 y=3574597,9);
тепловые сети
(х=983849,4 y=3574519,7)
Сети связи
(х=984003,34 y=3574592,44)</t>
  </si>
  <si>
    <t xml:space="preserve">бытовая, производственная  канализация (х= 987085,38
y=3569514,74);
хоз. питьеквой водопровод      (х=987062,9 y=3569459,85);  сети электроснабжения            
(х=987165,01 y=3569546,03)
тепловые сети
(х=987032,57 y=3569474,44)
</t>
  </si>
  <si>
    <t>бытовая, производственная  канализация  (х= 983213,96
y=3575744,25)
хоз. питьеквой водопровод  (х=983507,10
y=3575891,69);   сети электроснабжения            
(х=983594,91
y=3575720,25)
тепловые сети
(х=983428,59
y=3575909,30)</t>
  </si>
  <si>
    <t>50 м</t>
  </si>
  <si>
    <t xml:space="preserve">обеспечение участка, выделенного под строительство школы, подъездами, подходами и подводящими сетями; повышение транспортной связности улично-дорожной сети микрорайона, ее развитие в соответствии с проектом планировки микрорайона, увеличение протяженности тротуаров, повышение комфорта и удобства передвижения внутри микрорайона, создание условий и механизмов для увеличения темпов строительства, обеспечение беспрепятственного проезда пожарной техники, обеспечение своевременного технологического присоединения к системам теплоснабжения среднеобразовательной школы
</t>
  </si>
  <si>
    <t>530 м</t>
  </si>
  <si>
    <t>230 м</t>
  </si>
  <si>
    <t xml:space="preserve">150 м </t>
  </si>
  <si>
    <t xml:space="preserve">обеспечение участка, выделенного под строительство школы, подводящими сетями; создание условий и механизмов для увеличения темпов строительства,  обеспечение своевременного технологического присоединения к системам энергоснабжения среднеобразовательной школы
</t>
  </si>
  <si>
    <t>75 м</t>
  </si>
  <si>
    <t>400 м</t>
  </si>
  <si>
    <t>110 м.</t>
  </si>
  <si>
    <t>210 м</t>
  </si>
  <si>
    <t>Освобождение земельного участка предназначенного для строительства спортивных сооружений от обременения (сеть теплоснабжения)</t>
  </si>
  <si>
    <t>160 м</t>
  </si>
  <si>
    <t>2022 (СМР)</t>
  </si>
  <si>
    <t>строительство объекта предусмотрено муниципальной программой и перечнем объектов, в отношении которых планируется заключение концессионных соглашений</t>
  </si>
  <si>
    <t>90 чел./ч, 1500 м²</t>
  </si>
  <si>
    <t>65 чел./ч, 1300 м²</t>
  </si>
  <si>
    <t>2023 (1 этап)
2024 (2 этап)</t>
  </si>
  <si>
    <t xml:space="preserve">3. Улица 5 «З»
от Нефтеюганского шоссе до ул. 39 «З»
</t>
  </si>
  <si>
    <t>количество создаваемых рабочих мест -145,5 шт.ед., увеличение удельного веса численности обучающихся                                                         в 1 смену на 6,1%</t>
  </si>
  <si>
    <t>550 м/см</t>
  </si>
  <si>
    <t>ПИР,СМР</t>
  </si>
  <si>
    <t>5. Средняя общеобразовательная школа в микрорайоне 30А г. Сургута (Общеобразовательная организация с универсальной безбарьерной средой)</t>
  </si>
  <si>
    <r>
      <t xml:space="preserve">2027
</t>
    </r>
    <r>
      <rPr>
        <sz val="10"/>
        <color theme="1"/>
        <rFont val="Times New Roman"/>
        <family val="1"/>
        <charset val="204"/>
      </rPr>
      <t>(с учетом эксплуатации)</t>
    </r>
  </si>
  <si>
    <t>7. Средняя общеобразовательная школа в микрорайоне 42 г. Сургута (Общеобразовательная организация с универсальной безбарьерной средой)</t>
  </si>
  <si>
    <t>9. Проезд с ул. Островского вдоль БУ ХМАО-Югры "СКТБ" в г. Сургуте</t>
  </si>
  <si>
    <t>приобретение объекта предусмотрено государственной программой                                             Ханты-Мансийского автономного                                                                       округа – Югры «Культурное пространство», муниципальной программой</t>
  </si>
  <si>
    <t>приобретение</t>
  </si>
  <si>
    <t>планируемый проект</t>
  </si>
  <si>
    <t xml:space="preserve">16. Дворец боевых искусств (мкр. 30А)
</t>
  </si>
  <si>
    <t>департамент городского хозяйства, муниципальное казенное учреждение "Дирекция дорожно-транспортного и жилищно-комунального комплекса"</t>
  </si>
  <si>
    <t>объект "Новое кладбище "Чернореченское-2" в г.Сургуте" разделен на два пусковых комлпекса. I пускововй комплекс разделен                                                   на 13 этапов строительства по три карты захоронения на каждом этапе; размер каждой карты составляет 50х150 м.; осуществляется выторфовка территории                                                                       и обратная засыпка песком, строительство проездов из дорожных плит                                                    и озеленение; вновь вводимые карты захоронений позволяют снять напряженность в нехватке площадей                                                                           для захоронения и обеспечивают местами погребения, отведенными                                                     в соответствии с этическими, санитарными                                                                          и экологическими требованиями</t>
  </si>
  <si>
    <t xml:space="preserve">обеспечение потребности                                                    в местах традиционного погребения, предотвращение социальной напряженности                                                                                  в связи с отсутствием  свободных мест захоронений </t>
  </si>
  <si>
    <t>2,5 Га</t>
  </si>
  <si>
    <t>Строительство</t>
  </si>
  <si>
    <t>2,4 га</t>
  </si>
  <si>
    <t>приобретение жилых помещений; расчет  будет производится в соответствии                                                                          с показателем средней рыночной стоимости 1 м2 общей площади жилого помещения соответствующей номенклатуры                               по городу Сургуту</t>
  </si>
  <si>
    <t>обеспечение жильём незащищённой категории граждан, высококвалифицирован-                     ным специалистам</t>
  </si>
  <si>
    <t>230 квартир + 42 812 кв.м. жилых помещений</t>
  </si>
  <si>
    <t>4,4 км</t>
  </si>
  <si>
    <t>2019 (ПИР)</t>
  </si>
  <si>
    <t>2022 (ПИР)</t>
  </si>
  <si>
    <t>2021 (ПИР)</t>
  </si>
  <si>
    <t>2022 (ПИР) 2024 (СМР)</t>
  </si>
  <si>
    <t>выполнение ПИР в 2022 году, СМР 2024</t>
  </si>
  <si>
    <t>2024 (СМР)</t>
  </si>
  <si>
    <t xml:space="preserve"> начало строительства - 2022 год</t>
  </si>
  <si>
    <t>2021 (ПИР) 2024 (начало СМР)</t>
  </si>
  <si>
    <t>2022 (ПИР) 2025 (СМР)</t>
  </si>
  <si>
    <t>выполнение ПИР в 2022 году, СМР в 2024 г</t>
  </si>
  <si>
    <t>2023 (СМР)</t>
  </si>
  <si>
    <t>выполнение ПИР в 2021 году, СМР в 2022 г</t>
  </si>
  <si>
    <t>точка подключения - вновь вводимая КТП-6/0,4 кВ 250 кВА, договор на ТП с АО "Россети Тюмень"</t>
  </si>
  <si>
    <t>х=985212,42 у=3576642,40; х=985207,12 у=3576642,40; х=985207,12 у=3576645,90; х=985212,42 у=3576645,90</t>
  </si>
  <si>
    <t>точка подключения электроснабжения - РП-117 2х2500 кВА РУ-0,4 кВ</t>
  </si>
  <si>
    <t>х=982013,02 у=3574036,60; х=982010,86 у=3574046,04; х=981996,28 у=3574042,72; х=981998,45 у=3574033,28</t>
  </si>
  <si>
    <t>точка подключения наружного освещения - от существующей опоры № 25 сетей СГМУЭП "Горсвет". Протяженность сетей ливневой канализации 654,5 м</t>
  </si>
  <si>
    <t>ливневая канализация: х=3572248,30 у=981284,50</t>
  </si>
  <si>
    <t>выполнение ПИР в 2020-2021 гг</t>
  </si>
  <si>
    <t>департамент архитектуры  и градостроительства</t>
  </si>
  <si>
    <t>департамент архитектуры и градостроиетльства</t>
  </si>
  <si>
    <t>департамент архитектуры и градостроительствава"</t>
  </si>
  <si>
    <t>департамент архитектуры и градостроительства</t>
  </si>
  <si>
    <t>проектирование,  строительство</t>
  </si>
  <si>
    <t>2020-2022 (ПИР)</t>
  </si>
  <si>
    <t>2022-2023 (СМР)</t>
  </si>
  <si>
    <t>2022 (ПИР) 2022-2023 (СМР)</t>
  </si>
  <si>
    <t>2025 (СМР)</t>
  </si>
  <si>
    <t xml:space="preserve">2020 (ПИР)
</t>
  </si>
  <si>
    <t>водопроводные сети,будет способствовать улучшению условий проживания, обеспечит нормативные требования пожарной безопасности; обеспечение закольцованности.
выполнение нормативных требований пожарной безопасности, оперативное пожаротушение зданий                                                         и сооружений в полном объеме</t>
  </si>
  <si>
    <t>5,750 км</t>
  </si>
  <si>
    <t>выполнение ПИР в период с 2020 по 2021 гг, СМР в 2022</t>
  </si>
  <si>
    <t>развитие территории Пойма-2</t>
  </si>
  <si>
    <t xml:space="preserve">городские КОС </t>
  </si>
  <si>
    <t>х = 3569785,6551
y = 982618,8380</t>
  </si>
  <si>
    <t>предназначены для очистки ливневых  сточных вод с территорий: Пойма-2, Пойма-3, кв. П-1, кв. П-2, кв. П-7, кв. П-8, г. Сургут</t>
  </si>
  <si>
    <t xml:space="preserve">17. "Новое кладбище "Чернореченское 2"
I пусковой комплекс
5 этап строительства </t>
  </si>
  <si>
    <t xml:space="preserve">18. "Новое кладбище "Чернореченское 2" 
в г.Сургут.
I пусковой комплекс
6 этап строительства </t>
  </si>
  <si>
    <t>реконструкция объекта предусмотрена муниципальной программой «Развитие культуры и туризма в городе Сургуте                                                                             на период до 2030 года», утвержденной постановлением Администрации города                                                                           от 13.12.2013 № 8976 (далее – муниципальная программа);   программой комплексного развития социальной инфраструктуры муниципального образования городской округ город Сургут на период до 2035 года, утвержденной решением Думы города                                                                                 от 25.12.2017 № 222-VI ДГ                                                  «О программе комплексного развития социальной инфраструктуры муниципального образования городской округ город Сургут                                                  на период до 2035 года» (далее – ПКР);   перечнем объектов, предлагаемых для реализации в 2018 году, утвержденным Главой города 12.03.2018</t>
  </si>
  <si>
    <t>реконструкция</t>
  </si>
  <si>
    <t>департамент архитектуры                                   и градостроительства, муниципальное казенное учреждение "Управление капитального строительства"</t>
  </si>
  <si>
    <t>ПИР выполнены, требуется корректировка</t>
  </si>
  <si>
    <t>выполнение ПИР в 2018 г., требуется корректировка</t>
  </si>
  <si>
    <t>сохранение исторического здания для города Сургута; создание коммуникационной площадки социально-культурного творчества (творческое объединение «Пионер»); возможно изменение социального эффекта, так как рассматриваются иные назначения объекта</t>
  </si>
  <si>
    <t>S застройки – 646,60                          кв. м, строитель-                           ный V – 6686,0 м3</t>
  </si>
  <si>
    <t>точки подключения                            не меняются</t>
  </si>
  <si>
    <t>x =61.236471         
y =  73.419308</t>
  </si>
  <si>
    <t>строительство объекта предусмотрено муниципальной программой, ПКР</t>
  </si>
  <si>
    <t>2017 (ПИР)</t>
  </si>
  <si>
    <t>ПИР выполнены</t>
  </si>
  <si>
    <t>новое строительство</t>
  </si>
  <si>
    <t>увеличение учащихся на 495 человек; увеличение численности детей 1-9 классов, обучающихся по дополнительным предпрофессиональным программам на 13%;  увеличение показателя «Доля детей, охваченных образовательными программами дополнительного образования детей в общей численности детей в возрасте 5-18 лет» на 0,1%.</t>
  </si>
  <si>
    <t>на 400 мест                                  в одну смену - учащиеся                                  от 6 до 18 лет</t>
  </si>
  <si>
    <t>согласно ТУ</t>
  </si>
  <si>
    <t>x = 61,238126                     
y = 73,458494</t>
  </si>
  <si>
    <t>реконструкция объекта предусмотрена муниципальной программой, ПКР</t>
  </si>
  <si>
    <t>будет определено в ходе проектирования</t>
  </si>
  <si>
    <t>проектиро-                 вание, реконструкция</t>
  </si>
  <si>
    <t>департамент архитектуры                                    и градостроительства, муниципальное казенное учреждение "Управление капитального строительства"</t>
  </si>
  <si>
    <t>количество создаваемых рабочих мест - 100 ед.</t>
  </si>
  <si>
    <t>420 чел.</t>
  </si>
  <si>
    <t>реализация проекта позволит обеспечить МБУ ДО «ДШИ № 3» необходимыми учебными площадями, сэкономить бюджетные средства в размере 14 154 240 руб. в год</t>
  </si>
  <si>
    <t>проектно-изыскателькие работы, приобретение оборудования</t>
  </si>
  <si>
    <t>получено положительное заключение государственной экспертизы</t>
  </si>
  <si>
    <t>максимальный суточный объем сточных вод до 150 000 м3/сутки</t>
  </si>
  <si>
    <t>10. Нежилое помещение для размещения детской школы искусств</t>
  </si>
  <si>
    <t xml:space="preserve">общая площадь                                не менее 1300                          кв. м  </t>
  </si>
  <si>
    <t xml:space="preserve">Информация о ближайших 
точках подключения 
к объектам энергетической 
и коммунальной 
инфраструктуры
</t>
  </si>
  <si>
    <t xml:space="preserve">План 
создания объектов инвестиционной инфраструктуры 
в муниципальном образовании городской округ Сургут на 2022 год и плановый период 2023 - 2024 годов </t>
  </si>
  <si>
    <t xml:space="preserve">
Приложение 
к распоряжению 
Администрации города
от __________ № _______
</t>
  </si>
  <si>
    <t>2,5 га</t>
  </si>
  <si>
    <t>20. Приобретение жилых помещений</t>
  </si>
  <si>
    <t>21. Автомобильная дорога от Югорского тракта до ХСТО "Волна" и ПЛГК "Нептун" в пойменной части протоки Кривуля</t>
  </si>
  <si>
    <t>23. Средняя общеобразовательная школа в микрорайоне 34 г. Сургута (Общеобразовательная организация с универсальной безбарьерной средой)</t>
  </si>
  <si>
    <t>25. Инженерные сети к спортивному сооружению в мкр. 44 г.Сургут</t>
  </si>
  <si>
    <t>31. Участок набережной протоки Кривуля в г. Сургуте</t>
  </si>
  <si>
    <t>32. Средняя общеобразовательная школа в микрорайоне 38 г. Сургута (Общеобразовательная организация с универсальной безбарьерной средой)</t>
  </si>
  <si>
    <t>33. Средняя общеобразовательная школа в микрорайоне 5А г. Сургута (Общеобразовательная организация с универсальной безбарьерной средой)</t>
  </si>
  <si>
    <t>39. Проспект Комсомольский на участке от ул. Федорова до ул. Кайдалова в г. Сургуте</t>
  </si>
  <si>
    <t>40. Улица Киртбая от пр. Ленина до ул. 1 "З" в г. Сургуте</t>
  </si>
  <si>
    <t>41. Водоснабжение поселка Кедровый-1, г. Сургут</t>
  </si>
  <si>
    <t>42. Водоснабжение поселка Кедровый-2, г. Сургут</t>
  </si>
  <si>
    <t>46. Вынос сетей водоснабжения с территории СОШ в мкр. 5А  г. Сургута</t>
  </si>
  <si>
    <t>47. Подъездные пути и инженерные сети к СОШ в 35А мкр. г. Сургута</t>
  </si>
  <si>
    <t>49. Подъездные пути и инженерные сети к средней общеобразовательной школе в микрорайоне 20А г. Сургута (Общеобразовательная организация с универсальной безбарьерной средой)</t>
  </si>
  <si>
    <t>50. Инженерные сети к средней общеобразовательной школе в 16А микрорайоне г. Сургута (Общеобразовательная организация с универсальной безбарьерной средой)</t>
  </si>
  <si>
    <t>52. Подъездные пути и инженерные сети к нежилому зданию для размещения общеобразовательной организации с универсальной безбарьерной средой в 31Б мкр</t>
  </si>
  <si>
    <t>54. Инженерные сети к СОШ в мкр. 34 г. Сургута</t>
  </si>
  <si>
    <t>56. Магистральный водовод для нужд Поймы-2, "Научно-технологического центра в городе Сургуте" и перспективной застройки</t>
  </si>
  <si>
    <t>57. Канализационная насосная станция с устройством трубопроводов до территории канализационно-очистных сооружений. Территория Пойма-2, г. Сургут</t>
  </si>
  <si>
    <t>58. Сети ливневой канализации с локально-очистными сооружениями для существующих и перспективных объектов территорий: Пойма-2, Пойма-3, кв. П-1, кв. П-2, кв. П-7, кв. П-8, г. Сургут</t>
  </si>
  <si>
    <t>59. Нежилое здание, расположенное                                       по адресу: г. Сургут, ул. Мелик-Карамова, 3</t>
  </si>
  <si>
    <t>60. Детская школа искусств в мкр. 25                                 г. Сургута</t>
  </si>
  <si>
    <t>63. Очистные сооружения канализационных сточных вод (КОС) г. Сургут производительностью 150 000 м3/сутки</t>
  </si>
  <si>
    <t>обеспечение города водоотведением, передающим стоки на участке Тюменского тракта от улицы 3 "З" до 5 "З" к очистным сооружениям</t>
  </si>
  <si>
    <t>СМР 2022-2023</t>
  </si>
  <si>
    <t>создание условий для жилищного строительства, улучшению условий проживания Северо-западного, Западного жилых районов</t>
  </si>
  <si>
    <t>800 м</t>
  </si>
  <si>
    <t>точки подключения будут определены после приёмки ПСД от СГМУП "Горводоканал"</t>
  </si>
  <si>
    <t>64. Канализационный коллектор по Тюменскому тракту от ул. 3 "З" до ул. 5 "З" в г. Сургуте</t>
  </si>
  <si>
    <t xml:space="preserve">19. "Новое кладбище "Чернореченское 2" 
в г.Сургут.
I пусковой комплекс
7 этап строительства </t>
  </si>
  <si>
    <t>создание условий для развития строительства на территории Пойма-2; обеспечение территорий сетями бытовой канализации.</t>
  </si>
  <si>
    <t>65. Приют для  животных</t>
  </si>
  <si>
    <t>СМР 2023</t>
  </si>
  <si>
    <t>создание условий для содержания бродячих животных</t>
  </si>
  <si>
    <t>1000 мест</t>
  </si>
  <si>
    <t>2023 (ПИР)</t>
  </si>
  <si>
    <t>66. Приобретение нежилых помещений для размещения участковых уполномоченных полиции</t>
  </si>
  <si>
    <t>обеспечение нежилыми помещениями  для  размещения участковых пунктов полиции</t>
  </si>
  <si>
    <t>2022 (приобретение)</t>
  </si>
  <si>
    <t>Приобретение</t>
  </si>
  <si>
    <t>3 помещения</t>
  </si>
  <si>
    <t>выполнение ПИР в период с 2022 по 2023 гг</t>
  </si>
  <si>
    <t>будут определены при разработке проекта</t>
  </si>
  <si>
    <t>2021-2022 (ПИР)</t>
  </si>
  <si>
    <t>37. "Объездная автомобильная дорога к дачным кооперативам "Черемушки", "Север-1", "Север-2" в обход гидротехнических сооружений ГРЭС-1 и ГРЭС-2 (2 этап. Автодорога от Восточной объездной дороги до СНТ № 49 "Черемушки". ПК54+08,16-ПК 70+66,38 (конец трассы))"</t>
  </si>
  <si>
    <t>обеспечение современных условий                                                                        для организации активного отдыха, оздоровления и продуктивной занятости детей и молодежи в круглогодичном режиме на профильных сменах загородного специализированного (профильного) военно-спортивного лагеря «Барсова гора» муниципального бюджетного учреждения «Центр специальной подготовки «Сибирский легион»</t>
  </si>
  <si>
    <t>департамент архитектуры                             и градостроительства, муниципальное казенное учреждение "Управление капитального строительства"</t>
  </si>
  <si>
    <t>2014 (ПИР); 2020-2022 (корректировка ПИР)</t>
  </si>
  <si>
    <t>корректировка проекта</t>
  </si>
  <si>
    <t>строительство комплекса зданий</t>
  </si>
  <si>
    <t>Корректировка проекта, СМР</t>
  </si>
  <si>
    <t>увеличение на 25% охвата подростков и молодежи города, что составит примерно 8 169 чел.; увеличение штатной численности рабочих мест составит - 66 ед.</t>
  </si>
  <si>
    <t xml:space="preserve">150 мест/см.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</si>
  <si>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сети электро- снабжения           
(х=984319,70;
y=3559645,12);
сети тепловодо- снабжения
(х=984331,38;
y=3559716,34);
сети связи
(х=984209,08;
y=3559798,31)</t>
  </si>
  <si>
    <t>строительство спортивно-досугового комплекса</t>
  </si>
  <si>
    <t>департамент архитектуры                         и градостроительства, муниципальное казенное учреждение "Управление капитального строительства"</t>
  </si>
  <si>
    <t>строительство зданий</t>
  </si>
  <si>
    <t>158 чел</t>
  </si>
  <si>
    <t>точки подключения                  по сетям связи, теплоснабжения, водоснабжения                                              и канализации расположены                            в границах проектируемого объекта, электро-          снабжения -                 на расстоянии                                           55,0 м.                                      от границы проектируемого объекта</t>
  </si>
  <si>
    <t>бытовая канализация                                         (х= 983617,31;
y=3559870,14);
сети электро- снабжения            
(х=983704,73;
y=3559989,68);
сети тепловодо- снабжения
(х=983538,24;
y=3559883,57);
сети связи
(х=983655,30;
y=3559897,46)</t>
  </si>
  <si>
    <t>выполнение ПИР в 2020-2022 году</t>
  </si>
  <si>
    <t>ПИР, реконструкция</t>
  </si>
  <si>
    <t>х=61.239644  у= 73.392520</t>
  </si>
  <si>
    <t>69. МАУ "Городской культурный центр", ул. Сибирская, 2, г. Сургут. Реконструкция</t>
  </si>
  <si>
    <t>субсидия</t>
  </si>
  <si>
    <t>департамент городского хозяйства, Сургутское городское муниципальное унитарное предприятие «Горводоканал»</t>
  </si>
  <si>
    <t>1. Инженерные сети 
и подъездные пути 
к СОШ в мкр. 30А</t>
  </si>
  <si>
    <t>повышение транспортной связности улично-дорожной сети, ее развитие 
в соответствии 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и пешеходной доступности территорий районов вновь формирующейся городской застройки города – мкр. 30А, повышение комфорта и удобства поездок, уменьшение риска ДТП за счет улучшения качественных показателей сети дорог, обеспечение доступа к средней общеобразовательной школе, создание условий и механизмов для увеличения жилищного строительства в мкр. 30А</t>
  </si>
  <si>
    <t>2. Водовод от ВК-50 
в районе кольца ГРЭС до ВК-15 
по ул. Пионерная 
с устройством повысительной насосной станции</t>
  </si>
  <si>
    <t xml:space="preserve">создание условий для развития жилищного строительства; обеспечения территорий города сетями водо- и пожаротушения; организация системы хозяйственно-бытового и пожарного водоснабжения промзоны ГРЭС 
(ул. Энергостроителей,                                                                            ул. Глухова, ул. Загородная), поселков Кедровый, Кедровый-2, пос. Финский
</t>
  </si>
  <si>
    <t>повышение транспортной связности улично-дорожной сети, ее развитие 
в соответствии с генеральным планом развития города, отвечающей потребностям города в транспортном обслуживании, увеличение протяженности автомобильных дорог, снижение нагрузки 
на существующие городские магистрали</t>
  </si>
  <si>
    <t>точка подключения сетей электроснабжения 
на расстоянии 42,5 м 
от границы проектируемого объекта</t>
  </si>
  <si>
    <t>4. Средняя общеобразовательная школа № 9 в микрорайоне 39 
г. Сургута. Блок 2</t>
  </si>
  <si>
    <t>6. Дорога с инженерными сетями ул. Усольцева 
на участке от улицы Есенина 
до Тюменского тракта в городе Сургуте</t>
  </si>
  <si>
    <t>обеспечение доступности качественного образования, соответствующего требованиям инновационного развития экономики региона, современным потребностям общества и каждого жителя города Сургута; увеличение количества мест 
в общеобразовательных учреждениях на 900 ученических мест; создание новых рабочих мест в количестве 203 единицы; увеличение удельного веса численности обучающихся, занимающихся в одну смену, в общей численности обучающихся                                в общеобразовательных организациях                                                                                                 на 6,1 процентных пункта</t>
  </si>
  <si>
    <t>8. Проезд с ул. Киртбая до поликлиники "Нефтяник" на 700 посещений 
в смену в мкр. 37 
г. Сургута</t>
  </si>
  <si>
    <t>направлено обращение в адрес заместителя Губернатора ХМАО-Югры  Южакова Ю.А.  от 13.01.2020 № 01-02-72/0, направлена заявка 
в Депкультуры ХМАО-Югры 
на включение в госпрограмму (исх. от 18.02.2021 № 01-02-1280/1)</t>
  </si>
  <si>
    <t>строительство объекта предусмотрено муниципальной программой и перечнем объектов, 
в отношении которых планируется заключение концессионных соглашений</t>
  </si>
  <si>
    <t xml:space="preserve">12. Спортивный комплекс 
с искусственным льдом (хоз.зона)
</t>
  </si>
  <si>
    <t xml:space="preserve">11. Спортивный комплекс 
с универсальным игровым залом 90 чел/час (мкр. А)
</t>
  </si>
  <si>
    <t>проходимость 80 чел./час; 3500 м²; 72 зрит. места</t>
  </si>
  <si>
    <t>развитие спорта на территориии города, обеспечит дополнительными местами 
в количестве 90 чел/час</t>
  </si>
  <si>
    <t>развитие спорта на территориии города, обеспечит дополнительными местами 
в количестве 80 чел/час</t>
  </si>
  <si>
    <t>точки подключения предусмотрены на границе ЗУ, строительство сетей 
до границ ЗУ предусмотренно проектом "Инженерные сети к спортивным сооружениям на пересечении улиц Маяковского и 30 лет Победы, г.Сургут"</t>
  </si>
  <si>
    <t>точки подключения предусмотрены на границе ЗУ, строительство сетей 
до границ ЗУ предусмотренно проектом "Инженерные сети к спортивному сооружению 
в мкр, "А", г.Сургут"</t>
  </si>
  <si>
    <t>13. Спортивный комплекс 
с искусственным льдом (мкр.44)</t>
  </si>
  <si>
    <t>развитие спорта на территориии города, обеспечит дополнительными местами в количестве 80 чел/час</t>
  </si>
  <si>
    <t>точки подключения предусмотрены на границе ЗУ, строительство сетей до границ ЗУ предусмотренно проектом "Инженерные сети к спортивному сооружению в мкр, 44, г.Сургут"</t>
  </si>
  <si>
    <t>точки подключения предусмотрены на границе ЗУ, строительсво сетей до границ ЗУ предусмотренно проектом "Инженерные сети к спортивным сооружениям на пересечении улиц Маяковского и 30 лет Победы, г.Сургут"</t>
  </si>
  <si>
    <t>развитие спорта на территориии города, обеспечит дополнительными местами в количестве 115 чел/час</t>
  </si>
  <si>
    <t>115 чел./час; 3500 м²; 72 зрит. места</t>
  </si>
  <si>
    <t xml:space="preserve">14. Спортивный комплекс 
с универсальным игровым залом 115 чел/час (хоз.зона)
</t>
  </si>
  <si>
    <t>Точки подключения предусмотрены на границе ЗУ, строительство сетей до границ ЗУ предусмотренно проектом "Инженерные сети к спортивным сооружениям в мкр. 30-А, г.Сургут"</t>
  </si>
  <si>
    <t xml:space="preserve">15. Спортивный комплекс 
с универсальным игровым залом 90 чел/час (мкр. 30А)
</t>
  </si>
  <si>
    <t>развитие спорта на территориии города, обеспечит дополнительными местами 
в количестве 65 чел/час</t>
  </si>
  <si>
    <t>развитие спорта на территориии города, обеспечит дополнительными местами в количестве 90 чел/час</t>
  </si>
  <si>
    <t>точки подключения предусмотрены на границе ЗУ, строительство сетей от точки подключение до границ ЗУ предусмотренно проектом "Инженерные сети к спортивным сооружениям в мкр. 30А, г.Сургут"</t>
  </si>
  <si>
    <t>выполнение ПИР 
в период с 2020 
по 2021 гг, запрос технических условий, внесение изменений в проект планировки и межевания, СМР 2022</t>
  </si>
  <si>
    <t>22. Спортивное ядро в микрорайоне № 35-А г. Сургута. Спортивный центр 
с административно-бытовыми помещениями</t>
  </si>
  <si>
    <t>24. Объездная автомобильная дорога 1"З" 
на участке 
от ул. Югорской 
до ул.Тюменская, г.Сургут</t>
  </si>
  <si>
    <t>выполнение ПИР 
в период с 2020 
по 2021 годы</t>
  </si>
  <si>
    <t>выполнение ПИР 
в 2020 г, СМР в 2022 г</t>
  </si>
  <si>
    <t>26. Инженерные сети к спортивным сооружениям 
в мкр. 30А, г.Сургут</t>
  </si>
  <si>
    <t>27. Инженерные сети к спортивным сооружениям 
в хоззоне на пересечении улиц Маяковского и 30 лет Победы, г.Сургут</t>
  </si>
  <si>
    <t>28. Инженерные сети к спортивному сооружению 
в мкр.А, г.Сургут</t>
  </si>
  <si>
    <t>выполнение ПИР 
в 2020 г, СМР в 2022 г.</t>
  </si>
  <si>
    <t>выполнение ПИР в 2020 г, СМР 
в 2022 г.</t>
  </si>
  <si>
    <t>250 м</t>
  </si>
  <si>
    <t>29. Улица 4 "З" от Югорского тракта 
до автомобильной дороги к п. Белый Яр в г. Сургуте</t>
  </si>
  <si>
    <t>30. Магистральная дорога на участках: ул. 16 "ЮР" 
от ул. 3 "ЮР" до примыкания к ул. Никольская; ул. 3 "ЮР" от ул. 16 "ЮР" до ул. 18 "ЮР"; ул. 18 "ЮР" от 3 "ЮР" до примыкания к ул. Энгельса 
в г. Сургуте</t>
  </si>
  <si>
    <t>выполнение ПИР 
в период с 2020 по 2022 гг</t>
  </si>
  <si>
    <t>выполнение ПИР в период с 2020 
по 2022 гг</t>
  </si>
  <si>
    <t>точки подключения будут определены 
в процессе проектирования</t>
  </si>
  <si>
    <t>строительство набережной с устройством рекреационной зоны</t>
  </si>
  <si>
    <t>в целях реализации проекта "Научно-технологический центр", а также создание дополнительной рекреационной зоны для города Сургута</t>
  </si>
  <si>
    <t xml:space="preserve">протяженность сооружения по линии регулирования составляет 973,0 м. </t>
  </si>
  <si>
    <t>повышение качественного образования, соответствующего требованиям инновационного развития экономики региона, современным потребностям общества и каждого жителя  
г. Сургута</t>
  </si>
  <si>
    <t>34. Улица Тюменская от ул. Сосновой 
до ул. Монтажников в г.Сургуте</t>
  </si>
  <si>
    <t>в целях проезда к возводимым микрорайонам города, а также транспортной доступности к социальным объектам.</t>
  </si>
  <si>
    <t>35. Магистральная улица 1-В на участке от улицы 4-В до улицы 5-В с сетями инженерного обеспечения 
в г. Сургуте. Реконструкция</t>
  </si>
  <si>
    <t>36. Улица 3 "З" на участке от Тюменского тракта до улицы 4 "З" 
в г. Сургуте</t>
  </si>
  <si>
    <t>повышение транспортной связности улично-дорожной сети, ее развитие в соответствии с генеральным планом развития города, отвечающей потребностям города в транспортном обслуживании, увеличение протяженности автомобильных дорог. Обеспечение подьезда к дачным кооперативам с соблюдением требований антитеррористической безопасности</t>
  </si>
  <si>
    <t>организация дорожного движения</t>
  </si>
  <si>
    <t>38. Проезд Мунарева на участке 
от пр. Комсомольский 
до ул. Мелик-Карамова 
в г. Сургуте</t>
  </si>
  <si>
    <t>повышение транспортной связности улично-дорожной сети, ее развитие в соответствии 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доступности, повышение комфорта и удобства поездок, уменьшение риска ДТП за счет улучшения качественных показателей сети дорог, создание условий и механизмов для увеличения жилищного строительства</t>
  </si>
  <si>
    <t>выполнение ПИР 
в 2022 году, СМР 
в 2024 году</t>
  </si>
  <si>
    <t>700 м</t>
  </si>
  <si>
    <t>365 м</t>
  </si>
  <si>
    <t>43. Водоснабжение поселка Финский, 
г. Сургут</t>
  </si>
  <si>
    <t>44. Водоснабжение по ул. Речная 
в г. Сургуте</t>
  </si>
  <si>
    <t>выполнение ПИР 
в 2023 году, выполнение СМР 
в 2023</t>
  </si>
  <si>
    <t>концептуально объект имеет вид открытого плоскостного сооружения общего пользования</t>
  </si>
  <si>
    <t>обеспечение объекта здравоохранения дополнительными парковочными местами, в том числе для инвалидов и маломобильных групп
выполнение ПИР в 2021-2022 годах</t>
  </si>
  <si>
    <t>точки подключения отсутствуют, предусмотрено переустройство сетей связи</t>
  </si>
  <si>
    <t>освобождение земельного участка предназначенного для строительства образовательного учреждения от обременения (сеть водоснабжения)</t>
  </si>
  <si>
    <t xml:space="preserve">точки подключения отсутствуют, предусмотрено переустройство сетей </t>
  </si>
  <si>
    <t xml:space="preserve">необходимо для реализации СОШ в рамках концессионого соглашения </t>
  </si>
  <si>
    <t>вынос сетей теплоснабжения из под пятна застройки спортивных сооружений</t>
  </si>
  <si>
    <t>51. Подъездные пути и инженерные сети к средней общеобразовательной школе в микрорайоне 45 
г. Сургута (Общеобразовательная организация с универсальной безбарьерной средой)</t>
  </si>
  <si>
    <t>53. Инженерные сети к средней общеобразовательной школе в микрорайоне 24 
г. Сургута (Общеобразовательная организация с универсальной безбарьерной средой)</t>
  </si>
  <si>
    <t>55. Вынос инженерных сетей из-под застройки земельных участков, предназначенных для размещения спортивных сооружений на пересечении улиц Маяковского и 30 лет Победы 
г. Сургута</t>
  </si>
  <si>
    <t>сеть водоснабжения для нужд Поймы-2, "Научно-технологического центра в городе Сургуте" и перспективной застройки</t>
  </si>
  <si>
    <t>КНС на 300 м3/ч</t>
  </si>
  <si>
    <t>в целях реализации проекта "Научно-технологический центр"</t>
  </si>
  <si>
    <t>ЛОС 18480 м3/в сутки</t>
  </si>
  <si>
    <t>строительный объем - 2275 м3, высота здания 4 м</t>
  </si>
  <si>
    <t>ориентировочная проектная мощность - 35 рабочих мест</t>
  </si>
  <si>
    <t xml:space="preserve">одноэтажное нежилое здание закреплено на праве оперативного управления за муниципальным автономным учреждением «Наше время».
В здании будет предусмотрено размещение следующих отделений МАУ ПРСМ «Наше время»: «Прачечная», «Швейный цех», «Магазин текстильной продукции».
Здание предназначено для предоставления бытовых услуг населению, предоставление рабочих мест для детей и молодежи в возрасте от 14 до 18 лет
</t>
  </si>
  <si>
    <t>строительство объекта предусмотрена муниципальной программой, ПКР</t>
  </si>
  <si>
    <t>снижение сбросов загрязняющих веществ, иных веществ и микроорганизмов в поверхностные водные объекты, подземные водные объекты и на водосборные площади. Снижение процента износа объектов системы водоотведения. Увеличение мощности подключаемой наогрузки (мощности) абонентов.Снижение  удельного расхода электрической энергии, потребляемой в технологиченском процессе очистки сточных вод на единицу объема очищаемых сточных вод</t>
  </si>
  <si>
    <t>корректировка проекта, СМР</t>
  </si>
  <si>
    <t>увеличение на 102 % охвата детей и подростков города,                           что составит примерно 770 человек</t>
  </si>
  <si>
    <t>точки подключения                   по сетям связи, теплоснабжения, водоснабжения                                       и канализации расположены                в границах проектируемого объекта, электро-                      снабжения -                   на расстоянии              12,5 м                                                      от границы проектируемого объекта</t>
  </si>
  <si>
    <t xml:space="preserve">обеспечение участка, выделенного под строительство спортцентра, подводящими сетями; создание условий и механизмов для увеличения темпов строительства, обеспечение своевременного технологического присоединения к системам энергоснабжения спортивного сооружения
</t>
  </si>
  <si>
    <t>соединение двух муниципальных образований город Сургут 
и Сургутский район, повышение транспортной связности Югорский тракт с поселком Белый Яр; перераспределение транспортных потоков, 
с разгрузкой основного направления по Нефтеюганскому шоссе на въезде и выезде из города</t>
  </si>
  <si>
    <t>повышение транспортной связности улично-дорожной сети, ее развитие в соответствии 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восточной окраины города , повышение комфорта и удобства поездок, уменьшение риска ДТП за счет улучшения качественных показателей сети дорог, создание условий и механизмов для увеличения жилищного строительства</t>
  </si>
  <si>
    <t>обеспечение участка, выделенного под строительство спортцентра, подводящими сетями; создание условий и механизмов для увеличения темпов строительства, обеспечение своевременного технологического присоединения к системам энергоснабжения спортивного сооружения</t>
  </si>
  <si>
    <t>повышение транспортной связности улично-дорожной сети, ее развитие в соответствии 
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восточной окраины города , повышение комфорта и удобства поездок, уменьшение риска ДТП за счет улучшения качественных показателей сети дорог, создание условий и механизмов для увеличения жилищного строительства</t>
  </si>
  <si>
    <t>здание спортивного центра двухэтажное прямоугольной в плане формы с выступающими объёмами входных тамбуров. Кровля двухскатная с организованным наружным водоотводом,  наружной пожарной лестницей.Проектируемый центр является объектом спорта и предназначен для проведения тренировочных занятий по физической культуре, а также проведения физкультурно-массовых и зрелищных мероприятий</t>
  </si>
  <si>
    <t>повышение транспортной связности улично-дорожной сети, ее развития в соответствии 
с генеральным планом развития города, отвечающей потребностям города в транспортном обслуживании</t>
  </si>
  <si>
    <t>повышение качественного образования, соответствующего требованиям инновационного развития экономики региона, современным потребностям общества и каждого жителя 
г. Сургута</t>
  </si>
  <si>
    <t xml:space="preserve">точки подключения сетей электроснабжения, в том числе сети наружного освещения, светофорные объекты, сети АПК "Безопасный город": КТПН-745 на расстоянии 145,8м от границы проект. объекта; КТПН-709 на расстоянии 62,8 м от границы проект. объекта. Точка подключения проектируемых сетей водоснабжения ВК рек. На расстоянии 243,6 м 
от границы проектируемого объекта. Точка подключения сущ. сетей дождевой канализации - в границах проектирования (на пересечении с Югорским трактом)
 </t>
  </si>
  <si>
    <t>разгрузка основной артерии – Нефтеюганское шоссе на въезде и выезде
из города,  соединение двух муниципальных образований Сургут и Сургутский район, распределение  транспортных потоков в пределах проектируемого района</t>
  </si>
  <si>
    <t>развитие улично-дорожной сети в соответствии с генеральным планом города, отвечающей потребностям города в транспортном обслуживании и пешеходной доступности, увеличение протяженности автомобильных дорог, повышение транспортной доступности территорий микрорайонов города, создание условий и механизмов для увеличения жилищного строительства</t>
  </si>
  <si>
    <t>повышение транспортной связности улично-дорожной сети, ее развитие в соответствии 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западного жилого района , повышение комфорта и удобства поездок, уменьшение риска ДТП за счет улучшения качественных показателей сети дорог, создание условий и механизмов для увеличения жилищного строительства</t>
  </si>
  <si>
    <t>45.Внутриквартальный проезд с устройством открытой автостоянки 
в мкр. 37 г. Сургута</t>
  </si>
  <si>
    <t>вынос сетей водоснабжения из под пятна застройки СОШ в 5а мкр.</t>
  </si>
  <si>
    <t>48. Подъездные пути и инженерные сети к СОШ в квартале Пойма-5 
г. Сургута</t>
  </si>
  <si>
    <t>выполнение ПИР в 2022 году, СМР в 2024 году</t>
  </si>
  <si>
    <t>выполнение ПИР в 2020 -2021 году, СМР в 2022-2023 годах</t>
  </si>
  <si>
    <t>выполнение ПИР в период с 2020 по 2021 гг, СМР в 2022 год</t>
  </si>
  <si>
    <t>выполнение ПИР  в 2016 - 2017 гг. (шифр: 49.07/2016); госэкспертиза  от 17.10.2017  № 86-1-1-3-0219-17, от 29.11.2017  № 1-1-1-0087-17; направлена заявка в Депкультуры ХМАО-Югры на включение в госпрограмму (исх. от 18.02.2021 № 01-02-1280/1). Заключение о результатах проверки инвестиционного проекта на предмет эффективности использования средств местного бюджета, направляемых на капитальные вложения, от 14.05.2020</t>
  </si>
  <si>
    <t>68. Загородный специализированный (профильный) спортивно-оздоровительный лагерь "Олимпия" на базе муниципального бюджетного учреждения "Олимпия", город Сургут</t>
  </si>
  <si>
    <t>67.  Загородный специализированный (профильный) военно-спортивный лагерь "Барсова гора" на базе центра военно-прикладных видов спорта муниципального бюджетного учреждения "Центр специальной подготовки "Сибирский легион", город Сургут</t>
  </si>
  <si>
    <t>реконструкция объекта с целью обеспечения степени очистки сточных вод до уровня нормативов ПДК рыбохозяйственных водоёмов. Техническая возможность проводить локальные мероприятия по доведению качества очистки сточных вод  в существующей технологии исчерпана и для достижения установленных нормативных показателей требуется асштабная  реконструкция очистных сооружений. Реализация проекта  реконструкция КОС запланирована поэтапно (от сооружений приема сточных вод от населения до конечной стадии очистки и сброса сточных вод ), этап строительства: новый блок УФО с внутриплощадочными инженерными сетями. От качества очтски сточных вод зависит экологическая плата за негативное воздействие на окружающую природную среду</t>
  </si>
  <si>
    <t>62. Театр актера и куклы "Петрушка" в г. Сургуте</t>
  </si>
  <si>
    <t>61. Нежилое здание, расположенное по адресу: г. Сургут, ул. Сибирская, 14. Реконструкция</t>
  </si>
  <si>
    <t xml:space="preserve">строительство здания, для создания условий  содержания бродячих животных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</si>
</sst>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\ _₽"/>
    <numFmt numFmtId="165" formatCode="#,##0.000"/>
  </numFmts>
  <fonts count="12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2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2" fillId="2" borderId="0" xfId="0" applyFont="1" applyFill="1" applyAlignment="1">
      <alignment horizontal="left" indent="1"/>
    </xf>
    <xf numFmtId="0" fontId="2" fillId="2" borderId="0" xfId="0" applyFont="1" applyFill="1" applyAlignment="1">
      <alignment horizontal="left" vertical="top" indent="1"/>
    </xf>
    <xf numFmtId="0" fontId="0" fillId="2" borderId="0" xfId="0" applyFill="1" applyAlignment="1">
      <alignment horizontal="left" vertical="top" indent="1"/>
    </xf>
    <xf numFmtId="0" fontId="0" fillId="2" borderId="0" xfId="0" applyFill="1" applyAlignment="1">
      <alignment horizontal="left" indent="1"/>
    </xf>
    <xf numFmtId="0" fontId="1" fillId="2" borderId="0" xfId="0" applyFont="1" applyFill="1" applyAlignment="1">
      <alignment horizontal="left" vertical="center" indent="15"/>
    </xf>
    <xf numFmtId="0" fontId="0" fillId="2" borderId="0" xfId="0" applyFill="1" applyAlignment="1">
      <alignment horizontal="left"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0" xfId="0" applyFill="1" applyAlignment="1">
      <alignment vertical="top"/>
    </xf>
    <xf numFmtId="4" fontId="2" fillId="2" borderId="1" xfId="0" applyNumberFormat="1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6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left" vertical="top"/>
    </xf>
    <xf numFmtId="165" fontId="2" fillId="2" borderId="1" xfId="0" applyNumberFormat="1" applyFont="1" applyFill="1" applyBorder="1" applyAlignment="1">
      <alignment horizontal="left" vertical="top" wrapText="1"/>
    </xf>
    <xf numFmtId="49" fontId="6" fillId="2" borderId="11" xfId="0" applyNumberFormat="1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/>
    </xf>
    <xf numFmtId="0" fontId="0" fillId="3" borderId="0" xfId="0" applyFill="1"/>
    <xf numFmtId="164" fontId="6" fillId="2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10" fillId="2" borderId="0" xfId="0" applyFont="1" applyFill="1"/>
    <xf numFmtId="0" fontId="10" fillId="2" borderId="0" xfId="0" applyFont="1" applyFill="1" applyAlignment="1">
      <alignment horizontal="left" vertical="top" indent="1"/>
    </xf>
    <xf numFmtId="0" fontId="10" fillId="2" borderId="0" xfId="0" applyFont="1" applyFill="1" applyAlignment="1">
      <alignment horizontal="left" indent="1"/>
    </xf>
    <xf numFmtId="0" fontId="10" fillId="2" borderId="0" xfId="0" applyFont="1" applyFill="1" applyAlignment="1">
      <alignment horizontal="center" vertical="top"/>
    </xf>
    <xf numFmtId="4" fontId="2" fillId="2" borderId="0" xfId="0" applyNumberFormat="1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inden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10" fillId="2" borderId="0" xfId="0" applyFont="1" applyFill="1" applyAlignment="1">
      <alignment horizontal="left" wrapText="1"/>
    </xf>
    <xf numFmtId="0" fontId="11" fillId="0" borderId="8" xfId="0" applyFont="1" applyBorder="1" applyAlignment="1"/>
    <xf numFmtId="0" fontId="10" fillId="2" borderId="0" xfId="0" applyFont="1" applyFill="1" applyAlignment="1">
      <alignment horizontal="center" wrapText="1"/>
    </xf>
    <xf numFmtId="4" fontId="2" fillId="2" borderId="2" xfId="0" applyNumberFormat="1" applyFont="1" applyFill="1" applyBorder="1" applyAlignment="1">
      <alignment horizontal="left" vertical="top"/>
    </xf>
    <xf numFmtId="4" fontId="2" fillId="2" borderId="3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5">
    <cellStyle name="Обычный" xfId="0" builtinId="0"/>
    <cellStyle name="Финансовый 2" xfId="1"/>
    <cellStyle name="Финансовый 2 2" xfId="2"/>
    <cellStyle name="Финансовый 2 2 2" xfId="4"/>
    <cellStyle name="Финансовый 2 3" xfId="3"/>
  </cellStyles>
  <dxfs count="0"/>
  <tableStyles count="0" defaultTableStyle="TableStyleMedium2" defaultPivotStyle="PivotStyleMedium9"/>
  <colors>
    <mruColors>
      <color rgb="FF66FFFF"/>
      <color rgb="FF99FF99"/>
      <color rgb="FFFFFFCC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07"/>
  <sheetViews>
    <sheetView tabSelected="1" view="pageBreakPreview" topLeftCell="A8" zoomScale="70" zoomScaleNormal="70" zoomScaleSheetLayoutView="70" zoomScalePageLayoutView="70" workbookViewId="0">
      <pane ySplit="5" topLeftCell="A13" activePane="bottomLeft" state="frozen"/>
      <selection activeCell="A8" sqref="A8"/>
      <selection pane="bottomLeft" activeCell="R8" sqref="R8:S9"/>
    </sheetView>
  </sheetViews>
  <sheetFormatPr defaultRowHeight="15" x14ac:dyDescent="0.25"/>
  <cols>
    <col min="1" max="1" width="21.140625" style="2" customWidth="1"/>
    <col min="2" max="2" width="33.28515625" style="7" customWidth="1"/>
    <col min="3" max="3" width="18.28515625" style="8" customWidth="1"/>
    <col min="4" max="4" width="15.42578125" style="4" customWidth="1"/>
    <col min="5" max="5" width="14.7109375" style="2" customWidth="1"/>
    <col min="6" max="6" width="22.85546875" style="2" customWidth="1"/>
    <col min="7" max="7" width="15.5703125" style="4" customWidth="1"/>
    <col min="8" max="8" width="16.140625" style="4" customWidth="1"/>
    <col min="9" max="9" width="14.42578125" style="4" customWidth="1"/>
    <col min="10" max="10" width="13.28515625" style="4" customWidth="1"/>
    <col min="11" max="11" width="8.7109375" style="4" customWidth="1"/>
    <col min="12" max="12" width="8.85546875" style="4" customWidth="1"/>
    <col min="13" max="13" width="16.5703125" style="2" customWidth="1"/>
    <col min="14" max="14" width="20.85546875" style="2" customWidth="1"/>
    <col min="15" max="15" width="13.5703125" style="2" customWidth="1"/>
    <col min="16" max="16" width="27.7109375" style="2" customWidth="1"/>
    <col min="17" max="17" width="13.140625" style="2" customWidth="1"/>
    <col min="18" max="18" width="25.7109375" style="2" customWidth="1"/>
    <col min="19" max="19" width="31.28515625" style="2" customWidth="1"/>
    <col min="20" max="16384" width="9.140625" style="2"/>
  </cols>
  <sheetData>
    <row r="1" spans="1:19" hidden="1" x14ac:dyDescent="0.25">
      <c r="F1" s="1"/>
      <c r="G1" s="3"/>
      <c r="H1" s="3"/>
      <c r="I1" s="3"/>
      <c r="J1" s="3"/>
      <c r="Q1" s="72" t="s">
        <v>63</v>
      </c>
      <c r="R1" s="73"/>
      <c r="S1" s="73"/>
    </row>
    <row r="2" spans="1:19" hidden="1" x14ac:dyDescent="0.25">
      <c r="F2" s="1"/>
      <c r="G2" s="3"/>
      <c r="H2" s="3"/>
      <c r="I2" s="3"/>
      <c r="J2" s="3"/>
      <c r="Q2" s="73"/>
      <c r="R2" s="73"/>
      <c r="S2" s="73"/>
    </row>
    <row r="3" spans="1:19" hidden="1" x14ac:dyDescent="0.25">
      <c r="F3" s="1"/>
      <c r="G3" s="3"/>
      <c r="H3" s="3"/>
      <c r="I3" s="3"/>
      <c r="J3" s="3"/>
      <c r="Q3" s="73"/>
      <c r="R3" s="73"/>
      <c r="S3" s="73"/>
    </row>
    <row r="4" spans="1:19" hidden="1" x14ac:dyDescent="0.25">
      <c r="F4" s="1"/>
      <c r="G4" s="3"/>
      <c r="H4" s="3"/>
      <c r="I4" s="3"/>
      <c r="J4" s="3"/>
      <c r="Q4" s="73"/>
      <c r="R4" s="73"/>
      <c r="S4" s="73"/>
    </row>
    <row r="5" spans="1:19" hidden="1" x14ac:dyDescent="0.25">
      <c r="F5" s="1"/>
      <c r="G5" s="3"/>
      <c r="H5" s="3"/>
      <c r="I5" s="3"/>
      <c r="J5" s="3"/>
      <c r="Q5" s="73"/>
      <c r="R5" s="73"/>
      <c r="S5" s="73"/>
    </row>
    <row r="6" spans="1:19" ht="34.5" hidden="1" customHeight="1" x14ac:dyDescent="0.25">
      <c r="F6" s="1"/>
      <c r="G6" s="3"/>
      <c r="H6" s="3"/>
      <c r="I6" s="3"/>
      <c r="J6" s="3"/>
      <c r="Q6" s="73"/>
      <c r="R6" s="73"/>
      <c r="S6" s="73"/>
    </row>
    <row r="7" spans="1:19" ht="34.5" hidden="1" customHeight="1" x14ac:dyDescent="0.3">
      <c r="A7" s="1"/>
      <c r="B7" s="6"/>
      <c r="C7" s="5"/>
      <c r="D7" s="3"/>
      <c r="E7" s="1"/>
      <c r="F7" s="1"/>
      <c r="G7" s="3"/>
      <c r="H7" s="3"/>
      <c r="I7" s="3"/>
      <c r="J7" s="3"/>
      <c r="K7" s="3"/>
      <c r="L7" s="3"/>
      <c r="M7" s="9"/>
      <c r="N7" s="1"/>
      <c r="O7" s="32"/>
      <c r="P7" s="32"/>
      <c r="Q7" s="32"/>
      <c r="R7" s="32"/>
      <c r="S7" s="32"/>
    </row>
    <row r="8" spans="1:19" ht="100.5" customHeight="1" x14ac:dyDescent="0.3">
      <c r="A8" s="76" t="s">
        <v>225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4" t="s">
        <v>226</v>
      </c>
      <c r="S8" s="74"/>
    </row>
    <row r="9" spans="1:19" ht="25.5" customHeight="1" x14ac:dyDescent="0.3">
      <c r="A9" s="44"/>
      <c r="B9" s="45"/>
      <c r="C9" s="46"/>
      <c r="D9" s="47"/>
      <c r="E9" s="44"/>
      <c r="F9" s="44"/>
      <c r="G9" s="47"/>
      <c r="H9" s="47"/>
      <c r="I9" s="47"/>
      <c r="J9" s="47"/>
      <c r="K9" s="47"/>
      <c r="L9" s="47"/>
      <c r="M9" s="44"/>
      <c r="N9" s="44"/>
      <c r="O9" s="44"/>
      <c r="P9" s="44"/>
      <c r="Q9" s="44"/>
      <c r="R9" s="75"/>
      <c r="S9" s="75"/>
    </row>
    <row r="10" spans="1:19" ht="66.75" customHeight="1" x14ac:dyDescent="0.25">
      <c r="A10" s="58" t="s">
        <v>10</v>
      </c>
      <c r="B10" s="58" t="s">
        <v>62</v>
      </c>
      <c r="C10" s="58" t="s">
        <v>0</v>
      </c>
      <c r="D10" s="58" t="s">
        <v>18</v>
      </c>
      <c r="E10" s="58" t="s">
        <v>51</v>
      </c>
      <c r="F10" s="58" t="s">
        <v>22</v>
      </c>
      <c r="G10" s="63" t="s">
        <v>19</v>
      </c>
      <c r="H10" s="64"/>
      <c r="I10" s="64"/>
      <c r="J10" s="65"/>
      <c r="K10" s="63" t="s">
        <v>20</v>
      </c>
      <c r="L10" s="65"/>
      <c r="M10" s="63" t="s">
        <v>21</v>
      </c>
      <c r="N10" s="65"/>
      <c r="O10" s="58" t="s">
        <v>1</v>
      </c>
      <c r="P10" s="58" t="s">
        <v>2</v>
      </c>
      <c r="Q10" s="58" t="s">
        <v>3</v>
      </c>
      <c r="R10" s="58" t="s">
        <v>224</v>
      </c>
      <c r="S10" s="58" t="s">
        <v>4</v>
      </c>
    </row>
    <row r="11" spans="1:19" ht="48" customHeight="1" x14ac:dyDescent="0.25">
      <c r="A11" s="59"/>
      <c r="B11" s="59"/>
      <c r="C11" s="59"/>
      <c r="D11" s="59"/>
      <c r="E11" s="59"/>
      <c r="F11" s="59"/>
      <c r="G11" s="66"/>
      <c r="H11" s="67"/>
      <c r="I11" s="67"/>
      <c r="J11" s="68"/>
      <c r="K11" s="66"/>
      <c r="L11" s="68"/>
      <c r="M11" s="66"/>
      <c r="N11" s="68"/>
      <c r="O11" s="59"/>
      <c r="P11" s="59"/>
      <c r="Q11" s="59"/>
      <c r="R11" s="59"/>
      <c r="S11" s="59"/>
    </row>
    <row r="12" spans="1:19" ht="174.75" customHeight="1" x14ac:dyDescent="0.25">
      <c r="A12" s="60"/>
      <c r="B12" s="60"/>
      <c r="C12" s="60"/>
      <c r="D12" s="60"/>
      <c r="E12" s="60"/>
      <c r="F12" s="60"/>
      <c r="G12" s="31" t="s">
        <v>23</v>
      </c>
      <c r="H12" s="31" t="s">
        <v>24</v>
      </c>
      <c r="I12" s="31" t="s">
        <v>48</v>
      </c>
      <c r="J12" s="31" t="s">
        <v>49</v>
      </c>
      <c r="K12" s="30" t="s">
        <v>25</v>
      </c>
      <c r="L12" s="30" t="s">
        <v>50</v>
      </c>
      <c r="M12" s="30" t="s">
        <v>26</v>
      </c>
      <c r="N12" s="30" t="s">
        <v>27</v>
      </c>
      <c r="O12" s="60"/>
      <c r="P12" s="60"/>
      <c r="Q12" s="60"/>
      <c r="R12" s="60"/>
      <c r="S12" s="60"/>
    </row>
    <row r="13" spans="1:19" s="12" customFormat="1" ht="15" customHeight="1" x14ac:dyDescent="0.2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4">
        <v>14</v>
      </c>
      <c r="O13" s="14">
        <v>15</v>
      </c>
      <c r="P13" s="14">
        <v>16</v>
      </c>
      <c r="Q13" s="14">
        <v>17</v>
      </c>
      <c r="R13" s="14">
        <v>18</v>
      </c>
      <c r="S13" s="14">
        <v>19</v>
      </c>
    </row>
    <row r="14" spans="1:19" s="10" customFormat="1" ht="409.6" customHeight="1" x14ac:dyDescent="0.25">
      <c r="A14" s="19" t="s">
        <v>294</v>
      </c>
      <c r="B14" s="19" t="s">
        <v>295</v>
      </c>
      <c r="C14" s="19" t="s">
        <v>17</v>
      </c>
      <c r="D14" s="13">
        <v>57966.750059999998</v>
      </c>
      <c r="E14" s="19" t="s">
        <v>28</v>
      </c>
      <c r="F14" s="19" t="s">
        <v>39</v>
      </c>
      <c r="G14" s="20">
        <v>57966.750059999998</v>
      </c>
      <c r="H14" s="20">
        <v>57966.750059999998</v>
      </c>
      <c r="I14" s="20" t="s">
        <v>16</v>
      </c>
      <c r="J14" s="20" t="s">
        <v>16</v>
      </c>
      <c r="K14" s="16">
        <v>2020</v>
      </c>
      <c r="L14" s="16">
        <v>2022</v>
      </c>
      <c r="M14" s="19" t="s">
        <v>17</v>
      </c>
      <c r="N14" s="19" t="s">
        <v>58</v>
      </c>
      <c r="O14" s="19" t="s">
        <v>5</v>
      </c>
      <c r="P14" s="19" t="s">
        <v>52</v>
      </c>
      <c r="Q14" s="16" t="s">
        <v>6</v>
      </c>
      <c r="R14" s="19" t="s">
        <v>55</v>
      </c>
      <c r="S14" s="19" t="s">
        <v>41</v>
      </c>
    </row>
    <row r="15" spans="1:19" s="10" customFormat="1" ht="189.75" customHeight="1" x14ac:dyDescent="0.25">
      <c r="A15" s="19" t="s">
        <v>296</v>
      </c>
      <c r="B15" s="19" t="s">
        <v>297</v>
      </c>
      <c r="C15" s="19" t="s">
        <v>30</v>
      </c>
      <c r="D15" s="13">
        <f>G15</f>
        <v>401795.26</v>
      </c>
      <c r="E15" s="19" t="s">
        <v>28</v>
      </c>
      <c r="F15" s="19" t="s">
        <v>39</v>
      </c>
      <c r="G15" s="13">
        <v>401795.26</v>
      </c>
      <c r="H15" s="13">
        <v>401795.26</v>
      </c>
      <c r="I15" s="19" t="s">
        <v>16</v>
      </c>
      <c r="J15" s="19" t="s">
        <v>16</v>
      </c>
      <c r="K15" s="16">
        <v>2021</v>
      </c>
      <c r="L15" s="19" t="s">
        <v>134</v>
      </c>
      <c r="M15" s="19" t="s">
        <v>17</v>
      </c>
      <c r="N15" s="19" t="s">
        <v>12</v>
      </c>
      <c r="O15" s="19" t="s">
        <v>87</v>
      </c>
      <c r="P15" s="19" t="s">
        <v>56</v>
      </c>
      <c r="Q15" s="16" t="s">
        <v>7</v>
      </c>
      <c r="R15" s="19" t="s">
        <v>169</v>
      </c>
      <c r="S15" s="19" t="s">
        <v>170</v>
      </c>
    </row>
    <row r="16" spans="1:19" s="10" customFormat="1" ht="182.25" customHeight="1" x14ac:dyDescent="0.25">
      <c r="A16" s="19" t="s">
        <v>135</v>
      </c>
      <c r="B16" s="19" t="s">
        <v>298</v>
      </c>
      <c r="C16" s="19" t="s">
        <v>30</v>
      </c>
      <c r="D16" s="13">
        <f>531080.70705+84804.20523+6692.95178+1.27854</f>
        <v>622579.1425999999</v>
      </c>
      <c r="E16" s="19" t="s">
        <v>28</v>
      </c>
      <c r="F16" s="19" t="s">
        <v>42</v>
      </c>
      <c r="G16" s="13">
        <f>H16+I16+J16</f>
        <v>622579.1425999999</v>
      </c>
      <c r="H16" s="20">
        <f>6692.95178+84804.20523+16681.08211+165.2+1.27854+30439.12643+2282.83808+65.47357+7.24506+44965.6418</f>
        <v>186105.04259999999</v>
      </c>
      <c r="I16" s="20">
        <f>161933.4+273951.43786+589.26214</f>
        <v>436474.1</v>
      </c>
      <c r="J16" s="20"/>
      <c r="K16" s="16">
        <v>2019</v>
      </c>
      <c r="L16" s="16">
        <v>2021</v>
      </c>
      <c r="M16" s="19" t="s">
        <v>17</v>
      </c>
      <c r="N16" s="19" t="s">
        <v>54</v>
      </c>
      <c r="O16" s="19" t="s">
        <v>87</v>
      </c>
      <c r="P16" s="19" t="s">
        <v>59</v>
      </c>
      <c r="Q16" s="16" t="s">
        <v>8</v>
      </c>
      <c r="R16" s="19" t="s">
        <v>299</v>
      </c>
      <c r="S16" s="19" t="s">
        <v>13</v>
      </c>
    </row>
    <row r="17" spans="1:19" s="10" customFormat="1" ht="134.25" customHeight="1" x14ac:dyDescent="0.25">
      <c r="A17" s="11" t="s">
        <v>300</v>
      </c>
      <c r="B17" s="11" t="s">
        <v>388</v>
      </c>
      <c r="C17" s="11" t="s">
        <v>30</v>
      </c>
      <c r="D17" s="34">
        <v>1230537.0999999999</v>
      </c>
      <c r="E17" s="11" t="s">
        <v>28</v>
      </c>
      <c r="F17" s="11" t="s">
        <v>179</v>
      </c>
      <c r="G17" s="35">
        <f>H17+I17+J17</f>
        <v>1230537.0999999999</v>
      </c>
      <c r="H17" s="15">
        <v>165497.70000000001</v>
      </c>
      <c r="I17" s="15">
        <v>1065039.3999999999</v>
      </c>
      <c r="J17" s="15"/>
      <c r="K17" s="36">
        <v>2019</v>
      </c>
      <c r="L17" s="36">
        <v>2022</v>
      </c>
      <c r="M17" s="11" t="s">
        <v>17</v>
      </c>
      <c r="N17" s="11" t="s">
        <v>33</v>
      </c>
      <c r="O17" s="11" t="s">
        <v>138</v>
      </c>
      <c r="P17" s="11" t="s">
        <v>136</v>
      </c>
      <c r="Q17" s="36" t="s">
        <v>137</v>
      </c>
      <c r="R17" s="11"/>
      <c r="S17" s="11"/>
    </row>
    <row r="18" spans="1:19" s="10" customFormat="1" ht="162.75" customHeight="1" x14ac:dyDescent="0.25">
      <c r="A18" s="11" t="s">
        <v>139</v>
      </c>
      <c r="B18" s="11" t="s">
        <v>388</v>
      </c>
      <c r="C18" s="11" t="s">
        <v>30</v>
      </c>
      <c r="D18" s="35">
        <v>2549171.023</v>
      </c>
      <c r="E18" s="11" t="s">
        <v>28</v>
      </c>
      <c r="F18" s="11" t="s">
        <v>176</v>
      </c>
      <c r="G18" s="35">
        <f>H18+I18</f>
        <v>2549171.02</v>
      </c>
      <c r="H18" s="15">
        <v>331057.12</v>
      </c>
      <c r="I18" s="15">
        <v>2218113.9</v>
      </c>
      <c r="J18" s="11" t="s">
        <v>16</v>
      </c>
      <c r="K18" s="36">
        <v>2020</v>
      </c>
      <c r="L18" s="36">
        <v>2022</v>
      </c>
      <c r="M18" s="11" t="s">
        <v>17</v>
      </c>
      <c r="N18" s="11" t="s">
        <v>33</v>
      </c>
      <c r="O18" s="11" t="s">
        <v>138</v>
      </c>
      <c r="P18" s="11" t="s">
        <v>53</v>
      </c>
      <c r="Q18" s="36">
        <v>1500</v>
      </c>
      <c r="R18" s="11"/>
      <c r="S18" s="11"/>
    </row>
    <row r="19" spans="1:19" s="10" customFormat="1" ht="201.75" customHeight="1" x14ac:dyDescent="0.25">
      <c r="A19" s="19" t="s">
        <v>301</v>
      </c>
      <c r="B19" s="19" t="s">
        <v>43</v>
      </c>
      <c r="C19" s="19" t="s">
        <v>30</v>
      </c>
      <c r="D19" s="13">
        <v>455019.788</v>
      </c>
      <c r="E19" s="19" t="s">
        <v>28</v>
      </c>
      <c r="F19" s="19" t="s">
        <v>44</v>
      </c>
      <c r="G19" s="13">
        <f>H19</f>
        <v>455019.788</v>
      </c>
      <c r="H19" s="20">
        <v>455019.788</v>
      </c>
      <c r="I19" s="19" t="s">
        <v>16</v>
      </c>
      <c r="J19" s="19" t="s">
        <v>16</v>
      </c>
      <c r="K19" s="16">
        <v>2020</v>
      </c>
      <c r="L19" s="19" t="s">
        <v>140</v>
      </c>
      <c r="M19" s="19" t="s">
        <v>64</v>
      </c>
      <c r="N19" s="19" t="s">
        <v>32</v>
      </c>
      <c r="O19" s="19" t="s">
        <v>87</v>
      </c>
      <c r="P19" s="19" t="s">
        <v>35</v>
      </c>
      <c r="Q19" s="16" t="s">
        <v>9</v>
      </c>
      <c r="R19" s="19" t="s">
        <v>60</v>
      </c>
      <c r="S19" s="19" t="s">
        <v>113</v>
      </c>
    </row>
    <row r="20" spans="1:19" s="10" customFormat="1" ht="305.25" customHeight="1" x14ac:dyDescent="0.25">
      <c r="A20" s="19" t="s">
        <v>141</v>
      </c>
      <c r="B20" s="19" t="s">
        <v>302</v>
      </c>
      <c r="C20" s="19" t="s">
        <v>29</v>
      </c>
      <c r="D20" s="13">
        <v>1071846.32</v>
      </c>
      <c r="E20" s="19" t="s">
        <v>28</v>
      </c>
      <c r="F20" s="19" t="s">
        <v>45</v>
      </c>
      <c r="G20" s="13">
        <v>1071846.32</v>
      </c>
      <c r="H20" s="13">
        <v>53592.315999999999</v>
      </c>
      <c r="I20" s="13">
        <v>1018254</v>
      </c>
      <c r="J20" s="13" t="s">
        <v>16</v>
      </c>
      <c r="K20" s="19" t="s">
        <v>93</v>
      </c>
      <c r="L20" s="16">
        <v>2022</v>
      </c>
      <c r="M20" s="19" t="s">
        <v>17</v>
      </c>
      <c r="N20" s="19" t="s">
        <v>33</v>
      </c>
      <c r="O20" s="19" t="s">
        <v>5</v>
      </c>
      <c r="P20" s="19" t="s">
        <v>103</v>
      </c>
      <c r="Q20" s="19" t="s">
        <v>11</v>
      </c>
      <c r="R20" s="13" t="s">
        <v>38</v>
      </c>
      <c r="S20" s="13" t="s">
        <v>38</v>
      </c>
    </row>
    <row r="21" spans="1:19" s="10" customFormat="1" ht="138" customHeight="1" x14ac:dyDescent="0.25">
      <c r="A21" s="19" t="s">
        <v>303</v>
      </c>
      <c r="B21" s="19" t="s">
        <v>31</v>
      </c>
      <c r="C21" s="19" t="s">
        <v>30</v>
      </c>
      <c r="D21" s="13">
        <v>38560.647790000003</v>
      </c>
      <c r="E21" s="19" t="s">
        <v>28</v>
      </c>
      <c r="F21" s="19" t="s">
        <v>46</v>
      </c>
      <c r="G21" s="13">
        <v>38560.647790000003</v>
      </c>
      <c r="H21" s="13">
        <v>36877.449999999997</v>
      </c>
      <c r="I21" s="13" t="s">
        <v>16</v>
      </c>
      <c r="J21" s="13" t="s">
        <v>16</v>
      </c>
      <c r="K21" s="19" t="s">
        <v>93</v>
      </c>
      <c r="L21" s="16">
        <v>2022</v>
      </c>
      <c r="M21" s="19" t="s">
        <v>17</v>
      </c>
      <c r="N21" s="19" t="s">
        <v>57</v>
      </c>
      <c r="O21" s="19" t="s">
        <v>87</v>
      </c>
      <c r="P21" s="19" t="s">
        <v>34</v>
      </c>
      <c r="Q21" s="13" t="s">
        <v>14</v>
      </c>
      <c r="R21" s="19" t="s">
        <v>61</v>
      </c>
      <c r="S21" s="19" t="s">
        <v>114</v>
      </c>
    </row>
    <row r="22" spans="1:19" s="10" customFormat="1" ht="138.75" customHeight="1" x14ac:dyDescent="0.25">
      <c r="A22" s="19" t="s">
        <v>142</v>
      </c>
      <c r="B22" s="19" t="s">
        <v>31</v>
      </c>
      <c r="C22" s="19" t="s">
        <v>30</v>
      </c>
      <c r="D22" s="13">
        <v>26398.043450000001</v>
      </c>
      <c r="E22" s="19" t="s">
        <v>28</v>
      </c>
      <c r="F22" s="19" t="s">
        <v>47</v>
      </c>
      <c r="G22" s="20">
        <f t="shared" ref="G22" si="0">H22</f>
        <v>26398.043450000001</v>
      </c>
      <c r="H22" s="13">
        <v>26398.043450000001</v>
      </c>
      <c r="I22" s="13" t="s">
        <v>16</v>
      </c>
      <c r="J22" s="13" t="s">
        <v>16</v>
      </c>
      <c r="K22" s="19" t="s">
        <v>159</v>
      </c>
      <c r="L22" s="16">
        <v>2022</v>
      </c>
      <c r="M22" s="19" t="s">
        <v>64</v>
      </c>
      <c r="N22" s="19" t="s">
        <v>102</v>
      </c>
      <c r="O22" s="19" t="s">
        <v>87</v>
      </c>
      <c r="P22" s="19" t="s">
        <v>36</v>
      </c>
      <c r="Q22" s="13" t="s">
        <v>15</v>
      </c>
      <c r="R22" s="13" t="s">
        <v>38</v>
      </c>
      <c r="S22" s="19" t="s">
        <v>38</v>
      </c>
    </row>
    <row r="23" spans="1:19" s="10" customFormat="1" ht="194.25" customHeight="1" x14ac:dyDescent="0.25">
      <c r="A23" s="23" t="s">
        <v>222</v>
      </c>
      <c r="B23" s="24" t="s">
        <v>143</v>
      </c>
      <c r="C23" s="24" t="s">
        <v>144</v>
      </c>
      <c r="D23" s="20">
        <f>G23</f>
        <v>127551.15999999999</v>
      </c>
      <c r="E23" s="24" t="s">
        <v>28</v>
      </c>
      <c r="F23" s="23" t="s">
        <v>16</v>
      </c>
      <c r="G23" s="20">
        <f t="shared" ref="G23:G28" si="1">H23+I23</f>
        <v>127551.15999999999</v>
      </c>
      <c r="H23" s="20">
        <v>12755.12</v>
      </c>
      <c r="I23" s="20">
        <v>114796.04</v>
      </c>
      <c r="J23" s="24" t="s">
        <v>16</v>
      </c>
      <c r="K23" s="24" t="s">
        <v>16</v>
      </c>
      <c r="L23" s="25" t="s">
        <v>16</v>
      </c>
      <c r="M23" s="24" t="s">
        <v>145</v>
      </c>
      <c r="N23" s="24" t="s">
        <v>304</v>
      </c>
      <c r="O23" s="24" t="s">
        <v>144</v>
      </c>
      <c r="P23" s="26" t="s">
        <v>218</v>
      </c>
      <c r="Q23" s="24" t="s">
        <v>223</v>
      </c>
      <c r="R23" s="24" t="s">
        <v>16</v>
      </c>
      <c r="S23" s="24" t="s">
        <v>16</v>
      </c>
    </row>
    <row r="24" spans="1:19" s="10" customFormat="1" ht="135" x14ac:dyDescent="0.25">
      <c r="A24" s="11" t="s">
        <v>307</v>
      </c>
      <c r="B24" s="19" t="s">
        <v>305</v>
      </c>
      <c r="C24" s="19" t="s">
        <v>17</v>
      </c>
      <c r="D24" s="20">
        <v>204672.45</v>
      </c>
      <c r="E24" s="19" t="s">
        <v>28</v>
      </c>
      <c r="F24" s="19" t="s">
        <v>176</v>
      </c>
      <c r="G24" s="20">
        <f t="shared" si="1"/>
        <v>122803.47324800001</v>
      </c>
      <c r="H24" s="15">
        <v>6140.1732480000001</v>
      </c>
      <c r="I24" s="20">
        <v>116663.3</v>
      </c>
      <c r="J24" s="20">
        <v>81868.98</v>
      </c>
      <c r="K24" s="19">
        <v>2022</v>
      </c>
      <c r="L24" s="16"/>
      <c r="M24" s="19" t="s">
        <v>17</v>
      </c>
      <c r="N24" s="19" t="s">
        <v>33</v>
      </c>
      <c r="O24" s="19" t="s">
        <v>5</v>
      </c>
      <c r="P24" s="17" t="s">
        <v>309</v>
      </c>
      <c r="Q24" s="19" t="s">
        <v>132</v>
      </c>
      <c r="R24" s="19" t="s">
        <v>312</v>
      </c>
      <c r="S24" s="19" t="s">
        <v>38</v>
      </c>
    </row>
    <row r="25" spans="1:19" s="10" customFormat="1" ht="189" customHeight="1" x14ac:dyDescent="0.25">
      <c r="A25" s="11" t="s">
        <v>306</v>
      </c>
      <c r="B25" s="19" t="s">
        <v>305</v>
      </c>
      <c r="C25" s="19" t="s">
        <v>17</v>
      </c>
      <c r="D25" s="18">
        <v>368384.69</v>
      </c>
      <c r="E25" s="19" t="s">
        <v>28</v>
      </c>
      <c r="F25" s="19" t="s">
        <v>176</v>
      </c>
      <c r="G25" s="20">
        <f t="shared" si="1"/>
        <v>221030.83882999999</v>
      </c>
      <c r="H25" s="20">
        <v>11051.53883</v>
      </c>
      <c r="I25" s="20">
        <v>209979.3</v>
      </c>
      <c r="J25" s="20">
        <v>147353.85</v>
      </c>
      <c r="K25" s="19">
        <v>2022</v>
      </c>
      <c r="L25" s="16"/>
      <c r="M25" s="19" t="s">
        <v>17</v>
      </c>
      <c r="N25" s="19" t="s">
        <v>33</v>
      </c>
      <c r="O25" s="19" t="s">
        <v>5</v>
      </c>
      <c r="P25" s="17" t="s">
        <v>310</v>
      </c>
      <c r="Q25" s="19" t="s">
        <v>308</v>
      </c>
      <c r="R25" s="19" t="s">
        <v>311</v>
      </c>
      <c r="S25" s="19" t="s">
        <v>38</v>
      </c>
    </row>
    <row r="26" spans="1:19" s="10" customFormat="1" ht="135" x14ac:dyDescent="0.25">
      <c r="A26" s="11" t="s">
        <v>313</v>
      </c>
      <c r="B26" s="19" t="s">
        <v>305</v>
      </c>
      <c r="C26" s="19" t="s">
        <v>17</v>
      </c>
      <c r="D26" s="18">
        <v>368384.69</v>
      </c>
      <c r="E26" s="19" t="s">
        <v>28</v>
      </c>
      <c r="F26" s="19" t="s">
        <v>176</v>
      </c>
      <c r="G26" s="20">
        <f t="shared" si="1"/>
        <v>221030.83883667688</v>
      </c>
      <c r="H26" s="20">
        <v>11051.5388366769</v>
      </c>
      <c r="I26" s="20">
        <v>209979.3</v>
      </c>
      <c r="J26" s="20">
        <v>147353.85</v>
      </c>
      <c r="K26" s="19">
        <v>2023</v>
      </c>
      <c r="L26" s="16"/>
      <c r="M26" s="19" t="s">
        <v>17</v>
      </c>
      <c r="N26" s="19" t="s">
        <v>33</v>
      </c>
      <c r="O26" s="19" t="s">
        <v>5</v>
      </c>
      <c r="P26" s="17" t="s">
        <v>314</v>
      </c>
      <c r="Q26" s="19" t="s">
        <v>308</v>
      </c>
      <c r="R26" s="19" t="s">
        <v>315</v>
      </c>
      <c r="S26" s="19" t="s">
        <v>38</v>
      </c>
    </row>
    <row r="27" spans="1:19" s="10" customFormat="1" ht="150" x14ac:dyDescent="0.25">
      <c r="A27" s="11" t="s">
        <v>319</v>
      </c>
      <c r="B27" s="19" t="s">
        <v>131</v>
      </c>
      <c r="C27" s="19" t="s">
        <v>17</v>
      </c>
      <c r="D27" s="18">
        <f>G27+J27</f>
        <v>223889.65000000002</v>
      </c>
      <c r="E27" s="19" t="s">
        <v>28</v>
      </c>
      <c r="F27" s="19" t="s">
        <v>176</v>
      </c>
      <c r="G27" s="48">
        <f>H27+I27</f>
        <v>134333.80000000002</v>
      </c>
      <c r="H27" s="20">
        <v>6716.7</v>
      </c>
      <c r="I27" s="18">
        <v>127617.1</v>
      </c>
      <c r="J27" s="20">
        <v>89555.85</v>
      </c>
      <c r="K27" s="19">
        <v>2022</v>
      </c>
      <c r="L27" s="16"/>
      <c r="M27" s="19" t="s">
        <v>17</v>
      </c>
      <c r="N27" s="19" t="s">
        <v>33</v>
      </c>
      <c r="O27" s="19" t="s">
        <v>5</v>
      </c>
      <c r="P27" s="17" t="s">
        <v>317</v>
      </c>
      <c r="Q27" s="19" t="s">
        <v>318</v>
      </c>
      <c r="R27" s="19" t="s">
        <v>316</v>
      </c>
      <c r="S27" s="19" t="s">
        <v>38</v>
      </c>
    </row>
    <row r="28" spans="1:19" s="10" customFormat="1" ht="135" x14ac:dyDescent="0.25">
      <c r="A28" s="11" t="s">
        <v>321</v>
      </c>
      <c r="B28" s="19" t="s">
        <v>305</v>
      </c>
      <c r="C28" s="19" t="s">
        <v>17</v>
      </c>
      <c r="D28" s="18">
        <v>204672.44159999999</v>
      </c>
      <c r="E28" s="19" t="s">
        <v>28</v>
      </c>
      <c r="F28" s="19" t="s">
        <v>176</v>
      </c>
      <c r="G28" s="20">
        <f t="shared" si="1"/>
        <v>122803.47324800001</v>
      </c>
      <c r="H28" s="20">
        <v>6140.1732480000001</v>
      </c>
      <c r="I28" s="20">
        <v>116663.3</v>
      </c>
      <c r="J28" s="20">
        <v>81868.98</v>
      </c>
      <c r="K28" s="19">
        <v>2022</v>
      </c>
      <c r="L28" s="16"/>
      <c r="M28" s="19" t="s">
        <v>17</v>
      </c>
      <c r="N28" s="19" t="s">
        <v>33</v>
      </c>
      <c r="O28" s="19" t="s">
        <v>5</v>
      </c>
      <c r="P28" s="17" t="s">
        <v>322</v>
      </c>
      <c r="Q28" s="19" t="s">
        <v>133</v>
      </c>
      <c r="R28" s="19" t="s">
        <v>320</v>
      </c>
      <c r="S28" s="19" t="s">
        <v>38</v>
      </c>
    </row>
    <row r="29" spans="1:19" s="10" customFormat="1" ht="174.75" customHeight="1" x14ac:dyDescent="0.25">
      <c r="A29" s="11" t="s">
        <v>146</v>
      </c>
      <c r="B29" s="19" t="s">
        <v>305</v>
      </c>
      <c r="C29" s="19" t="s">
        <v>17</v>
      </c>
      <c r="D29" s="20">
        <v>173645.2224</v>
      </c>
      <c r="E29" s="19" t="s">
        <v>28</v>
      </c>
      <c r="F29" s="19" t="s">
        <v>176</v>
      </c>
      <c r="G29" s="20">
        <f t="shared" ref="G29" si="2">H29+I29</f>
        <v>104187.156672</v>
      </c>
      <c r="H29" s="20">
        <v>5209.3566719999999</v>
      </c>
      <c r="I29" s="20">
        <v>98977.8</v>
      </c>
      <c r="J29" s="20">
        <v>69458.09</v>
      </c>
      <c r="K29" s="19">
        <v>2022</v>
      </c>
      <c r="L29" s="16"/>
      <c r="M29" s="19" t="s">
        <v>17</v>
      </c>
      <c r="N29" s="19" t="s">
        <v>33</v>
      </c>
      <c r="O29" s="19" t="s">
        <v>5</v>
      </c>
      <c r="P29" s="17" t="s">
        <v>323</v>
      </c>
      <c r="Q29" s="19" t="s">
        <v>132</v>
      </c>
      <c r="R29" s="19" t="s">
        <v>324</v>
      </c>
      <c r="S29" s="19" t="s">
        <v>38</v>
      </c>
    </row>
    <row r="30" spans="1:19" s="10" customFormat="1" ht="213" customHeight="1" x14ac:dyDescent="0.25">
      <c r="A30" s="79" t="s">
        <v>193</v>
      </c>
      <c r="B30" s="80" t="s">
        <v>148</v>
      </c>
      <c r="C30" s="61" t="s">
        <v>17</v>
      </c>
      <c r="D30" s="77">
        <f>G30</f>
        <v>83156.286999999997</v>
      </c>
      <c r="E30" s="61" t="s">
        <v>28</v>
      </c>
      <c r="F30" s="61" t="s">
        <v>147</v>
      </c>
      <c r="G30" s="77">
        <v>83156.286999999997</v>
      </c>
      <c r="H30" s="77">
        <v>83156.286999999997</v>
      </c>
      <c r="I30" s="77" t="s">
        <v>16</v>
      </c>
      <c r="J30" s="77" t="s">
        <v>16</v>
      </c>
      <c r="K30" s="70">
        <v>2021</v>
      </c>
      <c r="L30" s="70">
        <v>2022</v>
      </c>
      <c r="M30" s="61" t="s">
        <v>17</v>
      </c>
      <c r="N30" s="61" t="s">
        <v>16</v>
      </c>
      <c r="O30" s="61" t="s">
        <v>5</v>
      </c>
      <c r="P30" s="61" t="s">
        <v>149</v>
      </c>
      <c r="Q30" s="61" t="s">
        <v>150</v>
      </c>
      <c r="R30" s="61" t="s">
        <v>16</v>
      </c>
      <c r="S30" s="61" t="s">
        <v>38</v>
      </c>
    </row>
    <row r="31" spans="1:19" s="10" customFormat="1" ht="104.25" customHeight="1" x14ac:dyDescent="0.25">
      <c r="A31" s="79"/>
      <c r="B31" s="81"/>
      <c r="C31" s="62"/>
      <c r="D31" s="78"/>
      <c r="E31" s="62"/>
      <c r="F31" s="62"/>
      <c r="G31" s="78"/>
      <c r="H31" s="78"/>
      <c r="I31" s="78"/>
      <c r="J31" s="78"/>
      <c r="K31" s="71"/>
      <c r="L31" s="71"/>
      <c r="M31" s="62"/>
      <c r="N31" s="62"/>
      <c r="O31" s="62"/>
      <c r="P31" s="69"/>
      <c r="Q31" s="62"/>
      <c r="R31" s="62"/>
      <c r="S31" s="62"/>
    </row>
    <row r="32" spans="1:19" s="21" customFormat="1" ht="368.25" customHeight="1" x14ac:dyDescent="0.25">
      <c r="A32" s="55" t="s">
        <v>194</v>
      </c>
      <c r="B32" s="56" t="s">
        <v>148</v>
      </c>
      <c r="C32" s="19" t="s">
        <v>151</v>
      </c>
      <c r="D32" s="27">
        <f>G32</f>
        <v>115234.391</v>
      </c>
      <c r="E32" s="19" t="s">
        <v>28</v>
      </c>
      <c r="F32" s="19" t="s">
        <v>147</v>
      </c>
      <c r="G32" s="28">
        <v>115234.391</v>
      </c>
      <c r="H32" s="28">
        <v>115234.391</v>
      </c>
      <c r="I32" s="27" t="s">
        <v>16</v>
      </c>
      <c r="J32" s="27" t="s">
        <v>16</v>
      </c>
      <c r="K32" s="16">
        <v>2023</v>
      </c>
      <c r="L32" s="16">
        <v>2024</v>
      </c>
      <c r="M32" s="19" t="s">
        <v>16</v>
      </c>
      <c r="N32" s="19" t="s">
        <v>16</v>
      </c>
      <c r="O32" s="19" t="s">
        <v>5</v>
      </c>
      <c r="P32" s="19"/>
      <c r="Q32" s="19" t="s">
        <v>152</v>
      </c>
      <c r="R32" s="19" t="s">
        <v>16</v>
      </c>
      <c r="S32" s="19" t="s">
        <v>38</v>
      </c>
    </row>
    <row r="33" spans="1:19" s="21" customFormat="1" ht="381" customHeight="1" x14ac:dyDescent="0.25">
      <c r="A33" s="19" t="s">
        <v>257</v>
      </c>
      <c r="B33" s="56" t="s">
        <v>148</v>
      </c>
      <c r="C33" s="19" t="s">
        <v>17</v>
      </c>
      <c r="D33" s="27">
        <f>G33</f>
        <v>99452.505999999994</v>
      </c>
      <c r="E33" s="19" t="s">
        <v>28</v>
      </c>
      <c r="F33" s="19" t="s">
        <v>147</v>
      </c>
      <c r="G33" s="28">
        <f>H33</f>
        <v>99452.505999999994</v>
      </c>
      <c r="H33" s="28">
        <v>99452.505999999994</v>
      </c>
      <c r="I33" s="27" t="s">
        <v>16</v>
      </c>
      <c r="J33" s="27" t="s">
        <v>16</v>
      </c>
      <c r="K33" s="16">
        <v>2025</v>
      </c>
      <c r="L33" s="16">
        <v>2026</v>
      </c>
      <c r="M33" s="19" t="s">
        <v>16</v>
      </c>
      <c r="N33" s="19" t="s">
        <v>16</v>
      </c>
      <c r="O33" s="19" t="s">
        <v>5</v>
      </c>
      <c r="P33" s="57"/>
      <c r="Q33" s="19" t="s">
        <v>227</v>
      </c>
      <c r="R33" s="19" t="s">
        <v>16</v>
      </c>
      <c r="S33" s="19" t="s">
        <v>38</v>
      </c>
    </row>
    <row r="34" spans="1:19" s="22" customFormat="1" ht="129" customHeight="1" x14ac:dyDescent="0.25">
      <c r="A34" s="29" t="s">
        <v>228</v>
      </c>
      <c r="B34" s="19" t="s">
        <v>153</v>
      </c>
      <c r="C34" s="19" t="s">
        <v>144</v>
      </c>
      <c r="D34" s="13">
        <v>3946198.8020000001</v>
      </c>
      <c r="E34" s="19" t="s">
        <v>28</v>
      </c>
      <c r="F34" s="19" t="s">
        <v>177</v>
      </c>
      <c r="G34" s="13">
        <f>+H34+I34</f>
        <v>3946198.9018099997</v>
      </c>
      <c r="H34" s="13">
        <v>611093.63800000004</v>
      </c>
      <c r="I34" s="13">
        <v>3335105.2638099999</v>
      </c>
      <c r="J34" s="19" t="s">
        <v>16</v>
      </c>
      <c r="K34" s="19">
        <v>2020</v>
      </c>
      <c r="L34" s="19">
        <v>2023</v>
      </c>
      <c r="M34" s="19" t="s">
        <v>16</v>
      </c>
      <c r="N34" s="19" t="s">
        <v>16</v>
      </c>
      <c r="O34" s="19" t="s">
        <v>144</v>
      </c>
      <c r="P34" s="19" t="s">
        <v>154</v>
      </c>
      <c r="Q34" s="19" t="s">
        <v>155</v>
      </c>
      <c r="R34" s="19" t="s">
        <v>38</v>
      </c>
      <c r="S34" s="19" t="s">
        <v>38</v>
      </c>
    </row>
    <row r="35" spans="1:19" ht="138.75" customHeight="1" x14ac:dyDescent="0.25">
      <c r="A35" s="19" t="s">
        <v>229</v>
      </c>
      <c r="B35" s="19" t="s">
        <v>387</v>
      </c>
      <c r="C35" s="19" t="s">
        <v>30</v>
      </c>
      <c r="D35" s="13">
        <v>151294.88889</v>
      </c>
      <c r="E35" s="19" t="s">
        <v>28</v>
      </c>
      <c r="F35" s="19" t="s">
        <v>67</v>
      </c>
      <c r="G35" s="20">
        <f>H35+I35</f>
        <v>151294.88889</v>
      </c>
      <c r="H35" s="13">
        <v>20484.488890000001</v>
      </c>
      <c r="I35" s="20">
        <v>130810.4</v>
      </c>
      <c r="J35" s="19" t="s">
        <v>16</v>
      </c>
      <c r="K35" s="19" t="s">
        <v>94</v>
      </c>
      <c r="L35" s="19" t="s">
        <v>130</v>
      </c>
      <c r="M35" s="19" t="s">
        <v>64</v>
      </c>
      <c r="N35" s="19" t="s">
        <v>325</v>
      </c>
      <c r="O35" s="19" t="s">
        <v>87</v>
      </c>
      <c r="P35" s="19" t="s">
        <v>75</v>
      </c>
      <c r="Q35" s="13" t="s">
        <v>76</v>
      </c>
      <c r="R35" s="20" t="s">
        <v>173</v>
      </c>
      <c r="S35" s="20" t="s">
        <v>174</v>
      </c>
    </row>
    <row r="36" spans="1:19" ht="252" customHeight="1" x14ac:dyDescent="0.25">
      <c r="A36" s="19" t="s">
        <v>326</v>
      </c>
      <c r="B36" s="19" t="s">
        <v>386</v>
      </c>
      <c r="C36" s="19" t="s">
        <v>30</v>
      </c>
      <c r="D36" s="13">
        <v>154227.82253</v>
      </c>
      <c r="E36" s="19" t="s">
        <v>28</v>
      </c>
      <c r="F36" s="19" t="s">
        <v>67</v>
      </c>
      <c r="G36" s="20">
        <f t="shared" ref="G36:G42" si="3">H36</f>
        <v>154227.82253</v>
      </c>
      <c r="H36" s="13">
        <f>154227.82253</f>
        <v>154227.82253</v>
      </c>
      <c r="I36" s="13" t="s">
        <v>16</v>
      </c>
      <c r="J36" s="13" t="s">
        <v>16</v>
      </c>
      <c r="K36" s="16">
        <v>2019</v>
      </c>
      <c r="L36" s="16">
        <v>2022</v>
      </c>
      <c r="M36" s="19" t="s">
        <v>17</v>
      </c>
      <c r="N36" s="19" t="s">
        <v>78</v>
      </c>
      <c r="O36" s="19" t="s">
        <v>138</v>
      </c>
      <c r="P36" s="19" t="s">
        <v>68</v>
      </c>
      <c r="Q36" s="13" t="s">
        <v>69</v>
      </c>
      <c r="R36" s="20" t="s">
        <v>79</v>
      </c>
      <c r="S36" s="20" t="s">
        <v>115</v>
      </c>
    </row>
    <row r="37" spans="1:19" ht="157.5" customHeight="1" x14ac:dyDescent="0.25">
      <c r="A37" s="11" t="s">
        <v>230</v>
      </c>
      <c r="B37" s="11" t="s">
        <v>388</v>
      </c>
      <c r="C37" s="11" t="s">
        <v>30</v>
      </c>
      <c r="D37" s="35">
        <v>2549171.02</v>
      </c>
      <c r="E37" s="11" t="s">
        <v>28</v>
      </c>
      <c r="F37" s="11" t="s">
        <v>178</v>
      </c>
      <c r="G37" s="35">
        <f>H37+I37</f>
        <v>2549171.02</v>
      </c>
      <c r="H37" s="15">
        <v>331057.12</v>
      </c>
      <c r="I37" s="15">
        <v>2218113.9</v>
      </c>
      <c r="J37" s="11" t="s">
        <v>16</v>
      </c>
      <c r="K37" s="36">
        <v>2019</v>
      </c>
      <c r="L37" s="36">
        <v>2022</v>
      </c>
      <c r="M37" s="11" t="s">
        <v>17</v>
      </c>
      <c r="N37" s="11" t="s">
        <v>33</v>
      </c>
      <c r="O37" s="11" t="s">
        <v>138</v>
      </c>
      <c r="P37" s="11" t="s">
        <v>53</v>
      </c>
      <c r="Q37" s="36">
        <v>1500</v>
      </c>
      <c r="R37" s="11"/>
      <c r="S37" s="11"/>
    </row>
    <row r="38" spans="1:19" ht="333.75" customHeight="1" x14ac:dyDescent="0.25">
      <c r="A38" s="19" t="s">
        <v>327</v>
      </c>
      <c r="B38" s="19" t="s">
        <v>385</v>
      </c>
      <c r="C38" s="19" t="s">
        <v>64</v>
      </c>
      <c r="D38" s="13">
        <v>36569.4</v>
      </c>
      <c r="E38" s="19" t="s">
        <v>28</v>
      </c>
      <c r="F38" s="19" t="s">
        <v>177</v>
      </c>
      <c r="G38" s="20">
        <f t="shared" ref="G38" si="4">H38</f>
        <v>36569.4</v>
      </c>
      <c r="H38" s="13">
        <f t="shared" ref="H38" si="5">D38</f>
        <v>36569.4</v>
      </c>
      <c r="I38" s="13" t="s">
        <v>16</v>
      </c>
      <c r="J38" s="13" t="s">
        <v>16</v>
      </c>
      <c r="K38" s="16">
        <v>2020</v>
      </c>
      <c r="L38" s="16" t="s">
        <v>16</v>
      </c>
      <c r="M38" s="19" t="s">
        <v>64</v>
      </c>
      <c r="N38" s="19" t="s">
        <v>328</v>
      </c>
      <c r="O38" s="19" t="s">
        <v>66</v>
      </c>
      <c r="P38" s="19" t="s">
        <v>80</v>
      </c>
      <c r="Q38" s="13" t="s">
        <v>156</v>
      </c>
      <c r="R38" s="20" t="s">
        <v>77</v>
      </c>
      <c r="S38" s="13" t="s">
        <v>38</v>
      </c>
    </row>
    <row r="39" spans="1:19" ht="165" x14ac:dyDescent="0.25">
      <c r="A39" s="19" t="s">
        <v>231</v>
      </c>
      <c r="B39" s="19" t="s">
        <v>381</v>
      </c>
      <c r="C39" s="19" t="s">
        <v>30</v>
      </c>
      <c r="D39" s="13">
        <v>28050.791799999999</v>
      </c>
      <c r="E39" s="19" t="s">
        <v>28</v>
      </c>
      <c r="F39" s="19" t="s">
        <v>67</v>
      </c>
      <c r="G39" s="20">
        <f t="shared" si="3"/>
        <v>28050.791799999999</v>
      </c>
      <c r="H39" s="13">
        <v>28050.791799999999</v>
      </c>
      <c r="I39" s="13" t="s">
        <v>16</v>
      </c>
      <c r="J39" s="13" t="s">
        <v>16</v>
      </c>
      <c r="K39" s="19" t="s">
        <v>94</v>
      </c>
      <c r="L39" s="16">
        <v>2022</v>
      </c>
      <c r="M39" s="19" t="s">
        <v>64</v>
      </c>
      <c r="N39" s="19" t="s">
        <v>329</v>
      </c>
      <c r="O39" s="19" t="s">
        <v>87</v>
      </c>
      <c r="P39" s="19" t="s">
        <v>70</v>
      </c>
      <c r="Q39" s="13" t="s">
        <v>71</v>
      </c>
      <c r="R39" s="19" t="s">
        <v>82</v>
      </c>
      <c r="S39" s="19" t="s">
        <v>116</v>
      </c>
    </row>
    <row r="40" spans="1:19" ht="220.5" customHeight="1" x14ac:dyDescent="0.25">
      <c r="A40" s="19" t="s">
        <v>330</v>
      </c>
      <c r="B40" s="19" t="s">
        <v>384</v>
      </c>
      <c r="C40" s="19" t="s">
        <v>30</v>
      </c>
      <c r="D40" s="13">
        <v>14002.785</v>
      </c>
      <c r="E40" s="19" t="s">
        <v>28</v>
      </c>
      <c r="F40" s="19" t="s">
        <v>67</v>
      </c>
      <c r="G40" s="20">
        <f t="shared" si="3"/>
        <v>14002.785</v>
      </c>
      <c r="H40" s="13">
        <f t="shared" ref="H40:H42" si="6">D40</f>
        <v>14002.785</v>
      </c>
      <c r="I40" s="13" t="s">
        <v>16</v>
      </c>
      <c r="J40" s="13" t="s">
        <v>16</v>
      </c>
      <c r="K40" s="19" t="s">
        <v>94</v>
      </c>
      <c r="L40" s="16">
        <v>2022</v>
      </c>
      <c r="M40" s="19" t="s">
        <v>64</v>
      </c>
      <c r="N40" s="19" t="s">
        <v>329</v>
      </c>
      <c r="O40" s="19" t="s">
        <v>87</v>
      </c>
      <c r="P40" s="19" t="s">
        <v>70</v>
      </c>
      <c r="Q40" s="13" t="s">
        <v>72</v>
      </c>
      <c r="R40" s="19" t="s">
        <v>83</v>
      </c>
      <c r="S40" s="19" t="s">
        <v>117</v>
      </c>
    </row>
    <row r="41" spans="1:19" ht="156" customHeight="1" x14ac:dyDescent="0.25">
      <c r="A41" s="19" t="s">
        <v>331</v>
      </c>
      <c r="B41" s="19" t="s">
        <v>381</v>
      </c>
      <c r="C41" s="19" t="s">
        <v>30</v>
      </c>
      <c r="D41" s="13">
        <v>10239.268410000001</v>
      </c>
      <c r="E41" s="19" t="s">
        <v>28</v>
      </c>
      <c r="F41" s="19" t="s">
        <v>67</v>
      </c>
      <c r="G41" s="20">
        <f t="shared" si="3"/>
        <v>10239.268410000001</v>
      </c>
      <c r="H41" s="13">
        <f t="shared" si="6"/>
        <v>10239.268410000001</v>
      </c>
      <c r="I41" s="13" t="s">
        <v>16</v>
      </c>
      <c r="J41" s="13" t="s">
        <v>16</v>
      </c>
      <c r="K41" s="19" t="s">
        <v>94</v>
      </c>
      <c r="L41" s="16">
        <v>2022</v>
      </c>
      <c r="M41" s="19" t="s">
        <v>64</v>
      </c>
      <c r="N41" s="19" t="s">
        <v>334</v>
      </c>
      <c r="O41" s="19" t="s">
        <v>87</v>
      </c>
      <c r="P41" s="19" t="s">
        <v>70</v>
      </c>
      <c r="Q41" s="13" t="s">
        <v>335</v>
      </c>
      <c r="R41" s="19" t="s">
        <v>84</v>
      </c>
      <c r="S41" s="19" t="s">
        <v>104</v>
      </c>
    </row>
    <row r="42" spans="1:19" ht="153.75" customHeight="1" x14ac:dyDescent="0.25">
      <c r="A42" s="19" t="s">
        <v>332</v>
      </c>
      <c r="B42" s="19" t="s">
        <v>381</v>
      </c>
      <c r="C42" s="19" t="s">
        <v>30</v>
      </c>
      <c r="D42" s="13">
        <v>17966.253339999999</v>
      </c>
      <c r="E42" s="19" t="s">
        <v>28</v>
      </c>
      <c r="F42" s="19" t="s">
        <v>67</v>
      </c>
      <c r="G42" s="20">
        <f t="shared" si="3"/>
        <v>17966.253339999999</v>
      </c>
      <c r="H42" s="13">
        <f t="shared" si="6"/>
        <v>17966.253339999999</v>
      </c>
      <c r="I42" s="13" t="s">
        <v>16</v>
      </c>
      <c r="J42" s="13" t="s">
        <v>16</v>
      </c>
      <c r="K42" s="19" t="s">
        <v>94</v>
      </c>
      <c r="L42" s="16">
        <v>2022</v>
      </c>
      <c r="M42" s="19" t="s">
        <v>64</v>
      </c>
      <c r="N42" s="19" t="s">
        <v>333</v>
      </c>
      <c r="O42" s="19" t="s">
        <v>87</v>
      </c>
      <c r="P42" s="19" t="s">
        <v>70</v>
      </c>
      <c r="Q42" s="13" t="s">
        <v>73</v>
      </c>
      <c r="R42" s="19" t="s">
        <v>85</v>
      </c>
      <c r="S42" s="19" t="s">
        <v>105</v>
      </c>
    </row>
    <row r="43" spans="1:19" ht="364.5" customHeight="1" x14ac:dyDescent="0.25">
      <c r="A43" s="19" t="s">
        <v>336</v>
      </c>
      <c r="B43" s="19" t="s">
        <v>382</v>
      </c>
      <c r="C43" s="19" t="s">
        <v>180</v>
      </c>
      <c r="D43" s="13">
        <v>1712091.3629699999</v>
      </c>
      <c r="E43" s="19" t="s">
        <v>28</v>
      </c>
      <c r="F43" s="19" t="s">
        <v>67</v>
      </c>
      <c r="G43" s="20">
        <f>H43</f>
        <v>1712091.3629699999</v>
      </c>
      <c r="H43" s="13">
        <v>1712091.3629699999</v>
      </c>
      <c r="I43" s="13" t="s">
        <v>16</v>
      </c>
      <c r="J43" s="13" t="s">
        <v>16</v>
      </c>
      <c r="K43" s="37" t="s">
        <v>157</v>
      </c>
      <c r="L43" s="37" t="s">
        <v>162</v>
      </c>
      <c r="M43" s="19" t="s">
        <v>64</v>
      </c>
      <c r="N43" s="19" t="s">
        <v>97</v>
      </c>
      <c r="O43" s="19" t="s">
        <v>66</v>
      </c>
      <c r="P43" s="19" t="s">
        <v>390</v>
      </c>
      <c r="Q43" s="13" t="s">
        <v>74</v>
      </c>
      <c r="R43" s="20" t="s">
        <v>389</v>
      </c>
      <c r="S43" s="20" t="s">
        <v>106</v>
      </c>
    </row>
    <row r="44" spans="1:19" ht="338.25" customHeight="1" x14ac:dyDescent="0.25">
      <c r="A44" s="19" t="s">
        <v>337</v>
      </c>
      <c r="B44" s="19" t="s">
        <v>383</v>
      </c>
      <c r="C44" s="19" t="s">
        <v>30</v>
      </c>
      <c r="D44" s="13">
        <v>923975</v>
      </c>
      <c r="E44" s="19" t="s">
        <v>28</v>
      </c>
      <c r="F44" s="19" t="s">
        <v>67</v>
      </c>
      <c r="G44" s="20">
        <f>H44+I44</f>
        <v>923974.99922999996</v>
      </c>
      <c r="H44" s="13">
        <f>34720+56440</f>
        <v>91160</v>
      </c>
      <c r="I44" s="13">
        <f>312480+507960+12374.99923</f>
        <v>832814.99922999996</v>
      </c>
      <c r="J44" s="13"/>
      <c r="K44" s="37" t="s">
        <v>181</v>
      </c>
      <c r="L44" s="37" t="s">
        <v>182</v>
      </c>
      <c r="M44" s="19" t="s">
        <v>64</v>
      </c>
      <c r="N44" s="19" t="s">
        <v>338</v>
      </c>
      <c r="O44" s="19" t="s">
        <v>66</v>
      </c>
      <c r="P44" s="19" t="s">
        <v>80</v>
      </c>
      <c r="Q44" s="13" t="s">
        <v>86</v>
      </c>
      <c r="R44" s="20" t="s">
        <v>340</v>
      </c>
      <c r="S44" s="13" t="s">
        <v>38</v>
      </c>
    </row>
    <row r="45" spans="1:19" ht="141.75" customHeight="1" x14ac:dyDescent="0.25">
      <c r="A45" s="19" t="s">
        <v>232</v>
      </c>
      <c r="B45" s="19" t="s">
        <v>341</v>
      </c>
      <c r="C45" s="19" t="s">
        <v>30</v>
      </c>
      <c r="D45" s="13">
        <f>G45</f>
        <v>1396935</v>
      </c>
      <c r="E45" s="19" t="s">
        <v>28</v>
      </c>
      <c r="F45" s="19" t="s">
        <v>67</v>
      </c>
      <c r="G45" s="20">
        <f>H45+I45</f>
        <v>1396935</v>
      </c>
      <c r="H45" s="13">
        <v>276445</v>
      </c>
      <c r="I45" s="13">
        <f>428800+668720+22970</f>
        <v>1120490</v>
      </c>
      <c r="J45" s="13"/>
      <c r="K45" s="37" t="s">
        <v>94</v>
      </c>
      <c r="L45" s="37" t="s">
        <v>183</v>
      </c>
      <c r="M45" s="19" t="s">
        <v>64</v>
      </c>
      <c r="N45" s="19" t="s">
        <v>339</v>
      </c>
      <c r="O45" s="19" t="s">
        <v>66</v>
      </c>
      <c r="P45" s="19" t="s">
        <v>342</v>
      </c>
      <c r="Q45" s="20" t="s">
        <v>343</v>
      </c>
      <c r="R45" s="20" t="s">
        <v>77</v>
      </c>
      <c r="S45" s="13" t="s">
        <v>38</v>
      </c>
    </row>
    <row r="46" spans="1:19" s="33" customFormat="1" ht="153" customHeight="1" x14ac:dyDescent="0.25">
      <c r="A46" s="39" t="s">
        <v>233</v>
      </c>
      <c r="B46" s="39" t="s">
        <v>40</v>
      </c>
      <c r="C46" s="39" t="s">
        <v>30</v>
      </c>
      <c r="D46" s="40">
        <v>2796692.8</v>
      </c>
      <c r="E46" s="39" t="s">
        <v>28</v>
      </c>
      <c r="F46" s="41" t="s">
        <v>176</v>
      </c>
      <c r="G46" s="40">
        <f>H46+I46</f>
        <v>2796692.8</v>
      </c>
      <c r="H46" s="42">
        <v>279669.28000000003</v>
      </c>
      <c r="I46" s="42">
        <v>2517023.52</v>
      </c>
      <c r="J46" s="39" t="s">
        <v>16</v>
      </c>
      <c r="K46" s="43">
        <v>2020</v>
      </c>
      <c r="L46" s="43">
        <v>2023</v>
      </c>
      <c r="M46" s="39" t="s">
        <v>17</v>
      </c>
      <c r="N46" s="39" t="s">
        <v>33</v>
      </c>
      <c r="O46" s="39" t="s">
        <v>138</v>
      </c>
      <c r="P46" s="39" t="s">
        <v>53</v>
      </c>
      <c r="Q46" s="43">
        <v>1500</v>
      </c>
      <c r="R46" s="39"/>
      <c r="S46" s="39"/>
    </row>
    <row r="47" spans="1:19" ht="153" customHeight="1" x14ac:dyDescent="0.25">
      <c r="A47" s="11" t="s">
        <v>234</v>
      </c>
      <c r="B47" s="11" t="s">
        <v>344</v>
      </c>
      <c r="C47" s="11" t="s">
        <v>30</v>
      </c>
      <c r="D47" s="35">
        <v>2562386.7999999998</v>
      </c>
      <c r="E47" s="11" t="s">
        <v>28</v>
      </c>
      <c r="F47" s="19" t="s">
        <v>176</v>
      </c>
      <c r="G47" s="35">
        <f>H47+I47</f>
        <v>2562386.8000000003</v>
      </c>
      <c r="H47" s="15">
        <f>SUM(D47/10)</f>
        <v>256238.68</v>
      </c>
      <c r="I47" s="15">
        <f>SUM(D47/10*9)</f>
        <v>2306148.12</v>
      </c>
      <c r="J47" s="11" t="s">
        <v>16</v>
      </c>
      <c r="K47" s="36">
        <v>2020</v>
      </c>
      <c r="L47" s="36">
        <v>2023</v>
      </c>
      <c r="M47" s="11" t="s">
        <v>17</v>
      </c>
      <c r="N47" s="11" t="s">
        <v>33</v>
      </c>
      <c r="O47" s="11" t="s">
        <v>138</v>
      </c>
      <c r="P47" s="11" t="s">
        <v>53</v>
      </c>
      <c r="Q47" s="36">
        <v>1500</v>
      </c>
      <c r="R47" s="11"/>
      <c r="S47" s="11"/>
    </row>
    <row r="48" spans="1:19" ht="216" customHeight="1" x14ac:dyDescent="0.25">
      <c r="A48" s="19" t="s">
        <v>345</v>
      </c>
      <c r="B48" s="19" t="s">
        <v>391</v>
      </c>
      <c r="C48" s="19" t="s">
        <v>30</v>
      </c>
      <c r="D48" s="13">
        <v>84242.43</v>
      </c>
      <c r="E48" s="19" t="s">
        <v>28</v>
      </c>
      <c r="F48" s="19" t="s">
        <v>39</v>
      </c>
      <c r="G48" s="20">
        <f t="shared" ref="G48" si="7">SUM(H48:J48)</f>
        <v>84242.426399999997</v>
      </c>
      <c r="H48" s="13">
        <v>84242.426399999997</v>
      </c>
      <c r="I48" s="13">
        <v>0</v>
      </c>
      <c r="J48" s="13">
        <v>0</v>
      </c>
      <c r="K48" s="37" t="s">
        <v>94</v>
      </c>
      <c r="L48" s="37" t="s">
        <v>159</v>
      </c>
      <c r="M48" s="19" t="s">
        <v>64</v>
      </c>
      <c r="N48" s="19" t="s">
        <v>175</v>
      </c>
      <c r="O48" s="19" t="s">
        <v>66</v>
      </c>
      <c r="P48" s="19" t="s">
        <v>346</v>
      </c>
      <c r="Q48" s="19" t="s">
        <v>88</v>
      </c>
      <c r="R48" s="20" t="s">
        <v>37</v>
      </c>
      <c r="S48" s="20" t="s">
        <v>38</v>
      </c>
    </row>
    <row r="49" spans="1:19" ht="328.5" customHeight="1" x14ac:dyDescent="0.25">
      <c r="A49" s="19" t="s">
        <v>347</v>
      </c>
      <c r="B49" s="19" t="s">
        <v>81</v>
      </c>
      <c r="C49" s="19" t="s">
        <v>30</v>
      </c>
      <c r="D49" s="13">
        <v>1176794.22</v>
      </c>
      <c r="E49" s="19" t="s">
        <v>28</v>
      </c>
      <c r="F49" s="19" t="s">
        <v>39</v>
      </c>
      <c r="G49" s="20">
        <f>H49+I49</f>
        <v>1176794.2204</v>
      </c>
      <c r="H49" s="13">
        <v>141215.3064</v>
      </c>
      <c r="I49" s="13">
        <v>1035578.914</v>
      </c>
      <c r="J49" s="13">
        <v>0</v>
      </c>
      <c r="K49" s="37" t="s">
        <v>159</v>
      </c>
      <c r="L49" s="37" t="s">
        <v>158</v>
      </c>
      <c r="M49" s="19" t="s">
        <v>64</v>
      </c>
      <c r="N49" s="19" t="s">
        <v>95</v>
      </c>
      <c r="O49" s="19" t="s">
        <v>138</v>
      </c>
      <c r="P49" s="19" t="s">
        <v>80</v>
      </c>
      <c r="Q49" s="19" t="s">
        <v>89</v>
      </c>
      <c r="R49" s="20" t="s">
        <v>37</v>
      </c>
      <c r="S49" s="13" t="s">
        <v>38</v>
      </c>
    </row>
    <row r="50" spans="1:19" ht="331.5" customHeight="1" x14ac:dyDescent="0.25">
      <c r="A50" s="19" t="s">
        <v>348</v>
      </c>
      <c r="B50" s="19" t="s">
        <v>392</v>
      </c>
      <c r="C50" s="19" t="s">
        <v>30</v>
      </c>
      <c r="D50" s="13">
        <v>838269.31186999998</v>
      </c>
      <c r="E50" s="19" t="s">
        <v>28</v>
      </c>
      <c r="F50" s="19" t="s">
        <v>39</v>
      </c>
      <c r="G50" s="20">
        <f>H50+I50+J50</f>
        <v>838269.31186999998</v>
      </c>
      <c r="H50" s="13">
        <v>838269.31186999998</v>
      </c>
      <c r="I50" s="13">
        <v>0</v>
      </c>
      <c r="J50" s="13">
        <v>0</v>
      </c>
      <c r="K50" s="37" t="s">
        <v>159</v>
      </c>
      <c r="L50" s="37" t="s">
        <v>158</v>
      </c>
      <c r="M50" s="19" t="s">
        <v>64</v>
      </c>
      <c r="N50" s="19" t="s">
        <v>96</v>
      </c>
      <c r="O50" s="19" t="s">
        <v>138</v>
      </c>
      <c r="P50" s="19" t="s">
        <v>80</v>
      </c>
      <c r="Q50" s="13" t="s">
        <v>90</v>
      </c>
      <c r="R50" s="20" t="s">
        <v>77</v>
      </c>
      <c r="S50" s="13" t="s">
        <v>38</v>
      </c>
    </row>
    <row r="51" spans="1:19" ht="257.25" customHeight="1" x14ac:dyDescent="0.25">
      <c r="A51" s="20" t="s">
        <v>272</v>
      </c>
      <c r="B51" s="20" t="s">
        <v>349</v>
      </c>
      <c r="C51" s="20" t="s">
        <v>30</v>
      </c>
      <c r="D51" s="20">
        <v>401805.42953000002</v>
      </c>
      <c r="E51" s="20" t="s">
        <v>28</v>
      </c>
      <c r="F51" s="20" t="s">
        <v>67</v>
      </c>
      <c r="G51" s="20">
        <v>401805.42953000002</v>
      </c>
      <c r="H51" s="20">
        <v>401805.42953000002</v>
      </c>
      <c r="I51" s="20" t="s">
        <v>16</v>
      </c>
      <c r="J51" s="20" t="s">
        <v>16</v>
      </c>
      <c r="K51" s="20" t="s">
        <v>271</v>
      </c>
      <c r="L51" s="20" t="s">
        <v>16</v>
      </c>
      <c r="M51" s="20" t="s">
        <v>64</v>
      </c>
      <c r="N51" s="20" t="s">
        <v>95</v>
      </c>
      <c r="O51" s="20" t="s">
        <v>87</v>
      </c>
      <c r="P51" s="19" t="s">
        <v>350</v>
      </c>
      <c r="Q51" s="19" t="s">
        <v>91</v>
      </c>
      <c r="R51" s="20" t="s">
        <v>77</v>
      </c>
      <c r="S51" s="13" t="s">
        <v>38</v>
      </c>
    </row>
    <row r="52" spans="1:19" ht="334.5" customHeight="1" x14ac:dyDescent="0.25">
      <c r="A52" s="19" t="s">
        <v>351</v>
      </c>
      <c r="B52" s="19" t="s">
        <v>383</v>
      </c>
      <c r="C52" s="19" t="s">
        <v>30</v>
      </c>
      <c r="D52" s="13">
        <v>156435.29</v>
      </c>
      <c r="E52" s="19" t="s">
        <v>28</v>
      </c>
      <c r="F52" s="19" t="s">
        <v>39</v>
      </c>
      <c r="G52" s="20">
        <f t="shared" ref="G52" si="8">H52+I52+J52</f>
        <v>156435.29</v>
      </c>
      <c r="H52" s="13">
        <v>156435.29</v>
      </c>
      <c r="I52" s="13">
        <v>0</v>
      </c>
      <c r="J52" s="13">
        <v>0</v>
      </c>
      <c r="K52" s="37" t="s">
        <v>159</v>
      </c>
      <c r="L52" s="37" t="s">
        <v>160</v>
      </c>
      <c r="M52" s="19" t="s">
        <v>64</v>
      </c>
      <c r="N52" s="19" t="s">
        <v>161</v>
      </c>
      <c r="O52" s="19" t="s">
        <v>87</v>
      </c>
      <c r="P52" s="19" t="s">
        <v>80</v>
      </c>
      <c r="Q52" s="19" t="s">
        <v>92</v>
      </c>
      <c r="R52" s="20" t="s">
        <v>77</v>
      </c>
      <c r="S52" s="13" t="s">
        <v>38</v>
      </c>
    </row>
    <row r="53" spans="1:19" ht="316.5" customHeight="1" x14ac:dyDescent="0.25">
      <c r="A53" s="19" t="s">
        <v>235</v>
      </c>
      <c r="B53" s="19" t="s">
        <v>352</v>
      </c>
      <c r="C53" s="19" t="s">
        <v>99</v>
      </c>
      <c r="D53" s="13">
        <f t="shared" ref="D53" si="9">G53</f>
        <v>396578.08</v>
      </c>
      <c r="E53" s="19" t="s">
        <v>28</v>
      </c>
      <c r="F53" s="19" t="s">
        <v>39</v>
      </c>
      <c r="G53" s="20">
        <f t="shared" ref="G53" si="10">H53+I53+J53</f>
        <v>396578.08</v>
      </c>
      <c r="H53" s="13">
        <v>396578.08</v>
      </c>
      <c r="I53" s="13">
        <v>0</v>
      </c>
      <c r="J53" s="13">
        <v>0</v>
      </c>
      <c r="K53" s="37" t="s">
        <v>130</v>
      </c>
      <c r="L53" s="37" t="s">
        <v>184</v>
      </c>
      <c r="M53" s="19" t="s">
        <v>17</v>
      </c>
      <c r="N53" s="19" t="s">
        <v>163</v>
      </c>
      <c r="O53" s="19" t="s">
        <v>100</v>
      </c>
      <c r="P53" s="19" t="s">
        <v>80</v>
      </c>
      <c r="Q53" s="19" t="s">
        <v>98</v>
      </c>
      <c r="R53" s="19" t="s">
        <v>171</v>
      </c>
      <c r="S53" s="19" t="s">
        <v>172</v>
      </c>
    </row>
    <row r="54" spans="1:19" ht="318" customHeight="1" x14ac:dyDescent="0.25">
      <c r="A54" s="19" t="s">
        <v>236</v>
      </c>
      <c r="B54" s="19" t="s">
        <v>352</v>
      </c>
      <c r="C54" s="19" t="s">
        <v>30</v>
      </c>
      <c r="D54" s="13">
        <f>G54</f>
        <v>931266.99798999995</v>
      </c>
      <c r="E54" s="19" t="s">
        <v>28</v>
      </c>
      <c r="F54" s="19" t="s">
        <v>39</v>
      </c>
      <c r="G54" s="20">
        <f>H54+I54+J54</f>
        <v>931266.99798999995</v>
      </c>
      <c r="H54" s="13">
        <f>931266.99799</f>
        <v>931266.99798999995</v>
      </c>
      <c r="I54" s="13">
        <v>0</v>
      </c>
      <c r="J54" s="13">
        <v>0</v>
      </c>
      <c r="K54" s="37" t="s">
        <v>164</v>
      </c>
      <c r="L54" s="37" t="s">
        <v>165</v>
      </c>
      <c r="M54" s="19" t="s">
        <v>64</v>
      </c>
      <c r="N54" s="19" t="s">
        <v>353</v>
      </c>
      <c r="O54" s="19" t="s">
        <v>87</v>
      </c>
      <c r="P54" s="19" t="s">
        <v>80</v>
      </c>
      <c r="Q54" s="19" t="s">
        <v>101</v>
      </c>
      <c r="R54" s="20" t="s">
        <v>77</v>
      </c>
      <c r="S54" s="13" t="s">
        <v>38</v>
      </c>
    </row>
    <row r="55" spans="1:19" ht="228.75" customHeight="1" x14ac:dyDescent="0.25">
      <c r="A55" s="19" t="s">
        <v>237</v>
      </c>
      <c r="B55" s="19" t="s">
        <v>107</v>
      </c>
      <c r="C55" s="19" t="s">
        <v>30</v>
      </c>
      <c r="D55" s="13">
        <v>13493.26</v>
      </c>
      <c r="E55" s="19" t="s">
        <v>28</v>
      </c>
      <c r="F55" s="19" t="s">
        <v>67</v>
      </c>
      <c r="G55" s="13">
        <v>13493.26</v>
      </c>
      <c r="H55" s="13">
        <v>13493.26</v>
      </c>
      <c r="I55" s="13"/>
      <c r="J55" s="13"/>
      <c r="K55" s="37" t="s">
        <v>158</v>
      </c>
      <c r="L55" s="37" t="s">
        <v>167</v>
      </c>
      <c r="M55" s="19" t="s">
        <v>64</v>
      </c>
      <c r="N55" s="19" t="s">
        <v>108</v>
      </c>
      <c r="O55" s="19" t="s">
        <v>87</v>
      </c>
      <c r="P55" s="19" t="s">
        <v>109</v>
      </c>
      <c r="Q55" s="19" t="s">
        <v>354</v>
      </c>
      <c r="R55" s="20" t="s">
        <v>37</v>
      </c>
      <c r="S55" s="20" t="s">
        <v>38</v>
      </c>
    </row>
    <row r="56" spans="1:19" ht="230.25" customHeight="1" x14ac:dyDescent="0.25">
      <c r="A56" s="19" t="s">
        <v>238</v>
      </c>
      <c r="B56" s="19" t="s">
        <v>107</v>
      </c>
      <c r="C56" s="19" t="s">
        <v>30</v>
      </c>
      <c r="D56" s="13">
        <v>5146.26</v>
      </c>
      <c r="E56" s="19" t="s">
        <v>28</v>
      </c>
      <c r="F56" s="19" t="s">
        <v>67</v>
      </c>
      <c r="G56" s="13">
        <v>5146.26</v>
      </c>
      <c r="H56" s="13">
        <v>5146.26</v>
      </c>
      <c r="I56" s="13"/>
      <c r="J56" s="13"/>
      <c r="K56" s="37" t="s">
        <v>158</v>
      </c>
      <c r="L56" s="37" t="s">
        <v>167</v>
      </c>
      <c r="M56" s="19" t="s">
        <v>64</v>
      </c>
      <c r="N56" s="19" t="s">
        <v>108</v>
      </c>
      <c r="O56" s="19" t="s">
        <v>87</v>
      </c>
      <c r="P56" s="19" t="s">
        <v>109</v>
      </c>
      <c r="Q56" s="19" t="s">
        <v>355</v>
      </c>
      <c r="R56" s="20" t="s">
        <v>37</v>
      </c>
      <c r="S56" s="20" t="s">
        <v>38</v>
      </c>
    </row>
    <row r="57" spans="1:19" ht="227.25" customHeight="1" x14ac:dyDescent="0.25">
      <c r="A57" s="19" t="s">
        <v>356</v>
      </c>
      <c r="B57" s="19" t="s">
        <v>107</v>
      </c>
      <c r="C57" s="19" t="s">
        <v>30</v>
      </c>
      <c r="D57" s="13">
        <v>4997.8900000000003</v>
      </c>
      <c r="E57" s="19" t="s">
        <v>28</v>
      </c>
      <c r="F57" s="19" t="s">
        <v>67</v>
      </c>
      <c r="G57" s="13">
        <v>4997.8900000000003</v>
      </c>
      <c r="H57" s="13">
        <v>4997.8900000000003</v>
      </c>
      <c r="I57" s="13"/>
      <c r="J57" s="13"/>
      <c r="K57" s="37" t="s">
        <v>158</v>
      </c>
      <c r="L57" s="37" t="s">
        <v>167</v>
      </c>
      <c r="M57" s="19" t="s">
        <v>64</v>
      </c>
      <c r="N57" s="19" t="s">
        <v>108</v>
      </c>
      <c r="O57" s="19" t="s">
        <v>87</v>
      </c>
      <c r="P57" s="19" t="s">
        <v>109</v>
      </c>
      <c r="Q57" s="19" t="s">
        <v>110</v>
      </c>
      <c r="R57" s="20" t="s">
        <v>37</v>
      </c>
      <c r="S57" s="20" t="s">
        <v>38</v>
      </c>
    </row>
    <row r="58" spans="1:19" ht="231" customHeight="1" x14ac:dyDescent="0.25">
      <c r="A58" s="19" t="s">
        <v>357</v>
      </c>
      <c r="B58" s="19" t="s">
        <v>107</v>
      </c>
      <c r="C58" s="19" t="s">
        <v>30</v>
      </c>
      <c r="D58" s="13">
        <v>40500.410000000003</v>
      </c>
      <c r="E58" s="19" t="s">
        <v>28</v>
      </c>
      <c r="F58" s="19" t="s">
        <v>67</v>
      </c>
      <c r="G58" s="20">
        <v>40500.410000000003</v>
      </c>
      <c r="H58" s="13">
        <v>40500.410000000003</v>
      </c>
      <c r="I58" s="13"/>
      <c r="J58" s="13"/>
      <c r="K58" s="37" t="s">
        <v>158</v>
      </c>
      <c r="L58" s="37" t="s">
        <v>167</v>
      </c>
      <c r="M58" s="19" t="s">
        <v>64</v>
      </c>
      <c r="N58" s="19" t="s">
        <v>358</v>
      </c>
      <c r="O58" s="19" t="s">
        <v>66</v>
      </c>
      <c r="P58" s="19" t="s">
        <v>109</v>
      </c>
      <c r="Q58" s="19" t="s">
        <v>110</v>
      </c>
      <c r="R58" s="20" t="s">
        <v>37</v>
      </c>
      <c r="S58" s="20" t="s">
        <v>38</v>
      </c>
    </row>
    <row r="59" spans="1:19" ht="150" x14ac:dyDescent="0.25">
      <c r="A59" s="19" t="s">
        <v>393</v>
      </c>
      <c r="B59" s="19" t="s">
        <v>359</v>
      </c>
      <c r="C59" s="19" t="s">
        <v>30</v>
      </c>
      <c r="D59" s="13">
        <v>94772.23</v>
      </c>
      <c r="E59" s="19" t="s">
        <v>28</v>
      </c>
      <c r="F59" s="19" t="s">
        <v>42</v>
      </c>
      <c r="G59" s="13">
        <v>94772.23</v>
      </c>
      <c r="H59" s="20">
        <v>94772.23</v>
      </c>
      <c r="I59" s="20"/>
      <c r="J59" s="20"/>
      <c r="K59" s="37" t="s">
        <v>159</v>
      </c>
      <c r="L59" s="37" t="s">
        <v>158</v>
      </c>
      <c r="M59" s="19" t="s">
        <v>111</v>
      </c>
      <c r="N59" s="19" t="s">
        <v>360</v>
      </c>
      <c r="O59" s="19" t="s">
        <v>138</v>
      </c>
      <c r="P59" s="19" t="s">
        <v>59</v>
      </c>
      <c r="Q59" s="38" t="s">
        <v>112</v>
      </c>
      <c r="R59" s="20" t="s">
        <v>361</v>
      </c>
      <c r="S59" s="20" t="s">
        <v>38</v>
      </c>
    </row>
    <row r="60" spans="1:19" ht="120" customHeight="1" x14ac:dyDescent="0.25">
      <c r="A60" s="19" t="s">
        <v>239</v>
      </c>
      <c r="B60" s="19" t="s">
        <v>362</v>
      </c>
      <c r="C60" s="19" t="s">
        <v>30</v>
      </c>
      <c r="D60" s="13">
        <v>6238.07</v>
      </c>
      <c r="E60" s="19" t="s">
        <v>28</v>
      </c>
      <c r="F60" s="19" t="s">
        <v>42</v>
      </c>
      <c r="G60" s="13">
        <v>6238.07</v>
      </c>
      <c r="H60" s="13">
        <v>6238.07</v>
      </c>
      <c r="I60" s="20"/>
      <c r="J60" s="20"/>
      <c r="K60" s="37" t="s">
        <v>159</v>
      </c>
      <c r="L60" s="37" t="s">
        <v>158</v>
      </c>
      <c r="M60" s="19" t="s">
        <v>111</v>
      </c>
      <c r="N60" s="19" t="s">
        <v>168</v>
      </c>
      <c r="O60" s="19" t="s">
        <v>87</v>
      </c>
      <c r="P60" s="19" t="s">
        <v>394</v>
      </c>
      <c r="Q60" s="38" t="s">
        <v>118</v>
      </c>
      <c r="R60" s="20" t="s">
        <v>363</v>
      </c>
      <c r="S60" s="20" t="s">
        <v>38</v>
      </c>
    </row>
    <row r="61" spans="1:19" ht="315" customHeight="1" x14ac:dyDescent="0.25">
      <c r="A61" s="19" t="s">
        <v>240</v>
      </c>
      <c r="B61" s="19" t="s">
        <v>119</v>
      </c>
      <c r="C61" s="19" t="s">
        <v>30</v>
      </c>
      <c r="D61" s="13">
        <v>115796.8</v>
      </c>
      <c r="E61" s="19" t="s">
        <v>28</v>
      </c>
      <c r="F61" s="19" t="s">
        <v>42</v>
      </c>
      <c r="G61" s="13">
        <v>115796.8</v>
      </c>
      <c r="H61" s="20">
        <v>115796.8</v>
      </c>
      <c r="I61" s="20"/>
      <c r="J61" s="20"/>
      <c r="K61" s="37" t="s">
        <v>158</v>
      </c>
      <c r="L61" s="37" t="s">
        <v>162</v>
      </c>
      <c r="M61" s="19" t="s">
        <v>111</v>
      </c>
      <c r="N61" s="19" t="s">
        <v>166</v>
      </c>
      <c r="O61" s="19" t="s">
        <v>87</v>
      </c>
      <c r="P61" s="19" t="s">
        <v>364</v>
      </c>
      <c r="Q61" s="38" t="s">
        <v>120</v>
      </c>
      <c r="R61" s="20" t="s">
        <v>37</v>
      </c>
      <c r="S61" s="20" t="s">
        <v>38</v>
      </c>
    </row>
    <row r="62" spans="1:19" ht="321.75" customHeight="1" x14ac:dyDescent="0.25">
      <c r="A62" s="19" t="s">
        <v>395</v>
      </c>
      <c r="B62" s="19" t="s">
        <v>119</v>
      </c>
      <c r="C62" s="19" t="s">
        <v>30</v>
      </c>
      <c r="D62" s="13">
        <v>170810.16</v>
      </c>
      <c r="E62" s="19" t="s">
        <v>28</v>
      </c>
      <c r="F62" s="19" t="s">
        <v>42</v>
      </c>
      <c r="G62" s="13">
        <v>170810.16</v>
      </c>
      <c r="H62" s="20">
        <v>170810.16</v>
      </c>
      <c r="I62" s="20"/>
      <c r="J62" s="20"/>
      <c r="K62" s="37" t="s">
        <v>158</v>
      </c>
      <c r="L62" s="37" t="s">
        <v>162</v>
      </c>
      <c r="M62" s="19" t="s">
        <v>111</v>
      </c>
      <c r="N62" s="19" t="s">
        <v>396</v>
      </c>
      <c r="O62" s="19" t="s">
        <v>87</v>
      </c>
      <c r="P62" s="19" t="s">
        <v>364</v>
      </c>
      <c r="Q62" s="38" t="s">
        <v>121</v>
      </c>
      <c r="R62" s="20" t="s">
        <v>37</v>
      </c>
      <c r="S62" s="20" t="s">
        <v>38</v>
      </c>
    </row>
    <row r="63" spans="1:19" ht="318.75" customHeight="1" x14ac:dyDescent="0.25">
      <c r="A63" s="19" t="s">
        <v>241</v>
      </c>
      <c r="B63" s="19" t="s">
        <v>119</v>
      </c>
      <c r="C63" s="19" t="s">
        <v>30</v>
      </c>
      <c r="D63" s="13">
        <v>31266.62</v>
      </c>
      <c r="E63" s="19" t="s">
        <v>28</v>
      </c>
      <c r="F63" s="19" t="s">
        <v>42</v>
      </c>
      <c r="G63" s="13">
        <v>31266.62</v>
      </c>
      <c r="H63" s="20">
        <v>31266.62</v>
      </c>
      <c r="I63" s="20"/>
      <c r="J63" s="20"/>
      <c r="K63" s="37" t="s">
        <v>158</v>
      </c>
      <c r="L63" s="37" t="s">
        <v>162</v>
      </c>
      <c r="M63" s="19" t="s">
        <v>111</v>
      </c>
      <c r="N63" s="19" t="s">
        <v>396</v>
      </c>
      <c r="O63" s="19" t="s">
        <v>87</v>
      </c>
      <c r="P63" s="19" t="s">
        <v>364</v>
      </c>
      <c r="Q63" s="38" t="s">
        <v>122</v>
      </c>
      <c r="R63" s="20" t="s">
        <v>37</v>
      </c>
      <c r="S63" s="20" t="s">
        <v>38</v>
      </c>
    </row>
    <row r="64" spans="1:19" ht="179.25" customHeight="1" x14ac:dyDescent="0.25">
      <c r="A64" s="19" t="s">
        <v>242</v>
      </c>
      <c r="B64" s="19" t="s">
        <v>123</v>
      </c>
      <c r="C64" s="19" t="s">
        <v>30</v>
      </c>
      <c r="D64" s="13">
        <v>3686.1</v>
      </c>
      <c r="E64" s="19" t="s">
        <v>28</v>
      </c>
      <c r="F64" s="19" t="s">
        <v>42</v>
      </c>
      <c r="G64" s="13">
        <v>3686.1</v>
      </c>
      <c r="H64" s="20">
        <v>3686.1</v>
      </c>
      <c r="I64" s="20"/>
      <c r="J64" s="20"/>
      <c r="K64" s="37" t="s">
        <v>158</v>
      </c>
      <c r="L64" s="37" t="s">
        <v>162</v>
      </c>
      <c r="M64" s="19" t="s">
        <v>111</v>
      </c>
      <c r="N64" s="19" t="s">
        <v>396</v>
      </c>
      <c r="O64" s="19" t="s">
        <v>87</v>
      </c>
      <c r="P64" s="19" t="s">
        <v>364</v>
      </c>
      <c r="Q64" s="38" t="s">
        <v>124</v>
      </c>
      <c r="R64" s="20" t="s">
        <v>37</v>
      </c>
      <c r="S64" s="20" t="s">
        <v>38</v>
      </c>
    </row>
    <row r="65" spans="1:19" ht="316.5" customHeight="1" x14ac:dyDescent="0.25">
      <c r="A65" s="19" t="s">
        <v>366</v>
      </c>
      <c r="B65" s="19" t="s">
        <v>119</v>
      </c>
      <c r="C65" s="19" t="s">
        <v>30</v>
      </c>
      <c r="D65" s="13">
        <v>63231.17</v>
      </c>
      <c r="E65" s="19" t="s">
        <v>28</v>
      </c>
      <c r="F65" s="19" t="s">
        <v>42</v>
      </c>
      <c r="G65" s="13">
        <v>63231.17</v>
      </c>
      <c r="H65" s="20">
        <v>63231.17</v>
      </c>
      <c r="I65" s="20"/>
      <c r="J65" s="20"/>
      <c r="K65" s="37" t="s">
        <v>158</v>
      </c>
      <c r="L65" s="37" t="s">
        <v>162</v>
      </c>
      <c r="M65" s="19" t="s">
        <v>111</v>
      </c>
      <c r="N65" s="19" t="s">
        <v>396</v>
      </c>
      <c r="O65" s="19" t="s">
        <v>87</v>
      </c>
      <c r="P65" s="19" t="s">
        <v>364</v>
      </c>
      <c r="Q65" s="38" t="s">
        <v>125</v>
      </c>
      <c r="R65" s="20" t="s">
        <v>37</v>
      </c>
      <c r="S65" s="20" t="s">
        <v>38</v>
      </c>
    </row>
    <row r="66" spans="1:19" ht="179.25" customHeight="1" x14ac:dyDescent="0.25">
      <c r="A66" s="19" t="s">
        <v>243</v>
      </c>
      <c r="B66" s="19" t="s">
        <v>119</v>
      </c>
      <c r="C66" s="19" t="s">
        <v>30</v>
      </c>
      <c r="D66" s="13">
        <v>18483.72</v>
      </c>
      <c r="E66" s="19" t="s">
        <v>28</v>
      </c>
      <c r="F66" s="19" t="s">
        <v>42</v>
      </c>
      <c r="G66" s="13">
        <v>18483.72</v>
      </c>
      <c r="H66" s="20">
        <v>18483.72</v>
      </c>
      <c r="I66" s="20"/>
      <c r="J66" s="20"/>
      <c r="K66" s="37" t="s">
        <v>158</v>
      </c>
      <c r="L66" s="37" t="s">
        <v>162</v>
      </c>
      <c r="M66" s="19" t="s">
        <v>111</v>
      </c>
      <c r="N66" s="19" t="s">
        <v>396</v>
      </c>
      <c r="O66" s="19" t="s">
        <v>87</v>
      </c>
      <c r="P66" s="19" t="s">
        <v>364</v>
      </c>
      <c r="Q66" s="38" t="s">
        <v>71</v>
      </c>
      <c r="R66" s="20" t="s">
        <v>37</v>
      </c>
      <c r="S66" s="20" t="s">
        <v>38</v>
      </c>
    </row>
    <row r="67" spans="1:19" ht="179.25" customHeight="1" x14ac:dyDescent="0.25">
      <c r="A67" s="19" t="s">
        <v>367</v>
      </c>
      <c r="B67" s="19" t="s">
        <v>123</v>
      </c>
      <c r="C67" s="19" t="s">
        <v>30</v>
      </c>
      <c r="D67" s="13">
        <v>9686.7800000000007</v>
      </c>
      <c r="E67" s="19" t="s">
        <v>28</v>
      </c>
      <c r="F67" s="19" t="s">
        <v>42</v>
      </c>
      <c r="G67" s="13">
        <v>9686.7800000000007</v>
      </c>
      <c r="H67" s="20">
        <v>9686.7800000000007</v>
      </c>
      <c r="I67" s="20"/>
      <c r="J67" s="20"/>
      <c r="K67" s="37" t="s">
        <v>158</v>
      </c>
      <c r="L67" s="37" t="s">
        <v>162</v>
      </c>
      <c r="M67" s="19" t="s">
        <v>111</v>
      </c>
      <c r="N67" s="19" t="s">
        <v>396</v>
      </c>
      <c r="O67" s="19" t="s">
        <v>87</v>
      </c>
      <c r="P67" s="19" t="s">
        <v>364</v>
      </c>
      <c r="Q67" s="38" t="s">
        <v>126</v>
      </c>
      <c r="R67" s="20" t="s">
        <v>37</v>
      </c>
      <c r="S67" s="20" t="s">
        <v>38</v>
      </c>
    </row>
    <row r="68" spans="1:19" ht="179.25" customHeight="1" x14ac:dyDescent="0.25">
      <c r="A68" s="19" t="s">
        <v>244</v>
      </c>
      <c r="B68" s="19" t="s">
        <v>123</v>
      </c>
      <c r="C68" s="19" t="s">
        <v>30</v>
      </c>
      <c r="D68" s="13">
        <v>5390.35</v>
      </c>
      <c r="E68" s="19" t="s">
        <v>28</v>
      </c>
      <c r="F68" s="19" t="s">
        <v>42</v>
      </c>
      <c r="G68" s="13">
        <v>5390.35</v>
      </c>
      <c r="H68" s="20">
        <v>5390.35</v>
      </c>
      <c r="I68" s="20"/>
      <c r="J68" s="20"/>
      <c r="K68" s="37" t="s">
        <v>158</v>
      </c>
      <c r="L68" s="37" t="s">
        <v>162</v>
      </c>
      <c r="M68" s="19" t="s">
        <v>111</v>
      </c>
      <c r="N68" s="19" t="s">
        <v>396</v>
      </c>
      <c r="O68" s="19" t="s">
        <v>87</v>
      </c>
      <c r="P68" s="19" t="s">
        <v>364</v>
      </c>
      <c r="Q68" s="38" t="s">
        <v>127</v>
      </c>
      <c r="R68" s="20" t="s">
        <v>37</v>
      </c>
      <c r="S68" s="20" t="s">
        <v>38</v>
      </c>
    </row>
    <row r="69" spans="1:19" ht="188.25" customHeight="1" x14ac:dyDescent="0.25">
      <c r="A69" s="19" t="s">
        <v>368</v>
      </c>
      <c r="B69" s="19" t="s">
        <v>128</v>
      </c>
      <c r="C69" s="19" t="s">
        <v>30</v>
      </c>
      <c r="D69" s="13">
        <v>11546.94</v>
      </c>
      <c r="E69" s="19" t="s">
        <v>28</v>
      </c>
      <c r="F69" s="19" t="s">
        <v>42</v>
      </c>
      <c r="G69" s="13">
        <v>11546.94</v>
      </c>
      <c r="H69" s="20">
        <v>11546.94</v>
      </c>
      <c r="I69" s="20"/>
      <c r="J69" s="20"/>
      <c r="K69" s="37" t="s">
        <v>158</v>
      </c>
      <c r="L69" s="37" t="s">
        <v>162</v>
      </c>
      <c r="M69" s="19" t="s">
        <v>111</v>
      </c>
      <c r="N69" s="19" t="s">
        <v>396</v>
      </c>
      <c r="O69" s="19" t="s">
        <v>87</v>
      </c>
      <c r="P69" s="19" t="s">
        <v>365</v>
      </c>
      <c r="Q69" s="38" t="s">
        <v>129</v>
      </c>
      <c r="R69" s="20" t="s">
        <v>363</v>
      </c>
      <c r="S69" s="20" t="s">
        <v>38</v>
      </c>
    </row>
    <row r="70" spans="1:19" ht="195" customHeight="1" x14ac:dyDescent="0.25">
      <c r="A70" s="19" t="s">
        <v>245</v>
      </c>
      <c r="B70" s="19" t="s">
        <v>369</v>
      </c>
      <c r="C70" s="19" t="s">
        <v>30</v>
      </c>
      <c r="D70" s="13">
        <v>1034563.15</v>
      </c>
      <c r="E70" s="19" t="s">
        <v>28</v>
      </c>
      <c r="F70" s="19" t="s">
        <v>39</v>
      </c>
      <c r="G70" s="20">
        <f>H70+I70+J70</f>
        <v>1030800</v>
      </c>
      <c r="H70" s="13">
        <f>51540</f>
        <v>51540</v>
      </c>
      <c r="I70" s="13">
        <v>979260</v>
      </c>
      <c r="J70" s="13">
        <v>0</v>
      </c>
      <c r="K70" s="37" t="s">
        <v>185</v>
      </c>
      <c r="L70" s="37" t="s">
        <v>130</v>
      </c>
      <c r="M70" s="19" t="s">
        <v>64</v>
      </c>
      <c r="N70" s="19" t="s">
        <v>397</v>
      </c>
      <c r="O70" s="19" t="s">
        <v>87</v>
      </c>
      <c r="P70" s="19" t="s">
        <v>186</v>
      </c>
      <c r="Q70" s="19" t="s">
        <v>187</v>
      </c>
      <c r="R70" s="20" t="s">
        <v>37</v>
      </c>
      <c r="S70" s="13" t="s">
        <v>38</v>
      </c>
    </row>
    <row r="71" spans="1:19" ht="172.5" customHeight="1" x14ac:dyDescent="0.25">
      <c r="A71" s="19" t="s">
        <v>246</v>
      </c>
      <c r="B71" s="19" t="s">
        <v>258</v>
      </c>
      <c r="C71" s="19" t="s">
        <v>180</v>
      </c>
      <c r="D71" s="13">
        <v>255742.8</v>
      </c>
      <c r="E71" s="19" t="s">
        <v>28</v>
      </c>
      <c r="F71" s="19" t="s">
        <v>67</v>
      </c>
      <c r="G71" s="20">
        <f>H71+I71</f>
        <v>252700</v>
      </c>
      <c r="H71" s="13">
        <v>12635</v>
      </c>
      <c r="I71" s="13">
        <v>240065</v>
      </c>
      <c r="J71" s="13" t="s">
        <v>16</v>
      </c>
      <c r="K71" s="37" t="s">
        <v>94</v>
      </c>
      <c r="L71" s="37" t="s">
        <v>130</v>
      </c>
      <c r="M71" s="19" t="s">
        <v>64</v>
      </c>
      <c r="N71" s="19" t="s">
        <v>398</v>
      </c>
      <c r="O71" s="19" t="s">
        <v>87</v>
      </c>
      <c r="P71" s="19" t="s">
        <v>189</v>
      </c>
      <c r="Q71" s="20" t="s">
        <v>370</v>
      </c>
      <c r="R71" s="13" t="s">
        <v>190</v>
      </c>
      <c r="S71" s="20" t="s">
        <v>191</v>
      </c>
    </row>
    <row r="72" spans="1:19" ht="184.5" customHeight="1" x14ac:dyDescent="0.25">
      <c r="A72" s="19" t="s">
        <v>247</v>
      </c>
      <c r="B72" s="19" t="s">
        <v>192</v>
      </c>
      <c r="C72" s="19" t="s">
        <v>30</v>
      </c>
      <c r="D72" s="13">
        <v>212969.23</v>
      </c>
      <c r="E72" s="19" t="s">
        <v>28</v>
      </c>
      <c r="F72" s="19" t="s">
        <v>67</v>
      </c>
      <c r="G72" s="20">
        <f>SUM(H72:J72)</f>
        <v>208400</v>
      </c>
      <c r="H72" s="13">
        <v>10420</v>
      </c>
      <c r="I72" s="13">
        <v>197980</v>
      </c>
      <c r="J72" s="13" t="s">
        <v>16</v>
      </c>
      <c r="K72" s="37" t="s">
        <v>94</v>
      </c>
      <c r="L72" s="37" t="s">
        <v>130</v>
      </c>
      <c r="M72" s="19" t="s">
        <v>64</v>
      </c>
      <c r="N72" s="19" t="s">
        <v>188</v>
      </c>
      <c r="O72" s="19" t="s">
        <v>87</v>
      </c>
      <c r="P72" s="19" t="s">
        <v>371</v>
      </c>
      <c r="Q72" s="19" t="s">
        <v>372</v>
      </c>
      <c r="R72" s="20" t="s">
        <v>77</v>
      </c>
      <c r="S72" s="13" t="s">
        <v>38</v>
      </c>
    </row>
    <row r="73" spans="1:19" ht="409.6" customHeight="1" x14ac:dyDescent="0.25">
      <c r="A73" s="19" t="s">
        <v>248</v>
      </c>
      <c r="B73" s="19" t="s">
        <v>195</v>
      </c>
      <c r="C73" s="19" t="s">
        <v>196</v>
      </c>
      <c r="D73" s="13">
        <v>104440.15</v>
      </c>
      <c r="E73" s="19" t="s">
        <v>28</v>
      </c>
      <c r="F73" s="19" t="s">
        <v>197</v>
      </c>
      <c r="G73" s="20">
        <f>D73</f>
        <v>104440.15</v>
      </c>
      <c r="H73" s="13">
        <f>D73</f>
        <v>104440.15</v>
      </c>
      <c r="I73" s="13" t="s">
        <v>16</v>
      </c>
      <c r="J73" s="13" t="s">
        <v>16</v>
      </c>
      <c r="K73" s="37" t="s">
        <v>93</v>
      </c>
      <c r="L73" s="37" t="s">
        <v>16</v>
      </c>
      <c r="M73" s="19" t="s">
        <v>198</v>
      </c>
      <c r="N73" s="19" t="s">
        <v>199</v>
      </c>
      <c r="O73" s="19" t="s">
        <v>196</v>
      </c>
      <c r="P73" s="19" t="s">
        <v>200</v>
      </c>
      <c r="Q73" s="19" t="s">
        <v>201</v>
      </c>
      <c r="R73" s="20" t="s">
        <v>202</v>
      </c>
      <c r="S73" s="20" t="s">
        <v>203</v>
      </c>
    </row>
    <row r="74" spans="1:19" ht="409.6" customHeight="1" x14ac:dyDescent="0.25">
      <c r="A74" s="19" t="s">
        <v>249</v>
      </c>
      <c r="B74" s="19" t="s">
        <v>204</v>
      </c>
      <c r="C74" s="19" t="s">
        <v>17</v>
      </c>
      <c r="D74" s="13">
        <f>852240.3</f>
        <v>852240.3</v>
      </c>
      <c r="E74" s="19" t="s">
        <v>28</v>
      </c>
      <c r="F74" s="19" t="s">
        <v>16</v>
      </c>
      <c r="G74" s="20">
        <f>H74+I74</f>
        <v>852240.3</v>
      </c>
      <c r="H74" s="13">
        <v>85224</v>
      </c>
      <c r="I74" s="13">
        <v>767016.3</v>
      </c>
      <c r="J74" s="13" t="s">
        <v>16</v>
      </c>
      <c r="K74" s="37" t="s">
        <v>205</v>
      </c>
      <c r="L74" s="37" t="s">
        <v>16</v>
      </c>
      <c r="M74" s="19" t="s">
        <v>206</v>
      </c>
      <c r="N74" s="19" t="s">
        <v>399</v>
      </c>
      <c r="O74" s="19" t="s">
        <v>207</v>
      </c>
      <c r="P74" s="19" t="s">
        <v>208</v>
      </c>
      <c r="Q74" s="19" t="s">
        <v>209</v>
      </c>
      <c r="R74" s="20" t="s">
        <v>210</v>
      </c>
      <c r="S74" s="20" t="s">
        <v>211</v>
      </c>
    </row>
    <row r="75" spans="1:19" ht="260.25" customHeight="1" x14ac:dyDescent="0.25">
      <c r="A75" s="20" t="s">
        <v>404</v>
      </c>
      <c r="B75" s="19" t="s">
        <v>375</v>
      </c>
      <c r="C75" s="19" t="s">
        <v>64</v>
      </c>
      <c r="D75" s="13">
        <v>106045.72</v>
      </c>
      <c r="E75" s="19" t="s">
        <v>28</v>
      </c>
      <c r="F75" s="19" t="s">
        <v>67</v>
      </c>
      <c r="G75" s="20">
        <f t="shared" ref="G75" si="11">H75</f>
        <v>106045.72</v>
      </c>
      <c r="H75" s="13">
        <f t="shared" ref="H75" si="12">D75</f>
        <v>106045.72</v>
      </c>
      <c r="I75" s="13" t="s">
        <v>16</v>
      </c>
      <c r="J75" s="13" t="s">
        <v>16</v>
      </c>
      <c r="K75" s="24" t="s">
        <v>181</v>
      </c>
      <c r="L75" s="16" t="s">
        <v>16</v>
      </c>
      <c r="M75" s="19" t="s">
        <v>64</v>
      </c>
      <c r="N75" s="19" t="s">
        <v>288</v>
      </c>
      <c r="O75" s="19" t="s">
        <v>289</v>
      </c>
      <c r="P75" s="19" t="s">
        <v>374</v>
      </c>
      <c r="Q75" s="19" t="s">
        <v>373</v>
      </c>
      <c r="R75" s="20" t="s">
        <v>77</v>
      </c>
      <c r="S75" s="13" t="s">
        <v>38</v>
      </c>
    </row>
    <row r="76" spans="1:19" ht="180.75" customHeight="1" x14ac:dyDescent="0.25">
      <c r="A76" s="49" t="s">
        <v>403</v>
      </c>
      <c r="B76" s="50" t="s">
        <v>376</v>
      </c>
      <c r="C76" s="50" t="s">
        <v>214</v>
      </c>
      <c r="D76" s="51">
        <v>766484.32</v>
      </c>
      <c r="E76" s="52" t="s">
        <v>28</v>
      </c>
      <c r="F76" s="49" t="s">
        <v>215</v>
      </c>
      <c r="G76" s="51">
        <v>766484.32</v>
      </c>
      <c r="H76" s="51">
        <v>76648.432000000001</v>
      </c>
      <c r="I76" s="51">
        <v>689835.88799999992</v>
      </c>
      <c r="J76" s="53" t="s">
        <v>16</v>
      </c>
      <c r="K76" s="53" t="s">
        <v>263</v>
      </c>
      <c r="L76" s="54" t="s">
        <v>16</v>
      </c>
      <c r="M76" s="52" t="s">
        <v>64</v>
      </c>
      <c r="N76" s="52" t="s">
        <v>269</v>
      </c>
      <c r="O76" s="52" t="s">
        <v>66</v>
      </c>
      <c r="P76" s="49" t="s">
        <v>216</v>
      </c>
      <c r="Q76" s="52" t="s">
        <v>217</v>
      </c>
      <c r="R76" s="52" t="s">
        <v>213</v>
      </c>
      <c r="S76" s="52" t="s">
        <v>270</v>
      </c>
    </row>
    <row r="77" spans="1:19" ht="409.6" customHeight="1" x14ac:dyDescent="0.25">
      <c r="A77" s="19" t="s">
        <v>250</v>
      </c>
      <c r="B77" s="19" t="s">
        <v>402</v>
      </c>
      <c r="C77" s="19" t="s">
        <v>196</v>
      </c>
      <c r="D77" s="13">
        <f>G77</f>
        <v>1345875.41</v>
      </c>
      <c r="E77" s="19" t="s">
        <v>292</v>
      </c>
      <c r="F77" s="19" t="s">
        <v>293</v>
      </c>
      <c r="G77" s="20">
        <f>H77+I77+J77</f>
        <v>1345875.41</v>
      </c>
      <c r="H77" s="13">
        <v>23379.3</v>
      </c>
      <c r="I77" s="13">
        <v>444205.6</v>
      </c>
      <c r="J77" s="13">
        <v>878290.51</v>
      </c>
      <c r="K77" s="37">
        <v>2019</v>
      </c>
      <c r="L77" s="37">
        <v>2025</v>
      </c>
      <c r="M77" s="19" t="s">
        <v>219</v>
      </c>
      <c r="N77" s="19" t="s">
        <v>220</v>
      </c>
      <c r="O77" s="19" t="s">
        <v>5</v>
      </c>
      <c r="P77" s="19" t="s">
        <v>377</v>
      </c>
      <c r="Q77" s="19" t="s">
        <v>221</v>
      </c>
      <c r="R77" s="20" t="s">
        <v>16</v>
      </c>
      <c r="S77" s="13" t="s">
        <v>38</v>
      </c>
    </row>
    <row r="78" spans="1:19" ht="180.75" customHeight="1" x14ac:dyDescent="0.25">
      <c r="A78" s="19" t="s">
        <v>256</v>
      </c>
      <c r="B78" s="19" t="s">
        <v>251</v>
      </c>
      <c r="C78" s="19" t="s">
        <v>17</v>
      </c>
      <c r="D78" s="13">
        <v>54642.13</v>
      </c>
      <c r="E78" s="19" t="s">
        <v>28</v>
      </c>
      <c r="F78" s="19" t="s">
        <v>39</v>
      </c>
      <c r="G78" s="20">
        <v>54642.13</v>
      </c>
      <c r="H78" s="13">
        <v>54642.13</v>
      </c>
      <c r="I78" s="13" t="s">
        <v>16</v>
      </c>
      <c r="J78" s="13" t="s">
        <v>16</v>
      </c>
      <c r="K78" s="37" t="s">
        <v>130</v>
      </c>
      <c r="L78" s="37" t="s">
        <v>167</v>
      </c>
      <c r="M78" s="19" t="s">
        <v>64</v>
      </c>
      <c r="N78" s="19" t="s">
        <v>252</v>
      </c>
      <c r="O78" s="19" t="s">
        <v>5</v>
      </c>
      <c r="P78" s="19" t="s">
        <v>253</v>
      </c>
      <c r="Q78" s="19" t="s">
        <v>254</v>
      </c>
      <c r="R78" s="20" t="s">
        <v>255</v>
      </c>
      <c r="S78" s="13" t="s">
        <v>38</v>
      </c>
    </row>
    <row r="79" spans="1:19" ht="120" x14ac:dyDescent="0.25">
      <c r="A79" s="20" t="s">
        <v>259</v>
      </c>
      <c r="B79" s="20" t="s">
        <v>405</v>
      </c>
      <c r="C79" s="20" t="s">
        <v>17</v>
      </c>
      <c r="D79" s="20">
        <v>74300</v>
      </c>
      <c r="E79" s="20" t="s">
        <v>28</v>
      </c>
      <c r="F79" s="20" t="s">
        <v>67</v>
      </c>
      <c r="G79" s="20">
        <v>74300</v>
      </c>
      <c r="H79" s="20">
        <v>74300</v>
      </c>
      <c r="I79" s="20" t="s">
        <v>16</v>
      </c>
      <c r="J79" s="20" t="s">
        <v>16</v>
      </c>
      <c r="K79" s="20" t="s">
        <v>158</v>
      </c>
      <c r="L79" s="20" t="s">
        <v>167</v>
      </c>
      <c r="M79" s="20" t="s">
        <v>64</v>
      </c>
      <c r="N79" s="20" t="s">
        <v>260</v>
      </c>
      <c r="O79" s="20" t="s">
        <v>5</v>
      </c>
      <c r="P79" s="20" t="s">
        <v>261</v>
      </c>
      <c r="Q79" s="20" t="s">
        <v>262</v>
      </c>
      <c r="R79" s="20" t="s">
        <v>77</v>
      </c>
      <c r="S79" s="13" t="s">
        <v>38</v>
      </c>
    </row>
    <row r="80" spans="1:19" ht="120" x14ac:dyDescent="0.25">
      <c r="A80" s="20" t="s">
        <v>264</v>
      </c>
      <c r="B80" s="20" t="s">
        <v>265</v>
      </c>
      <c r="C80" s="20" t="s">
        <v>144</v>
      </c>
      <c r="D80" s="20">
        <v>41510.89574</v>
      </c>
      <c r="E80" s="20" t="s">
        <v>28</v>
      </c>
      <c r="F80" s="20" t="s">
        <v>67</v>
      </c>
      <c r="G80" s="20">
        <v>41510.89574</v>
      </c>
      <c r="H80" s="20">
        <v>41510.89574</v>
      </c>
      <c r="I80" s="20" t="s">
        <v>16</v>
      </c>
      <c r="J80" s="20" t="s">
        <v>16</v>
      </c>
      <c r="K80" s="20" t="s">
        <v>266</v>
      </c>
      <c r="L80" s="20"/>
      <c r="M80" s="20"/>
      <c r="N80" s="20" t="s">
        <v>267</v>
      </c>
      <c r="O80" s="20" t="s">
        <v>267</v>
      </c>
      <c r="P80" s="20" t="s">
        <v>265</v>
      </c>
      <c r="Q80" s="20" t="s">
        <v>268</v>
      </c>
      <c r="R80" s="13" t="s">
        <v>38</v>
      </c>
      <c r="S80" s="13" t="s">
        <v>38</v>
      </c>
    </row>
    <row r="81" spans="1:19" ht="233.25" customHeight="1" x14ac:dyDescent="0.25">
      <c r="A81" s="20" t="s">
        <v>401</v>
      </c>
      <c r="B81" s="19" t="s">
        <v>273</v>
      </c>
      <c r="C81" s="19" t="s">
        <v>17</v>
      </c>
      <c r="D81" s="13">
        <v>640594.24</v>
      </c>
      <c r="E81" s="19" t="s">
        <v>28</v>
      </c>
      <c r="F81" s="19" t="s">
        <v>274</v>
      </c>
      <c r="G81" s="20">
        <f>SUM(H81:I81)</f>
        <v>640594.24</v>
      </c>
      <c r="H81" s="20">
        <v>128118.848</v>
      </c>
      <c r="I81" s="20">
        <v>512475.39199999999</v>
      </c>
      <c r="J81" s="19" t="s">
        <v>16</v>
      </c>
      <c r="K81" s="19" t="s">
        <v>275</v>
      </c>
      <c r="L81" s="16" t="s">
        <v>16</v>
      </c>
      <c r="M81" s="19" t="s">
        <v>276</v>
      </c>
      <c r="N81" s="19" t="s">
        <v>277</v>
      </c>
      <c r="O81" s="19" t="s">
        <v>278</v>
      </c>
      <c r="P81" s="19" t="s">
        <v>279</v>
      </c>
      <c r="Q81" s="16" t="s">
        <v>280</v>
      </c>
      <c r="R81" s="19" t="s">
        <v>380</v>
      </c>
      <c r="S81" s="19" t="s">
        <v>281</v>
      </c>
    </row>
    <row r="82" spans="1:19" ht="210.75" customHeight="1" x14ac:dyDescent="0.25">
      <c r="A82" s="20" t="s">
        <v>400</v>
      </c>
      <c r="B82" s="19" t="s">
        <v>282</v>
      </c>
      <c r="C82" s="19" t="s">
        <v>17</v>
      </c>
      <c r="D82" s="13">
        <v>360739.52353000001</v>
      </c>
      <c r="E82" s="19" t="s">
        <v>28</v>
      </c>
      <c r="F82" s="19" t="s">
        <v>283</v>
      </c>
      <c r="G82" s="13">
        <f>H82+I82</f>
        <v>360739.52353000001</v>
      </c>
      <c r="H82" s="20">
        <v>72147.904710000003</v>
      </c>
      <c r="I82" s="20">
        <v>288591.61881999997</v>
      </c>
      <c r="J82" s="19" t="s">
        <v>16</v>
      </c>
      <c r="K82" s="19" t="s">
        <v>275</v>
      </c>
      <c r="L82" s="16" t="s">
        <v>16</v>
      </c>
      <c r="M82" s="19" t="s">
        <v>276</v>
      </c>
      <c r="N82" s="19" t="s">
        <v>284</v>
      </c>
      <c r="O82" s="19" t="s">
        <v>378</v>
      </c>
      <c r="P82" s="19" t="s">
        <v>379</v>
      </c>
      <c r="Q82" s="16" t="s">
        <v>285</v>
      </c>
      <c r="R82" s="19" t="s">
        <v>286</v>
      </c>
      <c r="S82" s="19" t="s">
        <v>287</v>
      </c>
    </row>
    <row r="83" spans="1:19" ht="126" customHeight="1" x14ac:dyDescent="0.25">
      <c r="A83" s="20" t="s">
        <v>291</v>
      </c>
      <c r="B83" s="24" t="s">
        <v>212</v>
      </c>
      <c r="C83" s="24" t="s">
        <v>214</v>
      </c>
      <c r="D83" s="20">
        <v>3982924.4</v>
      </c>
      <c r="E83" s="19" t="s">
        <v>28</v>
      </c>
      <c r="F83" s="19" t="s">
        <v>67</v>
      </c>
      <c r="G83" s="20">
        <f>H83+I83</f>
        <v>3982924.4000000004</v>
      </c>
      <c r="H83" s="20">
        <v>439624.18</v>
      </c>
      <c r="I83" s="20">
        <v>3543300.22</v>
      </c>
      <c r="J83" s="20" t="s">
        <v>16</v>
      </c>
      <c r="K83" s="24" t="s">
        <v>181</v>
      </c>
      <c r="L83" s="25" t="s">
        <v>16</v>
      </c>
      <c r="M83" s="24" t="s">
        <v>64</v>
      </c>
      <c r="N83" s="24" t="s">
        <v>65</v>
      </c>
      <c r="O83" s="19" t="s">
        <v>289</v>
      </c>
      <c r="P83" s="23" t="s">
        <v>216</v>
      </c>
      <c r="Q83" s="24" t="s">
        <v>217</v>
      </c>
      <c r="R83" s="24" t="s">
        <v>213</v>
      </c>
      <c r="S83" s="24" t="s">
        <v>290</v>
      </c>
    </row>
    <row r="84" spans="1:19" x14ac:dyDescent="0.25">
      <c r="A84" s="1"/>
      <c r="B84" s="6"/>
      <c r="C84" s="5"/>
      <c r="D84" s="3"/>
      <c r="E84" s="1"/>
      <c r="F84" s="1"/>
      <c r="G84" s="3"/>
      <c r="H84" s="3"/>
      <c r="I84" s="3"/>
      <c r="J84" s="3"/>
      <c r="K84" s="3"/>
      <c r="L84" s="3"/>
      <c r="M84" s="1"/>
      <c r="N84" s="1"/>
      <c r="O84" s="1"/>
      <c r="P84" s="1"/>
      <c r="Q84" s="1"/>
      <c r="R84" s="1"/>
      <c r="S84" s="1"/>
    </row>
    <row r="85" spans="1:19" x14ac:dyDescent="0.25">
      <c r="A85" s="1"/>
      <c r="B85" s="6"/>
      <c r="C85" s="5"/>
      <c r="D85" s="3"/>
      <c r="E85" s="1"/>
      <c r="F85" s="1"/>
      <c r="G85" s="3"/>
      <c r="H85" s="3"/>
      <c r="I85" s="3"/>
      <c r="J85" s="3"/>
      <c r="K85" s="3"/>
      <c r="L85" s="3"/>
      <c r="M85" s="1"/>
      <c r="N85" s="1"/>
      <c r="O85" s="1"/>
      <c r="P85" s="1"/>
      <c r="Q85" s="1"/>
      <c r="R85" s="1"/>
      <c r="S85" s="1"/>
    </row>
    <row r="86" spans="1:19" x14ac:dyDescent="0.25">
      <c r="A86" s="1"/>
      <c r="B86" s="6"/>
      <c r="C86" s="5"/>
      <c r="D86" s="3"/>
      <c r="E86" s="1"/>
      <c r="F86" s="1"/>
      <c r="G86" s="3"/>
      <c r="H86" s="3"/>
      <c r="I86" s="3"/>
      <c r="J86" s="3"/>
      <c r="K86" s="3"/>
      <c r="L86" s="3"/>
      <c r="M86" s="1"/>
      <c r="N86" s="1"/>
      <c r="O86" s="1"/>
      <c r="P86" s="1"/>
      <c r="Q86" s="1"/>
      <c r="R86" s="1"/>
      <c r="S86" s="1"/>
    </row>
    <row r="87" spans="1:19" x14ac:dyDescent="0.25">
      <c r="A87" s="1"/>
      <c r="B87" s="6"/>
      <c r="C87" s="5"/>
      <c r="D87" s="3"/>
      <c r="E87" s="1"/>
      <c r="F87" s="1"/>
      <c r="G87" s="3"/>
      <c r="H87" s="3"/>
      <c r="I87" s="3"/>
      <c r="J87" s="3"/>
      <c r="K87" s="3"/>
      <c r="L87" s="3"/>
      <c r="M87" s="1"/>
      <c r="N87" s="1"/>
      <c r="O87" s="1"/>
      <c r="P87" s="1"/>
      <c r="Q87" s="1"/>
      <c r="R87" s="1"/>
      <c r="S87" s="1"/>
    </row>
    <row r="88" spans="1:19" x14ac:dyDescent="0.25">
      <c r="A88" s="1"/>
      <c r="B88" s="6"/>
      <c r="C88" s="5"/>
      <c r="D88" s="3"/>
      <c r="E88" s="1"/>
      <c r="F88" s="1"/>
      <c r="G88" s="3"/>
      <c r="H88" s="3"/>
      <c r="I88" s="3"/>
      <c r="J88" s="3"/>
      <c r="K88" s="3"/>
      <c r="L88" s="3"/>
      <c r="M88" s="1"/>
      <c r="N88" s="1"/>
      <c r="O88" s="1"/>
      <c r="P88" s="1"/>
      <c r="Q88" s="1"/>
      <c r="R88" s="1"/>
      <c r="S88" s="1"/>
    </row>
    <row r="89" spans="1:19" x14ac:dyDescent="0.25">
      <c r="A89" s="1"/>
      <c r="B89" s="6"/>
      <c r="C89" s="5"/>
      <c r="D89" s="3"/>
      <c r="E89" s="1"/>
      <c r="F89" s="1"/>
      <c r="G89" s="3"/>
      <c r="H89" s="3"/>
      <c r="I89" s="3"/>
      <c r="J89" s="3"/>
      <c r="K89" s="3"/>
      <c r="L89" s="3"/>
      <c r="M89" s="1"/>
      <c r="N89" s="1"/>
      <c r="O89" s="1"/>
      <c r="P89" s="1"/>
      <c r="Q89" s="1"/>
      <c r="R89" s="1"/>
      <c r="S89" s="1"/>
    </row>
    <row r="90" spans="1:19" x14ac:dyDescent="0.25">
      <c r="A90" s="1"/>
      <c r="B90" s="6"/>
      <c r="C90" s="5"/>
      <c r="D90" s="3"/>
      <c r="E90" s="1"/>
      <c r="F90" s="1"/>
      <c r="G90" s="3"/>
      <c r="H90" s="3"/>
      <c r="I90" s="3"/>
      <c r="J90" s="3"/>
      <c r="K90" s="3"/>
      <c r="L90" s="3"/>
      <c r="M90" s="1"/>
      <c r="N90" s="1"/>
      <c r="O90" s="1"/>
      <c r="P90" s="1"/>
      <c r="Q90" s="1"/>
      <c r="R90" s="1"/>
      <c r="S90" s="1"/>
    </row>
    <row r="91" spans="1:19" x14ac:dyDescent="0.25">
      <c r="A91" s="1"/>
      <c r="B91" s="6"/>
      <c r="C91" s="5"/>
      <c r="D91" s="3"/>
      <c r="E91" s="1"/>
      <c r="F91" s="1"/>
      <c r="G91" s="3"/>
      <c r="H91" s="3"/>
      <c r="I91" s="3"/>
      <c r="J91" s="3"/>
      <c r="K91" s="3"/>
      <c r="L91" s="3"/>
      <c r="M91" s="1"/>
      <c r="N91" s="1"/>
      <c r="O91" s="1"/>
      <c r="P91" s="1"/>
      <c r="Q91" s="1"/>
      <c r="R91" s="1"/>
      <c r="S91" s="1"/>
    </row>
    <row r="92" spans="1:19" x14ac:dyDescent="0.25">
      <c r="A92" s="1"/>
      <c r="B92" s="6"/>
      <c r="C92" s="5"/>
      <c r="D92" s="3"/>
      <c r="E92" s="1"/>
      <c r="F92" s="1"/>
      <c r="G92" s="3"/>
      <c r="H92" s="3"/>
      <c r="I92" s="3"/>
      <c r="J92" s="3"/>
      <c r="K92" s="3"/>
      <c r="L92" s="3"/>
      <c r="M92" s="1"/>
      <c r="N92" s="1"/>
      <c r="O92" s="1"/>
      <c r="P92" s="1"/>
      <c r="Q92" s="1"/>
      <c r="R92" s="1"/>
      <c r="S92" s="1"/>
    </row>
    <row r="93" spans="1:19" x14ac:dyDescent="0.25">
      <c r="A93" s="1"/>
      <c r="B93" s="6"/>
      <c r="C93" s="5"/>
      <c r="D93" s="3"/>
      <c r="E93" s="1"/>
      <c r="F93" s="1"/>
      <c r="G93" s="3"/>
      <c r="H93" s="3"/>
      <c r="I93" s="3"/>
      <c r="J93" s="3"/>
      <c r="K93" s="3"/>
      <c r="L93" s="3"/>
      <c r="M93" s="1"/>
      <c r="N93" s="1"/>
      <c r="O93" s="1"/>
      <c r="P93" s="1"/>
      <c r="Q93" s="1"/>
      <c r="R93" s="1"/>
      <c r="S93" s="1"/>
    </row>
    <row r="94" spans="1:19" x14ac:dyDescent="0.25">
      <c r="A94" s="1"/>
      <c r="B94" s="6"/>
      <c r="C94" s="5"/>
      <c r="D94" s="3"/>
      <c r="E94" s="1"/>
      <c r="F94" s="1"/>
      <c r="G94" s="3"/>
      <c r="H94" s="3"/>
      <c r="I94" s="3"/>
      <c r="J94" s="3"/>
      <c r="K94" s="3"/>
      <c r="L94" s="3"/>
      <c r="M94" s="1"/>
      <c r="N94" s="1"/>
      <c r="O94" s="1"/>
      <c r="P94" s="1"/>
      <c r="Q94" s="1"/>
      <c r="R94" s="1"/>
      <c r="S94" s="1"/>
    </row>
    <row r="95" spans="1:19" x14ac:dyDescent="0.25">
      <c r="A95" s="1"/>
      <c r="B95" s="6"/>
      <c r="C95" s="5"/>
      <c r="D95" s="3"/>
      <c r="E95" s="1"/>
      <c r="F95" s="1"/>
      <c r="G95" s="3"/>
      <c r="H95" s="3"/>
      <c r="I95" s="3"/>
      <c r="J95" s="3"/>
      <c r="K95" s="3"/>
      <c r="L95" s="3"/>
      <c r="M95" s="1"/>
      <c r="N95" s="1"/>
      <c r="O95" s="1"/>
      <c r="P95" s="1"/>
      <c r="Q95" s="1"/>
      <c r="R95" s="1"/>
      <c r="S95" s="1"/>
    </row>
    <row r="96" spans="1:19" x14ac:dyDescent="0.25">
      <c r="A96" s="1"/>
      <c r="B96" s="6"/>
      <c r="C96" s="5"/>
      <c r="D96" s="3"/>
      <c r="E96" s="1"/>
      <c r="F96" s="1"/>
      <c r="G96" s="3"/>
      <c r="H96" s="3"/>
      <c r="I96" s="3"/>
      <c r="J96" s="3"/>
      <c r="K96" s="3"/>
      <c r="L96" s="3"/>
      <c r="M96" s="1"/>
      <c r="N96" s="1"/>
      <c r="O96" s="1"/>
      <c r="P96" s="1"/>
      <c r="Q96" s="1"/>
      <c r="R96" s="1"/>
      <c r="S96" s="1"/>
    </row>
    <row r="97" spans="1:19" x14ac:dyDescent="0.25">
      <c r="A97" s="1"/>
      <c r="B97" s="6"/>
      <c r="C97" s="5"/>
      <c r="D97" s="3"/>
      <c r="E97" s="1"/>
      <c r="F97" s="1"/>
      <c r="G97" s="3"/>
      <c r="H97" s="3"/>
      <c r="I97" s="3"/>
      <c r="J97" s="3"/>
      <c r="K97" s="3"/>
      <c r="L97" s="3"/>
      <c r="M97" s="1"/>
      <c r="N97" s="1"/>
      <c r="O97" s="1"/>
      <c r="P97" s="1"/>
      <c r="Q97" s="1"/>
      <c r="R97" s="1"/>
      <c r="S97" s="1"/>
    </row>
    <row r="98" spans="1:19" x14ac:dyDescent="0.25">
      <c r="A98" s="1"/>
      <c r="B98" s="6"/>
      <c r="C98" s="5"/>
      <c r="D98" s="3"/>
      <c r="E98" s="1"/>
      <c r="F98" s="1"/>
      <c r="G98" s="3"/>
      <c r="H98" s="3"/>
      <c r="I98" s="3"/>
      <c r="J98" s="3"/>
      <c r="K98" s="3"/>
      <c r="L98" s="3"/>
      <c r="M98" s="1"/>
      <c r="N98" s="1"/>
      <c r="O98" s="1"/>
      <c r="P98" s="1"/>
      <c r="Q98" s="1"/>
      <c r="R98" s="1"/>
      <c r="S98" s="1"/>
    </row>
    <row r="99" spans="1:19" x14ac:dyDescent="0.25">
      <c r="A99" s="1"/>
      <c r="B99" s="6"/>
      <c r="C99" s="5"/>
      <c r="D99" s="3"/>
      <c r="E99" s="1"/>
      <c r="F99" s="1"/>
      <c r="G99" s="3"/>
      <c r="H99" s="3"/>
      <c r="I99" s="3"/>
      <c r="J99" s="3"/>
      <c r="K99" s="3"/>
      <c r="L99" s="3"/>
      <c r="M99" s="1"/>
      <c r="N99" s="1"/>
      <c r="O99" s="1"/>
      <c r="P99" s="1"/>
      <c r="Q99" s="1"/>
      <c r="R99" s="1"/>
      <c r="S99" s="1"/>
    </row>
    <row r="100" spans="1:19" x14ac:dyDescent="0.25">
      <c r="A100" s="1"/>
      <c r="B100" s="6"/>
      <c r="C100" s="5"/>
      <c r="D100" s="3"/>
      <c r="E100" s="1"/>
      <c r="F100" s="1"/>
      <c r="G100" s="3"/>
      <c r="H100" s="3"/>
      <c r="I100" s="3"/>
      <c r="J100" s="3"/>
      <c r="K100" s="3"/>
      <c r="L100" s="3"/>
      <c r="M100" s="1"/>
      <c r="N100" s="1"/>
      <c r="O100" s="1"/>
      <c r="P100" s="1"/>
      <c r="Q100" s="1"/>
      <c r="R100" s="1"/>
      <c r="S100" s="1"/>
    </row>
    <row r="101" spans="1:19" x14ac:dyDescent="0.25">
      <c r="A101" s="1"/>
      <c r="B101" s="6"/>
      <c r="C101" s="5"/>
      <c r="D101" s="3"/>
      <c r="E101" s="1"/>
      <c r="F101" s="1"/>
      <c r="G101" s="3"/>
      <c r="H101" s="3"/>
      <c r="I101" s="3"/>
      <c r="J101" s="3"/>
      <c r="K101" s="3"/>
      <c r="L101" s="3"/>
      <c r="M101" s="1"/>
      <c r="N101" s="1"/>
      <c r="O101" s="1"/>
      <c r="P101" s="1"/>
      <c r="Q101" s="1"/>
      <c r="R101" s="1"/>
      <c r="S101" s="1"/>
    </row>
    <row r="102" spans="1:19" x14ac:dyDescent="0.25">
      <c r="A102" s="1"/>
      <c r="B102" s="6"/>
      <c r="C102" s="5"/>
      <c r="D102" s="3"/>
      <c r="E102" s="1"/>
      <c r="F102" s="1"/>
      <c r="G102" s="3"/>
      <c r="H102" s="3"/>
      <c r="I102" s="3"/>
      <c r="J102" s="3"/>
      <c r="K102" s="3"/>
      <c r="L102" s="3"/>
      <c r="M102" s="1"/>
      <c r="N102" s="1"/>
      <c r="O102" s="1"/>
      <c r="P102" s="1"/>
      <c r="Q102" s="1"/>
      <c r="R102" s="1"/>
      <c r="S102" s="1"/>
    </row>
    <row r="103" spans="1:19" x14ac:dyDescent="0.25">
      <c r="A103" s="1"/>
      <c r="B103" s="6"/>
      <c r="C103" s="5"/>
      <c r="D103" s="3"/>
      <c r="E103" s="1"/>
      <c r="F103" s="1"/>
      <c r="G103" s="3"/>
      <c r="H103" s="3"/>
      <c r="I103" s="3"/>
      <c r="J103" s="3"/>
      <c r="K103" s="3"/>
      <c r="L103" s="3"/>
      <c r="M103" s="1"/>
      <c r="N103" s="1"/>
      <c r="O103" s="1"/>
      <c r="P103" s="1"/>
      <c r="Q103" s="1"/>
      <c r="R103" s="1"/>
      <c r="S103" s="1"/>
    </row>
    <row r="104" spans="1:19" x14ac:dyDescent="0.25">
      <c r="A104" s="1"/>
      <c r="B104" s="6"/>
      <c r="C104" s="5"/>
      <c r="D104" s="3"/>
      <c r="E104" s="1"/>
      <c r="F104" s="1"/>
      <c r="G104" s="3"/>
      <c r="H104" s="3"/>
      <c r="I104" s="3"/>
      <c r="J104" s="3"/>
      <c r="K104" s="3"/>
      <c r="L104" s="3"/>
      <c r="M104" s="1"/>
      <c r="N104" s="1"/>
      <c r="O104" s="1"/>
      <c r="P104" s="1"/>
      <c r="Q104" s="1"/>
      <c r="R104" s="1"/>
      <c r="S104" s="1"/>
    </row>
    <row r="105" spans="1:19" x14ac:dyDescent="0.25">
      <c r="A105" s="1"/>
      <c r="B105" s="6"/>
      <c r="C105" s="5"/>
      <c r="D105" s="3"/>
      <c r="E105" s="1"/>
      <c r="F105" s="1"/>
      <c r="G105" s="3"/>
      <c r="H105" s="3"/>
      <c r="I105" s="3"/>
      <c r="J105" s="3"/>
      <c r="K105" s="3"/>
      <c r="L105" s="3"/>
      <c r="M105" s="1"/>
      <c r="N105" s="1"/>
      <c r="O105" s="1"/>
      <c r="P105" s="1"/>
      <c r="Q105" s="1"/>
      <c r="R105" s="1"/>
      <c r="S105" s="1"/>
    </row>
    <row r="106" spans="1:19" x14ac:dyDescent="0.25">
      <c r="A106" s="1"/>
      <c r="B106" s="6"/>
      <c r="C106" s="5"/>
      <c r="D106" s="3"/>
      <c r="E106" s="1"/>
      <c r="F106" s="1"/>
      <c r="G106" s="3"/>
      <c r="H106" s="3"/>
      <c r="I106" s="3"/>
      <c r="J106" s="3"/>
      <c r="K106" s="3"/>
      <c r="L106" s="3"/>
      <c r="M106" s="1"/>
      <c r="N106" s="1"/>
      <c r="O106" s="1"/>
      <c r="P106" s="1"/>
      <c r="Q106" s="1"/>
      <c r="R106" s="1"/>
      <c r="S106" s="1"/>
    </row>
    <row r="107" spans="1:19" x14ac:dyDescent="0.25">
      <c r="A107" s="1"/>
      <c r="B107" s="6"/>
      <c r="C107" s="5"/>
      <c r="D107" s="3"/>
      <c r="E107" s="1"/>
      <c r="F107" s="1"/>
      <c r="G107" s="3"/>
      <c r="H107" s="3"/>
      <c r="I107" s="3"/>
      <c r="J107" s="3"/>
      <c r="K107" s="3"/>
      <c r="L107" s="3"/>
      <c r="M107" s="1"/>
      <c r="N107" s="1"/>
      <c r="O107" s="1"/>
      <c r="P107" s="1"/>
      <c r="Q107" s="1"/>
      <c r="R107" s="1"/>
      <c r="S107" s="1"/>
    </row>
  </sheetData>
  <autoFilter ref="A10:A69"/>
  <mergeCells count="36">
    <mergeCell ref="E30:E31"/>
    <mergeCell ref="B30:B31"/>
    <mergeCell ref="A10:A12"/>
    <mergeCell ref="B10:B12"/>
    <mergeCell ref="C10:C12"/>
    <mergeCell ref="D10:D12"/>
    <mergeCell ref="E10:E12"/>
    <mergeCell ref="Q1:S6"/>
    <mergeCell ref="S10:S12"/>
    <mergeCell ref="R30:R31"/>
    <mergeCell ref="S30:S31"/>
    <mergeCell ref="R8:S9"/>
    <mergeCell ref="Q30:Q31"/>
    <mergeCell ref="A8:Q8"/>
    <mergeCell ref="F30:F31"/>
    <mergeCell ref="G30:G31"/>
    <mergeCell ref="H30:H31"/>
    <mergeCell ref="I30:I31"/>
    <mergeCell ref="J30:J31"/>
    <mergeCell ref="A30:A31"/>
    <mergeCell ref="C30:C31"/>
    <mergeCell ref="D30:D31"/>
    <mergeCell ref="M30:M31"/>
    <mergeCell ref="R10:R12"/>
    <mergeCell ref="N30:N31"/>
    <mergeCell ref="P10:P12"/>
    <mergeCell ref="Q10:Q12"/>
    <mergeCell ref="F10:F12"/>
    <mergeCell ref="G10:J11"/>
    <mergeCell ref="K10:L11"/>
    <mergeCell ref="M10:N11"/>
    <mergeCell ref="O10:O12"/>
    <mergeCell ref="O30:O31"/>
    <mergeCell ref="P30:P31"/>
    <mergeCell ref="K30:K31"/>
    <mergeCell ref="L30:L31"/>
  </mergeCells>
  <hyperlinks>
    <hyperlink ref="A30" location="_ftnref2" display="_ftnref2"/>
  </hyperlinks>
  <pageMargins left="1.1811023622047245" right="0.70866141732283472" top="0.74803149606299213" bottom="0.74803149606299213" header="0.31496062992125984" footer="0.31496062992125984"/>
  <pageSetup paperSize="8" scale="53" firstPageNumber="3" fitToHeight="0" orientation="landscape" useFirstPageNumber="1" horizontalDpi="4294967293" r:id="rId1"/>
  <headerFooter>
    <oddHeader xml:space="preserve">&amp;C&amp;"Times New Roman,обычный"&amp;14&amp;P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город</vt:lpstr>
      <vt:lpstr>город!Заголовки_для_печати</vt:lpstr>
      <vt:lpstr>город!Область_печати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2022-10-18T04:03:44Z</dcterms:modified>
</cp:coreProperties>
</file>