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9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17.xml" ContentType="application/vnd.openxmlformats-officedocument.spreadsheetml.revisionLog+xml"/>
  <Override PartName="/xl/revisions/revisionLog26.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63.xml" ContentType="application/vnd.openxmlformats-officedocument.spreadsheetml.revisionLog+xml"/>
  <Override PartName="/xl/revisions/revisionLog84.xml" ContentType="application/vnd.openxmlformats-officedocument.spreadsheetml.revisionLog+xml"/>
  <Override PartName="/xl/revisions/revisionLog138.xml" ContentType="application/vnd.openxmlformats-officedocument.spreadsheetml.revisionLog+xml"/>
  <Override PartName="/xl/revisions/revisionLog159.xml" ContentType="application/vnd.openxmlformats-officedocument.spreadsheetml.revisionLog+xml"/>
  <Override PartName="/xl/revisions/revisionLog47.xml" ContentType="application/vnd.openxmlformats-officedocument.spreadsheetml.revisionLog+xml"/>
  <Override PartName="/xl/revisions/revisionLog68.xml" ContentType="application/vnd.openxmlformats-officedocument.spreadsheetml.revisionLog+xml"/>
  <Override PartName="/xl/revisions/revisionLog89.xml" ContentType="application/vnd.openxmlformats-officedocument.spreadsheetml.revisionLog+xml"/>
  <Override PartName="/xl/revisions/revisionLog112.xml" ContentType="application/vnd.openxmlformats-officedocument.spreadsheetml.revisionLog+xml"/>
  <Override PartName="/xl/revisions/revisionLog133.xml" ContentType="application/vnd.openxmlformats-officedocument.spreadsheetml.revisionLog+xml"/>
  <Override PartName="/xl/revisions/revisionLog154.xml" ContentType="application/vnd.openxmlformats-officedocument.spreadsheetml.revisionLog+xml"/>
  <Override PartName="/xl/revisions/revisionLog175.xml" ContentType="application/vnd.openxmlformats-officedocument.spreadsheetml.revisionLog+xml"/>
  <Override PartName="/xl/revisions/revisionLog170.xml" ContentType="application/vnd.openxmlformats-officedocument.spreadsheetml.revisionLog+xml"/>
  <Override PartName="/xl/revisions/revisionLog191.xml" ContentType="application/vnd.openxmlformats-officedocument.spreadsheetml.revisionLog+xml"/>
  <Override PartName="/xl/revisions/revisionLog107.xml" ContentType="application/vnd.openxmlformats-officedocument.spreadsheetml.revisionLog+xml"/>
  <Override PartName="/xl/revisions/revisionLog16.xml" ContentType="application/vnd.openxmlformats-officedocument.spreadsheetml.revisionLog+xml"/>
  <Override PartName="/xl/revisions/revisionLog11.xml" ContentType="application/vnd.openxmlformats-officedocument.spreadsheetml.revisionLog+xml"/>
  <Override PartName="/xl/revisions/revisionLog32.xml" ContentType="application/vnd.openxmlformats-officedocument.spreadsheetml.revisionLog+xml"/>
  <Override PartName="/xl/revisions/revisionLog53.xml" ContentType="application/vnd.openxmlformats-officedocument.spreadsheetml.revisionLog+xml"/>
  <Override PartName="/xl/revisions/revisionLog74.xml" ContentType="application/vnd.openxmlformats-officedocument.spreadsheetml.revisionLog+xml"/>
  <Override PartName="/xl/revisions/revisionLog128.xml" ContentType="application/vnd.openxmlformats-officedocument.spreadsheetml.revisionLog+xml"/>
  <Override PartName="/xl/revisions/revisionLog149.xml" ContentType="application/vnd.openxmlformats-officedocument.spreadsheetml.revisionLog+xml"/>
  <Override PartName="/xl/revisions/revisionLog37.xml" ContentType="application/vnd.openxmlformats-officedocument.spreadsheetml.revisionLog+xml"/>
  <Override PartName="/xl/revisions/revisionLog58.xml" ContentType="application/vnd.openxmlformats-officedocument.spreadsheetml.revisionLog+xml"/>
  <Override PartName="/xl/revisions/revisionLog79.xml" ContentType="application/vnd.openxmlformats-officedocument.spreadsheetml.revisionLog+xml"/>
  <Override PartName="/xl/revisions/revisionLog102.xml" ContentType="application/vnd.openxmlformats-officedocument.spreadsheetml.revisionLog+xml"/>
  <Override PartName="/xl/revisions/revisionLog123.xml" ContentType="application/vnd.openxmlformats-officedocument.spreadsheetml.revisionLog+xml"/>
  <Override PartName="/xl/revisions/revisionLog144.xml" ContentType="application/vnd.openxmlformats-officedocument.spreadsheetml.revisionLog+xml"/>
  <Override PartName="/xl/revisions/revisionLog5.xml" ContentType="application/vnd.openxmlformats-officedocument.spreadsheetml.revisionLog+xml"/>
  <Override PartName="/xl/revisions/revisionLog95.xml" ContentType="application/vnd.openxmlformats-officedocument.spreadsheetml.revisionLog+xml"/>
  <Override PartName="/xl/revisions/revisionLog160.xml" ContentType="application/vnd.openxmlformats-officedocument.spreadsheetml.revisionLog+xml"/>
  <Override PartName="/xl/revisions/revisionLog181.xml" ContentType="application/vnd.openxmlformats-officedocument.spreadsheetml.revisionLog+xml"/>
  <Override PartName="/xl/revisions/revisionLog90.xml" ContentType="application/vnd.openxmlformats-officedocument.spreadsheetml.revisionLog+xml"/>
  <Override PartName="/xl/revisions/revisionLog165.xml" ContentType="application/vnd.openxmlformats-officedocument.spreadsheetml.revisionLog+xml"/>
  <Override PartName="/xl/revisions/revisionLog186.xml" ContentType="application/vnd.openxmlformats-officedocument.spreadsheetml.revisionLog+xml"/>
  <Override PartName="/xl/revisions/revisionLog22.xml" ContentType="application/vnd.openxmlformats-officedocument.spreadsheetml.revisionLog+xml"/>
  <Override PartName="/xl/revisions/revisionLog43.xml" ContentType="application/vnd.openxmlformats-officedocument.spreadsheetml.revisionLog+xml"/>
  <Override PartName="/xl/revisions/revisionLog64.xml" ContentType="application/vnd.openxmlformats-officedocument.spreadsheetml.revisionLog+xml"/>
  <Override PartName="/xl/revisions/revisionLog118.xml" ContentType="application/vnd.openxmlformats-officedocument.spreadsheetml.revisionLog+xml"/>
  <Override PartName="/xl/revisions/revisionLog139.xml" ContentType="application/vnd.openxmlformats-officedocument.spreadsheetml.revisionLog+xml"/>
  <Override PartName="/xl/revisions/revisionLog27.xml" ContentType="application/vnd.openxmlformats-officedocument.spreadsheetml.revisionLog+xml"/>
  <Override PartName="/xl/revisions/revisionLog48.xml" ContentType="application/vnd.openxmlformats-officedocument.spreadsheetml.revisionLog+xml"/>
  <Override PartName="/xl/revisions/revisionLog69.xml" ContentType="application/vnd.openxmlformats-officedocument.spreadsheetml.revisionLog+xml"/>
  <Override PartName="/xl/revisions/revisionLog113.xml" ContentType="application/vnd.openxmlformats-officedocument.spreadsheetml.revisionLog+xml"/>
  <Override PartName="/xl/revisions/revisionLog134.xml" ContentType="application/vnd.openxmlformats-officedocument.spreadsheetml.revisionLog+xml"/>
  <Override PartName="/xl/revisions/revisionLog85.xml" ContentType="application/vnd.openxmlformats-officedocument.spreadsheetml.revisionLog+xml"/>
  <Override PartName="/xl/revisions/revisionLog150.xml" ContentType="application/vnd.openxmlformats-officedocument.spreadsheetml.revisionLog+xml"/>
  <Override PartName="/xl/revisions/revisionLog171.xml" ContentType="application/vnd.openxmlformats-officedocument.spreadsheetml.revisionLog+xml"/>
  <Override PartName="/xl/revisions/revisionLog80.xml" ContentType="application/vnd.openxmlformats-officedocument.spreadsheetml.revisionLog+xml"/>
  <Override PartName="/xl/revisions/revisionLog155.xml" ContentType="application/vnd.openxmlformats-officedocument.spreadsheetml.revisionLog+xml"/>
  <Override PartName="/xl/revisions/revisionLog176.xml" ContentType="application/vnd.openxmlformats-officedocument.spreadsheetml.revisionLog+xml"/>
  <Override PartName="/xl/revisions/revisionLog12.xml" ContentType="application/vnd.openxmlformats-officedocument.spreadsheetml.revisionLog+xml"/>
  <Override PartName="/xl/revisions/revisionLog33.xml" ContentType="application/vnd.openxmlformats-officedocument.spreadsheetml.revisionLog+xml"/>
  <Override PartName="/xl/revisions/revisionLog108.xml" ContentType="application/vnd.openxmlformats-officedocument.spreadsheetml.revisionLog+xml"/>
  <Override PartName="/xl/revisions/revisionLog129.xml" ContentType="application/vnd.openxmlformats-officedocument.spreadsheetml.revisionLog+xml"/>
  <Override PartName="/xl/revisions/revisionLog17.xml" ContentType="application/vnd.openxmlformats-officedocument.spreadsheetml.revisionLog+xml"/>
  <Override PartName="/xl/revisions/revisionLog38.xml" ContentType="application/vnd.openxmlformats-officedocument.spreadsheetml.revisionLog+xml"/>
  <Override PartName="/xl/revisions/revisionLog59.xml" ContentType="application/vnd.openxmlformats-officedocument.spreadsheetml.revisionLog+xml"/>
  <Override PartName="/xl/revisions/revisionLog103.xml" ContentType="application/vnd.openxmlformats-officedocument.spreadsheetml.revisionLog+xml"/>
  <Override PartName="/xl/revisions/revisionLog124.xml" ContentType="application/vnd.openxmlformats-officedocument.spreadsheetml.revisionLog+xml"/>
  <Override PartName="/xl/revisions/revisionLog54.xml" ContentType="application/vnd.openxmlformats-officedocument.spreadsheetml.revisionLog+xml"/>
  <Override PartName="/xl/revisions/revisionLog75.xml" ContentType="application/vnd.openxmlformats-officedocument.spreadsheetml.revisionLog+xml"/>
  <Override PartName="/xl/revisions/revisionLog96.xml" ContentType="application/vnd.openxmlformats-officedocument.spreadsheetml.revisionLog+xml"/>
  <Override PartName="/xl/revisions/revisionLog140.xml" ContentType="application/vnd.openxmlformats-officedocument.spreadsheetml.revisionLog+xml"/>
  <Override PartName="/xl/revisions/revisionLog161.xml" ContentType="application/vnd.openxmlformats-officedocument.spreadsheetml.revisionLog+xml"/>
  <Override PartName="/xl/revisions/revisionLog182.xml" ContentType="application/vnd.openxmlformats-officedocument.spreadsheetml.revisionLog+xml"/>
  <Override PartName="/xl/revisions/revisionLog70.xml" ContentType="application/vnd.openxmlformats-officedocument.spreadsheetml.revisionLog+xml"/>
  <Override PartName="/xl/revisions/revisionLog91.xml" ContentType="application/vnd.openxmlformats-officedocument.spreadsheetml.revisionLog+xml"/>
  <Override PartName="/xl/revisions/revisionLog145.xml" ContentType="application/vnd.openxmlformats-officedocument.spreadsheetml.revisionLog+xml"/>
  <Override PartName="/xl/revisions/revisionLog166.xml" ContentType="application/vnd.openxmlformats-officedocument.spreadsheetml.revisionLog+xml"/>
  <Override PartName="/xl/revisions/revisionLog187.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23.xml" ContentType="application/vnd.openxmlformats-officedocument.spreadsheetml.revisionLog+xml"/>
  <Override PartName="/xl/revisions/revisionLog119.xml" ContentType="application/vnd.openxmlformats-officedocument.spreadsheetml.revisionLog+xml"/>
  <Override PartName="/xl/revisions/revisionLog28.xml" ContentType="application/vnd.openxmlformats-officedocument.spreadsheetml.revisionLog+xml"/>
  <Override PartName="/xl/revisions/revisionLog49.xml" ContentType="application/vnd.openxmlformats-officedocument.spreadsheetml.revisionLog+xml"/>
  <Override PartName="/xl/revisions/revisionLog114.xml" ContentType="application/vnd.openxmlformats-officedocument.spreadsheetml.revisionLog+xml"/>
  <Override PartName="/xl/revisions/revisionLog44.xml" ContentType="application/vnd.openxmlformats-officedocument.spreadsheetml.revisionLog+xml"/>
  <Override PartName="/xl/revisions/revisionLog65.xml" ContentType="application/vnd.openxmlformats-officedocument.spreadsheetml.revisionLog+xml"/>
  <Override PartName="/xl/revisions/revisionLog86.xml" ContentType="application/vnd.openxmlformats-officedocument.spreadsheetml.revisionLog+xml"/>
  <Override PartName="/xl/revisions/revisionLog130.xml" ContentType="application/vnd.openxmlformats-officedocument.spreadsheetml.revisionLog+xml"/>
  <Override PartName="/xl/revisions/revisionLog151.xml" ContentType="application/vnd.openxmlformats-officedocument.spreadsheetml.revisionLog+xml"/>
  <Override PartName="/xl/revisions/revisionLog60.xml" ContentType="application/vnd.openxmlformats-officedocument.spreadsheetml.revisionLog+xml"/>
  <Override PartName="/xl/revisions/revisionLog81.xml" ContentType="application/vnd.openxmlformats-officedocument.spreadsheetml.revisionLog+xml"/>
  <Override PartName="/xl/revisions/revisionLog135.xml" ContentType="application/vnd.openxmlformats-officedocument.spreadsheetml.revisionLog+xml"/>
  <Override PartName="/xl/revisions/revisionLog156.xml" ContentType="application/vnd.openxmlformats-officedocument.spreadsheetml.revisionLog+xml"/>
  <Override PartName="/xl/revisions/revisionLog177.xml" ContentType="application/vnd.openxmlformats-officedocument.spreadsheetml.revisionLog+xml"/>
  <Override PartName="/xl/revisions/revisionLog172.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10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97.xml" ContentType="application/vnd.openxmlformats-officedocument.spreadsheetml.revisionLog+xml"/>
  <Override PartName="/xl/revisions/revisionLog104.xml" ContentType="application/vnd.openxmlformats-officedocument.spreadsheetml.revisionLog+xml"/>
  <Override PartName="/xl/revisions/revisionLog120.xml" ContentType="application/vnd.openxmlformats-officedocument.spreadsheetml.revisionLog+xml"/>
  <Override PartName="/xl/revisions/revisionLog125.xml" ContentType="application/vnd.openxmlformats-officedocument.spreadsheetml.revisionLog+xml"/>
  <Override PartName="/xl/revisions/revisionLog141.xml" ContentType="application/vnd.openxmlformats-officedocument.spreadsheetml.revisionLog+xml"/>
  <Override PartName="/xl/revisions/revisionLog146.xml" ContentType="application/vnd.openxmlformats-officedocument.spreadsheetml.revisionLog+xml"/>
  <Override PartName="/xl/revisions/revisionLog167.xml" ContentType="application/vnd.openxmlformats-officedocument.spreadsheetml.revisionLog+xml"/>
  <Override PartName="/xl/revisions/revisionLog188.xml" ContentType="application/vnd.openxmlformats-officedocument.spreadsheetml.revisionLog+xml"/>
  <Override PartName="/xl/revisions/revisionLog7.xml" ContentType="application/vnd.openxmlformats-officedocument.spreadsheetml.revisionLog+xml"/>
  <Override PartName="/xl/revisions/revisionLog71.xml" ContentType="application/vnd.openxmlformats-officedocument.spreadsheetml.revisionLog+xml"/>
  <Override PartName="/xl/revisions/revisionLog92.xml" ContentType="application/vnd.openxmlformats-officedocument.spreadsheetml.revisionLog+xml"/>
  <Override PartName="/xl/revisions/revisionLog162.xml" ContentType="application/vnd.openxmlformats-officedocument.spreadsheetml.revisionLog+xml"/>
  <Override PartName="/xl/revisions/revisionLog183.xml" ContentType="application/vnd.openxmlformats-officedocument.spreadsheetml.revisionLog+xml"/>
  <Override PartName="/xl/revisions/revisionLog2.xml" ContentType="application/vnd.openxmlformats-officedocument.spreadsheetml.revisionLog+xml"/>
  <Override PartName="/xl/revisions/revisionLog29.xml" ContentType="application/vnd.openxmlformats-officedocument.spreadsheetml.revisionLog+xml"/>
  <Override PartName="/xl/revisions/revisionLog24.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110.xml" ContentType="application/vnd.openxmlformats-officedocument.spreadsheetml.revisionLog+xml"/>
  <Override PartName="/xl/revisions/revisionLog115.xml" ContentType="application/vnd.openxmlformats-officedocument.spreadsheetml.revisionLog+xml"/>
  <Override PartName="/xl/revisions/revisionLog131.xml" ContentType="application/vnd.openxmlformats-officedocument.spreadsheetml.revisionLog+xml"/>
  <Override PartName="/xl/revisions/revisionLog136.xml" ContentType="application/vnd.openxmlformats-officedocument.spreadsheetml.revisionLog+xml"/>
  <Override PartName="/xl/revisions/revisionLog157.xml" ContentType="application/vnd.openxmlformats-officedocument.spreadsheetml.revisionLog+xml"/>
  <Override PartName="/xl/revisions/revisionLog178.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152.xml" ContentType="application/vnd.openxmlformats-officedocument.spreadsheetml.revisionLog+xml"/>
  <Override PartName="/xl/revisions/revisionLog173.xml" ContentType="application/vnd.openxmlformats-officedocument.spreadsheetml.revisionLog+xml"/>
  <Override PartName="/xl/revisions/revisionLog19.xml" ContentType="application/vnd.openxmlformats-officedocument.spreadsheetml.revisionLog+xml"/>
  <Override PartName="/xl/revisions/revisionLog14.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100.xml" ContentType="application/vnd.openxmlformats-officedocument.spreadsheetml.revisionLog+xml"/>
  <Override PartName="/xl/revisions/revisionLog105.xml" ContentType="application/vnd.openxmlformats-officedocument.spreadsheetml.revisionLog+xml"/>
  <Override PartName="/xl/revisions/revisionLog126.xml" ContentType="application/vnd.openxmlformats-officedocument.spreadsheetml.revisionLog+xml"/>
  <Override PartName="/xl/revisions/revisionLog147.xml" ContentType="application/vnd.openxmlformats-officedocument.spreadsheetml.revisionLog+xml"/>
  <Override PartName="/xl/revisions/revisionLog168.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98.xml" ContentType="application/vnd.openxmlformats-officedocument.spreadsheetml.revisionLog+xml"/>
  <Override PartName="/xl/revisions/revisionLog121.xml" ContentType="application/vnd.openxmlformats-officedocument.spreadsheetml.revisionLog+xml"/>
  <Override PartName="/xl/revisions/revisionLog142.xml" ContentType="application/vnd.openxmlformats-officedocument.spreadsheetml.revisionLog+xml"/>
  <Override PartName="/xl/revisions/revisionLog163.xml" ContentType="application/vnd.openxmlformats-officedocument.spreadsheetml.revisionLog+xml"/>
  <Override PartName="/xl/revisions/revisionLog184.xml" ContentType="application/vnd.openxmlformats-officedocument.spreadsheetml.revisionLog+xml"/>
  <Override PartName="/xl/revisions/revisionLog189.xml" ContentType="application/vnd.openxmlformats-officedocument.spreadsheetml.revisionLog+xml"/>
  <Override PartName="/xl/revisions/revisionLog3.xml" ContentType="application/vnd.openxmlformats-officedocument.spreadsheetml.revisionLog+xml"/>
  <Override PartName="/xl/revisions/revisionLog25.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Override PartName="/xl/revisions/revisionLog116.xml" ContentType="application/vnd.openxmlformats-officedocument.spreadsheetml.revisionLog+xml"/>
  <Override PartName="/xl/revisions/revisionLog137.xml" ContentType="application/vnd.openxmlformats-officedocument.spreadsheetml.revisionLog+xml"/>
  <Override PartName="/xl/revisions/revisionLog158.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111.xml" ContentType="application/vnd.openxmlformats-officedocument.spreadsheetml.revisionLog+xml"/>
  <Override PartName="/xl/revisions/revisionLog132.xml" ContentType="application/vnd.openxmlformats-officedocument.spreadsheetml.revisionLog+xml"/>
  <Override PartName="/xl/revisions/revisionLog153.xml" ContentType="application/vnd.openxmlformats-officedocument.spreadsheetml.revisionLog+xml"/>
  <Override PartName="/xl/revisions/revisionLog174.xml" ContentType="application/vnd.openxmlformats-officedocument.spreadsheetml.revisionLog+xml"/>
  <Override PartName="/xl/revisions/revisionLog179.xml" ContentType="application/vnd.openxmlformats-officedocument.spreadsheetml.revisionLog+xml"/>
  <Override PartName="/xl/revisions/revisionLog190.xml" ContentType="application/vnd.openxmlformats-officedocument.spreadsheetml.revisionLog+xml"/>
  <Override PartName="/xl/revisions/revisionLog15.xml" ContentType="application/vnd.openxmlformats-officedocument.spreadsheetml.revisionLog+xml"/>
  <Override PartName="/xl/revisions/revisionLog36.xml" ContentType="application/vnd.openxmlformats-officedocument.spreadsheetml.revisionLog+xml"/>
  <Override PartName="/xl/revisions/revisionLog57.xml" ContentType="application/vnd.openxmlformats-officedocument.spreadsheetml.revisionLog+xml"/>
  <Override PartName="/xl/revisions/revisionLog106.xml" ContentType="application/vnd.openxmlformats-officedocument.spreadsheetml.revisionLog+xml"/>
  <Override PartName="/xl/revisions/revisionLog127.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94.xml" ContentType="application/vnd.openxmlformats-officedocument.spreadsheetml.revisionLog+xml"/>
  <Override PartName="/xl/revisions/revisionLog99.xml" ContentType="application/vnd.openxmlformats-officedocument.spreadsheetml.revisionLog+xml"/>
  <Override PartName="/xl/revisions/revisionLog101.xml" ContentType="application/vnd.openxmlformats-officedocument.spreadsheetml.revisionLog+xml"/>
  <Override PartName="/xl/revisions/revisionLog122.xml" ContentType="application/vnd.openxmlformats-officedocument.spreadsheetml.revisionLog+xml"/>
  <Override PartName="/xl/revisions/revisionLog143.xml" ContentType="application/vnd.openxmlformats-officedocument.spreadsheetml.revisionLog+xml"/>
  <Override PartName="/xl/revisions/revisionLog148.xml" ContentType="application/vnd.openxmlformats-officedocument.spreadsheetml.revisionLog+xml"/>
  <Override PartName="/xl/revisions/revisionLog164.xml" ContentType="application/vnd.openxmlformats-officedocument.spreadsheetml.revisionLog+xml"/>
  <Override PartName="/xl/revisions/revisionLog169.xml" ContentType="application/vnd.openxmlformats-officedocument.spreadsheetml.revisionLog+xml"/>
  <Override PartName="/xl/revisions/revisionLog185.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8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040" windowHeight="9360"/>
  </bookViews>
  <sheets>
    <sheet name="на 31.12.2023" sheetId="1" r:id="rId1"/>
    <sheet name="Лист1" sheetId="2" r:id="rId2"/>
  </sheets>
  <externalReferences>
    <externalReference r:id="rId3"/>
  </externalReferences>
  <definedNames>
    <definedName name="_xlnm._FilterDatabase" localSheetId="0" hidden="1">'на 31.12.2023'!$A$6:$I$341</definedName>
    <definedName name="Z_0005951B_56A8_4F75_9731_3C8A24CD1AB5_.wvu.FilterData" localSheetId="0" hidden="1">'на 31.12.2023'!$A$6:$I$341</definedName>
    <definedName name="Z_0084E16F_DDA9_4699_9D5A_C5F7B89E6378_.wvu.FilterData" localSheetId="0" hidden="1">'на 31.12.2023'!$A$6:$I$341</definedName>
    <definedName name="Z_008BC0E1_CA24_4B86_A8FA_CB3A2AF4DB6F_.wvu.FilterData" localSheetId="0" hidden="1">'на 31.12.2023'!$A$6:$I$341</definedName>
    <definedName name="Z_00CB886B_451A_494B_A78E_BAA539CB2AE2_.wvu.FilterData" localSheetId="0" hidden="1">'на 31.12.2023'!$A$6:$I$341</definedName>
    <definedName name="Z_00EBC834_CC04_4600_ADF0_5EC4AEDA5595_.wvu.FilterData" localSheetId="0" hidden="1">'на 31.12.2023'!$A$6:$I$341</definedName>
    <definedName name="Z_01613E68_6B78_4CC0_9C3D_60683185C182_.wvu.FilterData" localSheetId="0" hidden="1">'на 31.12.2023'!$A$6:$I$341</definedName>
    <definedName name="Z_016B8DB4_4701_424D_9D7E_986366EF2C2F_.wvu.FilterData" localSheetId="0" hidden="1">'на 31.12.2023'!$A$6:$I$341</definedName>
    <definedName name="Z_018C80D1_B155_44CE_9AD9_515FC8948A83_.wvu.FilterData" localSheetId="0" hidden="1">'на 31.12.2023'!$A$6:$I$341</definedName>
    <definedName name="Z_01D4DC8C_5FD8_4E22_9898_A6D2EE840F42_.wvu.FilterData" localSheetId="0" hidden="1">'на 31.12.2023'!$A$6:$I$341</definedName>
    <definedName name="Z_01DB101B_35C5_44A0_9F3E_BCD72FD5CBB2_.wvu.FilterData" localSheetId="0" hidden="1">'на 31.12.2023'!$A$6:$I$341</definedName>
    <definedName name="Z_02102EEE_2287_4468_A4A7_52D50729EDDD_.wvu.FilterData" localSheetId="0" hidden="1">'на 31.12.2023'!$A$6:$I$341</definedName>
    <definedName name="Z_0217F586_7BE2_4803_B88F_1646729DF76E_.wvu.FilterData" localSheetId="0" hidden="1">'на 31.12.2023'!$A$6:$I$341</definedName>
    <definedName name="Z_021A415B_1955_40BC_AFAE_4CA0EAA943C8_.wvu.FilterData" localSheetId="0" hidden="1">'на 31.12.2023'!$A$6:$I$341</definedName>
    <definedName name="Z_021AD043_A592_41CC_8D70_4A5E3DED823A_.wvu.FilterData" localSheetId="0" hidden="1">'на 31.12.2023'!$A$6:$I$341</definedName>
    <definedName name="Z_02CA0CE5_3727_4238_BAB8_2EB1D6D88032_.wvu.FilterData" localSheetId="0" hidden="1">'на 31.12.2023'!$A$6:$I$341</definedName>
    <definedName name="Z_02D2F435_66DA_468E_987B_F2AECDDD4E3B_.wvu.FilterData" localSheetId="0" hidden="1">'на 31.12.2023'!$A$6:$I$341</definedName>
    <definedName name="Z_032DDD1D_7C32_4E80_928D_C908C764BB01_.wvu.Cols" localSheetId="0" hidden="1">'на 31.12.2023'!$J:$K</definedName>
    <definedName name="Z_032DDD1D_7C32_4E80_928D_C908C764BB01_.wvu.FilterData" localSheetId="0" hidden="1">'на 31.12.2023'!$A$6:$I$341</definedName>
    <definedName name="Z_032DDD1D_7C32_4E80_928D_C908C764BB01_.wvu.PrintArea" localSheetId="0" hidden="1">'на 31.12.2023'!$A$1:$I$109</definedName>
    <definedName name="Z_032DDD1D_7C32_4E80_928D_C908C764BB01_.wvu.PrintTitles" localSheetId="0" hidden="1">'на 31.12.2023'!$4:$7</definedName>
    <definedName name="Z_032DDD1D_7C32_4E80_928D_C908C764BB01_.wvu.Rows" localSheetId="0" hidden="1">'на 31.12.2023'!$98:$98</definedName>
    <definedName name="Z_036F0B1A_A4C3_4ACE_90F0_C92FA4824CCC_.wvu.FilterData" localSheetId="0" hidden="1">'на 31.12.2023'!$A$6:$I$341</definedName>
    <definedName name="Z_03CDA04C_F398_48E4_A959_14B521751FAE_.wvu.FilterData" localSheetId="0" hidden="1">'на 31.12.2023'!$A$6:$I$341</definedName>
    <definedName name="Z_03CE4E6D_AA11_4BB9_B07A_EF26A768B26B_.wvu.FilterData" localSheetId="0" hidden="1">'на 31.12.2023'!$A$6:$I$341</definedName>
    <definedName name="Z_040F7A53_882C_426B_A971_3BA4E7F819F6_.wvu.FilterData" localSheetId="0" hidden="1">'на 31.12.2023'!$A$6:$G$62</definedName>
    <definedName name="Z_041557F5_3257_416A_8401_99DEC5D0D1B5_.wvu.FilterData" localSheetId="0" hidden="1">'на 31.12.2023'!$A$6:$I$341</definedName>
    <definedName name="Z_049683C7_96B1_4669_9E7D_B122832354BD_.wvu.FilterData" localSheetId="0" hidden="1">'на 31.12.2023'!$A$6:$I$341</definedName>
    <definedName name="Z_04A44F1D_59BA_46AD_AB8B_867650078049_.wvu.FilterData" localSheetId="0" hidden="1">'на 31.12.2023'!$A$6:$I$341</definedName>
    <definedName name="Z_04FC9684_94C8_402A_A954_8718D8E46D16_.wvu.FilterData" localSheetId="0" hidden="1">'на 31.12.2023'!$A$6:$I$341</definedName>
    <definedName name="Z_05132324_2347_4886_ACC0_B2417CD7A8E0_.wvu.FilterData" localSheetId="0" hidden="1">'на 31.12.2023'!$A$6:$I$341</definedName>
    <definedName name="Z_0532A635_1AF2_4682_942B_C6CE3C16F8D7_.wvu.FilterData" localSheetId="0" hidden="1">'на 31.12.2023'!$A$6:$I$341</definedName>
    <definedName name="Z_056CFCF2_1D67_47C0_BE8C_D1F7ABB1120B_.wvu.FilterData" localSheetId="0" hidden="1">'на 31.12.2023'!$A$6:$I$341</definedName>
    <definedName name="Z_05716ABD_418C_4DA4_AC8A_C2D9BFCD057A_.wvu.FilterData" localSheetId="0" hidden="1">'на 31.12.2023'!$A$6:$I$341</definedName>
    <definedName name="Z_05917B93_2768_415F_AFD9_F6B5D0EF275E_.wvu.FilterData" localSheetId="0" hidden="1">'на 31.12.2023'!$A$6:$I$341</definedName>
    <definedName name="Z_05A453BF_F037_4451_82BE_9DA37719BFA5_.wvu.FilterData" localSheetId="0" hidden="1">'на 31.12.2023'!$A$6:$I$341</definedName>
    <definedName name="Z_05C1E2BB_B583_44DD_A8AC_FBF87A053735_.wvu.FilterData" localSheetId="0" hidden="1">'на 31.12.2023'!$A$6:$G$62</definedName>
    <definedName name="Z_05C9DD0B_EBEE_40E7_A642_8B2CDCC810BA_.wvu.FilterData" localSheetId="0" hidden="1">'на 31.12.2023'!$A$6:$G$62</definedName>
    <definedName name="Z_06134871_716F_4992_860F_36C7E07B4EF7_.wvu.FilterData" localSheetId="0" hidden="1">'на 31.12.2023'!$A$6:$I$341</definedName>
    <definedName name="Z_0623BA59_06E0_47C4_A9E0_EFF8949456C2_.wvu.FilterData" localSheetId="0" hidden="1">'на 31.12.2023'!$A$6:$G$62</definedName>
    <definedName name="Z_0644E522_2545_474C_824A_2ED6C2798897_.wvu.FilterData" localSheetId="0" hidden="1">'на 31.12.2023'!$A$6:$I$341</definedName>
    <definedName name="Z_064B2F74_59A6_435C_9504_ED84D272F576_.wvu.FilterData" localSheetId="0" hidden="1">'на 31.12.2023'!$A$6:$I$341</definedName>
    <definedName name="Z_064B5A1E_A42B_4485_93B8_B6DA090B161C_.wvu.FilterData" localSheetId="0" hidden="1">'на 31.12.2023'!$A$6:$I$341</definedName>
    <definedName name="Z_068F4DFA_CDD6_4272_99ED_988D34FA7BC4_.wvu.FilterData" localSheetId="0" hidden="1">'на 31.12.2023'!$A$6:$I$341</definedName>
    <definedName name="Z_06CAE47A_6EDD_4FE2_8E3A_333266247E42_.wvu.FilterData" localSheetId="0" hidden="1">'на 31.12.2023'!$A$6:$I$341</definedName>
    <definedName name="Z_06E8A760_77DE_44B7_B51E_7A5411604938_.wvu.FilterData" localSheetId="0" hidden="1">'на 31.12.2023'!$A$6:$I$341</definedName>
    <definedName name="Z_06ECB70F_782C_4925_AAED_43BDE49D6216_.wvu.FilterData" localSheetId="0" hidden="1">'на 31.12.2023'!$A$6:$I$341</definedName>
    <definedName name="Z_0704F8E6_D2AC_4B4B_8C49_5FF3CC18FB70_.wvu.FilterData" localSheetId="0" hidden="1">'на 31.12.2023'!$A$6:$I$341</definedName>
    <definedName name="Z_071188D9_4773_41E2_8227_482316F94E22_.wvu.FilterData" localSheetId="0" hidden="1">'на 31.12.2023'!$A$6:$I$341</definedName>
    <definedName name="Z_075B2438_128B_4EA2_B711_AEE30618C30D_.wvu.FilterData" localSheetId="0" hidden="1">'на 31.12.2023'!$A$6:$I$341</definedName>
    <definedName name="Z_076157D9_97A7_4D47_8780_D3B408E54324_.wvu.FilterData" localSheetId="0" hidden="1">'на 31.12.2023'!$A$6:$I$341</definedName>
    <definedName name="Z_079216EF_F396_45DE_93AA_DF26C49F532F_.wvu.FilterData" localSheetId="0" hidden="1">'на 31.12.2023'!$A$6:$G$62</definedName>
    <definedName name="Z_0796BB39_B763_4CFE_9C89_197614BDD8D2_.wvu.FilterData" localSheetId="0" hidden="1">'на 31.12.2023'!$A$6:$I$341</definedName>
    <definedName name="Z_07A4B19E_A8E0_4DE7_95D7_C84B888D3FDE_.wvu.FilterData" localSheetId="0" hidden="1">'на 31.12.2023'!$A$6:$I$341</definedName>
    <definedName name="Z_07CCE65F_D7A3_4D1C_9716_C5B8B9A42F6C_.wvu.FilterData" localSheetId="0" hidden="1">'на 31.12.2023'!$A$6:$I$341</definedName>
    <definedName name="Z_07F35A7A_3C2A_4ACB_A4AC_24896357050C_.wvu.FilterData" localSheetId="0" hidden="1">'на 31.12.2023'!$A$6:$I$341</definedName>
    <definedName name="Z_081D092E_BCFD_434D_99DD_F262EBF81A7D_.wvu.FilterData" localSheetId="0" hidden="1">'на 31.12.2023'!$A$6:$G$62</definedName>
    <definedName name="Z_081D1E71_FAB1_490F_8347_4363E467A6B8_.wvu.FilterData" localSheetId="0" hidden="1">'на 31.12.2023'!$A$6:$I$341</definedName>
    <definedName name="Z_087A5F39_BB99_44E2_988C_BE702BB1218A_.wvu.FilterData" localSheetId="0" hidden="1">'на 31.12.2023'!$A$6:$I$341</definedName>
    <definedName name="Z_087D3E4D_09AE_4948_835E_F42AAF45EC81_.wvu.FilterData" localSheetId="0" hidden="1">'на 31.12.2023'!$A$6:$I$341</definedName>
    <definedName name="Z_090A7C2D_CAE4_4C3E_951C_E39FB2B20255_.wvu.FilterData" localSheetId="0" hidden="1">'на 31.12.2023'!$A$6:$I$341</definedName>
    <definedName name="Z_090B52D0_64AD_49BA_9659_1C2B71248471_.wvu.FilterData" localSheetId="0" hidden="1">'на 31.12.2023'!$A$6:$I$341</definedName>
    <definedName name="Z_091FE98F_2A3F_496F_927E_914C3E410046_.wvu.FilterData" localSheetId="0" hidden="1">'на 31.12.2023'!$A$6:$I$341</definedName>
    <definedName name="Z_09234BB6_A2CF_4DE4_AE59_5C70DAD529E7_.wvu.FilterData" localSheetId="0" hidden="1">'на 31.12.2023'!$A$6:$I$341</definedName>
    <definedName name="Z_092DEFE0_87C3_47A7_9BA2_494EEBEFECEF_.wvu.FilterData" localSheetId="0" hidden="1">'на 31.12.2023'!$A$6:$I$341</definedName>
    <definedName name="Z_094B4134_1EAA_4AE3_8904_2CA55A37A0CD_.wvu.FilterData" localSheetId="0" hidden="1">'на 31.12.2023'!$A$6:$I$341</definedName>
    <definedName name="Z_0956497A_026E_4ED8_A2B8_BEBAC1B93CEA_.wvu.FilterData" localSheetId="0" hidden="1">'на 31.12.2023'!$A$6:$I$341</definedName>
    <definedName name="Z_09665491_2447_4ACE_847B_4452B60F2DF2_.wvu.FilterData" localSheetId="0" hidden="1">'на 31.12.2023'!$A$6:$I$341</definedName>
    <definedName name="Z_09EDEF91_2CA5_4F56_B67B_9D290C461670_.wvu.FilterData" localSheetId="0" hidden="1">'на 31.12.2023'!$A$6:$G$62</definedName>
    <definedName name="Z_09F9F792_37D5_476B_BEEE_67E9106F48F0_.wvu.FilterData" localSheetId="0" hidden="1">'на 31.12.2023'!$A$6:$I$341</definedName>
    <definedName name="Z_0A10B2C2_8811_4514_A02D_EDC7436B6D07_.wvu.FilterData" localSheetId="0" hidden="1">'на 31.12.2023'!$A$6:$I$341</definedName>
    <definedName name="Z_0A3E48A1_21BA_4054_9BE2_191CBE14D49F_.wvu.FilterData" localSheetId="0" hidden="1">'на 31.12.2023'!$A$6:$I$341</definedName>
    <definedName name="Z_0AA70BDA_573F_4BEC_A548_CA5C4475BFE7_.wvu.FilterData" localSheetId="0" hidden="1">'на 31.12.2023'!$A$6:$I$341</definedName>
    <definedName name="Z_0AC3FA68_E0C8_4657_AD81_AF6345EA501C_.wvu.FilterData" localSheetId="0" hidden="1">'на 31.12.2023'!$A$6:$G$62</definedName>
    <definedName name="Z_0AEF6EAE_E674_439C_ACB4_993FFB7F3E0A_.wvu.FilterData" localSheetId="0" hidden="1">'на 31.12.2023'!$A$6:$I$341</definedName>
    <definedName name="Z_0B579593_C56D_4394_91C1_F024BBE56EB1_.wvu.FilterData" localSheetId="0" hidden="1">'на 31.12.2023'!$A$6:$G$62</definedName>
    <definedName name="Z_0B938491_213D_4D28_A387_A6AFD28F0D9C_.wvu.FilterData" localSheetId="0" hidden="1">'на 31.12.2023'!$A$6:$I$341</definedName>
    <definedName name="Z_0BC4F378_D6F5_4B5F_9DB6_20E9B46F136D_.wvu.FilterData" localSheetId="0" hidden="1">'на 31.12.2023'!$A$6:$I$341</definedName>
    <definedName name="Z_0BC55D76_817D_4871_ADFD_780685E85798_.wvu.FilterData" localSheetId="0" hidden="1">'на 31.12.2023'!$A$6:$I$341</definedName>
    <definedName name="Z_0C6B39CB_8BE2_4437_B7EF_2B863FB64A7A_.wvu.FilterData" localSheetId="0" hidden="1">'на 31.12.2023'!$A$6:$G$62</definedName>
    <definedName name="Z_0C80C604_218C_428E_8C68_64D1AFDB22E0_.wvu.FilterData" localSheetId="0" hidden="1">'на 31.12.2023'!$A$6:$I$341</definedName>
    <definedName name="Z_0C8103A0_F84B_4295_B989_01191C993EC8_.wvu.FilterData" localSheetId="0" hidden="1">'на 31.12.2023'!$A$6:$I$341</definedName>
    <definedName name="Z_0C81132D_0EFB_424B_A2C0_D694846C9416_.wvu.FilterData" localSheetId="0" hidden="1">'на 31.12.2023'!$A$6:$I$341</definedName>
    <definedName name="Z_0C8C20D3_1DCE_4FE1_95B1_F35D8D398254_.wvu.FilterData" localSheetId="0" hidden="1">'на 31.12.2023'!$A$6:$G$62</definedName>
    <definedName name="Z_0CC48B05_D738_4589_9F69_B44D9887E2C7_.wvu.FilterData" localSheetId="0" hidden="1">'на 31.12.2023'!$A$6:$I$341</definedName>
    <definedName name="Z_0CC9441C_88E9_46D0_951D_A49C84EDA8CE_.wvu.FilterData" localSheetId="0" hidden="1">'на 31.12.2023'!$A$6:$I$341</definedName>
    <definedName name="Z_0CCCFAED_79CE_4449_BC23_D60C794B65C2_.wvu.FilterData" localSheetId="0" hidden="1">'на 31.12.2023'!$A$6:$I$341</definedName>
    <definedName name="Z_0CCCFAED_79CE_4449_BC23_D60C794B65C2_.wvu.PrintArea" localSheetId="0" hidden="1">'на 31.12.2023'!$A$1:$I$109</definedName>
    <definedName name="Z_0CCCFAED_79CE_4449_BC23_D60C794B65C2_.wvu.PrintTitles" localSheetId="0" hidden="1">'на 31.12.2023'!$4:$7</definedName>
    <definedName name="Z_0CF3E93E_60F6_45C8_AD33_C2CE08831546_.wvu.FilterData" localSheetId="0" hidden="1">'на 31.12.2023'!$A$6:$G$62</definedName>
    <definedName name="Z_0D69C398_7947_4D78_B1FE_A2A25AB79E10_.wvu.FilterData" localSheetId="0" hidden="1">'на 31.12.2023'!$A$6:$I$341</definedName>
    <definedName name="Z_0D7F5190_D20E_42FD_AD77_53CB309C7272_.wvu.FilterData" localSheetId="0" hidden="1">'на 31.12.2023'!$A$6:$G$62</definedName>
    <definedName name="Z_0DBB7EB7_A885_4D4A_A4F3_1AB3A0FE5EB1_.wvu.FilterData" localSheetId="0" hidden="1">'на 31.12.2023'!$A$6:$I$341</definedName>
    <definedName name="Z_0DCD8004_2074_46A6_A140_FA71CB3514EB_.wvu.FilterData" localSheetId="0" hidden="1">'на 31.12.2023'!$A$6:$I$341</definedName>
    <definedName name="Z_0DCFEE9B_8A50_4239_995F_2F355FA49775_.wvu.FilterData" localSheetId="0" hidden="1">'на 31.12.2023'!$A$6:$I$341</definedName>
    <definedName name="Z_0E1EE7C4_535F_48D8_9D3B_6BBF2B693A19_.wvu.FilterData" localSheetId="0" hidden="1">'на 31.12.2023'!$A$6:$I$341</definedName>
    <definedName name="Z_0E67843B_6B59_48DA_8F29_8BAD133298E1_.wvu.FilterData" localSheetId="0" hidden="1">'на 31.12.2023'!$A$6:$I$341</definedName>
    <definedName name="Z_0E6786D8_AC3A_48D5_9AD7_4E7485DB6D9C_.wvu.FilterData" localSheetId="0" hidden="1">'на 31.12.2023'!$A$6:$G$62</definedName>
    <definedName name="Z_0E6CC89F_3B93_4F1D_B2EC_717A1F1053E5_.wvu.FilterData" localSheetId="0" hidden="1">'на 31.12.2023'!$A$6:$I$341</definedName>
    <definedName name="Z_0EBA5D20_532C_4466_B173_EB77531A7F20_.wvu.FilterData" localSheetId="0" hidden="1">'на 31.12.2023'!$A$6:$I$341</definedName>
    <definedName name="Z_0EBE1707_975C_4649_91D3_2E9B46A60B44_.wvu.FilterData" localSheetId="0" hidden="1">'на 31.12.2023'!$A$6:$I$341</definedName>
    <definedName name="Z_0F062473_6C06_4BF1_910A_662B1A72B605_.wvu.FilterData" localSheetId="0" hidden="1">'на 31.12.2023'!$A$6:$I$341</definedName>
    <definedName name="Z_0F28A21C_8BE4_46B7_AF17_DEFAA31BFC8A_.wvu.FilterData" localSheetId="0" hidden="1">'на 31.12.2023'!$A$6:$I$341</definedName>
    <definedName name="Z_0F2F6E45_C10D_40A0_A69F_1F4D86686BBB_.wvu.FilterData" localSheetId="0" hidden="1">'на 31.12.2023'!$A$6:$I$341</definedName>
    <definedName name="Z_0FECF66E_A3F4_4FDA_9772_9E33BF2FB660_.wvu.FilterData" localSheetId="0" hidden="1">'на 31.12.2023'!$A$6:$I$341</definedName>
    <definedName name="Z_101FC8DD_6A10_4029_AD34_21DB4CDC5FDB_.wvu.FilterData" localSheetId="0" hidden="1">'на 31.12.2023'!$A$6:$I$341</definedName>
    <definedName name="Z_10265054_777F_4ACD_9E80_3751E622A050_.wvu.FilterData" localSheetId="0" hidden="1">'на 31.12.2023'!$A$6:$I$341</definedName>
    <definedName name="Z_10372EC3_3966_4BDA_9F48_B7D63EE0E174_.wvu.FilterData" localSheetId="0" hidden="1">'на 31.12.2023'!$A$6:$I$341</definedName>
    <definedName name="Z_105D23B5_3830_4B2C_A4D4_FBFBD3BEFB9C_.wvu.FilterData" localSheetId="0" hidden="1">'на 31.12.2023'!$A$6:$G$62</definedName>
    <definedName name="Z_10BB35C8_B108_4263_B85A_266021A6A7DD_.wvu.FilterData" localSheetId="0" hidden="1">'на 31.12.2023'!$A$6:$I$341</definedName>
    <definedName name="Z_110D7079_48E3_40C4_813B_26CCA4E794BF_.wvu.FilterData" localSheetId="0" hidden="1">'на 31.12.2023'!$A$6:$I$341</definedName>
    <definedName name="Z_113A0779_204C_451B_8401_73E507046130_.wvu.FilterData" localSheetId="0" hidden="1">'на 31.12.2023'!$A$6:$I$341</definedName>
    <definedName name="Z_119EECA6_2DA1_40F6_BD98_65D18CFC0359_.wvu.FilterData" localSheetId="0" hidden="1">'на 31.12.2023'!$A$6:$I$341</definedName>
    <definedName name="Z_11B0FA8E_E0BF_44A4_A141_D0892BF4BA78_.wvu.FilterData" localSheetId="0" hidden="1">'на 31.12.2023'!$A$6:$I$341</definedName>
    <definedName name="Z_11DB2F46_E41B_4E33_8BC5_70370AE2E289_.wvu.FilterData" localSheetId="0" hidden="1">'на 31.12.2023'!$A$6:$I$341</definedName>
    <definedName name="Z_11EBBD1F_0821_4763_A781_80F95B559C64_.wvu.FilterData" localSheetId="0" hidden="1">'на 31.12.2023'!$A$6:$I$341</definedName>
    <definedName name="Z_12397037_6208_4B36_BC95_11438284A9DE_.wvu.FilterData" localSheetId="0" hidden="1">'на 31.12.2023'!$A$6:$G$62</definedName>
    <definedName name="Z_125B4190_A94D_4854_BDDA_AFD6D4F98A84_.wvu.FilterData" localSheetId="0" hidden="1">'на 31.12.2023'!$A$6:$I$341</definedName>
    <definedName name="Z_12C2408D_275D_4295_8823_146036CCAF72_.wvu.FilterData" localSheetId="0" hidden="1">'на 31.12.2023'!$A$6:$I$341</definedName>
    <definedName name="Z_130C16AD_E930_4810_BDF0_A6DD3A87B8D5_.wvu.FilterData" localSheetId="0" hidden="1">'на 31.12.2023'!$A$6:$I$341</definedName>
    <definedName name="Z_1315266B_953C_4E7F_B538_74B6DF400647_.wvu.FilterData" localSheetId="0" hidden="1">'на 31.12.2023'!$A$6:$G$62</definedName>
    <definedName name="Z_132984D2_035C_4C6F_8087_28C1188A76E6_.wvu.FilterData" localSheetId="0" hidden="1">'на 31.12.2023'!$A$6:$I$341</definedName>
    <definedName name="Z_13A75724_7658_4A80_9239_F37E0BC75B64_.wvu.FilterData" localSheetId="0" hidden="1">'на 31.12.2023'!$A$6:$I$341</definedName>
    <definedName name="Z_13BE7114_35DF_4699_8779_61985C68F6C3_.wvu.FilterData" localSheetId="0" hidden="1">'на 31.12.2023'!$A$6:$I$341</definedName>
    <definedName name="Z_13BE7114_35DF_4699_8779_61985C68F6C3_.wvu.PrintTitles" localSheetId="0" hidden="1">'на 31.12.2023'!$4:$7</definedName>
    <definedName name="Z_13E7ADA2_058C_4412_9AEA_31547694DD5C_.wvu.FilterData" localSheetId="0" hidden="1">'на 31.12.2023'!$A$6:$G$62</definedName>
    <definedName name="Z_1413B890_05A7_4559_8996_4E4407E7504B_.wvu.FilterData" localSheetId="0" hidden="1">'на 31.12.2023'!$A$6:$I$341</definedName>
    <definedName name="Z_1441516B_CC6A_40BC_80C3_4D12B77EAFC8_.wvu.FilterData" localSheetId="0" hidden="1">'на 31.12.2023'!$A$6:$I$341</definedName>
    <definedName name="Z_1474826F_81A7_45CE_9E32_539008BC6006_.wvu.FilterData" localSheetId="0" hidden="1">'на 31.12.2023'!$A$6:$I$341</definedName>
    <definedName name="Z_148D8FAA_3DC1_4430_9D42_1AFD9B8B331B_.wvu.FilterData" localSheetId="0" hidden="1">'на 31.12.2023'!$A$6:$I$341</definedName>
    <definedName name="Z_14901D06_6751_467D_A640_08BD51FC6A24_.wvu.FilterData" localSheetId="0" hidden="1">'на 31.12.2023'!$A$6:$I$341</definedName>
    <definedName name="Z_1539101F_31E9_4994_A34D_436B2BB1B73C_.wvu.FilterData" localSheetId="0" hidden="1">'на 31.12.2023'!$A$6:$I$341</definedName>
    <definedName name="Z_158130B9_9537_4E7D_AC4C_ED389C9B13A6_.wvu.FilterData" localSheetId="0" hidden="1">'на 31.12.2023'!$A$6:$I$341</definedName>
    <definedName name="Z_15AF9AFF_36E4_41C3_A9EA_A83C0A87FA00_.wvu.FilterData" localSheetId="0" hidden="1">'на 31.12.2023'!$A$6:$I$341</definedName>
    <definedName name="Z_15CD0F04_96A7_4C1A_9686_EA412C619A5C_.wvu.FilterData" localSheetId="0" hidden="1">'на 31.12.2023'!$A$6:$I$341</definedName>
    <definedName name="Z_1611C1BA_C4E2_40AE_8F45_3BEDE164E518_.wvu.FilterData" localSheetId="0" hidden="1">'на 31.12.2023'!$A$6:$I$341</definedName>
    <definedName name="Z_162671BE_0E1B_493C_8A3F_EDDD642876AD_.wvu.FilterData" localSheetId="0" hidden="1">'на 31.12.2023'!$A$6:$I$341</definedName>
    <definedName name="Z_163906CF_EA2A_4440_9702_9CD7830C248A_.wvu.FilterData" localSheetId="0" hidden="1">'на 31.12.2023'!$A$6:$I$341</definedName>
    <definedName name="Z_16533C21_4A9A_450C_8A94_553B88C3A9CF_.wvu.FilterData" localSheetId="0" hidden="1">'на 31.12.2023'!$A$6:$G$62</definedName>
    <definedName name="Z_1682CF4C_6BE2_4E45_A613_382D117E51BF_.wvu.FilterData" localSheetId="0" hidden="1">'на 31.12.2023'!$A$6:$I$341</definedName>
    <definedName name="Z_168FD5D4_D13B_47B9_8E56_61C627E3620F_.wvu.FilterData" localSheetId="0" hidden="1">'на 31.12.2023'!$A$6:$G$62</definedName>
    <definedName name="Z_169B516E_654F_469D_A8A0_69AB59FA498D_.wvu.FilterData" localSheetId="0" hidden="1">'на 31.12.2023'!$A$6:$I$341</definedName>
    <definedName name="Z_176FBEC7_B2AF_4702_A894_382F81F9ECF6_.wvu.FilterData" localSheetId="0" hidden="1">'на 31.12.2023'!$A$6:$G$62</definedName>
    <definedName name="Z_177691EC_944E_4BE9_8C92_DC07F27177A3_.wvu.FilterData" localSheetId="0" hidden="1">'на 31.12.2023'!$A$6:$I$341</definedName>
    <definedName name="Z_17AC66D0_E8BD_44BA_92AB_131AEC3E5A62_.wvu.FilterData" localSheetId="0" hidden="1">'на 31.12.2023'!$A$6:$I$341</definedName>
    <definedName name="Z_17AEC02B_67B1_483A_97D2_C1C6DFD21518_.wvu.FilterData" localSheetId="0" hidden="1">'на 31.12.2023'!$A$6:$I$341</definedName>
    <definedName name="Z_17BA477C_0C1C_4A41_8F0D_A63D84820EE6_.wvu.FilterData" localSheetId="0" hidden="1">'на 31.12.2023'!$A$6:$I$341</definedName>
    <definedName name="Z_17DB7260_EAFC_4D28_A183_E3FC0679E6B9_.wvu.FilterData" localSheetId="0" hidden="1">'на 31.12.2023'!$A$6:$I$341</definedName>
    <definedName name="Z_17EDCFFE_9BB3_4CD0_B5F4_42C50CD4172C_.wvu.FilterData" localSheetId="0" hidden="1">'на 31.12.2023'!$A$6:$I$341</definedName>
    <definedName name="Z_17FA1298_51B0_402B_A5BE_EDF4B8CE30A3_.wvu.FilterData" localSheetId="0" hidden="1">'на 31.12.2023'!$A$6:$I$341</definedName>
    <definedName name="Z_1829BD3C_60B0_4087_A867_C79E2FA74171_.wvu.FilterData" localSheetId="0" hidden="1">'на 31.12.2023'!$A$6:$I$341</definedName>
    <definedName name="Z_1902C2E4_C521_44EB_B934_0EBD6E871DD8_.wvu.FilterData" localSheetId="0" hidden="1">'на 31.12.2023'!$A$6:$I$341</definedName>
    <definedName name="Z_191D2631_8F19_4FC0_96A1_F397D331A068_.wvu.FilterData" localSheetId="0" hidden="1">'на 31.12.2023'!$A$6:$I$341</definedName>
    <definedName name="Z_1922598D_45C0_4DFB_A9E9_4D22AFD5603E_.wvu.FilterData" localSheetId="0" hidden="1">'на 31.12.2023'!$A$6:$I$341</definedName>
    <definedName name="Z_19497421_00C1_4657_A11B_18FB2BAAE62A_.wvu.FilterData" localSheetId="0" hidden="1">'на 31.12.2023'!$A$6:$I$341</definedName>
    <definedName name="Z_19510E6E_7565_4AC2_BCB4_A345501456B6_.wvu.FilterData" localSheetId="0" hidden="1">'на 31.12.2023'!$A$6:$G$62</definedName>
    <definedName name="Z_196632C6_99FC_4BC5_B189_10CF2045DEC3_.wvu.FilterData" localSheetId="0" hidden="1">'на 31.12.2023'!$A$6:$I$341</definedName>
    <definedName name="Z_197DC433_2311_4239_A28E_8D90CD4AEB73_.wvu.FilterData" localSheetId="0" hidden="1">'на 31.12.2023'!$A$6:$I$341</definedName>
    <definedName name="Z_19944AB6_3B70_4B1C_8696_B2E3AC2ED125_.wvu.FilterData" localSheetId="0" hidden="1">'на 31.12.2023'!$A$6:$I$341</definedName>
    <definedName name="Z_19A4AADC_FDEE_45BB_8FEE_0F5508EFB8E2_.wvu.FilterData" localSheetId="0" hidden="1">'на 31.12.2023'!$A$6:$I$341</definedName>
    <definedName name="Z_19B34FC3_E683_4280_90EE_7791220AE682_.wvu.FilterData" localSheetId="0" hidden="1">'на 31.12.2023'!$A$6:$I$341</definedName>
    <definedName name="Z_19DCCED4_CBF7_4FB7_81CC_89BDBD3B7059_.wvu.FilterData" localSheetId="0" hidden="1">'на 31.12.2023'!$A$6:$I$341</definedName>
    <definedName name="Z_19E5B318_3123_4687_A10B_72F3BDA9A599_.wvu.FilterData" localSheetId="0" hidden="1">'на 31.12.2023'!$A$6:$I$341</definedName>
    <definedName name="Z_1A049C7C_CD0A_4889_B39E_1914732262E3_.wvu.FilterData" localSheetId="0" hidden="1">'на 31.12.2023'!$A$6:$I$341</definedName>
    <definedName name="Z_1A0E2C33_0E3A_41AC_8CDC_1A9C8CD0216A_.wvu.FilterData" localSheetId="0" hidden="1">'на 31.12.2023'!$A$6:$I$341</definedName>
    <definedName name="Z_1A308FD8_4F2E_4C59_AD5E_DF8ECA438CAC_.wvu.FilterData" localSheetId="0" hidden="1">'на 31.12.2023'!$A$6:$I$341</definedName>
    <definedName name="Z_1A4CC36B_D4B3_43D1_9FD1_212107C88FAC_.wvu.FilterData" localSheetId="0" hidden="1">'на 31.12.2023'!$A$6:$I$341</definedName>
    <definedName name="Z_1ADD4354_436F_41C7_AFD6_B73FA2D9BC20_.wvu.FilterData" localSheetId="0" hidden="1">'на 31.12.2023'!$A$6:$I$341</definedName>
    <definedName name="Z_1AEFB227_48D5_4A3C_9D86_179BA9D72048_.wvu.FilterData" localSheetId="0" hidden="1">'на 31.12.2023'!$A$6:$I$341</definedName>
    <definedName name="Z_1AFCAE36_6F52_4F92_B134_D70D6576DA9A_.wvu.FilterData" localSheetId="0" hidden="1">'на 31.12.2023'!$A$6:$I$341</definedName>
    <definedName name="Z_1B413C41_F5DB_4793_803B_D278F6A0BE2C_.wvu.FilterData" localSheetId="0" hidden="1">'на 31.12.2023'!$A$6:$I$341</definedName>
    <definedName name="Z_1B5E2235_6128_483E_AF3A_F84F0D82D8A0_.wvu.FilterData" localSheetId="0" hidden="1">'на 31.12.2023'!$A$6:$I$341</definedName>
    <definedName name="Z_1B80EB95_48AD_46BC_914F_AA2A68F92D1A_.wvu.FilterData" localSheetId="0" hidden="1">'на 31.12.2023'!$A$6:$I$341</definedName>
    <definedName name="Z_1B8C6F5C_EC4F_486C_AF4D_99955B8438D7_.wvu.FilterData" localSheetId="0" hidden="1">'на 31.12.2023'!$A$6:$I$341</definedName>
    <definedName name="Z_1B943BCB_9609_428B_963E_E25F01748D7C_.wvu.FilterData" localSheetId="0" hidden="1">'на 31.12.2023'!$A$6:$I$341</definedName>
    <definedName name="Z_1BA0A829_1467_4894_A294_9BFD1EA8F94D_.wvu.FilterData" localSheetId="0" hidden="1">'на 31.12.2023'!$A$6:$I$341</definedName>
    <definedName name="Z_1BC5AC1B_93B8_44CC_B79C_CB101A6186A9_.wvu.FilterData" localSheetId="0" hidden="1">'на 31.12.2023'!$A$6:$I$341</definedName>
    <definedName name="Z_1C384A54_E3F0_4C1E_862E_6CD9154B364F_.wvu.FilterData" localSheetId="0" hidden="1">'на 31.12.2023'!$A$6:$I$341</definedName>
    <definedName name="Z_1C3DA4EF_3676_4683_84F0_1C41D26FFC16_.wvu.FilterData" localSheetId="0" hidden="1">'на 31.12.2023'!$A$6:$I$341</definedName>
    <definedName name="Z_1C3DF549_BEC3_47F7_8F0B_A96D42597ECF_.wvu.FilterData" localSheetId="0" hidden="1">'на 31.12.2023'!$A$6:$G$62</definedName>
    <definedName name="Z_1C4A962B_AB18_49EF_B88F_C5825F765AAE_.wvu.FilterData" localSheetId="0" hidden="1">'на 31.12.2023'!$A$6:$I$341</definedName>
    <definedName name="Z_1C681B2A_8932_44D9_BF50_EA5DBCC10436_.wvu.FilterData" localSheetId="0" hidden="1">'на 31.12.2023'!$A$6:$G$62</definedName>
    <definedName name="Z_1C77266E_9208_404B_B50C_CCD462042A77_.wvu.FilterData" localSheetId="0" hidden="1">'на 31.12.2023'!$A$6:$I$341</definedName>
    <definedName name="Z_1C918CF2_A1A0_42B1_9F3A_00134A373FC3_.wvu.FilterData" localSheetId="0" hidden="1">'на 31.12.2023'!$A$6:$I$341</definedName>
    <definedName name="Z_1CB0764B_554D_4C09_98DC_8DED9FC27F03_.wvu.FilterData" localSheetId="0" hidden="1">'на 31.12.2023'!$A$6:$I$341</definedName>
    <definedName name="Z_1CB0CE3F_75F2_462B_8FE5_E94B0D7D6C1F_.wvu.FilterData" localSheetId="0" hidden="1">'на 31.12.2023'!$A$6:$I$341</definedName>
    <definedName name="Z_1CB5C523_AFA5_43A8_9C28_9F12CFE5BE65_.wvu.FilterData" localSheetId="0" hidden="1">'на 31.12.2023'!$A$6:$I$341</definedName>
    <definedName name="Z_1CEF9102_6C60_416B_8820_19DA6CA2FF8F_.wvu.FilterData" localSheetId="0" hidden="1">'на 31.12.2023'!$A$6:$I$341</definedName>
    <definedName name="Z_1D040B77_FB9E_4F43_8C00_A08539F57255_.wvu.FilterData" localSheetId="0" hidden="1">'на 31.12.2023'!$A$6:$I$341</definedName>
    <definedName name="Z_1D2BAA10_C830_4B7D_A813_944227BC1B87_.wvu.FilterData" localSheetId="0" hidden="1">'на 31.12.2023'!$A$6:$I$341</definedName>
    <definedName name="Z_1D2C2901_70D8_494F_B885_AA5F7F9A1D2E_.wvu.FilterData" localSheetId="0" hidden="1">'на 31.12.2023'!$A$6:$I$341</definedName>
    <definedName name="Z_1D546444_6D70_47F2_86F2_EDA85896BE29_.wvu.FilterData" localSheetId="0" hidden="1">'на 31.12.2023'!$A$6:$I$341</definedName>
    <definedName name="Z_1D797472_1425_44E0_B821_543CF555289A_.wvu.FilterData" localSheetId="0" hidden="1">'на 31.12.2023'!$A$6:$I$341</definedName>
    <definedName name="Z_1E4258E9_B4B7_4674_9FCE_7F9A7440316E_.wvu.FilterData" localSheetId="0" hidden="1">'на 31.12.2023'!$A$6:$I$341</definedName>
    <definedName name="Z_1E88DC95_DDEB_4EE8_8544_5724B1E6FA94_.wvu.FilterData" localSheetId="0" hidden="1">'на 31.12.2023'!$A$6:$I$341</definedName>
    <definedName name="Z_1E99CE85_4531_4D02_8931_A69F1E7A491F_.wvu.FilterData" localSheetId="0" hidden="1">'на 31.12.2023'!$A$6:$I$341</definedName>
    <definedName name="Z_1EE7332F_E330_40B0_881C_5551B451317F_.wvu.FilterData" localSheetId="0" hidden="1">'на 31.12.2023'!$A$6:$I$341</definedName>
    <definedName name="Z_1F274A4D_4DCC_44CA_A1BD_90B7EE180486_.wvu.FilterData" localSheetId="0" hidden="1">'на 31.12.2023'!$A$6:$G$62</definedName>
    <definedName name="Z_1F6B5B08_FAE9_43CF_A27B_EE7ACD6D4DF6_.wvu.FilterData" localSheetId="0" hidden="1">'на 31.12.2023'!$A$6:$I$341</definedName>
    <definedName name="Z_1F6FF066_5CAF_4FE9_9ABD_85517853573D_.wvu.FilterData" localSheetId="0" hidden="1">'на 31.12.2023'!$A$6:$I$341</definedName>
    <definedName name="Z_1F885BC0_FA2D_45E9_BC66_C7BA68F6529B_.wvu.FilterData" localSheetId="0" hidden="1">'на 31.12.2023'!$A$6:$I$341</definedName>
    <definedName name="Z_1FD02FF0_4DBF_48AF_BE48_54893718170B_.wvu.FilterData" localSheetId="0" hidden="1">'на 31.12.2023'!$A$6:$I$341</definedName>
    <definedName name="Z_1FF678B1_7F2B_4362_81E7_D3C79ED64B95_.wvu.FilterData" localSheetId="0" hidden="1">'на 31.12.2023'!$A$6:$G$62</definedName>
    <definedName name="Z_202A973C_D681_42B4_9905_A37D128193B3_.wvu.FilterData" localSheetId="0" hidden="1">'на 31.12.2023'!$A$6:$I$341</definedName>
    <definedName name="Z_20461DED_BCEE_4284_A6DA_6F07C40C8239_.wvu.FilterData" localSheetId="0" hidden="1">'на 31.12.2023'!$A$6:$I$341</definedName>
    <definedName name="Z_20868A73_50FC_46DD_AF36_45A6EA571BBA_.wvu.FilterData" localSheetId="0" hidden="1">'на 31.12.2023'!$A$6:$I$341</definedName>
    <definedName name="Z_208D30EF_391B_4BD3_903C_6F09934D05DE_.wvu.FilterData" localSheetId="0" hidden="1">'на 31.12.2023'!$A$6:$I$341</definedName>
    <definedName name="Z_20A3EB12_07C5_4317_9D11_7C0131FF1F02_.wvu.FilterData" localSheetId="0" hidden="1">'на 31.12.2023'!$A$6:$I$341</definedName>
    <definedName name="Z_20D9F340_1DE7_44CE_91B2_93932C42B458_.wvu.FilterData" localSheetId="0" hidden="1">'на 31.12.2023'!$A$6:$I$341</definedName>
    <definedName name="Z_20FDC4C3_E5FA_4790_B33E_F477C8BF6B44_.wvu.FilterData" localSheetId="0" hidden="1">'на 31.12.2023'!$A$6:$I$341</definedName>
    <definedName name="Z_213A2745_C693_4286_BE88_9C4A4334D670_.wvu.FilterData" localSheetId="0" hidden="1">'на 31.12.2023'!$A$6:$I$341</definedName>
    <definedName name="Z_215E0AF3_2FB9_4AD2_85EB_5BB3A76EA017_.wvu.FilterData" localSheetId="0" hidden="1">'на 31.12.2023'!$A$6:$I$341</definedName>
    <definedName name="Z_216AEA56_C079_4104_83C7_B22F3C2C4895_.wvu.FilterData" localSheetId="0" hidden="1">'на 31.12.2023'!$A$6:$G$62</definedName>
    <definedName name="Z_2181C7D4_AA52_40AC_A808_5D532F9A4DB9_.wvu.FilterData" localSheetId="0" hidden="1">'на 31.12.2023'!$A$6:$G$62</definedName>
    <definedName name="Z_218F942B_7171_436E_9FD2_B42E8B2BD7B1_.wvu.FilterData" localSheetId="0" hidden="1">'на 31.12.2023'!$A$6:$I$341</definedName>
    <definedName name="Z_2193B65B_22D3_4556_BA96_9236D88F15D1_.wvu.FilterData" localSheetId="0" hidden="1">'на 31.12.2023'!$A$6:$I$341</definedName>
    <definedName name="Z_2227F545_20F3_436A_B8EF_3FD7474469D5_.wvu.FilterData" localSheetId="0" hidden="1">'на 31.12.2023'!$A$6:$I$341</definedName>
    <definedName name="Z_222CB208_6EE7_4ACF_9056_A80606B8DEAE_.wvu.FilterData" localSheetId="0" hidden="1">'на 31.12.2023'!$A$6:$I$341</definedName>
    <definedName name="Z_226465B0_569A_4409_9E40_A0A83A783F15_.wvu.FilterData" localSheetId="0" hidden="1">'на 31.12.2023'!$A$6:$I$341</definedName>
    <definedName name="Z_22685337_E082_4D7C_A228_0D984F36404C_.wvu.FilterData" localSheetId="0" hidden="1">'на 31.12.2023'!$A$6:$I$341</definedName>
    <definedName name="Z_229993DA_2266_4603_B7E4_C2D63383381A_.wvu.FilterData" localSheetId="0" hidden="1">'на 31.12.2023'!$A$6:$I$341</definedName>
    <definedName name="Z_22A3361C_6866_4206_B8FA_E848438D95B8_.wvu.FilterData" localSheetId="0" hidden="1">'на 31.12.2023'!$A$6:$G$62</definedName>
    <definedName name="Z_22AD9719_C703_4B90_BE69_2DEB5D034A75_.wvu.FilterData" localSheetId="0" hidden="1">'на 31.12.2023'!$A$6:$I$341</definedName>
    <definedName name="Z_230C891B_FF71_49C0_8469_402EB27C1D3D_.wvu.FilterData" localSheetId="0" hidden="1">'на 31.12.2023'!$A$6:$I$341</definedName>
    <definedName name="Z_238BD50B_A9C7_4CA0_9414_E0ED4E4BDEB3_.wvu.FilterData" localSheetId="0" hidden="1">'на 31.12.2023'!$A$6:$I$341</definedName>
    <definedName name="Z_23D71F5A_A534_4F07_942A_44ED3D76C570_.wvu.FilterData" localSheetId="0" hidden="1">'на 31.12.2023'!$A$6:$I$341</definedName>
    <definedName name="Z_23D8BDF0_F68C_428D_99C2_B4353262A495_.wvu.FilterData" localSheetId="0" hidden="1">'на 31.12.2023'!$A$6:$I$341</definedName>
    <definedName name="Z_242415C0_3EDE_470E_8A0D_EA9E2C1001C1_.wvu.FilterData" localSheetId="0" hidden="1">'на 31.12.2023'!$A$6:$I$341</definedName>
    <definedName name="Z_24648CF3_B608_41C2_86D6_82A173782245_.wvu.FilterData" localSheetId="0" hidden="1">'на 31.12.2023'!$A$6:$I$341</definedName>
    <definedName name="Z_246D425F_E7DE_4F74_93E1_1CA6487BB7AF_.wvu.FilterData" localSheetId="0" hidden="1">'на 31.12.2023'!$A$6:$I$341</definedName>
    <definedName name="Z_2472C2AA_FDFD_47B0_B552_823C294CA4F4_.wvu.FilterData" localSheetId="0" hidden="1">'на 31.12.2023'!$A$6:$I$341</definedName>
    <definedName name="Z_24860D1B_9CB0_4DBB_9F9A_A7B23A9FBD9E_.wvu.FilterData" localSheetId="0" hidden="1">'на 31.12.2023'!$A$6:$I$341</definedName>
    <definedName name="Z_2490299D_D010_4D6C_9EBE_B65FE726E9D4_.wvu.FilterData" localSheetId="0" hidden="1">'на 31.12.2023'!$A$6:$I$341</definedName>
    <definedName name="Z_24D1D1DF_90B3_41D1_82E1_05DE887CC58D_.wvu.FilterData" localSheetId="0" hidden="1">'на 31.12.2023'!$A$6:$G$62</definedName>
    <definedName name="Z_24E5C1BC_322C_4FEF_B964_F0DCC04482C1_.wvu.Cols" localSheetId="0" hidden="1">'на 31.12.2023'!#REF!,'на 31.12.2023'!#REF!</definedName>
    <definedName name="Z_24E5C1BC_322C_4FEF_B964_F0DCC04482C1_.wvu.FilterData" localSheetId="0" hidden="1">'на 31.12.2023'!$A$6:$G$62</definedName>
    <definedName name="Z_24E5C1BC_322C_4FEF_B964_F0DCC04482C1_.wvu.Rows" localSheetId="0" hidden="1">'на 31.12.2023'!#REF!</definedName>
    <definedName name="Z_24F59C70_7693_4468_9C06_DF336332E251_.wvu.FilterData" localSheetId="0" hidden="1">'на 31.12.2023'!$A$6:$I$341</definedName>
    <definedName name="Z_25636899_E242_41CC_AB53_48B3B4A57206_.wvu.FilterData" localSheetId="0" hidden="1">'на 31.12.2023'!$A$6:$I$341</definedName>
    <definedName name="Z_2581E391_5642_415F_B769_4174F7791D0D_.wvu.FilterData" localSheetId="0" hidden="1">'на 31.12.2023'!$A$6:$I$341</definedName>
    <definedName name="Z_25997FFA_90F9_4B4A_8C73_3E119DFE9BDB_.wvu.FilterData" localSheetId="0" hidden="1">'на 31.12.2023'!$A$6:$I$341</definedName>
    <definedName name="Z_25DD804F_4FCB_49C0_B290_F226E6C8FC4D_.wvu.FilterData" localSheetId="0" hidden="1">'на 31.12.2023'!$A$6:$I$341</definedName>
    <definedName name="Z_25F305AA_6420_44FE_A658_6597DFDEDA7F_.wvu.FilterData" localSheetId="0" hidden="1">'на 31.12.2023'!$A$6:$I$341</definedName>
    <definedName name="Z_2607CBF0_49A6_438F_9584_3749A387917B_.wvu.FilterData" localSheetId="0" hidden="1">'на 31.12.2023'!$A$6:$I$341</definedName>
    <definedName name="Z_26390C63_E690_4CD6_B911_4F7F9CCE06AD_.wvu.FilterData" localSheetId="0" hidden="1">'на 31.12.2023'!$A$6:$I$341</definedName>
    <definedName name="Z_26429C5E_4C2A_4378_909D_1B44C6D9D535_.wvu.FilterData" localSheetId="0" hidden="1">'на 31.12.2023'!$A$6:$I$341</definedName>
    <definedName name="Z_2647282E_5B25_4148_AAD9_72AB0A3F24C4_.wvu.FilterData" localSheetId="0" hidden="1">'на 31.12.2023'!$A$2:$J$94</definedName>
    <definedName name="Z_2674F797_992F_4CB7_9676_1EDAA9531432_.wvu.FilterData" localSheetId="0" hidden="1">'на 31.12.2023'!$A$6:$I$341</definedName>
    <definedName name="Z_26E7CD7D_71FD_4075_B268_E6444384CE7D_.wvu.FilterData" localSheetId="0" hidden="1">'на 31.12.2023'!$A$6:$G$62</definedName>
    <definedName name="Z_26F9AA84_9112_4237_941D_8FD75C735073_.wvu.FilterData" localSheetId="0" hidden="1">'на 31.12.2023'!$A$6:$I$341</definedName>
    <definedName name="Z_271A6422_0558_45A4_90D0_4FBBFA0C466A_.wvu.FilterData" localSheetId="0" hidden="1">'на 31.12.2023'!$A$6:$I$341</definedName>
    <definedName name="Z_2751B79E_F60F_449F_9B1A_ED01F0EE4A3F_.wvu.FilterData" localSheetId="0" hidden="1">'на 31.12.2023'!$A$6:$I$341</definedName>
    <definedName name="Z_28008BE5_0693_468D_890E_2AE562EDDFCA_.wvu.FilterData" localSheetId="0" hidden="1">'на 31.12.2023'!$A$6:$G$62</definedName>
    <definedName name="Z_282F013D_E5B1_4C17_8727_7949891CEFC8_.wvu.FilterData" localSheetId="0" hidden="1">'на 31.12.2023'!$A$6:$I$341</definedName>
    <definedName name="Z_2837E49C_B710_4529_BF10_CA6B05CFBDFF_.wvu.FilterData" localSheetId="0" hidden="1">'на 31.12.2023'!$A$6:$I$341</definedName>
    <definedName name="Z_28734D07_CFBB_4CA1_9F21_5298C965DE17_.wvu.FilterData" localSheetId="0" hidden="1">'на 31.12.2023'!$A$6:$I$341</definedName>
    <definedName name="Z_28C6C815_12E1_47BA_A1EF_7E1F2C2ACF68_.wvu.FilterData" localSheetId="0" hidden="1">'на 31.12.2023'!$A$6:$I$341</definedName>
    <definedName name="Z_28E41E88_388C_4DFB_9AF5_1D40B3E9E104_.wvu.FilterData" localSheetId="0" hidden="1">'на 31.12.2023'!$A$6:$I$341</definedName>
    <definedName name="Z_28E4EEA1_2ECD_4F92_886B_4623628382D4_.wvu.FilterData" localSheetId="0" hidden="1">'на 31.12.2023'!$A$6:$I$341</definedName>
    <definedName name="Z_2932A736_9A81_4C2B_931E_457899534006_.wvu.FilterData" localSheetId="0" hidden="1">'на 31.12.2023'!$A$6:$I$341</definedName>
    <definedName name="Z_29A3856A_3C5E_4E34_952C_3D8CBF4944E0_.wvu.FilterData" localSheetId="0" hidden="1">'на 31.12.2023'!$A$6:$I$341</definedName>
    <definedName name="Z_29A3F31E_AA0E_4520_83F3_6EDE69E47FB4_.wvu.FilterData" localSheetId="0" hidden="1">'на 31.12.2023'!$A$6:$I$341</definedName>
    <definedName name="Z_29D02AC6_6038_4739_B18F_A141A3DD747B_.wvu.FilterData" localSheetId="0" hidden="1">'на 31.12.2023'!$A$6:$I$341</definedName>
    <definedName name="Z_29D1C55E_0AE0_4CA9_A4C9_F358DEE7E9AD_.wvu.FilterData" localSheetId="0" hidden="1">'на 31.12.2023'!$A$6:$I$341</definedName>
    <definedName name="Z_29D71C82_2577_4FF3_9305_7EF7756DC376_.wvu.FilterData" localSheetId="0" hidden="1">'на 31.12.2023'!$A$6:$I$341</definedName>
    <definedName name="Z_29DFBA2C_6E56_4C53_B4C6_BE922958A705_.wvu.FilterData" localSheetId="0" hidden="1">'на 31.12.2023'!$A$6:$I$341</definedName>
    <definedName name="Z_2A075779_EE89_4995_9517_DAD5135FF513_.wvu.FilterData" localSheetId="0" hidden="1">'на 31.12.2023'!$A$6:$I$341</definedName>
    <definedName name="Z_2A1C394E_EC37_4AB7_9E3A_0759931D8CFD_.wvu.FilterData" localSheetId="0" hidden="1">'на 31.12.2023'!$A$6:$I$341</definedName>
    <definedName name="Z_2A1EFBE6_91AE_4795_978B_DD1409C30859_.wvu.FilterData" localSheetId="0" hidden="1">'на 31.12.2023'!$A$6:$I$341</definedName>
    <definedName name="Z_2A567982_7892_4F86_A16D_3A26E4C78607_.wvu.FilterData" localSheetId="0" hidden="1">'на 31.12.2023'!$A$6:$I$341</definedName>
    <definedName name="Z_2A6F2DEB_E43C_4851_BD61_C2D3E4DD465D_.wvu.FilterData" localSheetId="0" hidden="1">'на 31.12.2023'!$A$6:$I$341</definedName>
    <definedName name="Z_2A9D3288_FE38_46DD_A0BD_6FD4437B54BF_.wvu.FilterData" localSheetId="0" hidden="1">'на 31.12.2023'!$A$6:$I$341</definedName>
    <definedName name="Z_2ABFD162_2396_40CA_8AA1_6D6B8B2ADEFC_.wvu.FilterData" localSheetId="0" hidden="1">'на 31.12.2023'!$A$6:$I$341</definedName>
    <definedName name="Z_2B15446F_3D95_4B00_9264_4B677551A413_.wvu.FilterData" localSheetId="0" hidden="1">'на 31.12.2023'!$A$6:$I$341</definedName>
    <definedName name="Z_2B4EF399_1F78_4650_9196_70339D27DB54_.wvu.FilterData" localSheetId="0" hidden="1">'на 31.12.2023'!$A$6:$I$341</definedName>
    <definedName name="Z_2B67E997_66AF_4883_9EE5_9876648FDDE9_.wvu.FilterData" localSheetId="0" hidden="1">'на 31.12.2023'!$A$6:$I$341</definedName>
    <definedName name="Z_2B6BAC9D_8ECF_4B5C_AEA7_CCE1C0524E55_.wvu.FilterData" localSheetId="0" hidden="1">'на 31.12.2023'!$A$6:$I$341</definedName>
    <definedName name="Z_2C029299_5EEC_4151_A9E2_241D31E08692_.wvu.FilterData" localSheetId="0" hidden="1">'на 31.12.2023'!$A$6:$I$341</definedName>
    <definedName name="Z_2C1C75F1_03BE_4DA1_BB06_91161FF1447B_.wvu.FilterData" localSheetId="0" hidden="1">'на 31.12.2023'!$A$6:$I$341</definedName>
    <definedName name="Z_2C43A648_766E_499E_95B2_EA6F7EA791D4_.wvu.FilterData" localSheetId="0" hidden="1">'на 31.12.2023'!$A$6:$I$341</definedName>
    <definedName name="Z_2C47EAD7_6B0B_40AB_9599_0BF3302E35F1_.wvu.FilterData" localSheetId="0" hidden="1">'на 31.12.2023'!$A$6:$G$62</definedName>
    <definedName name="Z_2C83C5CF_2113_4A26_AC8F_B29994F8C20B_.wvu.FilterData" localSheetId="0" hidden="1">'на 31.12.2023'!$A$6:$I$341</definedName>
    <definedName name="Z_2C84172E_586C_4D87_8195_A127AE7FA630_.wvu.FilterData" localSheetId="0" hidden="1">'на 31.12.2023'!$A$6:$I$341</definedName>
    <definedName name="Z_2C9B35C8_0958_4329_B3BA_1B34E888FA9D_.wvu.FilterData" localSheetId="0" hidden="1">'на 31.12.2023'!$A$6:$I$341</definedName>
    <definedName name="Z_2CA13149_FCDD_4675_859E_83B5251A0804_.wvu.FilterData" localSheetId="0" hidden="1">'на 31.12.2023'!$A$6:$I$341</definedName>
    <definedName name="Z_2CD18B03_71F5_4B8A_8C6C_592F5A66335B_.wvu.FilterData" localSheetId="0" hidden="1">'на 31.12.2023'!$A$6:$I$341</definedName>
    <definedName name="Z_2D011736_53B8_48A8_8C2E_71DD995F6546_.wvu.FilterData" localSheetId="0" hidden="1">'на 31.12.2023'!$A$6:$I$341</definedName>
    <definedName name="Z_2D540280_F40F_4530_A32A_1FF2E78E7147_.wvu.FilterData" localSheetId="0" hidden="1">'на 31.12.2023'!$A$6:$I$341</definedName>
    <definedName name="Z_2D918A37_6905_4BEF_BC3A_DA45E968DAC3_.wvu.FilterData" localSheetId="0" hidden="1">'на 31.12.2023'!$A$6:$G$62</definedName>
    <definedName name="Z_2D97755C_B099_4001_9C5F_12A88788A461_.wvu.FilterData" localSheetId="0" hidden="1">'на 31.12.2023'!$A$6:$I$341</definedName>
    <definedName name="Z_2DCF6207_B24B_43F5_B844_6C1E92F9CADA_.wvu.FilterData" localSheetId="0" hidden="1">'на 31.12.2023'!$A$6:$I$341</definedName>
    <definedName name="Z_2DF88C31_E5A0_4DFE_877D_5A31D3992603_.wvu.Rows" localSheetId="0" hidden="1">'на 31.12.2023'!#REF!,'на 31.12.2023'!#REF!,'на 31.12.2023'!#REF!,'на 31.12.2023'!#REF!,'на 31.12.2023'!#REF!,'на 31.12.2023'!#REF!,'на 31.12.2023'!#REF!,'на 31.12.2023'!#REF!,'на 31.12.2023'!#REF!,'на 31.12.2023'!#REF!,'на 31.12.2023'!#REF!</definedName>
    <definedName name="Z_2EAB3EBF_78BA_4558_81F0_5F1DF77A14D3_.wvu.FilterData" localSheetId="0" hidden="1">'на 31.12.2023'!$A$6:$I$341</definedName>
    <definedName name="Z_2F0BEAEB_2F2B_4189_8A3F_29BE821E800A_.wvu.FilterData" localSheetId="0" hidden="1">'на 31.12.2023'!$A$6:$I$341</definedName>
    <definedName name="Z_2F3BAFC5_8792_4BC0_833F_5CB9ACB14A14_.wvu.FilterData" localSheetId="0" hidden="1">'на 31.12.2023'!$A$6:$G$62</definedName>
    <definedName name="Z_2F3DE7DB_1DEA_4A0C_88EC_B05C9EEC768F_.wvu.FilterData" localSheetId="0" hidden="1">'на 31.12.2023'!$A$6:$I$341</definedName>
    <definedName name="Z_2F6EDC09_23D3_4C07_9EAF_76DD4D3B3A18_.wvu.FilterData" localSheetId="0" hidden="1">'на 31.12.2023'!$A$6:$I$341</definedName>
    <definedName name="Z_2F72C4E3_E946_4870_A59B_C47D17A3E8B0_.wvu.FilterData" localSheetId="0" hidden="1">'на 31.12.2023'!$A$6:$I$341</definedName>
    <definedName name="Z_2F77E821_7D5E_4A2E_939F_8AC001F683D1_.wvu.FilterData" localSheetId="0" hidden="1">'на 31.12.2023'!$A$6:$I$341</definedName>
    <definedName name="Z_2F7AC811_CA37_46E3_866E_6E10DF43054A_.wvu.FilterData" localSheetId="0" hidden="1">'на 31.12.2023'!$A$6:$I$341</definedName>
    <definedName name="Z_2FAB8F10_5F5A_4B70_9158_E79B14A6565A_.wvu.FilterData" localSheetId="0" hidden="1">'на 31.12.2023'!$A$6:$I$341</definedName>
    <definedName name="Z_300D3722_BC5B_4EFC_A306_CB3461E96075_.wvu.FilterData" localSheetId="0" hidden="1">'на 31.12.2023'!$A$6:$I$341</definedName>
    <definedName name="Z_3023B4E6_3B5A_4EE2_B0CD_0EB8476E923A_.wvu.FilterData" localSheetId="0" hidden="1">'на 31.12.2023'!$A$6:$I$341</definedName>
    <definedName name="Z_30325303_BF31_42D5_AC1B_F6902B32CA33_.wvu.FilterData" localSheetId="0" hidden="1">'на 31.12.2023'!$A$6:$I$341</definedName>
    <definedName name="Z_304A3C28_C66E_433A_8796_E18A689B54D1_.wvu.FilterData" localSheetId="0" hidden="1">'на 31.12.2023'!$A$6:$I$341</definedName>
    <definedName name="Z_308AF0B3_EE19_4841_BBC0_915C9A7203E9_.wvu.FilterData" localSheetId="0" hidden="1">'на 31.12.2023'!$A$6:$I$341</definedName>
    <definedName name="Z_30F94082_E7C8_4DE7_AE26_19B3A4317363_.wvu.FilterData" localSheetId="0" hidden="1">'на 31.12.2023'!$A$6:$I$341</definedName>
    <definedName name="Z_315B3829_E75D_48BB_A407_88A96C0D6A4B_.wvu.FilterData" localSheetId="0" hidden="1">'на 31.12.2023'!$A$6:$I$341</definedName>
    <definedName name="Z_3169E1B8_6971_4325_933B_3FDE2BEB6DA0_.wvu.FilterData" localSheetId="0" hidden="1">'на 31.12.2023'!$A$6:$I$341</definedName>
    <definedName name="Z_316B9C14_7546_49E5_A384_4190EC7682DE_.wvu.FilterData" localSheetId="0" hidden="1">'на 31.12.2023'!$A$6:$I$341</definedName>
    <definedName name="Z_31985263_3556_4B71_A26F_62706F49B320_.wvu.FilterData" localSheetId="0" hidden="1">'на 31.12.2023'!$A$6:$G$62</definedName>
    <definedName name="Z_31AA5726_A0DC_4045_94FA_9EFB6200CDD3_.wvu.FilterData" localSheetId="0" hidden="1">'на 31.12.2023'!$A$6:$I$341</definedName>
    <definedName name="Z_31C5283F_7633_4B8A_ADD5_7EB245AE899F_.wvu.FilterData" localSheetId="0" hidden="1">'на 31.12.2023'!$A$6:$I$341</definedName>
    <definedName name="Z_31E849A6_B4EF_45EE_ADBC_BDC56906C3E6_.wvu.FilterData" localSheetId="0" hidden="1">'на 31.12.2023'!$A$6:$I$341</definedName>
    <definedName name="Z_31EABA3C_DD8D_46BF_85B1_09527EF8E816_.wvu.FilterData" localSheetId="0" hidden="1">'на 31.12.2023'!$A$6:$G$62</definedName>
    <definedName name="Z_320B1B6B_1198_44A6_8D72_260589D02390_.wvu.FilterData" localSheetId="0" hidden="1">'на 31.12.2023'!$A$6:$I$341</definedName>
    <definedName name="Z_32155998_B9E5_40FE_B2BB_A9BF49319547_.wvu.FilterData" localSheetId="0" hidden="1">'на 31.12.2023'!$A$6:$I$341</definedName>
    <definedName name="Z_3224B0C8_23D5_485F_BD6B_E54299A81576_.wvu.FilterData" localSheetId="0" hidden="1">'на 31.12.2023'!$A$6:$I$341</definedName>
    <definedName name="Z_325F1FA7_CEC2_4E5D_9CD5_9D28BC83DEC9_.wvu.FilterData" localSheetId="0" hidden="1">'на 31.12.2023'!$A$6:$I$341</definedName>
    <definedName name="Z_327D3863_28FE_46AD_A301_334172CA68F9_.wvu.FilterData" localSheetId="0" hidden="1">'на 31.12.2023'!$A$6:$I$341</definedName>
    <definedName name="Z_328B1FBD_B9E0_4F8C_AA1F_438ED0F19823_.wvu.FilterData" localSheetId="0" hidden="1">'на 31.12.2023'!$A$6:$I$341</definedName>
    <definedName name="Z_32F81156_0F3B_49A8_B56D_9A01AA7C97FE_.wvu.FilterData" localSheetId="0" hidden="1">'на 31.12.2023'!$A$6:$I$341</definedName>
    <definedName name="Z_33081AFE_875F_4448_8DBB_C2288E582829_.wvu.FilterData" localSheetId="0" hidden="1">'на 31.12.2023'!$A$6:$I$341</definedName>
    <definedName name="Z_335B04C1_451F_4877_BF6B_96157808F586_.wvu.FilterData" localSheetId="0" hidden="1">'на 31.12.2023'!$A$6:$I$341</definedName>
    <definedName name="Z_33725023_9491_4856_AC32_391D3DCA1E13_.wvu.FilterData" localSheetId="0" hidden="1">'на 31.12.2023'!$A$6:$I$341</definedName>
    <definedName name="Z_3380C1EF_1CD9_4549_970D_274A000AED17_.wvu.FilterData" localSheetId="0" hidden="1">'на 31.12.2023'!$A$6:$I$341</definedName>
    <definedName name="Z_33995DBE_E7D5_4BC5_96C4_CB599185238D_.wvu.FilterData" localSheetId="0" hidden="1">'на 31.12.2023'!$A$6:$I$341</definedName>
    <definedName name="Z_33B1A243_1D43_46E3_9A6F_5452EA17ECBD_.wvu.FilterData" localSheetId="0" hidden="1">'на 31.12.2023'!$A$6:$I$341</definedName>
    <definedName name="Z_33F06620_89E2_4BA8_BAB0_6A7070FEBD8A_.wvu.FilterData" localSheetId="0" hidden="1">'на 31.12.2023'!$A$6:$I$341</definedName>
    <definedName name="Z_341157D5_6FE2_4CCE_98C5_3D5F2A4B115C_.wvu.FilterData" localSheetId="0" hidden="1">'на 31.12.2023'!$A$6:$I$341</definedName>
    <definedName name="Z_344509AE_957F_4C43_90DB_055457F491A3_.wvu.FilterData" localSheetId="0" hidden="1">'на 31.12.2023'!$A$6:$I$341</definedName>
    <definedName name="Z_344DC52C_2854_4D5A_9149_D6F9FB5D07E6_.wvu.FilterData" localSheetId="0" hidden="1">'на 31.12.2023'!$A$6:$I$341</definedName>
    <definedName name="Z_34587A22_A707_48EC_A6D8_8CA0D443CB5A_.wvu.FilterData" localSheetId="0" hidden="1">'на 31.12.2023'!$A$6:$I$341</definedName>
    <definedName name="Z_349EEACA_C7A1_441E_BFE3_096E57329F7C_.wvu.FilterData" localSheetId="0" hidden="1">'на 31.12.2023'!$A$6:$I$341</definedName>
    <definedName name="Z_34E97F8E_B808_4C29_AFA8_24160BA8B576_.wvu.FilterData" localSheetId="0" hidden="1">'на 31.12.2023'!$A$6:$G$62</definedName>
    <definedName name="Z_354643EC_374D_4252_A3BA_624B9338CCF6_.wvu.FilterData" localSheetId="0" hidden="1">'на 31.12.2023'!$A$6:$I$341</definedName>
    <definedName name="Z_356902C5_CBA1_407E_849C_39B6CAAFCD34_.wvu.FilterData" localSheetId="0" hidden="1">'на 31.12.2023'!$A$6:$I$341</definedName>
    <definedName name="Z_356FBDD5_3775_4781_9E0A_901095CE6157_.wvu.FilterData" localSheetId="0" hidden="1">'на 31.12.2023'!$A$6:$I$341</definedName>
    <definedName name="Z_3590FAD8_1A2F_459F_8B35_A95652F8329D_.wvu.FilterData" localSheetId="0" hidden="1">'на 31.12.2023'!$A$6:$I$341</definedName>
    <definedName name="Z_3597F15D_13FB_47E4_B2D7_0713796F1B32_.wvu.FilterData" localSheetId="0" hidden="1">'на 31.12.2023'!$A$6:$G$62</definedName>
    <definedName name="Z_35A82584_BCCD_413D_BF58_739C849379E3_.wvu.FilterData" localSheetId="0" hidden="1">'на 31.12.2023'!$A$6:$I$341</definedName>
    <definedName name="Z_35ACC04C_1574_41FF_A750_E4D141D78D72_.wvu.FilterData" localSheetId="0" hidden="1">'на 31.12.2023'!$A$6:$I$341</definedName>
    <definedName name="Z_35DC91D7_DFEE_463A_A7D9_074B26773C1E_.wvu.FilterData" localSheetId="0" hidden="1">'на 31.12.2023'!$A$6:$I$341</definedName>
    <definedName name="Z_35E8C880_405D_4881_A9CF_938A555EC19A_.wvu.FilterData" localSheetId="0" hidden="1">'на 31.12.2023'!$A$6:$I$341</definedName>
    <definedName name="Z_3611D4B3_6578_4507_971B_09764C0B1D01_.wvu.FilterData" localSheetId="0" hidden="1">'на 31.12.2023'!$A$6:$I$341</definedName>
    <definedName name="Z_36279478_DEDD_46A7_8B6D_9500CB65A35C_.wvu.FilterData" localSheetId="0" hidden="1">'на 31.12.2023'!$A$6:$G$62</definedName>
    <definedName name="Z_36282042_958F_4D98_9515_9E9271F26AA2_.wvu.FilterData" localSheetId="0" hidden="1">'на 31.12.2023'!$A$6:$G$62</definedName>
    <definedName name="Z_36483E9A_03E9_431F_B24B_73C77EA6547E_.wvu.FilterData" localSheetId="0" hidden="1">'на 31.12.2023'!$A$6:$I$341</definedName>
    <definedName name="Z_3653D1F7_F9A7_4491_9B26_6E6E061CDF8C_.wvu.FilterData" localSheetId="0" hidden="1">'на 31.12.2023'!$A$6:$I$341</definedName>
    <definedName name="Z_368728BB_F981_4DE3_8F4E_C77C2580C6B3_.wvu.FilterData" localSheetId="0" hidden="1">'на 31.12.2023'!$A$6:$I$341</definedName>
    <definedName name="Z_36AEB3FF_FCBC_4E21_8EFE_F20781816ED3_.wvu.FilterData" localSheetId="0" hidden="1">'на 31.12.2023'!$A$6:$G$62</definedName>
    <definedName name="Z_371CA4AD_891B_4B1D_9403_45AB26546607_.wvu.FilterData" localSheetId="0" hidden="1">'на 31.12.2023'!$A$6:$I$341</definedName>
    <definedName name="Z_373EC55C_3C90_4A55_BE2A_2CFBF157C08C_.wvu.FilterData" localSheetId="0" hidden="1">'на 31.12.2023'!$A$6:$I$341</definedName>
    <definedName name="Z_375FD1ED_0F0C_4C78_AE3D_1D583BC74E47_.wvu.FilterData" localSheetId="0" hidden="1">'на 31.12.2023'!$A$6:$I$341</definedName>
    <definedName name="Z_3780FC5F_184E_406C_B40E_6BE29406408E_.wvu.FilterData" localSheetId="0" hidden="1">'на 31.12.2023'!$A$6:$I$341</definedName>
    <definedName name="Z_3789C719_2C4D_4FFB_B9EF_5AA095975824_.wvu.FilterData" localSheetId="0" hidden="1">'на 31.12.2023'!$A$6:$I$341</definedName>
    <definedName name="Z_37AEFC82_93AA_4F05_AD8E_A5FE6E06BD4E_.wvu.FilterData" localSheetId="0" hidden="1">'на 31.12.2023'!$A$6:$I$341</definedName>
    <definedName name="Z_37EDBC68_51AE_4F08_B1E0_691E38145E5C_.wvu.FilterData" localSheetId="0" hidden="1">'на 31.12.2023'!$A$6:$I$341</definedName>
    <definedName name="Z_37F8CE32_8CE8_4D95_9C0E_63112E6EFFE9_.wvu.Cols" localSheetId="0" hidden="1">'на 31.12.2023'!#REF!</definedName>
    <definedName name="Z_37F8CE32_8CE8_4D95_9C0E_63112E6EFFE9_.wvu.FilterData" localSheetId="0" hidden="1">'на 31.12.2023'!$A$6:$G$62</definedName>
    <definedName name="Z_37F8CE32_8CE8_4D95_9C0E_63112E6EFFE9_.wvu.PrintArea" localSheetId="0" hidden="1">'на 31.12.2023'!$A$1:$I$62</definedName>
    <definedName name="Z_37F8CE32_8CE8_4D95_9C0E_63112E6EFFE9_.wvu.PrintTitles" localSheetId="0" hidden="1">'на 31.12.2023'!$4:$7</definedName>
    <definedName name="Z_37F8CE32_8CE8_4D95_9C0E_63112E6EFFE9_.wvu.Rows" localSheetId="0" hidden="1">'на 31.12.2023'!#REF!,'на 31.12.2023'!#REF!,'на 31.12.2023'!#REF!,'на 31.12.2023'!#REF!,'на 31.12.2023'!#REF!,'на 31.12.2023'!#REF!,'на 31.12.2023'!#REF!,'на 31.12.2023'!#REF!,'на 31.12.2023'!#REF!,'на 31.12.2023'!#REF!,'на 31.12.2023'!#REF!,'на 31.12.2023'!#REF!,'на 31.12.2023'!#REF!,'на 31.12.2023'!#REF!,'на 31.12.2023'!#REF!,'на 31.12.2023'!#REF!,'на 31.12.2023'!#REF!</definedName>
    <definedName name="Z_383A3B24_205B_41E1_8B64_11A60EE728F3_.wvu.FilterData" localSheetId="0" hidden="1">'на 31.12.2023'!$A$6:$I$341</definedName>
    <definedName name="Z_386EE007_6994_4AA6_8824_D461BF01F1EA_.wvu.FilterData" localSheetId="0" hidden="1">'на 31.12.2023'!$A$6:$I$341</definedName>
    <definedName name="Z_39134081_BD7F_40A8_9CC5_F690B7A14ED5_.wvu.FilterData" localSheetId="0" hidden="1">'на 31.12.2023'!$A$6:$I$341</definedName>
    <definedName name="Z_392972AF_6A30_4DF9_9CE7_A04365BB269E_.wvu.FilterData" localSheetId="0" hidden="1">'на 31.12.2023'!$A$6:$I$341</definedName>
    <definedName name="Z_39344C49_E45E_47F3_AF8F_5BE86F62CCD4_.wvu.FilterData" localSheetId="0" hidden="1">'на 31.12.2023'!$A$6:$I$341</definedName>
    <definedName name="Z_394FB935_0201_44F8_9182_26C511D48F51_.wvu.FilterData" localSheetId="0" hidden="1">'на 31.12.2023'!$A$6:$I$341</definedName>
    <definedName name="Z_39897EE2_53F6_432A_9A7F_7DBB2FBB08E4_.wvu.FilterData" localSheetId="0" hidden="1">'на 31.12.2023'!$A$6:$I$341</definedName>
    <definedName name="Z_39BDB0EB_9BA4_409E_B505_137EC009426F_.wvu.FilterData" localSheetId="0" hidden="1">'на 31.12.2023'!$A$6:$I$341</definedName>
    <definedName name="Z_39C96D4E_1C4D_4F18_8517_A4E3C24B1712_.wvu.FilterData" localSheetId="0" hidden="1">'на 31.12.2023'!$A$6:$I$341</definedName>
    <definedName name="Z_3A08D49D_7322_4FD5_90D4_F8436B9BCFE3_.wvu.FilterData" localSheetId="0" hidden="1">'на 31.12.2023'!$A$6:$I$341</definedName>
    <definedName name="Z_3A152827_EFCD_4FCD_A4F0_81C604FF3F88_.wvu.FilterData" localSheetId="0" hidden="1">'на 31.12.2023'!$A$6:$I$341</definedName>
    <definedName name="Z_3A256711_BA3B_4092_AB4C_FF72970EBAB2_.wvu.FilterData" localSheetId="0" hidden="1">'на 31.12.2023'!$A$6:$I$341</definedName>
    <definedName name="Z_3A3C36BB_10E7_4C1E_B0B9_7B6ED7A3EB3A_.wvu.FilterData" localSheetId="0" hidden="1">'на 31.12.2023'!$A$6:$I$341</definedName>
    <definedName name="Z_3A3DB971_386F_40FA_8DD4_4A74AFE3B4C9_.wvu.FilterData" localSheetId="0" hidden="1">'на 31.12.2023'!$A$6:$I$341</definedName>
    <definedName name="Z_3A5F0832_8C54_433C_B5D6_6C764EF17CEE_.wvu.FilterData" localSheetId="0" hidden="1">'на 31.12.2023'!$A$6:$I$341</definedName>
    <definedName name="Z_3AAEA08B_779A_471D_BFA0_0D98BF9A4FAD_.wvu.FilterData" localSheetId="0" hidden="1">'на 31.12.2023'!$A$6:$G$62</definedName>
    <definedName name="Z_3ABBA6B1_F69F_4AC7_8A6D_97A73D7030DF_.wvu.FilterData" localSheetId="0" hidden="1">'на 31.12.2023'!$A$6:$I$341</definedName>
    <definedName name="Z_3B9A8A09_51D3_4E7C_A285_7AC18DD1651A_.wvu.FilterData" localSheetId="0" hidden="1">'на 31.12.2023'!$A$6:$I$341</definedName>
    <definedName name="Z_3BA8851C_D45C_4CAD_BDD3_B93B3145A21A_.wvu.FilterData" localSheetId="0" hidden="1">'на 31.12.2023'!$A$6:$I$341</definedName>
    <definedName name="Z_3C004614_208B_4204_B653_20D136601D2F_.wvu.FilterData" localSheetId="0" hidden="1">'на 31.12.2023'!$A$6:$I$341</definedName>
    <definedName name="Z_3C62C2D0_C27D_4A54_8798_05FBD22117F1_.wvu.FilterData" localSheetId="0" hidden="1">'на 31.12.2023'!$A$6:$I$341</definedName>
    <definedName name="Z_3C664174_3E98_4762_A560_3810A313981F_.wvu.FilterData" localSheetId="0" hidden="1">'на 31.12.2023'!$A$6:$I$341</definedName>
    <definedName name="Z_3C9F72CF_10C2_48CF_BBB6_A2B9A1393F37_.wvu.FilterData" localSheetId="0" hidden="1">'на 31.12.2023'!$A$6:$G$62</definedName>
    <definedName name="Z_3CBCA6B7_5D7C_44A4_844A_26E2A61FDE86_.wvu.FilterData" localSheetId="0" hidden="1">'на 31.12.2023'!$A$6:$I$341</definedName>
    <definedName name="Z_3CC3F56B_5227_4063_976C_33B40B3D891B_.wvu.FilterData" localSheetId="0" hidden="1">'на 31.12.2023'!$A$6:$I$341</definedName>
    <definedName name="Z_3CF21478_8215_40A8_AB1C_1DD94538FB83_.wvu.FilterData" localSheetId="0" hidden="1">'на 31.12.2023'!$A$6:$I$341</definedName>
    <definedName name="Z_3CF5067B_C0BF_4885_AAB9_F758BBB164A0_.wvu.FilterData" localSheetId="0" hidden="1">'на 31.12.2023'!$A$6:$I$341</definedName>
    <definedName name="Z_3D1280C8_646B_4BB2_862F_8A8207220C6A_.wvu.FilterData" localSheetId="0" hidden="1">'на 31.12.2023'!$A$6:$G$62</definedName>
    <definedName name="Z_3D12D47D_2661_467F_878A_C80F625F0D27_.wvu.FilterData" localSheetId="0" hidden="1">'на 31.12.2023'!$A$6:$I$341</definedName>
    <definedName name="Z_3D221415_9606_4173_A756_975B19400305_.wvu.FilterData" localSheetId="0" hidden="1">'на 31.12.2023'!$A$6:$I$341</definedName>
    <definedName name="Z_3D4245D9_9AB3_43FE_97D0_205A6EA7E6E4_.wvu.FilterData" localSheetId="0" hidden="1">'на 31.12.2023'!$A$6:$I$341</definedName>
    <definedName name="Z_3D5A28D4_CB7B_405C_9FFF_EB22C14AB77F_.wvu.FilterData" localSheetId="0" hidden="1">'на 31.12.2023'!$A$6:$I$341</definedName>
    <definedName name="Z_3D6E136A_63AE_4912_A965_BD438229D989_.wvu.FilterData" localSheetId="0" hidden="1">'на 31.12.2023'!$A$6:$I$341</definedName>
    <definedName name="Z_3D767291_F26D_442B_900B_2A17CA4A2D3C_.wvu.FilterData" localSheetId="0" hidden="1">'на 31.12.2023'!$A$6:$I$341</definedName>
    <definedName name="Z_3D7C94FC_EDDE_4058_8FD5_8212AF68182B_.wvu.FilterData" localSheetId="0" hidden="1">'на 31.12.2023'!$A$6:$I$341</definedName>
    <definedName name="Z_3DB4F6FC_CE58_4083_A6ED_88DCB901BB99_.wvu.FilterData" localSheetId="0" hidden="1">'на 31.12.2023'!$A$6:$G$62</definedName>
    <definedName name="Z_3E14FD86_95B1_4D0E_A8F6_A4FFDE0E3FF0_.wvu.FilterData" localSheetId="0" hidden="1">'на 31.12.2023'!$A$6:$I$341</definedName>
    <definedName name="Z_3E7BBA27_FCB5_4D66_864C_8656009B9E88_.wvu.FilterData" localSheetId="0" hidden="1">'на 31.12.2023'!$A$2:$J$94</definedName>
    <definedName name="Z_3EC1E16A_0CEC_4EE9_952B_0BB3AAB74416_.wvu.FilterData" localSheetId="0" hidden="1">'на 31.12.2023'!$A$6:$I$341</definedName>
    <definedName name="Z_3EEA7E1A_5F2B_4408_A34C_1F0223B5B245_.wvu.FilterData" localSheetId="0" hidden="1">'на 31.12.2023'!$A$6:$I$341</definedName>
    <definedName name="Z_3EF89CE4_40A8_4B16_B6F2_96EC7FE30589_.wvu.FilterData" localSheetId="0" hidden="1">'на 31.12.2023'!$A$6:$I$341</definedName>
    <definedName name="Z_3F0F098D_D998_48FD_BB26_7A5537CB4DC9_.wvu.FilterData" localSheetId="0" hidden="1">'на 31.12.2023'!$A$6:$I$341</definedName>
    <definedName name="Z_3F3CFF0B_5110_46D7_8A27_C26F124407EA_.wvu.FilterData" localSheetId="0" hidden="1">'на 31.12.2023'!$A$6:$I$341</definedName>
    <definedName name="Z_3F4B50A3_77F4_4415_B0BF_C7AAD2F22592_.wvu.FilterData" localSheetId="0" hidden="1">'на 31.12.2023'!$A$6:$I$341</definedName>
    <definedName name="Z_3F4E18FA_E0CE_43C2_A7F4_5CAE036892ED_.wvu.FilterData" localSheetId="0" hidden="1">'на 31.12.2023'!$A$6:$I$341</definedName>
    <definedName name="Z_3F7954D6_04C1_4B23_AE36_0FF9609A2280_.wvu.FilterData" localSheetId="0" hidden="1">'на 31.12.2023'!$A$6:$I$341</definedName>
    <definedName name="Z_3F839701_87D5_496C_AD9C_2B5AE5742513_.wvu.FilterData" localSheetId="0" hidden="1">'на 31.12.2023'!$A$6:$I$341</definedName>
    <definedName name="Z_3FE8ACF3_2097_4BA9_8230_2DBD30F09632_.wvu.FilterData" localSheetId="0" hidden="1">'на 31.12.2023'!$A$6:$I$341</definedName>
    <definedName name="Z_3FEA0B99_83A0_4934_91F1_66BC8E596ABB_.wvu.FilterData" localSheetId="0" hidden="1">'на 31.12.2023'!$A$6:$I$341</definedName>
    <definedName name="Z_3FEDCFF8_5450_469D_9A9E_38AB8819A083_.wvu.FilterData" localSheetId="0" hidden="1">'на 31.12.2023'!$A$6:$I$341</definedName>
    <definedName name="Z_4010A466_8EF3_4DC9_9FBC_042519271959_.wvu.FilterData" localSheetId="0" hidden="1">'на 31.12.2023'!$A$6:$I$341</definedName>
    <definedName name="Z_402DFE3F_A5E1_41E8_BB4F_E3062FAE22D8_.wvu.FilterData" localSheetId="0" hidden="1">'на 31.12.2023'!$A$6:$I$341</definedName>
    <definedName name="Z_402F317C_5579_45B0_BB74_EACFE896EBBA_.wvu.FilterData" localSheetId="0" hidden="1">'на 31.12.2023'!$A$6:$I$341</definedName>
    <definedName name="Z_403313B7_B74E_4D03_8AB9_B2A52A5BA330_.wvu.FilterData" localSheetId="0" hidden="1">'на 31.12.2023'!$A$6:$G$62</definedName>
    <definedName name="Z_4055661A_C391_44E3_B71B_DF824D593415_.wvu.FilterData" localSheetId="0" hidden="1">'на 31.12.2023'!$A$6:$G$62</definedName>
    <definedName name="Z_40B8C048_862D_4DCB_9F91_8183ECD065E2_.wvu.FilterData" localSheetId="0" hidden="1">'на 31.12.2023'!$A$6:$I$341</definedName>
    <definedName name="Z_4102256A_B8EA_4260_93B3_E17EB54C607E_.wvu.FilterData" localSheetId="0" hidden="1">'на 31.12.2023'!$A$6:$I$341</definedName>
    <definedName name="Z_4130F198_7585_448E_AEB6_2D49F7E298D6_.wvu.FilterData" localSheetId="0" hidden="1">'на 31.12.2023'!$A$6:$I$341</definedName>
    <definedName name="Z_413E8ADC_60FE_4AEB_A365_51405ED7DAEF_.wvu.FilterData" localSheetId="0" hidden="1">'на 31.12.2023'!$A$6:$I$341</definedName>
    <definedName name="Z_415B8653_FE9C_472E_85AE_9CFA9B00FD5E_.wvu.FilterData" localSheetId="0" hidden="1">'на 31.12.2023'!$A$6:$G$62</definedName>
    <definedName name="Z_4160F3A5_81D5_462A_8FBE_76C810EB963B_.wvu.FilterData" localSheetId="0" hidden="1">'на 31.12.2023'!$A$6:$I$341</definedName>
    <definedName name="Z_418F9F46_9018_4AFC_A504_8CA60A905B83_.wvu.FilterData" localSheetId="0" hidden="1">'на 31.12.2023'!$A$6:$I$341</definedName>
    <definedName name="Z_41A2847A_411A_4D8D_8669_7A8FD6A7F9E8_.wvu.FilterData" localSheetId="0" hidden="1">'на 31.12.2023'!$A$6:$I$341</definedName>
    <definedName name="Z_41C6EAF5_F389_4A73_A5DF_3E2ABACB9DC1_.wvu.FilterData" localSheetId="0" hidden="1">'на 31.12.2023'!$A$6:$I$341</definedName>
    <definedName name="Z_420BFDE3_F640_49B9_A800_9C108FF5DCFE_.wvu.FilterData" localSheetId="0" hidden="1">'на 31.12.2023'!$A$6:$I$341</definedName>
    <definedName name="Z_422AF1DB_ADD9_4056_90D1_EF57FA0619FA_.wvu.FilterData" localSheetId="0" hidden="1">'на 31.12.2023'!$A$6:$I$341</definedName>
    <definedName name="Z_423AE2BD_6FE7_4E39_8400_BD8A00496896_.wvu.FilterData" localSheetId="0" hidden="1">'на 31.12.2023'!$A$6:$I$341</definedName>
    <definedName name="Z_42714258_A098_4563_9784_2B816EA3049D_.wvu.FilterData" localSheetId="0" hidden="1">'на 31.12.2023'!$A$6:$I$341</definedName>
    <definedName name="Z_42BF13A9_20A4_4030_912B_F63923E11DBF_.wvu.FilterData" localSheetId="0" hidden="1">'на 31.12.2023'!$A$6:$I$341</definedName>
    <definedName name="Z_432FB227_46D3_4B4C_9FB5_E0D855FA8E5C_.wvu.FilterData" localSheetId="0" hidden="1">'на 31.12.2023'!$A$6:$I$341</definedName>
    <definedName name="Z_4372C616_21B2_4F1C_9260_D166D9692190_.wvu.FilterData" localSheetId="0" hidden="1">'на 31.12.2023'!$A$6:$I$341</definedName>
    <definedName name="Z_4388DD05_A74C_4C1C_A344_6EEDB2F4B1B0_.wvu.FilterData" localSheetId="0" hidden="1">'на 31.12.2023'!$A$6:$G$62</definedName>
    <definedName name="Z_43AA75B7_7B20_4F8F_84A9_CCA8EDA56931_.wvu.FilterData" localSheetId="0" hidden="1">'на 31.12.2023'!$A$6:$I$341</definedName>
    <definedName name="Z_43B76E5B_B27A_44DE_9D52_DC260E10D781_.wvu.FilterData" localSheetId="0" hidden="1">'на 31.12.2023'!$A$6:$I$341</definedName>
    <definedName name="Z_43F7D742_5383_4CCE_A058_3A12F3676DF6_.wvu.FilterData" localSheetId="0" hidden="1">'на 31.12.2023'!$A$6:$I$341</definedName>
    <definedName name="Z_445590C0_7350_4A17_AB85_F8DCF9494ECC_.wvu.FilterData" localSheetId="0" hidden="1">'на 31.12.2023'!$A$6:$G$62</definedName>
    <definedName name="Z_44589822_61B7_4709_8592_9353A3518931_.wvu.FilterData" localSheetId="0" hidden="1">'на 31.12.2023'!$A$6:$I$341</definedName>
    <definedName name="Z_446CFCBB_5B6F_49F1_AA1F_C15DDFF709FB_.wvu.FilterData" localSheetId="0" hidden="1">'на 31.12.2023'!$A$6:$I$341</definedName>
    <definedName name="Z_448249C8_AE56_4244_9A71_332B9BB563B1_.wvu.FilterData" localSheetId="0" hidden="1">'на 31.12.2023'!$A$6:$I$341</definedName>
    <definedName name="Z_4500807F_0E0F_40C0_A6A6_F5F607F7BCF2_.wvu.FilterData" localSheetId="0" hidden="1">'на 31.12.2023'!$A$6:$I$341</definedName>
    <definedName name="Z_450F7FB9_51C9_49D2_AD34_40F8D509E6A2_.wvu.FilterData" localSheetId="0" hidden="1">'на 31.12.2023'!$A$6:$I$341</definedName>
    <definedName name="Z_4518508D_B738_485B_8F09_2B48028E59D4_.wvu.FilterData" localSheetId="0" hidden="1">'на 31.12.2023'!$A$6:$I$341</definedName>
    <definedName name="Z_451DB9AC_E220_4CF8_90E7_942E1DAA4D0D_.wvu.FilterData" localSheetId="0" hidden="1">'на 31.12.2023'!$A$6:$I$341</definedName>
    <definedName name="Z_45394FC2_181E_425F_9DFF_B16FB4463D36_.wvu.FilterData" localSheetId="0" hidden="1">'на 31.12.2023'!$A$6:$I$341</definedName>
    <definedName name="Z_45547B9C_FEFB_4707_B25B_E9B3F9310A3B_.wvu.FilterData" localSheetId="0" hidden="1">'на 31.12.2023'!$A$6:$I$341</definedName>
    <definedName name="Z_45D27932_FD3D_46DE_B431_4E5606457D7F_.wvu.FilterData" localSheetId="0" hidden="1">'на 31.12.2023'!$A$6:$G$62</definedName>
    <definedName name="Z_45D7DC6D_F10E_4AED_AA57_74B50269F199_.wvu.FilterData" localSheetId="0" hidden="1">'на 31.12.2023'!$A$6:$I$341</definedName>
    <definedName name="Z_45D8F79C_BFDA_41F8_B50B_701EE9A84324_.wvu.FilterData" localSheetId="0" hidden="1">'на 31.12.2023'!$A$6:$I$341</definedName>
    <definedName name="Z_45DE1976_7F07_4EB4_8A9C_FB72D060BEFA_.wvu.FilterData" localSheetId="0" hidden="1">'на 31.12.2023'!$A$6:$I$341</definedName>
    <definedName name="Z_45DE1976_7F07_4EB4_8A9C_FB72D060BEFA_.wvu.PrintArea" localSheetId="0" hidden="1">'на 31.12.2023'!$A$1:$I$94</definedName>
    <definedName name="Z_45DE1976_7F07_4EB4_8A9C_FB72D060BEFA_.wvu.PrintTitles" localSheetId="0" hidden="1">'на 31.12.2023'!$4:$7</definedName>
    <definedName name="Z_46319EFC_E8F9_4AB4_B651_003555D87CD5_.wvu.FilterData" localSheetId="0" hidden="1">'на 31.12.2023'!$A$6:$I$341</definedName>
    <definedName name="Z_463A6E53_B01C_47C1_A90D_6BF2068600E6_.wvu.FilterData" localSheetId="0" hidden="1">'на 31.12.2023'!$A$6:$I$341</definedName>
    <definedName name="Z_463F3E4B_81D6_4261_A251_5FB4227E67B1_.wvu.FilterData" localSheetId="0" hidden="1">'на 31.12.2023'!$A$6:$I$341</definedName>
    <definedName name="Z_46446891_83DA_47D6_9103_49EBCEB6D93B_.wvu.FilterData" localSheetId="0" hidden="1">'на 31.12.2023'!$A$6:$I$341</definedName>
    <definedName name="Z_4646AC6A_1AED_414D_9F5A_8C20F4393FAC_.wvu.FilterData" localSheetId="0" hidden="1">'на 31.12.2023'!$A$6:$I$341</definedName>
    <definedName name="Z_464A6675_A54C_47A6_87B3_7B4DF2961434_.wvu.FilterData" localSheetId="0" hidden="1">'на 31.12.2023'!$A$6:$I$341</definedName>
    <definedName name="Z_46710F25_253B_4E24_937C_29641ECA4F50_.wvu.FilterData" localSheetId="0" hidden="1">'на 31.12.2023'!$A$6:$I$341</definedName>
    <definedName name="Z_46C945EC_D27D_4A60_A8D5_1F9A1B89FB2C_.wvu.FilterData" localSheetId="0" hidden="1">'на 31.12.2023'!$A$6:$I$341</definedName>
    <definedName name="Z_46EDADFA_EC35_46D3_9137_2B694BF910BA_.wvu.FilterData" localSheetId="0" hidden="1">'на 31.12.2023'!$A$6:$I$341</definedName>
    <definedName name="Z_46FA0456_FBE2_490D_A335_8F10CFE4BF88_.wvu.FilterData" localSheetId="0" hidden="1">'на 31.12.2023'!$A$6:$I$341</definedName>
    <definedName name="Z_471D790A_FD21_4FA1_B912_154469415B33_.wvu.FilterData" localSheetId="0" hidden="1">'на 31.12.2023'!$A$6:$I$341</definedName>
    <definedName name="Z_4720C812_40C5_4260_B911_34E04BC99BE2_.wvu.FilterData" localSheetId="0" hidden="1">'на 31.12.2023'!$A$6:$I$341</definedName>
    <definedName name="Z_4726D0B5_6007_40BF_A8EC_B141A003DE7E_.wvu.FilterData" localSheetId="0" hidden="1">'на 31.12.2023'!$A$6:$I$341</definedName>
    <definedName name="Z_474B57ED_4959_4C17_9ED5_42840CC1EF1F_.wvu.FilterData" localSheetId="0" hidden="1">'на 31.12.2023'!$A$6:$I$341</definedName>
    <definedName name="Z_475531EA_BFEE_4040_9376_1E6B48B40A25_.wvu.FilterData" localSheetId="0" hidden="1">'на 31.12.2023'!$A$6:$I$341</definedName>
    <definedName name="Z_4765959C_9F0B_44DF_B00A_10C6BB8CF204_.wvu.FilterData" localSheetId="0" hidden="1">'на 31.12.2023'!$A$6:$I$341</definedName>
    <definedName name="Z_476DBA6E_91D1_4913_8987_DE65424E41FC_.wvu.FilterData" localSheetId="0" hidden="1">'на 31.12.2023'!$A$6:$I$341</definedName>
    <definedName name="Z_477D6B5D_325A_45EE_9C5E_7F9C11D6E1EF_.wvu.FilterData" localSheetId="0" hidden="1">'на 31.12.2023'!$A$6:$I$341</definedName>
    <definedName name="Z_479800C9_BC8B_422C_889B_4C9F35B27918_.wvu.FilterData" localSheetId="0" hidden="1">'на 31.12.2023'!$A$6:$I$341</definedName>
    <definedName name="Z_47A8A680_8C4D_4709_925D_1B1D9945DCD8_.wvu.FilterData" localSheetId="0" hidden="1">'на 31.12.2023'!$A$6:$I$341</definedName>
    <definedName name="Z_47BCB1EA_366A_4F56_B866_A7D2D6FB6413_.wvu.FilterData" localSheetId="0" hidden="1">'на 31.12.2023'!$A$6:$I$341</definedName>
    <definedName name="Z_47C85F08_9616_48F1_AF5B_CF0A87A94857_.wvu.FilterData" localSheetId="0" hidden="1">'на 31.12.2023'!$A$6:$I$341</definedName>
    <definedName name="Z_47CE02E9_7BC4_47FC_9B44_1B5CC8466C98_.wvu.FilterData" localSheetId="0" hidden="1">'на 31.12.2023'!$A$6:$I$341</definedName>
    <definedName name="Z_47D766B6_F2A9_49CF_8C2A_8E9B4273AF86_.wvu.FilterData" localSheetId="0" hidden="1">'на 31.12.2023'!$A$6:$I$341</definedName>
    <definedName name="Z_47DE35B6_B347_4C65_8E49_C2008CA773EB_.wvu.FilterData" localSheetId="0" hidden="1">'на 31.12.2023'!$A$6:$G$62</definedName>
    <definedName name="Z_47E54F1A_929E_4350_846F_D427E0D466DD_.wvu.FilterData" localSheetId="0" hidden="1">'на 31.12.2023'!$A$6:$I$341</definedName>
    <definedName name="Z_485A205E_B278_4716_86C0_CC980D613050_.wvu.FilterData" localSheetId="0" hidden="1">'на 31.12.2023'!$A$6:$I$341</definedName>
    <definedName name="Z_486156AC_4370_4C02_BA8A_CB9B49D1A8EC_.wvu.FilterData" localSheetId="0" hidden="1">'на 31.12.2023'!$A$6:$I$341</definedName>
    <definedName name="Z_4861CA5D_AAF5_4F79_B1FC_28136A948C67_.wvu.FilterData" localSheetId="0" hidden="1">'на 31.12.2023'!$A$6:$I$341</definedName>
    <definedName name="Z_48C26F2B_4E28_4AC9_8343_04294D0560ED_.wvu.FilterData" localSheetId="0" hidden="1">'на 31.12.2023'!$A$6:$I$341</definedName>
    <definedName name="Z_48DA5D36_0C58_49EA_8441_4706633948A7_.wvu.FilterData" localSheetId="0" hidden="1">'на 31.12.2023'!$A$6:$I$341</definedName>
    <definedName name="Z_490A2F1C_31D3_46A4_90C2_4FE00A2A3110_.wvu.FilterData" localSheetId="0" hidden="1">'на 31.12.2023'!$A$6:$I$341</definedName>
    <definedName name="Z_491582A8_7C90_4B4B_B7C3_31600183C83A_.wvu.FilterData" localSheetId="0" hidden="1">'на 31.12.2023'!$A$6:$I$341</definedName>
    <definedName name="Z_491B9ECD_9A04_4974_988C_053596828378_.wvu.FilterData" localSheetId="0" hidden="1">'на 31.12.2023'!$A$6:$I$341</definedName>
    <definedName name="Z_494248FA_238D_478D_A4F9_307A931FFEE2_.wvu.FilterData" localSheetId="0" hidden="1">'на 31.12.2023'!$A$6:$I$341</definedName>
    <definedName name="Z_495CB41C_9D74_45FB_9A3C_30411D304A3A_.wvu.FilterData" localSheetId="0" hidden="1">'на 31.12.2023'!$A$6:$I$341</definedName>
    <definedName name="Z_49A00D62_0F99_4653_9E2B_7E81DC142BB9_.wvu.FilterData" localSheetId="0" hidden="1">'на 31.12.2023'!$A$6:$I$341</definedName>
    <definedName name="Z_49ACF293_ABE7_4698_9210_5F958A0FA9E4_.wvu.FilterData" localSheetId="0" hidden="1">'на 31.12.2023'!$A$6:$I$341</definedName>
    <definedName name="Z_49C611FC_45AE_4771_A9EB_23CB8A805F14_.wvu.FilterData" localSheetId="0" hidden="1">'на 31.12.2023'!$A$6:$I$341</definedName>
    <definedName name="Z_49C7329D_3247_4713_BC9A_64F0EE2B0B3C_.wvu.FilterData" localSheetId="0" hidden="1">'на 31.12.2023'!$A$6:$I$341</definedName>
    <definedName name="Z_49E10B09_97E3_41C9_892E_7D9C5DFF5740_.wvu.FilterData" localSheetId="0" hidden="1">'на 31.12.2023'!$A$6:$I$341</definedName>
    <definedName name="Z_49F2D403_965E_4EAD_9917_761D5083F09E_.wvu.FilterData" localSheetId="0" hidden="1">'на 31.12.2023'!$A$6:$I$341</definedName>
    <definedName name="Z_4A659025_264B_4535_9CC0_B58EAC1CFB45_.wvu.FilterData" localSheetId="0" hidden="1">'на 31.12.2023'!$A$6:$I$341</definedName>
    <definedName name="Z_4A89A224_FA7C_4B74_B4DF_6C8852478280_.wvu.FilterData" localSheetId="0" hidden="1">'на 31.12.2023'!$A$6:$I$341</definedName>
    <definedName name="Z_4A8D74AF_6B6C_4239_9EC3_301119213646_.wvu.FilterData" localSheetId="0" hidden="1">'на 31.12.2023'!$A$6:$I$341</definedName>
    <definedName name="Z_4ACD5078_5B81_4758_B0EF_CE5F66AB6D3F_.wvu.FilterData" localSheetId="0" hidden="1">'на 31.12.2023'!$A$6:$I$341</definedName>
    <definedName name="Z_4AE5B387_4075_4E02_9E75_0FE7CAD9107A_.wvu.FilterData" localSheetId="0" hidden="1">'на 31.12.2023'!$A$6:$I$341</definedName>
    <definedName name="Z_4AE61192_90D6_4C2B_9424_00320246C826_.wvu.FilterData" localSheetId="0" hidden="1">'на 31.12.2023'!$A$6:$I$341</definedName>
    <definedName name="Z_4AF0FF7E_D940_4246_AB71_AC8FEDA2EF24_.wvu.FilterData" localSheetId="0" hidden="1">'на 31.12.2023'!$A$6:$I$341</definedName>
    <definedName name="Z_4B20F78A_DF0A_42A3_912F_886F8C470D6F_.wvu.FilterData" localSheetId="0" hidden="1">'на 31.12.2023'!$A$6:$I$341</definedName>
    <definedName name="Z_4B8100D5_9B41_4D1D_BD47_2CC7A425BCB9_.wvu.FilterData" localSheetId="0" hidden="1">'на 31.12.2023'!$A$6:$I$341</definedName>
    <definedName name="Z_4BB7905C_0E11_42F1_848D_90186131796A_.wvu.FilterData" localSheetId="0" hidden="1">'на 31.12.2023'!$A$6:$G$62</definedName>
    <definedName name="Z_4BCA28C5_7E3A_40C8_A15F_462662F852B7_.wvu.FilterData" localSheetId="0" hidden="1">'на 31.12.2023'!$A$6:$I$341</definedName>
    <definedName name="Z_4BE15B2D_077F_41A8_A21C_AB77D19D57D3_.wvu.FilterData" localSheetId="0" hidden="1">'на 31.12.2023'!$A$6:$I$341</definedName>
    <definedName name="Z_4C1FE39D_945F_4F14_94DF_F69B283DCD9F_.wvu.FilterData" localSheetId="0" hidden="1">'на 31.12.2023'!$A$6:$G$62</definedName>
    <definedName name="Z_4C7AEF2E_DEBC_4646_819D_BEDF77BCC2B3_.wvu.FilterData" localSheetId="0" hidden="1">'на 31.12.2023'!$A$6:$I$341</definedName>
    <definedName name="Z_4C806A26_5E5B_481D_998D_4FC8D58C66DD_.wvu.FilterData" localSheetId="0" hidden="1">'на 31.12.2023'!$A$6:$I$341</definedName>
    <definedName name="Z_4C8FE8DC_A013_4BDA_A182_49DE5A00ABD2_.wvu.FilterData" localSheetId="0" hidden="1">'на 31.12.2023'!$A$6:$I$341</definedName>
    <definedName name="Z_4C94E062_1176_4975_B370_EC293EB401B1_.wvu.FilterData" localSheetId="0" hidden="1">'на 31.12.2023'!$A$6:$I$341</definedName>
    <definedName name="Z_4C99A172_787E_4AA6_A4A2_6DD4177EA173_.wvu.FilterData" localSheetId="0" hidden="1">'на 31.12.2023'!$A$6:$I$341</definedName>
    <definedName name="Z_4CA010EE_9FB5_4C7E_A14E_34EFE4C7E4F1_.wvu.FilterData" localSheetId="0" hidden="1">'на 31.12.2023'!$A$6:$I$341</definedName>
    <definedName name="Z_4CEB490B_58FB_4CA0_AAF2_63178FECD849_.wvu.FilterData" localSheetId="0" hidden="1">'на 31.12.2023'!$A$6:$I$341</definedName>
    <definedName name="Z_4D26FCEB_1550_49EE_9AE5_F3BFD84C41FA_.wvu.FilterData" localSheetId="0" hidden="1">'на 31.12.2023'!$A$6:$I$341</definedName>
    <definedName name="Z_4D344B94_CB26_47C6_B6A8_48BF280293C1_.wvu.FilterData" localSheetId="0" hidden="1">'на 31.12.2023'!$A$6:$I$341</definedName>
    <definedName name="Z_4D3C307C_2E44_42C0_91B5_FB6A6E09D42B_.wvu.FilterData" localSheetId="0" hidden="1">'на 31.12.2023'!$A$6:$I$341</definedName>
    <definedName name="Z_4DBA5214_E42E_4E7C_B43C_190A2BF79ACC_.wvu.FilterData" localSheetId="0" hidden="1">'на 31.12.2023'!$A$6:$I$341</definedName>
    <definedName name="Z_4DC355BB_27E7_48C3_8843_13682156D4CC_.wvu.FilterData" localSheetId="0" hidden="1">'на 31.12.2023'!$A$6:$I$341</definedName>
    <definedName name="Z_4DC9D79A_8761_4284_BFE5_DFE7738AB4F8_.wvu.FilterData" localSheetId="0" hidden="1">'на 31.12.2023'!$A$6:$I$341</definedName>
    <definedName name="Z_4DE9F46A_98FE_4BB0_9B8D_B98B77744784_.wvu.FilterData" localSheetId="0" hidden="1">'на 31.12.2023'!$A$6:$I$341</definedName>
    <definedName name="Z_4DF21929_63B0_45D6_9063_EE3D75E46DF0_.wvu.FilterData" localSheetId="0" hidden="1">'на 31.12.2023'!$A$6:$I$341</definedName>
    <definedName name="Z_4E70B456_53A6_4A9B_B0D8_E54D21A50BAA_.wvu.FilterData" localSheetId="0" hidden="1">'на 31.12.2023'!$A$6:$I$341</definedName>
    <definedName name="Z_4EA492D8_B170_444C_A887_0AC42BCFF83B_.wvu.Cols" localSheetId="0" hidden="1">'на 31.12.2023'!#REF!,'на 31.12.2023'!$J:$J</definedName>
    <definedName name="Z_4EA492D8_B170_444C_A887_0AC42BCFF83B_.wvu.FilterData" localSheetId="0" hidden="1">'на 31.12.2023'!$A$6:$I$341</definedName>
    <definedName name="Z_4EA492D8_B170_444C_A887_0AC42BCFF83B_.wvu.PrintArea" localSheetId="0" hidden="1">'на 31.12.2023'!$A$1:$I$140</definedName>
    <definedName name="Z_4EA492D8_B170_444C_A887_0AC42BCFF83B_.wvu.PrintTitles" localSheetId="0" hidden="1">'на 31.12.2023'!$4:$7</definedName>
    <definedName name="Z_4EB9A2EB_6EC6_4AFE_AFFA_537868B4F130_.wvu.FilterData" localSheetId="0" hidden="1">'на 31.12.2023'!$A$6:$I$341</definedName>
    <definedName name="Z_4EF3C623_C372_46C1_AA60_4AC85C37C9F2_.wvu.FilterData" localSheetId="0" hidden="1">'на 31.12.2023'!$A$6:$I$341</definedName>
    <definedName name="Z_4F08029A_B8F0_4DA4_87B0_16FDC76C4FA3_.wvu.FilterData" localSheetId="0" hidden="1">'на 31.12.2023'!$A$6:$I$341</definedName>
    <definedName name="Z_4F4F3D49_5D0A_42E0_916A_69EDE30FA23F_.wvu.FilterData" localSheetId="0" hidden="1">'на 31.12.2023'!$A$6:$I$341</definedName>
    <definedName name="Z_4F60C1E8_FD12_4EB9_B1EF_504D376D6016_.wvu.FilterData" localSheetId="0" hidden="1">'на 31.12.2023'!$A$6:$I$341</definedName>
    <definedName name="Z_4F722BF5_E65A_4740_B031_AC282DA34AF0_.wvu.FilterData" localSheetId="0" hidden="1">'на 31.12.2023'!$A$6:$I$341</definedName>
    <definedName name="Z_4FA4A69A_6589_44A8_8710_9041295BCBA3_.wvu.FilterData" localSheetId="0" hidden="1">'на 31.12.2023'!$A$6:$I$341</definedName>
    <definedName name="Z_4FAD2EF3_287F_4A3E_B27D_BB990D450B84_.wvu.FilterData" localSheetId="0" hidden="1">'на 31.12.2023'!$A$6:$I$341</definedName>
    <definedName name="Z_4FE18469_4F1B_4C4F_94F8_2337C288BBDA_.wvu.FilterData" localSheetId="0" hidden="1">'на 31.12.2023'!$A$6:$I$341</definedName>
    <definedName name="Z_5039ACE2_215B_49F3_AC23_F5E171EB2E04_.wvu.FilterData" localSheetId="0" hidden="1">'на 31.12.2023'!$A$6:$I$341</definedName>
    <definedName name="Z_504FE81F_4D3A_4ABA_AB98_0F0721A53EC1_.wvu.FilterData" localSheetId="0" hidden="1">'на 31.12.2023'!$A$6:$I$341</definedName>
    <definedName name="Z_5083B84B_F441_4EE3_9173_80DE4E181264_.wvu.FilterData" localSheetId="0" hidden="1">'на 31.12.2023'!$A$6:$I$341</definedName>
    <definedName name="Z_50C47821_D4D0_4482_B67B_271683C3EE7C_.wvu.FilterData" localSheetId="0" hidden="1">'на 31.12.2023'!$A$6:$I$341</definedName>
    <definedName name="Z_50C7EE06_D3E5_466A_B02E_784815AC69C9_.wvu.FilterData" localSheetId="0" hidden="1">'на 31.12.2023'!$A$6:$I$341</definedName>
    <definedName name="Z_50F270BE_8CE5_4CA8_ACB0_0FE221C0502F_.wvu.FilterData" localSheetId="0" hidden="1">'на 31.12.2023'!$A$6:$I$341</definedName>
    <definedName name="Z_5118907D_F812_419B_BA38_C5D1A4D7AA9B_.wvu.FilterData" localSheetId="0" hidden="1">'на 31.12.2023'!$A$6:$I$341</definedName>
    <definedName name="Z_512708F0_FC6D_4404_BE68_DA23201791B7_.wvu.FilterData" localSheetId="0" hidden="1">'на 31.12.2023'!$A$6:$I$341</definedName>
    <definedName name="Z_512CD8D7_CD2F_47E7_B2C6_AE531D4C59BD_.wvu.FilterData" localSheetId="0" hidden="1">'на 31.12.2023'!$A$6:$I$341</definedName>
    <definedName name="Z_5142EBC1_4E86_41C1_8307_B66D4A0F24F0_.wvu.FilterData" localSheetId="0" hidden="1">'на 31.12.2023'!$A$6:$I$341</definedName>
    <definedName name="Z_51637613_0EB8_43CA_A073_E9BDD29429FF_.wvu.FilterData" localSheetId="0" hidden="1">'на 31.12.2023'!$A$6:$I$341</definedName>
    <definedName name="Z_5187EEFA_9E94_424B_9E98_435FA8598600_.wvu.FilterData" localSheetId="0" hidden="1">'на 31.12.2023'!$A$6:$I$341</definedName>
    <definedName name="Z_51BD5A76_12FD_4D74_BB88_134070337907_.wvu.FilterData" localSheetId="0" hidden="1">'на 31.12.2023'!$A$6:$I$341</definedName>
    <definedName name="Z_52051764_04EA_49FE_BED8_A5A087B594C8_.wvu.FilterData" localSheetId="0" hidden="1">'на 31.12.2023'!$A$6:$I$341</definedName>
    <definedName name="Z_5211D146_D07B_4B5D_8712_916865134037_.wvu.FilterData" localSheetId="0" hidden="1">'на 31.12.2023'!$A$6:$I$341</definedName>
    <definedName name="Z_52306391_FBA4_4117_8AD3_6946E8898C18_.wvu.FilterData" localSheetId="0" hidden="1">'на 31.12.2023'!$A$6:$I$341</definedName>
    <definedName name="Z_5253E1E1_F351_4BC1_B2DF_DE6F6B57B558_.wvu.FilterData" localSheetId="0" hidden="1">'на 31.12.2023'!$A$6:$I$341</definedName>
    <definedName name="Z_529A9D10_2BB0_46A7_944D_8ECDFA0395B8_.wvu.FilterData" localSheetId="0" hidden="1">'на 31.12.2023'!$A$6:$I$341</definedName>
    <definedName name="Z_52ACD1DE_5C8C_419B_897D_A938C2151D22_.wvu.FilterData" localSheetId="0" hidden="1">'на 31.12.2023'!$A$6:$I$341</definedName>
    <definedName name="Z_52C40832_4D48_45A4_B802_95C62DCB5A61_.wvu.FilterData" localSheetId="0" hidden="1">'на 31.12.2023'!$A$6:$G$62</definedName>
    <definedName name="Z_52D98C2C_B0C9_4504_AD76_8DEEBB040195_.wvu.FilterData" localSheetId="0" hidden="1">'на 31.12.2023'!$A$6:$I$341</definedName>
    <definedName name="Z_52F5BC9C_3CB5_4DD9_B732_2722A80051BB_.wvu.FilterData" localSheetId="0" hidden="1">'на 31.12.2023'!$A$6:$I$341</definedName>
    <definedName name="Z_53011515_95F3_4C88_88B6_C1D6475FC303_.wvu.FilterData" localSheetId="0" hidden="1">'на 31.12.2023'!$A$6:$I$341</definedName>
    <definedName name="Z_53198BA4_54AC_4165_B938_C4A1A748FFED_.wvu.FilterData" localSheetId="0" hidden="1">'на 31.12.2023'!$A$6:$I$341</definedName>
    <definedName name="Z_533612EA_605D_4AFD_803D_3C6F4E3E0B07_.wvu.FilterData" localSheetId="0" hidden="1">'на 31.12.2023'!$A$6:$I$341</definedName>
    <definedName name="Z_539CB3DF_9B66_4BE7_9074_8CE0405EB8A6_.wvu.Cols" localSheetId="0" hidden="1">'на 31.12.2023'!#REF!,'на 31.12.2023'!#REF!</definedName>
    <definedName name="Z_539CB3DF_9B66_4BE7_9074_8CE0405EB8A6_.wvu.FilterData" localSheetId="0" hidden="1">'на 31.12.2023'!$A$6:$I$341</definedName>
    <definedName name="Z_539CB3DF_9B66_4BE7_9074_8CE0405EB8A6_.wvu.PrintArea" localSheetId="0" hidden="1">'на 31.12.2023'!$A$1:$I$90</definedName>
    <definedName name="Z_539CB3DF_9B66_4BE7_9074_8CE0405EB8A6_.wvu.PrintTitles" localSheetId="0" hidden="1">'на 31.12.2023'!$4:$7</definedName>
    <definedName name="Z_543FDC9E_DC95_4C7A_84E4_76AA766A82EF_.wvu.FilterData" localSheetId="0" hidden="1">'на 31.12.2023'!$A$6:$I$341</definedName>
    <definedName name="Z_546EB4B2_C544_4B3E_891A_93D68659ED96_.wvu.FilterData" localSheetId="0" hidden="1">'на 31.12.2023'!$A$6:$I$341</definedName>
    <definedName name="Z_54703B32_BADE_4A70_9C97_888CD74744A0_.wvu.FilterData" localSheetId="0" hidden="1">'на 31.12.2023'!$A$6:$I$341</definedName>
    <definedName name="Z_54998E4E_243D_4810_826F_6D61E2FD7B80_.wvu.FilterData" localSheetId="0" hidden="1">'на 31.12.2023'!$A$6:$I$341</definedName>
    <definedName name="Z_54BA7F95_777A_45AD_95C4_BDBF7D83E6C8_.wvu.FilterData" localSheetId="0" hidden="1">'на 31.12.2023'!$A$6:$I$341</definedName>
    <definedName name="Z_54BDF74E_34B0_41EB_B882_7F468D483B5C_.wvu.FilterData" localSheetId="0" hidden="1">'на 31.12.2023'!$A$6:$I$341</definedName>
    <definedName name="Z_54CFAFB5_5819_4D51_833E_B65C9A025E20_.wvu.FilterData" localSheetId="0" hidden="1">'на 31.12.2023'!$A$6:$I$341</definedName>
    <definedName name="Z_55266A36_B6A9_42E1_8467_17D14F12BABD_.wvu.FilterData" localSheetId="0" hidden="1">'на 31.12.2023'!$A$6:$G$62</definedName>
    <definedName name="Z_552D5A2F_F398_4185_857D_A43E934E7BB7_.wvu.FilterData" localSheetId="0" hidden="1">'на 31.12.2023'!$A$6:$I$341</definedName>
    <definedName name="Z_55839524_8F04_4259_8691_71E7FD7B6883_.wvu.FilterData" localSheetId="0" hidden="1">'на 31.12.2023'!$A$6:$I$341</definedName>
    <definedName name="Z_55CB7F74_6D00_407D_AA88_E64A0FF010E6_.wvu.FilterData" localSheetId="0" hidden="1">'на 31.12.2023'!$A$6:$I$341</definedName>
    <definedName name="Z_55F24CBB_212F_42F4_BB98_92561BDA95C3_.wvu.FilterData" localSheetId="0" hidden="1">'на 31.12.2023'!$A$6:$I$341</definedName>
    <definedName name="Z_564F82E8_8306_4799_B1F9_06B1FD1FB16E_.wvu.FilterData" localSheetId="0" hidden="1">'на 31.12.2023'!$A$2:$J$94</definedName>
    <definedName name="Z_565A1A16_6A4F_4794_B3C1_1808DC7E86C0_.wvu.FilterData" localSheetId="0" hidden="1">'на 31.12.2023'!$A$6:$G$62</definedName>
    <definedName name="Z_568C3823_FEE7_49C8_B4CF_3D48541DA65C_.wvu.FilterData" localSheetId="0" hidden="1">'на 31.12.2023'!$A$6:$G$62</definedName>
    <definedName name="Z_5696C387_34DF_4BED_BB60_2D85436D9DA8_.wvu.FilterData" localSheetId="0" hidden="1">'на 31.12.2023'!$A$6:$I$341</definedName>
    <definedName name="Z_56C18D87_C587_43F7_9147_D7827AADF66D_.wvu.FilterData" localSheetId="0" hidden="1">'на 31.12.2023'!$A$6:$G$62</definedName>
    <definedName name="Z_5729DC83_8713_4B21_9D2C_8A74D021747E_.wvu.FilterData" localSheetId="0" hidden="1">'на 31.12.2023'!$A$6:$G$62</definedName>
    <definedName name="Z_5730431A_42FA_4886_8F76_DA9C1179F65B_.wvu.FilterData" localSheetId="0" hidden="1">'на 31.12.2023'!$A$6:$I$341</definedName>
    <definedName name="Z_581B9A3C_30EB_4499_B1AD_5987817C7C5A_.wvu.FilterData" localSheetId="0" hidden="1">'на 31.12.2023'!$A$6:$I$341</definedName>
    <definedName name="Z_58270B81_2C5A_44D4_84D8_B29B6BA03243_.wvu.FilterData" localSheetId="0" hidden="1">'на 31.12.2023'!$A$6:$G$62</definedName>
    <definedName name="Z_5834E280_FA37_4F43_B5D8_B8D5A97A4524_.wvu.FilterData" localSheetId="0" hidden="1">'на 31.12.2023'!$A$6:$I$341</definedName>
    <definedName name="Z_588532FB_E590_42BD_A8D7_316787EC9467_.wvu.FilterData" localSheetId="0" hidden="1">'на 31.12.2023'!$A$6:$I$341</definedName>
    <definedName name="Z_58A2BFA9_7803_4AA8_99E8_85AF5847A611_.wvu.FilterData" localSheetId="0" hidden="1">'на 31.12.2023'!$A$6:$I$341</definedName>
    <definedName name="Z_58BFA8D4_CF88_4C84_B35F_981C21093C49_.wvu.FilterData" localSheetId="0" hidden="1">'на 31.12.2023'!$A$6:$I$341</definedName>
    <definedName name="Z_58C74091_8FAD_4093_9E52_EDA54F81A62E_.wvu.FilterData" localSheetId="0" hidden="1">'на 31.12.2023'!$A$6:$I$341</definedName>
    <definedName name="Z_58CE8401_55FD_4A64_AF35_0E6A771F42CD_.wvu.FilterData" localSheetId="0" hidden="1">'на 31.12.2023'!$A$6:$I$341</definedName>
    <definedName name="Z_58EAD7A7_C312_4E53_9D90_6DB268F00AAE_.wvu.FilterData" localSheetId="0" hidden="1">'на 31.12.2023'!$A$6:$I$341</definedName>
    <definedName name="Z_58EFAC3E_6DAA_4E10_964A_6BC23ECA3B99_.wvu.FilterData" localSheetId="0" hidden="1">'на 31.12.2023'!$A$6:$I$341</definedName>
    <definedName name="Z_5903C2CD_4F35_483D_B91D_3C09DC402413_.wvu.FilterData" localSheetId="0" hidden="1">'на 31.12.2023'!$A$6:$I$341</definedName>
    <definedName name="Z_59074C03_1A19_4344_8FE1_916D5A98CD29_.wvu.FilterData" localSheetId="0" hidden="1">'на 31.12.2023'!$A$6:$I$341</definedName>
    <definedName name="Z_593FC661_D3C9_4D5B_9F7F_4FD8BB281A5E_.wvu.FilterData" localSheetId="0" hidden="1">'на 31.12.2023'!$A$6:$I$341</definedName>
    <definedName name="Z_594E41CA_61EE_4A2D_B628_8692F751FB80_.wvu.FilterData" localSheetId="0" hidden="1">'на 31.12.2023'!$A$6:$I$341</definedName>
    <definedName name="Z_59942D46_CDA3_4A1E_845F_265C136BD749_.wvu.FilterData" localSheetId="0" hidden="1">'на 31.12.2023'!$A$6:$I$341</definedName>
    <definedName name="Z_5996ED13_8652_498D_8DEE_2CE867E1D6DA_.wvu.FilterData" localSheetId="0" hidden="1">'на 31.12.2023'!$A$6:$I$341</definedName>
    <definedName name="Z_59A15C04_4482_47BA_AAA2_857A77FCCD7B_.wvu.FilterData" localSheetId="0" hidden="1">'на 31.12.2023'!$A$6:$I$341</definedName>
    <definedName name="Z_59CCB0AC_39EE_4AC7_9307_7FE7718BECEC_.wvu.FilterData" localSheetId="0" hidden="1">'на 31.12.2023'!$A$6:$I$341</definedName>
    <definedName name="Z_59F91900_CAE9_4608_97BE_FBC0993C389F_.wvu.FilterData" localSheetId="0" hidden="1">'на 31.12.2023'!$A$6:$G$62</definedName>
    <definedName name="Z_5A0826D2_48E8_4049_87EB_8011A792B32A_.wvu.FilterData" localSheetId="0" hidden="1">'на 31.12.2023'!$A$6:$I$341</definedName>
    <definedName name="Z_5A1E401B_9CBB_4720_B34E_C1F970D8C1A4_.wvu.FilterData" localSheetId="0" hidden="1">'на 31.12.2023'!$A$6:$I$341</definedName>
    <definedName name="Z_5A5FF966_0E10_4BF8_B40F_C8478F0D995D_.wvu.FilterData" localSheetId="0" hidden="1">'на 31.12.2023'!$A$6:$I$341</definedName>
    <definedName name="Z_5AC843E8_BE7D_4B69_82E5_622B40389D76_.wvu.FilterData" localSheetId="0" hidden="1">'на 31.12.2023'!$A$6:$I$341</definedName>
    <definedName name="Z_5AED1EEB_F2BD_4EA8_B85A_ECC7CA9EB0BB_.wvu.FilterData" localSheetId="0" hidden="1">'на 31.12.2023'!$A$6:$I$341</definedName>
    <definedName name="Z_5B1A6EA8_24E2_45A1_ACEF_A535BCC31BBF_.wvu.FilterData" localSheetId="0" hidden="1">'на 31.12.2023'!$A$6:$I$341</definedName>
    <definedName name="Z_5B201F9D_0EC3_499C_A33C_1C4C3BFDAC63_.wvu.FilterData" localSheetId="0" hidden="1">'на 31.12.2023'!$A$6:$I$341</definedName>
    <definedName name="Z_5B530939_3820_4F41_B6AF_D342046937E2_.wvu.FilterData" localSheetId="0" hidden="1">'на 31.12.2023'!$A$6:$I$341</definedName>
    <definedName name="Z_5B621C2E_0EE1_488C_9DA4_F5609F15B54C_.wvu.FilterData" localSheetId="0" hidden="1">'на 31.12.2023'!$A$6:$I$341</definedName>
    <definedName name="Z_5B6D98E6_8929_4747_9889_173EDC254AC0_.wvu.FilterData" localSheetId="0" hidden="1">'на 31.12.2023'!$A$6:$I$341</definedName>
    <definedName name="Z_5B8F35C7_BACE_46B7_A289_D37993E37EE6_.wvu.FilterData" localSheetId="0" hidden="1">'на 31.12.2023'!$A$6:$I$341</definedName>
    <definedName name="Z_5BB994C0_0A73_4A06_8B55_4EFD3E0DBF0D_.wvu.FilterData" localSheetId="0" hidden="1">'на 31.12.2023'!$A$6:$I$341</definedName>
    <definedName name="Z_5BD6B32C_AA9C_477B_9D18_4933499B50B8_.wvu.FilterData" localSheetId="0" hidden="1">'на 31.12.2023'!$A$6:$I$341</definedName>
    <definedName name="Z_5C13A1A0_C535_4639_90BE_9B5D72B8AEDB_.wvu.FilterData" localSheetId="0" hidden="1">'на 31.12.2023'!$A$6:$G$62</definedName>
    <definedName name="Z_5C1EB056_6EEF_4598_848E_E932B26747D9_.wvu.FilterData" localSheetId="0" hidden="1">'на 31.12.2023'!$A$6:$I$341</definedName>
    <definedName name="Z_5C253E80_F3BD_4FE4_AB93_2FEE92134E33_.wvu.FilterData" localSheetId="0" hidden="1">'на 31.12.2023'!$A$6:$I$341</definedName>
    <definedName name="Z_5C312E7E_C392_4216_9BE9_33490BF52B04_.wvu.FilterData" localSheetId="0" hidden="1">'на 31.12.2023'!$A$6:$I$341</definedName>
    <definedName name="Z_5C519772_2A20_4B5B_841B_37C4DE3DF25F_.wvu.FilterData" localSheetId="0" hidden="1">'на 31.12.2023'!$A$6:$I$341</definedName>
    <definedName name="Z_5CD246D0_1B61_4A0E_94C1_5A06A3BBBCDE_.wvu.FilterData" localSheetId="0" hidden="1">'на 31.12.2023'!$A$6:$I$341</definedName>
    <definedName name="Z_5CDE7466_9008_4EE8_8F19_E26D937B15F6_.wvu.FilterData" localSheetId="0" hidden="1">'на 31.12.2023'!$A$6:$G$62</definedName>
    <definedName name="Z_5CF8FCD5_D471_4326_AE16_46A73366B8A0_.wvu.FilterData" localSheetId="0" hidden="1">'на 31.12.2023'!$A$6:$I$341</definedName>
    <definedName name="Z_5D02AC07_9DDA_4DED_8BC0_7F56C2780A3D_.wvu.FilterData" localSheetId="0" hidden="1">'на 31.12.2023'!$A$6:$I$341</definedName>
    <definedName name="Z_5D0C536E_5C8E_491C_A9DB_A2B27E25CEE3_.wvu.FilterData" localSheetId="0" hidden="1">'на 31.12.2023'!$A$6:$I$341</definedName>
    <definedName name="Z_5D1A8E24_0858_4B4C_9A88_78819F5A1F0E_.wvu.FilterData" localSheetId="0" hidden="1">'на 31.12.2023'!$A$6:$I$341</definedName>
    <definedName name="Z_5D493D37_85DF_4A0D_9E57_094C52290F45_.wvu.FilterData" localSheetId="0" hidden="1">'на 31.12.2023'!$A$6:$I$341</definedName>
    <definedName name="Z_5D611E98_6E20_4D72_BD87_7C150FFB93F0_.wvu.FilterData" localSheetId="0" hidden="1">'на 31.12.2023'!$A$6:$I$341</definedName>
    <definedName name="Z_5D6E508A_AC9C_480D_B018_D5F113D0C16C_.wvu.FilterData" localSheetId="0" hidden="1">'на 31.12.2023'!$A$6:$I$341</definedName>
    <definedName name="Z_5DA1F30B_C28D_4542_91B8_59775937AB4F_.wvu.FilterData" localSheetId="0" hidden="1">'на 31.12.2023'!$A$6:$I$341</definedName>
    <definedName name="Z_5DFBF4F8_E8CB_45B8_AEBD_E22AE27F7511_.wvu.FilterData" localSheetId="0" hidden="1">'на 31.12.2023'!$A$6:$I$341</definedName>
    <definedName name="Z_5E0BE2D3_6F94_4578_AD75_83964D519586_.wvu.FilterData" localSheetId="0" hidden="1">'на 31.12.2023'!$A$6:$I$341</definedName>
    <definedName name="Z_5E8319AA_70BE_4A15_908D_5BB7BC61D3F7_.wvu.FilterData" localSheetId="0" hidden="1">'на 31.12.2023'!$A$6:$I$341</definedName>
    <definedName name="Z_5EB104F4_627D_44E7_960F_6C67063C7D09_.wvu.FilterData" localSheetId="0" hidden="1">'на 31.12.2023'!$A$6:$I$341</definedName>
    <definedName name="Z_5EB1B5BB_79BE_4318_9140_3FA31802D519_.wvu.FilterData" localSheetId="0" hidden="1">'на 31.12.2023'!$A$6:$I$341</definedName>
    <definedName name="Z_5EB1B5BB_79BE_4318_9140_3FA31802D519_.wvu.PrintArea" localSheetId="0" hidden="1">'на 31.12.2023'!$A$1:$I$90</definedName>
    <definedName name="Z_5EB1B5BB_79BE_4318_9140_3FA31802D519_.wvu.PrintTitles" localSheetId="0" hidden="1">'на 31.12.2023'!$4:$7</definedName>
    <definedName name="Z_5EDF1D7D_DAF7_472B_BD79_F95ADF38BAAB_.wvu.FilterData" localSheetId="0" hidden="1">'на 31.12.2023'!$A$6:$I$341</definedName>
    <definedName name="Z_5F7F93D2_80EF_4EEE_9C9D_12AB30DD80D3_.wvu.FilterData" localSheetId="0" hidden="1">'на 31.12.2023'!$A$6:$I$341</definedName>
    <definedName name="Z_5FB953A5_71FF_4056_AF98_C9D06FF0EDF3_.wvu.Cols" localSheetId="0" hidden="1">'на 31.12.2023'!#REF!,'на 31.12.2023'!#REF!</definedName>
    <definedName name="Z_5FB953A5_71FF_4056_AF98_C9D06FF0EDF3_.wvu.FilterData" localSheetId="0" hidden="1">'на 31.12.2023'!$A$6:$I$341</definedName>
    <definedName name="Z_5FB953A5_71FF_4056_AF98_C9D06FF0EDF3_.wvu.PrintArea" localSheetId="0" hidden="1">'на 31.12.2023'!$A$1:$I$90</definedName>
    <definedName name="Z_5FB953A5_71FF_4056_AF98_C9D06FF0EDF3_.wvu.PrintTitles" localSheetId="0" hidden="1">'на 31.12.2023'!$4:$7</definedName>
    <definedName name="Z_6011A554_E1A4_465F_9A01_E0469A86D44D_.wvu.FilterData" localSheetId="0" hidden="1">'на 31.12.2023'!$A$6:$I$341</definedName>
    <definedName name="Z_60155C64_695E_458C_BBFE_B89C53118803_.wvu.FilterData" localSheetId="0" hidden="1">'на 31.12.2023'!$A$6:$I$341</definedName>
    <definedName name="Z_60657231_C99E_4191_A90E_C546FB588843_.wvu.FilterData" localSheetId="0" hidden="1">'на 31.12.2023'!$A$6:$G$62</definedName>
    <definedName name="Z_60669095_D958_429D_B74A_692F0AF6A5BF_.wvu.FilterData" localSheetId="0" hidden="1">'на 31.12.2023'!$A$6:$I$341</definedName>
    <definedName name="Z_6067E66A_4AAF_4047_B90C_8B0E1F070D71_.wvu.FilterData" localSheetId="0" hidden="1">'на 31.12.2023'!$A$6:$I$341</definedName>
    <definedName name="Z_6068C3FF_17AA_48A5_A88B_2523CBAC39AE_.wvu.FilterData" localSheetId="0" hidden="1">'на 31.12.2023'!$A$6:$I$341</definedName>
    <definedName name="Z_6068C3FF_17AA_48A5_A88B_2523CBAC39AE_.wvu.PrintArea" localSheetId="0" hidden="1">'на 31.12.2023'!$A$1:$I$109</definedName>
    <definedName name="Z_6068C3FF_17AA_48A5_A88B_2523CBAC39AE_.wvu.PrintTitles" localSheetId="0" hidden="1">'на 31.12.2023'!$4:$7</definedName>
    <definedName name="Z_6085EE75_36B7_47B2_BC4C_6C003E6E451C_.wvu.FilterData" localSheetId="0" hidden="1">'на 31.12.2023'!$A$6:$I$341</definedName>
    <definedName name="Z_6096DF59_5639_431F_ACAA_6E74367471D4_.wvu.FilterData" localSheetId="0" hidden="1">'на 31.12.2023'!$A$6:$I$341</definedName>
    <definedName name="Z_60B33E92_3815_4061_91AA_8E38B8895054_.wvu.FilterData" localSheetId="0" hidden="1">'на 31.12.2023'!$A$6:$G$62</definedName>
    <definedName name="Z_60BF1189_ADAB_462B_9E08_D32117501A4E_.wvu.FilterData" localSheetId="0" hidden="1">'на 31.12.2023'!$A$6:$I$341</definedName>
    <definedName name="Z_615C7B91_FF13_4408_A2AA_52DA69643ED1_.wvu.FilterData" localSheetId="0" hidden="1">'на 31.12.2023'!$A$6:$I$341</definedName>
    <definedName name="Z_61D3C2BE_E5C3_4670_8A8C_5EA015D7BE13_.wvu.FilterData" localSheetId="0" hidden="1">'на 31.12.2023'!$A$6:$I$341</definedName>
    <definedName name="Z_61F39988_DD75_4570_9455_AB31CCAFEE4C_.wvu.FilterData" localSheetId="0" hidden="1">'на 31.12.2023'!$A$6:$I$341</definedName>
    <definedName name="Z_61FEE2C2_8D13_4755_8517_9B75B80FA4B1_.wvu.FilterData" localSheetId="0" hidden="1">'на 31.12.2023'!$A$6:$I$341</definedName>
    <definedName name="Z_6246324E_D224_4FAC_8C67_F9370E7D77EB_.wvu.FilterData" localSheetId="0" hidden="1">'на 31.12.2023'!$A$6:$I$341</definedName>
    <definedName name="Z_624EA417_1537_4932_82E6_067428E23D73_.wvu.FilterData" localSheetId="0" hidden="1">'на 31.12.2023'!$A$6:$I$341</definedName>
    <definedName name="Z_62534477_13C5_437C_87A9_3525FC60CE4D_.wvu.FilterData" localSheetId="0" hidden="1">'на 31.12.2023'!$A$6:$I$341</definedName>
    <definedName name="Z_62691467_BD46_47AE_A6DF_52CBD0D9817B_.wvu.FilterData" localSheetId="0" hidden="1">'на 31.12.2023'!$A$6:$G$62</definedName>
    <definedName name="Z_62A8387D_B08A_477D_ADE5_71912984F458_.wvu.FilterData" localSheetId="0" hidden="1">'на 31.12.2023'!$A$6:$I$341</definedName>
    <definedName name="Z_62AE6103_E87D_480F_B5E4_8DBCD8F5A21D_.wvu.FilterData" localSheetId="0" hidden="1">'на 31.12.2023'!$A$6:$I$341</definedName>
    <definedName name="Z_62BB10A5_EF28_4942_80EF_BF25E16F79EB_.wvu.FilterData" localSheetId="0" hidden="1">'на 31.12.2023'!$A$6:$I$341</definedName>
    <definedName name="Z_62C4D5B7_88F6_4885_99F7_CBFA0AACC2D9_.wvu.FilterData" localSheetId="0" hidden="1">'на 31.12.2023'!$A$6:$I$341</definedName>
    <definedName name="Z_62E7809F_D5DF_4BC1_AEFF_718779E2F7F6_.wvu.FilterData" localSheetId="0" hidden="1">'на 31.12.2023'!$A$6:$I$341</definedName>
    <definedName name="Z_62F28655_B8A8_45AE_A142_E93FF8C032BD_.wvu.FilterData" localSheetId="0" hidden="1">'на 31.12.2023'!$A$6:$I$341</definedName>
    <definedName name="Z_62F2B5AA_C3D1_4669_A4A0_184285923B8F_.wvu.FilterData" localSheetId="0" hidden="1">'на 31.12.2023'!$A$6:$I$341</definedName>
    <definedName name="Z_63162BBE_DEA3_4E9D_88C6_50A1C19A4306_.wvu.FilterData" localSheetId="0" hidden="1">'на 31.12.2023'!$A$6:$I$341</definedName>
    <definedName name="Z_63436FDB_9A91_4157_840D_70107C085942_.wvu.FilterData" localSheetId="0" hidden="1">'на 31.12.2023'!$A$6:$I$341</definedName>
    <definedName name="Z_636DA917_E508_45C7_B31A_50C91F940D46_.wvu.FilterData" localSheetId="0" hidden="1">'на 31.12.2023'!$A$6:$I$341</definedName>
    <definedName name="Z_63720CAA_47FE_4977_B082_29E1534276C7_.wvu.FilterData" localSheetId="0" hidden="1">'на 31.12.2023'!$A$6:$I$341</definedName>
    <definedName name="Z_6388A221_DD71_4215_8F6D_83C36FBE9B4C_.wvu.FilterData" localSheetId="0" hidden="1">'на 31.12.2023'!$A$6:$I$341</definedName>
    <definedName name="Z_638AAAE8_8FF2_44D0_A160_BB2A9AEB5B72_.wvu.FilterData" localSheetId="0" hidden="1">'на 31.12.2023'!$A$6:$G$62</definedName>
    <definedName name="Z_63D45DC6_0D62_438A_9069_0A4378090381_.wvu.FilterData" localSheetId="0" hidden="1">'на 31.12.2023'!$A$6:$G$62</definedName>
    <definedName name="Z_63F4CB63_E6CD_425C_9121_044DE5020B98_.wvu.FilterData" localSheetId="0" hidden="1">'на 31.12.2023'!$A$6:$I$341</definedName>
    <definedName name="Z_643AF594_D948_4DA9_8B49_70D4487A1DD9_.wvu.FilterData" localSheetId="0" hidden="1">'на 31.12.2023'!$A$6:$I$341</definedName>
    <definedName name="Z_647EE6A0_6C8D_4FBF_BCF1_907D60975A5A_.wvu.FilterData" localSheetId="0" hidden="1">'на 31.12.2023'!$A$6:$I$341</definedName>
    <definedName name="Z_6484C65C_5FE4_445E_A3CE_D7A232EBC33C_.wvu.FilterData" localSheetId="0" hidden="1">'на 31.12.2023'!$A$6:$I$341</definedName>
    <definedName name="Z_648AB040_BD0E_49A1_BA40_87D3D9C0BA55_.wvu.FilterData" localSheetId="0" hidden="1">'на 31.12.2023'!$A$6:$I$341</definedName>
    <definedName name="Z_649E5CE3_4976_49D9_83DA_4E57FFC714BF_.wvu.Cols" localSheetId="0" hidden="1">'на 31.12.2023'!#REF!</definedName>
    <definedName name="Z_649E5CE3_4976_49D9_83DA_4E57FFC714BF_.wvu.FilterData" localSheetId="0" hidden="1">'на 31.12.2023'!$A$6:$I$341</definedName>
    <definedName name="Z_649E5CE3_4976_49D9_83DA_4E57FFC714BF_.wvu.PrintArea" localSheetId="0" hidden="1">'на 31.12.2023'!$A$1:$I$94</definedName>
    <definedName name="Z_649E5CE3_4976_49D9_83DA_4E57FFC714BF_.wvu.PrintTitles" localSheetId="0" hidden="1">'на 31.12.2023'!$4:$7</definedName>
    <definedName name="Z_64BFC62D_1786_4B13_8955_A52F4618EE47_.wvu.FilterData" localSheetId="0" hidden="1">'на 31.12.2023'!$A$6:$I$341</definedName>
    <definedName name="Z_64C01F03_E840_4B6E_960F_5E13E0981676_.wvu.FilterData" localSheetId="0" hidden="1">'на 31.12.2023'!$A$6:$I$341</definedName>
    <definedName name="Z_64F95B01_C57E_429C_BB6C_B031B0DD1DF2_.wvu.FilterData" localSheetId="0" hidden="1">'на 31.12.2023'!$A$6:$I$341</definedName>
    <definedName name="Z_6540516E_EA39_4A14_9CAD_25F29EA3696D_.wvu.FilterData" localSheetId="0" hidden="1">'на 31.12.2023'!$A$6:$I$341</definedName>
    <definedName name="Z_656F475B_806E_480A_9617_36CCDCA0487D_.wvu.FilterData" localSheetId="0" hidden="1">'на 31.12.2023'!$A$6:$I$341</definedName>
    <definedName name="Z_657583BD_474B_4EFE_A5D6_97F78CABE532_.wvu.FilterData" localSheetId="0" hidden="1">'на 31.12.2023'!$A$6:$I$341</definedName>
    <definedName name="Z_65B946BB_865B_45DA_A19D_A1AC6082DF5C_.wvu.FilterData" localSheetId="0" hidden="1">'на 31.12.2023'!$A$6:$I$341</definedName>
    <definedName name="Z_65D3F071_3287_4A77_B6B1_5DF1F6C04BB3_.wvu.FilterData" localSheetId="0" hidden="1">'на 31.12.2023'!$A$6:$I$341</definedName>
    <definedName name="Z_65E46399_26A7_441E_AB5B_054868B51F98_.wvu.FilterData" localSheetId="0" hidden="1">'на 31.12.2023'!$A$6:$I$341</definedName>
    <definedName name="Z_65F8B16B_220F_4FC8_86A4_6BDB56CB5C59_.wvu.FilterData" localSheetId="0" hidden="1">'на 31.12.2023'!$A$2:$J$94</definedName>
    <definedName name="Z_6629630C_23A4_443E_9074_F19022B204E8_.wvu.FilterData" localSheetId="0" hidden="1">'на 31.12.2023'!$A$6:$I$341</definedName>
    <definedName name="Z_6654CD2E_14AE_4299_8801_306919BA9D32_.wvu.FilterData" localSheetId="0" hidden="1">'на 31.12.2023'!$A$6:$I$341</definedName>
    <definedName name="Z_66550ABE_0FE4_4071_B1FA_6163FA599414_.wvu.FilterData" localSheetId="0" hidden="1">'на 31.12.2023'!$A$6:$I$341</definedName>
    <definedName name="Z_6656F77C_55F8_4E1C_A222_2E884838D2F2_.wvu.FilterData" localSheetId="0" hidden="1">'на 31.12.2023'!$A$6:$I$341</definedName>
    <definedName name="Z_665CCB24_5EC4_4776_8836_1FE268E1A768_.wvu.FilterData" localSheetId="0" hidden="1">'на 31.12.2023'!$A$6:$I$341</definedName>
    <definedName name="Z_667B535C_31EB_4690_B9D0_A1691F287780_.wvu.FilterData" localSheetId="0" hidden="1">'на 31.12.2023'!$A$6:$I$341</definedName>
    <definedName name="Z_6681E911_E707_472C_AB18_5A4B0F68217C_.wvu.FilterData" localSheetId="0" hidden="1">'на 31.12.2023'!$A$6:$I$341</definedName>
    <definedName name="Z_6685478C_9BCA_4591_AD70_C668CD426557_.wvu.FilterData" localSheetId="0" hidden="1">'на 31.12.2023'!$A$6:$I$341</definedName>
    <definedName name="Z_66EE8E68_84F1_44B5_B60B_7ED67214A421_.wvu.FilterData" localSheetId="0" hidden="1">'на 31.12.2023'!$A$6:$I$341</definedName>
    <definedName name="Z_67628636_B3A2_4AD6_B094_A3FADB174B53_.wvu.FilterData" localSheetId="0" hidden="1">'на 31.12.2023'!$A$6:$I$341</definedName>
    <definedName name="Z_67970FA2_DD68_4DC8_BABA_91BB584BBE5B_.wvu.FilterData" localSheetId="0" hidden="1">'на 31.12.2023'!$A$6:$I$341</definedName>
    <definedName name="Z_67971AFA_5010_43AA_8964_CEDCE49B3348_.wvu.FilterData" localSheetId="0" hidden="1">'на 31.12.2023'!$A$6:$I$341</definedName>
    <definedName name="Z_67A1158E_8E10_4053_B044_B8AB7C784C01_.wvu.FilterData" localSheetId="0" hidden="1">'на 31.12.2023'!$A$6:$I$341</definedName>
    <definedName name="Z_67ADFAE6_A9AF_44D7_8539_93CD0F6B7849_.wvu.Cols" localSheetId="0" hidden="1">'на 31.12.2023'!$J:$J</definedName>
    <definedName name="Z_67ADFAE6_A9AF_44D7_8539_93CD0F6B7849_.wvu.FilterData" localSheetId="0" hidden="1">'на 31.12.2023'!$A$6:$I$341</definedName>
    <definedName name="Z_67ADFAE6_A9AF_44D7_8539_93CD0F6B7849_.wvu.PrintArea" localSheetId="0" hidden="1">'на 31.12.2023'!$A$1:$I$140</definedName>
    <definedName name="Z_67ADFAE6_A9AF_44D7_8539_93CD0F6B7849_.wvu.PrintTitles" localSheetId="0" hidden="1">'на 31.12.2023'!$4:$7</definedName>
    <definedName name="Z_67ADFAE6_A9AF_44D7_8539_93CD0F6B7849_.wvu.Rows" localSheetId="0" hidden="1">'на 31.12.2023'!$82:$83</definedName>
    <definedName name="Z_67CEEC89_8901_4825_883E_9C288CEBA3F4_.wvu.FilterData" localSheetId="0" hidden="1">'на 31.12.2023'!$A$6:$I$341</definedName>
    <definedName name="Z_6802493F_112D_4CC7_8180_E297DCFE7381_.wvu.FilterData" localSheetId="0" hidden="1">'на 31.12.2023'!$A$6:$I$341</definedName>
    <definedName name="Z_68543727_5837_47F3_A17E_A06AE03143F0_.wvu.FilterData" localSheetId="0" hidden="1">'на 31.12.2023'!$A$6:$I$341</definedName>
    <definedName name="Z_68683A58_471B_4FCB_952E_C9B39BF5837F_.wvu.FilterData" localSheetId="0" hidden="1">'на 31.12.2023'!$A$6:$I$341</definedName>
    <definedName name="Z_68B8F6E7_EBE0_41F6_B9CD_94F69633F7D5_.wvu.FilterData" localSheetId="0" hidden="1">'на 31.12.2023'!$A$6:$I$341</definedName>
    <definedName name="Z_6901CD30_42B7_4EC1_AF54_8AB710BFE495_.wvu.FilterData" localSheetId="0" hidden="1">'на 31.12.2023'!$A$6:$I$341</definedName>
    <definedName name="Z_69321B6F_CF2A_4DAB_82CF_8CAAD629F257_.wvu.FilterData" localSheetId="0" hidden="1">'на 31.12.2023'!$A$6:$I$341</definedName>
    <definedName name="Z_6960C5FC_23BB_416E_91A4_54843C57A92C_.wvu.FilterData" localSheetId="0" hidden="1">'на 31.12.2023'!$A$6:$I$341</definedName>
    <definedName name="Z_69DD4B2E_3C55_417C_8672_F19525836BE6_.wvu.FilterData" localSheetId="0" hidden="1">'на 31.12.2023'!$A$6:$I$341</definedName>
    <definedName name="Z_6A19F32A_B160_4483_91DD_03217B777DF3_.wvu.FilterData" localSheetId="0" hidden="1">'на 31.12.2023'!$A$6:$I$341</definedName>
    <definedName name="Z_6A3BD144_0140_4ADD_AD88_B274AA069B37_.wvu.FilterData" localSheetId="0" hidden="1">'на 31.12.2023'!$A$6:$I$341</definedName>
    <definedName name="Z_6A402979_51E9_4CAD_9C33_EBFCF826C549_.wvu.FilterData" localSheetId="0" hidden="1">'на 31.12.2023'!$A$6:$I$341</definedName>
    <definedName name="Z_6AC2739A_D9FC_4868_807C_949EE2AD99FE_.wvu.FilterData" localSheetId="0" hidden="1">'на 31.12.2023'!$A$6:$I$341</definedName>
    <definedName name="Z_6AE09898_DB20_4B56_B25D_C756C4A5A0A2_.wvu.FilterData" localSheetId="0" hidden="1">'на 31.12.2023'!$A$6:$I$341</definedName>
    <definedName name="Z_6AEA5634_12B3_4A66_97CA_20C5CDDF5872_.wvu.FilterData" localSheetId="0" hidden="1">'на 31.12.2023'!$A$6:$I$341</definedName>
    <definedName name="Z_6B30174D_06F6_400C_8FE4_A489A229C982_.wvu.FilterData" localSheetId="0" hidden="1">'на 31.12.2023'!$A$6:$I$341</definedName>
    <definedName name="Z_6B9F1A4E_485B_421D_A44C_0AAE5901E28D_.wvu.FilterData" localSheetId="0" hidden="1">'на 31.12.2023'!$A$6:$I$341</definedName>
    <definedName name="Z_6BE4E62B_4F97_4F96_9638_8ADCE8F932B1_.wvu.FilterData" localSheetId="0" hidden="1">'на 31.12.2023'!$A$6:$G$62</definedName>
    <definedName name="Z_6BE735CC_AF2E_4F67_B22D_A8AB001D3353_.wvu.FilterData" localSheetId="0" hidden="1">'на 31.12.2023'!$A$6:$G$62</definedName>
    <definedName name="Z_6C41C030_784A_4D40_9C2A_5E4F101860E1_.wvu.FilterData" localSheetId="0" hidden="1">'на 31.12.2023'!$A$6:$I$341</definedName>
    <definedName name="Z_6C574B3A_CBDC_4063_B039_06E2BE768645_.wvu.FilterData" localSheetId="0" hidden="1">'на 31.12.2023'!$A$6:$I$341</definedName>
    <definedName name="Z_6CF84B0C_144A_4CF4_A34E_B9147B738037_.wvu.FilterData" localSheetId="0" hidden="1">'на 31.12.2023'!$A$6:$G$62</definedName>
    <definedName name="Z_6D0240A6_9769_4874_8800_2DD838F2A024_.wvu.FilterData" localSheetId="0" hidden="1">'на 31.12.2023'!$A$6:$I$341</definedName>
    <definedName name="Z_6D091BF8_3118_4C66_BFCF_A396B92963B0_.wvu.FilterData" localSheetId="0" hidden="1">'на 31.12.2023'!$A$6:$I$341</definedName>
    <definedName name="Z_6D1C64E5_A594_47DE_BE16_E18FABE58137_.wvu.FilterData" localSheetId="0" hidden="1">'на 31.12.2023'!$A$6:$I$341</definedName>
    <definedName name="Z_6D692D1F_2186_4B62_878B_AABF13F25116_.wvu.FilterData" localSheetId="0" hidden="1">'на 31.12.2023'!$A$6:$I$341</definedName>
    <definedName name="Z_6D7CFBF1_75D3_41F3_8694_AE4E45FE6F72_.wvu.FilterData" localSheetId="0" hidden="1">'на 31.12.2023'!$A$6:$I$341</definedName>
    <definedName name="Z_6DBF7B6C_715F_4D34_957E_CDEA14F84B54_.wvu.FilterData" localSheetId="0" hidden="1">'на 31.12.2023'!$A$6:$I$341</definedName>
    <definedName name="Z_6DC5357A_CB08_43BF_90C5_44CA067A2BB4_.wvu.FilterData" localSheetId="0" hidden="1">'на 31.12.2023'!$A$6:$I$341</definedName>
    <definedName name="Z_6DD7E52C_7D15_44E4_BBFC_23C9C45F086C_.wvu.FilterData" localSheetId="0" hidden="1">'на 31.12.2023'!$A$6:$I$341</definedName>
    <definedName name="Z_6E1926CF_4906_4A55_811C_617ED8BB98BA_.wvu.FilterData" localSheetId="0" hidden="1">'на 31.12.2023'!$A$6:$I$341</definedName>
    <definedName name="Z_6E2D6686_B9FD_4BBA_8CD4_95C6386F5509_.wvu.FilterData" localSheetId="0" hidden="1">'на 31.12.2023'!$A$6:$G$62</definedName>
    <definedName name="Z_6E39427C_2468_4284_9D5A_D61995F8C16F_.wvu.FilterData" localSheetId="0" hidden="1">'на 31.12.2023'!$A$6:$I$341</definedName>
    <definedName name="Z_6E4A7295_8CE0_4D28_ABEF_D38EBAE7C204_.wvu.Cols" localSheetId="0" hidden="1">'на 31.12.2023'!$J:$J</definedName>
    <definedName name="Z_6E4A7295_8CE0_4D28_ABEF_D38EBAE7C204_.wvu.FilterData" localSheetId="0" hidden="1">'на 31.12.2023'!$A$6:$I$341</definedName>
    <definedName name="Z_6E4A7295_8CE0_4D28_ABEF_D38EBAE7C204_.wvu.PrintArea" localSheetId="0" hidden="1">'на 31.12.2023'!$A$1:$I$140</definedName>
    <definedName name="Z_6E4A7295_8CE0_4D28_ABEF_D38EBAE7C204_.wvu.PrintTitles" localSheetId="0" hidden="1">'на 31.12.2023'!$4:$7</definedName>
    <definedName name="Z_6E825DA6_B9DB_42A8_A522_056892337545_.wvu.FilterData" localSheetId="0" hidden="1">'на 31.12.2023'!$A$6:$I$341</definedName>
    <definedName name="Z_6EA02701_3F2F_435F_9474_BDBC1DC4D24C_.wvu.FilterData" localSheetId="0" hidden="1">'на 31.12.2023'!$A$6:$I$341</definedName>
    <definedName name="Z_6EC28D39_E7D9_4144_8AA6_2F0CD84ED7A9_.wvu.FilterData" localSheetId="0" hidden="1">'на 31.12.2023'!$A$6:$I$341</definedName>
    <definedName name="Z_6ECBF068_1C02_4E6C_B4E6_EB2B6EC464BD_.wvu.FilterData" localSheetId="0" hidden="1">'на 31.12.2023'!$A$6:$I$341</definedName>
    <definedName name="Z_6EE8F867_7A0E_491A_B66A_B24E4C46B22A_.wvu.FilterData" localSheetId="0" hidden="1">'на 31.12.2023'!$A$6:$I$341</definedName>
    <definedName name="Z_6F1223ED_6D7E_4BDC_97BD_57C6B16DF50B_.wvu.FilterData" localSheetId="0" hidden="1">'на 31.12.2023'!$A$6:$I$341</definedName>
    <definedName name="Z_6F188E27_E72B_48C9_888E_3A4AAF082D5A_.wvu.FilterData" localSheetId="0" hidden="1">'на 31.12.2023'!$A$6:$I$341</definedName>
    <definedName name="Z_6F5A12C8_A074_4C40_BB8E_7EC26830E12E_.wvu.FilterData" localSheetId="0" hidden="1">'на 31.12.2023'!$A$6:$I$341</definedName>
    <definedName name="Z_6F60BF81_D1A9_4E04_93E7_3EE7124B8D23_.wvu.FilterData" localSheetId="0" hidden="1">'на 31.12.2023'!$A$6:$G$62</definedName>
    <definedName name="Z_6F89F670_1EBA_4503_813F_77151FFF9214_.wvu.FilterData" localSheetId="0" hidden="1">'на 31.12.2023'!$A$6:$I$341</definedName>
    <definedName name="Z_6F8C9DEA_7228_4560_86D0_D8FE4FBC9B95_.wvu.FilterData" localSheetId="0" hidden="1">'на 31.12.2023'!$A$6:$I$341</definedName>
    <definedName name="Z_6FA95ECB_A72C_44B0_B29D_BED71D2AC5FA_.wvu.FilterData" localSheetId="0" hidden="1">'на 31.12.2023'!$A$6:$I$341</definedName>
    <definedName name="Z_6FC51FBE_9907_47C6_90D2_77583F097BE8_.wvu.FilterData" localSheetId="0" hidden="1">'на 31.12.2023'!$A$6:$I$341</definedName>
    <definedName name="Z_701E5EC3_E633_4389_A70E_4DD82E713CE4_.wvu.FilterData" localSheetId="0" hidden="1">'на 31.12.2023'!$A$6:$I$341</definedName>
    <definedName name="Z_7020B498_0752_4EA3_AECF_0DCB82870F8A_.wvu.FilterData" localSheetId="0" hidden="1">'на 31.12.2023'!$A$6:$I$341</definedName>
    <definedName name="Z_70240A43_3E96_4D78_A6E2_62D44EE34364_.wvu.FilterData" localSheetId="0" hidden="1">'на 31.12.2023'!$A$6:$I$341</definedName>
    <definedName name="Z_70563E19_BB5A_4FAB_8E42_6308F4D97788_.wvu.FilterData" localSheetId="0" hidden="1">'на 31.12.2023'!$A$6:$I$341</definedName>
    <definedName name="Z_70567FCD_AD22_4F19_9380_E5332B152F74_.wvu.FilterData" localSheetId="0" hidden="1">'на 31.12.2023'!$A$6:$I$341</definedName>
    <definedName name="Z_705B9265_FB16_46D2_8816_8AF84D72C023_.wvu.FilterData" localSheetId="0" hidden="1">'на 31.12.2023'!$A$6:$I$341</definedName>
    <definedName name="Z_706D67E7_3361_40B2_829D_8844AB8060E2_.wvu.FilterData" localSheetId="0" hidden="1">'на 31.12.2023'!$A$6:$G$62</definedName>
    <definedName name="Z_70E4543C_ADDB_4019_BDB2_F36D27861FA5_.wvu.FilterData" localSheetId="0" hidden="1">'на 31.12.2023'!$A$6:$I$341</definedName>
    <definedName name="Z_70F1B7E8_7988_4C81_9922_ABE1AE06A197_.wvu.FilterData" localSheetId="0" hidden="1">'на 31.12.2023'!$A$6:$I$341</definedName>
    <definedName name="Z_71392A7E_0652_42FB_9A5C_35A0D8CFF7F9_.wvu.FilterData" localSheetId="0" hidden="1">'на 31.12.2023'!$A$6:$I$341</definedName>
    <definedName name="Z_71C5E18D_A5D5_4D7F_80AC_09808577A853_.wvu.FilterData" localSheetId="0" hidden="1">'на 31.12.2023'!$A$6:$I$341</definedName>
    <definedName name="Z_72172EC9_47D4_4DE1_B525_60932B8BEA09_.wvu.FilterData" localSheetId="0" hidden="1">'на 31.12.2023'!$A$6:$I$341</definedName>
    <definedName name="Z_7246383F_5A7C_4469_ABE5_F3DE99D7B98C_.wvu.FilterData" localSheetId="0" hidden="1">'на 31.12.2023'!$A$6:$G$62</definedName>
    <definedName name="Z_727CF329_C3C3_4900_8882_0105D9B87052_.wvu.FilterData" localSheetId="0" hidden="1">'на 31.12.2023'!$A$6:$I$341</definedName>
    <definedName name="Z_728B417D_5E48_46CF_86FE_9C0FFD136F19_.wvu.FilterData" localSheetId="0" hidden="1">'на 31.12.2023'!$A$6:$I$341</definedName>
    <definedName name="Z_72971C39_5C91_4008_BD77_2DC24FDFDCB6_.wvu.FilterData" localSheetId="0" hidden="1">'на 31.12.2023'!$A$6:$I$341</definedName>
    <definedName name="Z_72BCCF18_7B1D_4731_977C_FF5C187A4C82_.wvu.FilterData" localSheetId="0" hidden="1">'на 31.12.2023'!$A$6:$I$341</definedName>
    <definedName name="Z_72C0943B_A5D5_4B80_AD54_166C5CDC74DE_.wvu.FilterData" localSheetId="0" hidden="1">'на 31.12.2023'!$A$2:$J$94</definedName>
    <definedName name="Z_72C0943B_A5D5_4B80_AD54_166C5CDC74DE_.wvu.PrintArea" localSheetId="0" hidden="1">'на 31.12.2023'!$A$1:$I$109</definedName>
    <definedName name="Z_72C0943B_A5D5_4B80_AD54_166C5CDC74DE_.wvu.PrintTitles" localSheetId="0" hidden="1">'на 31.12.2023'!$4:$7</definedName>
    <definedName name="Z_72CB31D4_C50A_4612_82B9_0E11FB5FE8EC_.wvu.FilterData" localSheetId="0" hidden="1">'на 31.12.2023'!$A$6:$I$341</definedName>
    <definedName name="Z_72DFFB58_5D13_43A4_BC47_BF1FDC630FF5_.wvu.FilterData" localSheetId="0" hidden="1">'на 31.12.2023'!$A$6:$I$341</definedName>
    <definedName name="Z_731D7D17_2CAD_4E49_B21B_35284930A024_.wvu.FilterData" localSheetId="0" hidden="1">'на 31.12.2023'!$A$6:$I$341</definedName>
    <definedName name="Z_7323520E_A194_436C_87C5_C72FEEBCF56F_.wvu.FilterData" localSheetId="0" hidden="1">'на 31.12.2023'!$A$6:$I$341</definedName>
    <definedName name="Z_73398870_7DE2_47AF_9E16_000A1BECF575_.wvu.FilterData" localSheetId="0" hidden="1">'на 31.12.2023'!$A$6:$I$341</definedName>
    <definedName name="Z_7351B774_7780_442A_903E_647131A150ED_.wvu.FilterData" localSheetId="0" hidden="1">'на 31.12.2023'!$A$6:$I$341</definedName>
    <definedName name="Z_7376FA42_13A1_4710_BABC_A35C9B40426F_.wvu.FilterData" localSheetId="0" hidden="1">'на 31.12.2023'!$A$6:$I$341</definedName>
    <definedName name="Z_7380FAB7_2847_422E_AA69_8A148FB82E5E_.wvu.FilterData" localSheetId="0" hidden="1">'на 31.12.2023'!$A$6:$I$341</definedName>
    <definedName name="Z_738A713F_AA01_44C0_AB1E_132F6B9C9BBC_.wvu.FilterData" localSheetId="0" hidden="1">'на 31.12.2023'!$A$6:$I$341</definedName>
    <definedName name="Z_738B00F3_F508_40C5_8ED8_17DDADA23817_.wvu.FilterData" localSheetId="0" hidden="1">'на 31.12.2023'!$A$6:$I$341</definedName>
    <definedName name="Z_73AF40CE_E82A_4A09_83D3_6960BF7CE17B_.wvu.FilterData" localSheetId="0" hidden="1">'на 31.12.2023'!$A$6:$I$341</definedName>
    <definedName name="Z_73CDEAEF_F5D2_4C7D_B3AC_27D3687E8E82_.wvu.FilterData" localSheetId="0" hidden="1">'на 31.12.2023'!$A$6:$I$341</definedName>
    <definedName name="Z_73DD0BF4_420B_48CB_9B9B_8A8636EFB6F5_.wvu.FilterData" localSheetId="0" hidden="1">'на 31.12.2023'!$A$6:$I$341</definedName>
    <definedName name="Z_73E6F369_0D34_44B9_8013_93F273F9FA95_.wvu.FilterData" localSheetId="0" hidden="1">'на 31.12.2023'!$A$6:$I$341</definedName>
    <definedName name="Z_73F0ED6E_160B_4C9C_BBF8_1211D4059F28_.wvu.FilterData" localSheetId="0" hidden="1">'на 31.12.2023'!$A$6:$I$341</definedName>
    <definedName name="Z_741C3AAD_37E5_4231_B8F1_6F6ABAB5BA70_.wvu.FilterData" localSheetId="0" hidden="1">'на 31.12.2023'!$A$2:$J$94</definedName>
    <definedName name="Z_742C8CE1_B323_4B6C_901C_E2B713ADDB04_.wvu.FilterData" localSheetId="0" hidden="1">'на 31.12.2023'!$A$6:$G$62</definedName>
    <definedName name="Z_74382D64_11E6_474B_9C9A_9483422A29B4_.wvu.FilterData" localSheetId="0" hidden="1">'на 31.12.2023'!$A$6:$I$341</definedName>
    <definedName name="Z_743EA156_0B10_4843_8270_9B97F02A1482_.wvu.FilterData" localSheetId="0" hidden="1">'на 31.12.2023'!$A$6:$I$341</definedName>
    <definedName name="Z_74577229_A8F0_4BE1_8538_5F8DFEC5ADD3_.wvu.FilterData" localSheetId="0" hidden="1">'на 31.12.2023'!$A$6:$I$341</definedName>
    <definedName name="Z_747D690A_945F_42A8_9E10_CD07610AAC61_.wvu.FilterData" localSheetId="0" hidden="1">'на 31.12.2023'!$A$6:$I$341</definedName>
    <definedName name="Z_748F9DE0_4D4D_45B7_B0A6_8E38A8FAC9E9_.wvu.FilterData" localSheetId="0" hidden="1">'на 31.12.2023'!$A$6:$I$341</definedName>
    <definedName name="Z_7498B457_648C_4196_AECA_A75F2F27D7EB_.wvu.FilterData" localSheetId="0" hidden="1">'на 31.12.2023'!$A$6:$I$341</definedName>
    <definedName name="Z_74C2EF73_3DEA_44E7_9843_F28C5BABE517_.wvu.FilterData" localSheetId="0" hidden="1">'на 31.12.2023'!$A$6:$I$341</definedName>
    <definedName name="Z_74C40A01_5AB3_47F6_9386_8391501B6E85_.wvu.FilterData" localSheetId="0" hidden="1">'на 31.12.2023'!$A$6:$I$341</definedName>
    <definedName name="Z_74E76C1B_437A_4F95_A676_022F5E1C8D67_.wvu.FilterData" localSheetId="0" hidden="1">'на 31.12.2023'!$A$6:$I$341</definedName>
    <definedName name="Z_74F25527_9FBE_45D8_B38D_2B215FE8DD1E_.wvu.FilterData" localSheetId="0" hidden="1">'на 31.12.2023'!$A$6:$I$341</definedName>
    <definedName name="Z_75043654_F444_4A16_B62E_39173149E589_.wvu.FilterData" localSheetId="0" hidden="1">'на 31.12.2023'!$A$6:$I$341</definedName>
    <definedName name="Z_754F617C_A583_450D_A783_605C32D65F26_.wvu.FilterData" localSheetId="0" hidden="1">'на 31.12.2023'!$A$6:$I$341</definedName>
    <definedName name="Z_7589330A_AF6B_42EC_BFB0_F2E82557DC52_.wvu.FilterData" localSheetId="0" hidden="1">'на 31.12.2023'!$A$6:$I$341</definedName>
    <definedName name="Z_75D14FF6_AD92_418D_9E28_B55E8DCF34B6_.wvu.FilterData" localSheetId="0" hidden="1">'на 31.12.2023'!$A$6:$I$341</definedName>
    <definedName name="Z_7612882B_C464_47F9_9F8B_7ACF00652094_.wvu.FilterData" localSheetId="0" hidden="1">'на 31.12.2023'!$A$6:$I$341</definedName>
    <definedName name="Z_762066AC_D656_4392_845D_8C6157B76764_.wvu.FilterData" localSheetId="0" hidden="1">'на 31.12.2023'!$A$6:$G$62</definedName>
    <definedName name="Z_7629112E_161F_44AA_9A6D_CD6A066EB200_.wvu.FilterData" localSheetId="0" hidden="1">'на 31.12.2023'!$A$6:$I$341</definedName>
    <definedName name="Z_762BAAE6_54C6_46DA_804D_66EF7BBB3D53_.wvu.FilterData" localSheetId="0" hidden="1">'на 31.12.2023'!$A$6:$I$341</definedName>
    <definedName name="Z_7654DBDC_86A8_4903_B5DC_30516E94F2C0_.wvu.FilterData" localSheetId="0" hidden="1">'на 31.12.2023'!$A$6:$I$341</definedName>
    <definedName name="Z_76FF979B_02AF_41B5_8997_14E73E4CFCD1_.wvu.FilterData" localSheetId="0" hidden="1">'на 31.12.2023'!$A$6:$I$341</definedName>
    <definedName name="Z_77081AB2_288F_4D22_9FAD_2429DAF1E510_.wvu.FilterData" localSheetId="0" hidden="1">'на 31.12.2023'!$A$6:$I$341</definedName>
    <definedName name="Z_7732915B_3E66_4107_A49B_68BF378A577A_.wvu.FilterData" localSheetId="0" hidden="1">'на 31.12.2023'!$A$6:$I$341</definedName>
    <definedName name="Z_773BA840_2C40_4655_A85B_36BB113E2671_.wvu.FilterData" localSheetId="0" hidden="1">'на 31.12.2023'!$A$6:$I$341</definedName>
    <definedName name="Z_777611BF_FE54_48A9_A8A8_0C82A3AE3A94_.wvu.FilterData" localSheetId="0" hidden="1">'на 31.12.2023'!$A$6:$I$341</definedName>
    <definedName name="Z_77793BBB_3CE3_4F10_8146_67E6617782D6_.wvu.FilterData" localSheetId="0" hidden="1">'на 31.12.2023'!$A$6:$I$341</definedName>
    <definedName name="Z_77A63986_14B1_4EEB_AC38_D386E2710F21_.wvu.FilterData" localSheetId="0" hidden="1">'на 31.12.2023'!$A$6:$I$341</definedName>
    <definedName name="Z_77B76B1C_BDA8_4C89_871E_AB104E2495A4_.wvu.FilterData" localSheetId="0" hidden="1">'на 31.12.2023'!$A$6:$I$341</definedName>
    <definedName name="Z_77C8A4C7_73CD_489B_AD61_50434F9ED691_.wvu.FilterData" localSheetId="0" hidden="1">'на 31.12.2023'!$A$6:$I$341</definedName>
    <definedName name="Z_784E79C4_44EE_4A5F_B5EE_E1C5DC2A73F5_.wvu.FilterData" localSheetId="0" hidden="1">'на 31.12.2023'!$A$6:$I$341</definedName>
    <definedName name="Z_78A64231_D3EC_469E_ACF6_EC92F17797B6_.wvu.FilterData" localSheetId="0" hidden="1">'на 31.12.2023'!$A$6:$I$341</definedName>
    <definedName name="Z_78BF5E7C_23BE_4A72_A533_FF7D5D687366_.wvu.FilterData" localSheetId="0" hidden="1">'на 31.12.2023'!$A$6:$I$341</definedName>
    <definedName name="Z_793C7B2D_7F2B_48EC_8A47_D2709381137D_.wvu.FilterData" localSheetId="0" hidden="1">'на 31.12.2023'!$A$6:$I$341</definedName>
    <definedName name="Z_799DB00F_141C_483B_A462_359C05A36D93_.wvu.FilterData" localSheetId="0" hidden="1">'на 31.12.2023'!$A$6:$G$62</definedName>
    <definedName name="Z_79BCD73E_CB12_458D_A030_0E22063CF7CB_.wvu.FilterData" localSheetId="0" hidden="1">'на 31.12.2023'!$A$6:$I$341</definedName>
    <definedName name="Z_79E1EFBF_E68B_429F_938B_71E87E8D08B0_.wvu.FilterData" localSheetId="0" hidden="1">'на 31.12.2023'!$A$6:$I$341</definedName>
    <definedName name="Z_79E4D554_5B2C_41A7_B934_B430838AA03E_.wvu.FilterData" localSheetId="0" hidden="1">'на 31.12.2023'!$A$6:$I$341</definedName>
    <definedName name="Z_7A01CF94_90AE_4821_93EE_D3FE8D12D8D5_.wvu.FilterData" localSheetId="0" hidden="1">'на 31.12.2023'!$A$6:$I$341</definedName>
    <definedName name="Z_7A053618_D6F1_44D8_9706_BF53C1F4510B_.wvu.FilterData" localSheetId="0" hidden="1">'на 31.12.2023'!$A$6:$I$341</definedName>
    <definedName name="Z_7A09065A_45D5_4C53_B9DD_121DF6719D64_.wvu.FilterData" localSheetId="0" hidden="1">'на 31.12.2023'!$A$6:$G$62</definedName>
    <definedName name="Z_7A1923BB_1353_4D11_A1E6_A6997E46258F_.wvu.FilterData" localSheetId="0" hidden="1">'на 31.12.2023'!$A$6:$I$341</definedName>
    <definedName name="Z_7A581F71_E82E_4B42_ADFE_CBB110352CF0_.wvu.FilterData" localSheetId="0" hidden="1">'на 31.12.2023'!$A$6:$I$341</definedName>
    <definedName name="Z_7A71A7FF_8800_4D00_AEC1_1B599D526CDE_.wvu.FilterData" localSheetId="0" hidden="1">'на 31.12.2023'!$A$6:$I$341</definedName>
    <definedName name="Z_7A78ECA4_7C17_4F5A_973B_DD5C129CB6D4_.wvu.FilterData" localSheetId="0" hidden="1">'на 31.12.2023'!$A$6:$I$341</definedName>
    <definedName name="Z_7AE14342_BF53_4FA2_8C85_1038D8BA9596_.wvu.FilterData" localSheetId="0" hidden="1">'на 31.12.2023'!$A$6:$G$62</definedName>
    <definedName name="Z_7B245AB0_C2AF_4822_BFC4_2399F85856C1_.wvu.Cols" localSheetId="0" hidden="1">'на 31.12.2023'!#REF!,'на 31.12.2023'!#REF!</definedName>
    <definedName name="Z_7B245AB0_C2AF_4822_BFC4_2399F85856C1_.wvu.FilterData" localSheetId="0" hidden="1">'на 31.12.2023'!$A$6:$I$341</definedName>
    <definedName name="Z_7B245AB0_C2AF_4822_BFC4_2399F85856C1_.wvu.PrintArea" localSheetId="0" hidden="1">'на 31.12.2023'!$A$1:$I$90</definedName>
    <definedName name="Z_7B245AB0_C2AF_4822_BFC4_2399F85856C1_.wvu.PrintTitles" localSheetId="0" hidden="1">'на 31.12.2023'!$4:$7</definedName>
    <definedName name="Z_7B2F0226_1CF4_40F9_9E7A_C6F10C42BF7C_.wvu.FilterData" localSheetId="0" hidden="1">'на 31.12.2023'!$A$6:$I$341</definedName>
    <definedName name="Z_7B77AEA7_9EB0_430F_94C7_6393A69B0369_.wvu.FilterData" localSheetId="0" hidden="1">'на 31.12.2023'!$A$6:$I$341</definedName>
    <definedName name="Z_7B8C93E6_79ED_458F_BC1A_D66C91E9667A_.wvu.FilterData" localSheetId="0" hidden="1">'на 31.12.2023'!$A$6:$I$341</definedName>
    <definedName name="Z_7BA445E6_50A0_4F67_81F2_B2945A5BFD3F_.wvu.FilterData" localSheetId="0" hidden="1">'на 31.12.2023'!$A$6:$I$341</definedName>
    <definedName name="Z_7BC27702_AD83_4B6E_860E_D694439F877D_.wvu.FilterData" localSheetId="0" hidden="1">'на 31.12.2023'!$A$6:$G$62</definedName>
    <definedName name="Z_7BD097E9_BD61_4892_A158_C7E1E23A1D9F_.wvu.FilterData" localSheetId="0" hidden="1">'на 31.12.2023'!$A$6:$I$341</definedName>
    <definedName name="Z_7BFDFC40_4470_49AC_BDB3_8C8ED1EAF41E_.wvu.FilterData" localSheetId="0" hidden="1">'на 31.12.2023'!$A$6:$I$341</definedName>
    <definedName name="Z_7C23B52F_243B_4908_ACCE_2C6A732F4CE2_.wvu.FilterData" localSheetId="0" hidden="1">'на 31.12.2023'!$A$6:$I$341</definedName>
    <definedName name="Z_7C5735B6_B983_4E14_B7E4_71C183F79239_.wvu.FilterData" localSheetId="0" hidden="1">'на 31.12.2023'!$A$6:$I$341</definedName>
    <definedName name="Z_7C66AA40_D32F_4A0A_BA98_46DA39F18786_.wvu.FilterData" localSheetId="0" hidden="1">'на 31.12.2023'!$A$6:$I$341</definedName>
    <definedName name="Z_7C8419B0_E00C_499C_9768_6CFB756221D1_.wvu.FilterData" localSheetId="0" hidden="1">'на 31.12.2023'!$A$6:$I$341</definedName>
    <definedName name="Z_7C84ED2D_E7BD_40F2_B00B_6725C0DD50EA_.wvu.FilterData" localSheetId="0" hidden="1">'на 31.12.2023'!$A$6:$I$341</definedName>
    <definedName name="Z_7CB2D520_A8A5_4D6C_BE39_64C505DBAE2C_.wvu.FilterData" localSheetId="0" hidden="1">'на 31.12.2023'!$A$6:$I$341</definedName>
    <definedName name="Z_7CB9D1CB_80BA_40B4_9A94_7ED38A1B10BF_.wvu.FilterData" localSheetId="0" hidden="1">'на 31.12.2023'!$A$6:$I$341</definedName>
    <definedName name="Z_7CDE2F56_3345_434D_8F5F_94498BC5B07B_.wvu.FilterData" localSheetId="0" hidden="1">'на 31.12.2023'!$A$6:$I$341</definedName>
    <definedName name="Z_7D3CF40D_731A_458F_92D4_5239AC179A47_.wvu.FilterData" localSheetId="0" hidden="1">'на 31.12.2023'!$A$6:$I$341</definedName>
    <definedName name="Z_7D6D3F29_170C_4CEB_BDC6_C81A37A07D8F_.wvu.FilterData" localSheetId="0" hidden="1">'на 31.12.2023'!$A$6:$I$341</definedName>
    <definedName name="Z_7D748AFA_A668_4029_AD67_E233DAE0B748_.wvu.FilterData" localSheetId="0" hidden="1">'на 31.12.2023'!$A$6:$I$341</definedName>
    <definedName name="Z_7DA3DBC5_7099_41C0_BD0D_D2ECF1F9BB86_.wvu.FilterData" localSheetId="0" hidden="1">'на 31.12.2023'!$A$6:$I$341</definedName>
    <definedName name="Z_7DB24378_D193_4D04_9739_831C8625EEAE_.wvu.FilterData" localSheetId="0" hidden="1">'на 31.12.2023'!$A$6:$I$54</definedName>
    <definedName name="Z_7DE2C6BB_5F23_4345_9D0D_B5B4BA992A74_.wvu.FilterData" localSheetId="0" hidden="1">'на 31.12.2023'!$A$6:$I$341</definedName>
    <definedName name="Z_7DFE2B7A_ACEF_497F_B139_F9E22F379E18_.wvu.FilterData" localSheetId="0" hidden="1">'на 31.12.2023'!$A$6:$I$341</definedName>
    <definedName name="Z_7E10B4A2_86C5_49FE_B735_A2A4A6EBA352_.wvu.FilterData" localSheetId="0" hidden="1">'на 31.12.2023'!$A$6:$I$341</definedName>
    <definedName name="Z_7E41D471_4B47_4595_A7B4_753A6E90F9BF_.wvu.FilterData" localSheetId="0" hidden="1">'на 31.12.2023'!$A$6:$I$341</definedName>
    <definedName name="Z_7E77AE50_A8E9_48E1_BD6F_0651484E1DB4_.wvu.FilterData" localSheetId="0" hidden="1">'на 31.12.2023'!$A$6:$I$341</definedName>
    <definedName name="Z_7E84358E_70C0_4C53_A9E9_061775586823_.wvu.FilterData" localSheetId="0" hidden="1">'на 31.12.2023'!$A$6:$I$341</definedName>
    <definedName name="Z_7EA33A1B_0947_4DD9_ACB5_FE84B029B96C_.wvu.FilterData" localSheetId="0" hidden="1">'на 31.12.2023'!$A$6:$I$341</definedName>
    <definedName name="Z_7EB0C89C_BD1D_4369_9CCB_D9B1515F02AC_.wvu.FilterData" localSheetId="0" hidden="1">'на 31.12.2023'!$A$6:$I$341</definedName>
    <definedName name="Z_7F79FC75_D934_40C5_84FF_BE0E9C0151D8_.wvu.FilterData" localSheetId="0" hidden="1">'на 31.12.2023'!$A$6:$I$341</definedName>
    <definedName name="Z_7F7C9EB9_68AF_4756_A009_5F8708552E9E_.wvu.FilterData" localSheetId="0" hidden="1">'на 31.12.2023'!$A$6:$I$341</definedName>
    <definedName name="Z_7F9808CD_1A55_4443_A3C7_BBA47A3832FB_.wvu.FilterData" localSheetId="0" hidden="1">'на 31.12.2023'!$A$6:$I$341</definedName>
    <definedName name="Z_7FAB2639_04E0_45D8_979F_A22915CB5D6A_.wvu.FilterData" localSheetId="0" hidden="1">'на 31.12.2023'!$A$6:$I$341</definedName>
    <definedName name="Z_8007FFF7_F225_4D07_B648_0021B9FE9E8A_.wvu.FilterData" localSheetId="0" hidden="1">'на 31.12.2023'!$A$6:$I$341</definedName>
    <definedName name="Z_80140D8B_E635_4A57_8CFB_A0D49EB42D6A_.wvu.FilterData" localSheetId="0" hidden="1">'на 31.12.2023'!$A$6:$I$341</definedName>
    <definedName name="Z_8025AC95_4288_4202_9E55_453DD327E18E_.wvu.FilterData" localSheetId="0" hidden="1">'на 31.12.2023'!$A$6:$I$341</definedName>
    <definedName name="Z_80307539_85B9_42F7_843F_FB5E710F02B5_.wvu.FilterData" localSheetId="0" hidden="1">'на 31.12.2023'!$A$6:$I$341</definedName>
    <definedName name="Z_8031C64D_1C21_4159_B071_D2328195B6C4_.wvu.FilterData" localSheetId="0" hidden="1">'на 31.12.2023'!$A$6:$I$341</definedName>
    <definedName name="Z_804229C7_6A92_4B1D_AB3D_22D4D03578CA_.wvu.FilterData" localSheetId="0" hidden="1">'на 31.12.2023'!$A$6:$I$341</definedName>
    <definedName name="Z_807C3495_048C_4C24_9913_AF8B17425184_.wvu.FilterData" localSheetId="0" hidden="1">'на 31.12.2023'!$A$6:$I$341</definedName>
    <definedName name="Z_807C45F3_0915_4303_8AB6_6E0CA1A5B954_.wvu.FilterData" localSheetId="0" hidden="1">'на 31.12.2023'!$A$6:$I$341</definedName>
    <definedName name="Z_809CBE63_EFA1_40BC_B984_D28BD2C7F7DA_.wvu.FilterData" localSheetId="0" hidden="1">'на 31.12.2023'!$A$6:$I$341</definedName>
    <definedName name="Z_80D84490_9B2F_4196_9FDE_6B9221814592_.wvu.FilterData" localSheetId="0" hidden="1">'на 31.12.2023'!$A$6:$I$341</definedName>
    <definedName name="Z_80F2D401_111D_4C5B_B2EC_DF62A2772A25_.wvu.FilterData" localSheetId="0" hidden="1">'на 31.12.2023'!$A$6:$I$341</definedName>
    <definedName name="Z_811F68E3_8E48_4AC9_8696_0D858675A054_.wvu.FilterData" localSheetId="0" hidden="1">'на 31.12.2023'!$A$6:$I$341</definedName>
    <definedName name="Z_81403331_C5EB_4760_B273_D3D9C8D43951_.wvu.FilterData" localSheetId="0" hidden="1">'на 31.12.2023'!$A$6:$G$62</definedName>
    <definedName name="Z_81464A3D_E94D_433F_B49C_031C68059E3A_.wvu.FilterData" localSheetId="0" hidden="1">'на 31.12.2023'!$A$6:$I$341</definedName>
    <definedName name="Z_81649847_CB5B_4966_A3DA_C8770A46509B_.wvu.FilterData" localSheetId="0" hidden="1">'на 31.12.2023'!$A$6:$I$341</definedName>
    <definedName name="Z_81BE03B7_DE2F_4E82_8496_CAF917D1CC3F_.wvu.FilterData" localSheetId="0" hidden="1">'на 31.12.2023'!$A$6:$I$341</definedName>
    <definedName name="Z_81C1D31C_6972_4B74_93B3_8074EA9760E1_.wvu.FilterData" localSheetId="0" hidden="1">'на 31.12.2023'!$A$6:$I$341</definedName>
    <definedName name="Z_8220CA38_66F1_4F9F_A7AE_CF3DF89B0B66_.wvu.FilterData" localSheetId="0" hidden="1">'на 31.12.2023'!$A$6:$I$341</definedName>
    <definedName name="Z_82433C03_7393_4541_B48C_1484FFDE1115_.wvu.FilterData" localSheetId="0" hidden="1">'на 31.12.2023'!$A$6:$I$341</definedName>
    <definedName name="Z_82583E5A_4D2C_4789_8593_8F88E30F22AC_.wvu.FilterData" localSheetId="0" hidden="1">'на 31.12.2023'!$A$6:$I$341</definedName>
    <definedName name="Z_826B75B8_46F7_40D2_A7D6_15B2324027C2_.wvu.FilterData" localSheetId="0" hidden="1">'на 31.12.2023'!$A$6:$I$341</definedName>
    <definedName name="Z_8280D1E0_5055_49CD_A383_D6B2F2EBD512_.wvu.FilterData" localSheetId="0" hidden="1">'на 31.12.2023'!$A$6:$G$62</definedName>
    <definedName name="Z_82826E6C_8680_42C1_B9B0_00129694C4D7_.wvu.FilterData" localSheetId="0" hidden="1">'на 31.12.2023'!$A$6:$I$341</definedName>
    <definedName name="Z_8286A600_6B60_4D39_BA5C_B3006D80BD88_.wvu.FilterData" localSheetId="0" hidden="1">'на 31.12.2023'!$A$6:$I$341</definedName>
    <definedName name="Z_829F5F3F_AACC_4AF4_A7EF_0FD75747C358_.wvu.FilterData" localSheetId="0" hidden="1">'на 31.12.2023'!$A$6:$I$341</definedName>
    <definedName name="Z_82CC31B7_77AB_43DF_B3BC_0F4EB8916EE1_.wvu.FilterData" localSheetId="0" hidden="1">'на 31.12.2023'!$A$6:$I$341</definedName>
    <definedName name="Z_82EF6439_1F2C_48B0_83F0_00AD9D43623A_.wvu.FilterData" localSheetId="0" hidden="1">'на 31.12.2023'!$A$6:$I$341</definedName>
    <definedName name="Z_837CB072_6E08_4E25_BA42_E40F22681EBE_.wvu.FilterData" localSheetId="0" hidden="1">'на 31.12.2023'!$A$6:$I$341</definedName>
    <definedName name="Z_837CFD4A_C906_4267_9AF6_CD5874FBB89E_.wvu.FilterData" localSheetId="0" hidden="1">'на 31.12.2023'!$A$6:$I$341</definedName>
    <definedName name="Z_83894FAF_831A_4268_8B2F_EACBEA69E5F1_.wvu.FilterData" localSheetId="0" hidden="1">'на 31.12.2023'!$A$6:$I$341</definedName>
    <definedName name="Z_83CA38E9_6EC6_4754_9C04_D7C7EB8EFC5C_.wvu.FilterData" localSheetId="0" hidden="1">'на 31.12.2023'!$A$6:$I$341</definedName>
    <definedName name="Z_83E0998E_1CC3_4064_91DB_764D178F410F_.wvu.FilterData" localSheetId="0" hidden="1">'на 31.12.2023'!$A$6:$I$341</definedName>
    <definedName name="Z_83F46F50_E256_4105_BE09_075B932BE5E0_.wvu.FilterData" localSheetId="0" hidden="1">'на 31.12.2023'!$A$6:$I$341</definedName>
    <definedName name="Z_840133FA_9546_4ED0_AA3E_E87F8F80931F_.wvu.FilterData" localSheetId="0" hidden="1">'на 31.12.2023'!$A$6:$I$341</definedName>
    <definedName name="Z_8407F1E6_9EC7_461D_8D1B_94A2C00F9BA6_.wvu.FilterData" localSheetId="0" hidden="1">'на 31.12.2023'!$A$6:$I$341</definedName>
    <definedName name="Z_84281366_54A6_40D4_8AD1_FD667D11A276_.wvu.FilterData" localSheetId="0" hidden="1">'на 31.12.2023'!$A$6:$I$341</definedName>
    <definedName name="Z_8462E4B7_FF49_4401_9CB1_027D70C3D86B_.wvu.FilterData" localSheetId="0" hidden="1">'на 31.12.2023'!$A$6:$G$62</definedName>
    <definedName name="Z_8510A75A_1B7B_4213_9385_C347600B51A5_.wvu.FilterData" localSheetId="0" hidden="1">'на 31.12.2023'!$A$6:$I$341</definedName>
    <definedName name="Z_8518C130_335F_4917_99A5_712FA6AC79A6_.wvu.FilterData" localSheetId="0" hidden="1">'на 31.12.2023'!$A$6:$I$341</definedName>
    <definedName name="Z_8518EF96_21CF_4CEA_B17C_8AA8E48B82CF_.wvu.FilterData" localSheetId="0" hidden="1">'на 31.12.2023'!$A$6:$I$341</definedName>
    <definedName name="Z_85336449_1C25_4AF7_89BA_281D7385CDF9_.wvu.FilterData" localSheetId="0" hidden="1">'на 31.12.2023'!$A$6:$I$341</definedName>
    <definedName name="Z_854869E6_403B_4AAF_97C4_1B9DF9CBBAC5_.wvu.FilterData" localSheetId="0" hidden="1">'на 31.12.2023'!$A$6:$I$341</definedName>
    <definedName name="Z_85610BEE_6BD4_4AC9_9284_0AD9E6A15466_.wvu.FilterData" localSheetId="0" hidden="1">'на 31.12.2023'!$A$6:$I$341</definedName>
    <definedName name="Z_85621B9F_ABEF_4928_B406_5F6003CD3FC1_.wvu.FilterData" localSheetId="0" hidden="1">'на 31.12.2023'!$A$6:$I$341</definedName>
    <definedName name="Z_856E1644_43B0_4A35_AD05_C3FB0553F633_.wvu.FilterData" localSheetId="0" hidden="1">'на 31.12.2023'!$A$6:$I$341</definedName>
    <definedName name="Z_85941411_C589_4588_ABE6_705DAC8DCC3D_.wvu.FilterData" localSheetId="0" hidden="1">'на 31.12.2023'!$A$6:$I$341</definedName>
    <definedName name="Z_85EC44C9_3155_42D3_A129_8E0E8C37A7B0_.wvu.FilterData" localSheetId="0" hidden="1">'на 31.12.2023'!$A$6:$I$341</definedName>
    <definedName name="Z_8608FEAB_BF57_4E40_9AFB_AA087E242421_.wvu.FilterData" localSheetId="0" hidden="1">'на 31.12.2023'!$A$6:$I$341</definedName>
    <definedName name="Z_86380820_D310_4FD1_8486_5EE03CF82BCB_.wvu.FilterData" localSheetId="0" hidden="1">'на 31.12.2023'!$A$6:$I$341</definedName>
    <definedName name="Z_8649CC96_F63A_4F83_8C89_AA8F47AC05F3_.wvu.FilterData" localSheetId="0" hidden="1">'на 31.12.2023'!$A$6:$G$62</definedName>
    <definedName name="Z_865E39A3_4E09_45FF_A763_447E1E4F2C56_.wvu.FilterData" localSheetId="0" hidden="1">'на 31.12.2023'!$A$6:$I$341</definedName>
    <definedName name="Z_866666B3_A778_4059_8EF6_136684A0F698_.wvu.FilterData" localSheetId="0" hidden="1">'на 31.12.2023'!$A$6:$I$341</definedName>
    <definedName name="Z_868403B4_F60C_4700_B312_EDA79B4B2FC0_.wvu.FilterData" localSheetId="0" hidden="1">'на 31.12.2023'!$A$6:$I$341</definedName>
    <definedName name="Z_86B1DA6D_5F87_43CC_BA9C_CBCD8D78E2B9_.wvu.FilterData" localSheetId="0" hidden="1">'на 31.12.2023'!$A$6:$I$341</definedName>
    <definedName name="Z_86C740F9_7AAF_42EB_851B_65E9F3C95B52_.wvu.FilterData" localSheetId="0" hidden="1">'на 31.12.2023'!$A$6:$I$341</definedName>
    <definedName name="Z_86CC94E8_5CF9_415A_9BBB_07A93C317E62_.wvu.FilterData" localSheetId="0" hidden="1">'на 31.12.2023'!$A$6:$I$341</definedName>
    <definedName name="Z_870396E2_E941_41E9_B45F_A64A4C8701AA_.wvu.FilterData" localSheetId="0" hidden="1">'на 31.12.2023'!$A$6:$I$341</definedName>
    <definedName name="Z_871DCBA4_4473_4C58_85F8_F17781E7BAB8_.wvu.FilterData" localSheetId="0" hidden="1">'на 31.12.2023'!$A$6:$I$341</definedName>
    <definedName name="Z_8751552B_87B3_495B_8801_0AAD8C553C17_.wvu.FilterData" localSheetId="0" hidden="1">'на 31.12.2023'!$A$6:$I$341</definedName>
    <definedName name="Z_875C4B3B_006D_4A89_B446_90FA1A313F21_.wvu.FilterData" localSheetId="0" hidden="1">'на 31.12.2023'!$A$6:$I$341</definedName>
    <definedName name="Z_87649189_6B2A_4AEA_B73C_432C7D94B9DF_.wvu.FilterData" localSheetId="0" hidden="1">'на 31.12.2023'!$A$6:$I$341</definedName>
    <definedName name="Z_8789C1A0_51C5_46EF_B1F1_B319BE008AC1_.wvu.FilterData" localSheetId="0" hidden="1">'на 31.12.2023'!$A$6:$I$341</definedName>
    <definedName name="Z_87AE545F_036F_4E8B_9D04_AE59AB8BAC14_.wvu.FilterData" localSheetId="0" hidden="1">'на 31.12.2023'!$A$6:$G$62</definedName>
    <definedName name="Z_87D86486_B5EF_4463_9350_9D1E042A42DF_.wvu.FilterData" localSheetId="0" hidden="1">'на 31.12.2023'!$A$6:$I$341</definedName>
    <definedName name="Z_882AE0C6_2439_44EF_9DFE_625D71A6FEB9_.wvu.FilterData" localSheetId="0" hidden="1">'на 31.12.2023'!$A$6:$I$341</definedName>
    <definedName name="Z_883D51B0_0A2B_40BD_A4BD_D3780EBDA8D9_.wvu.FilterData" localSheetId="0" hidden="1">'на 31.12.2023'!$A$6:$I$341</definedName>
    <definedName name="Z_88624676_384B_4AFA_AF83_2B82AD5D3D98_.wvu.FilterData" localSheetId="0" hidden="1">'на 31.12.2023'!$A$6:$I$341</definedName>
    <definedName name="Z_8878B53B_0E8A_4A11_8A26_C2AC9BB8A4A9_.wvu.FilterData" localSheetId="0" hidden="1">'на 31.12.2023'!$A$6:$G$62</definedName>
    <definedName name="Z_888B8943_9277_42CB_A862_699801009D7B_.wvu.FilterData" localSheetId="0" hidden="1">'на 31.12.2023'!$A$6:$I$341</definedName>
    <definedName name="Z_88A0F5C8_F1C4_4816_99C8_59CB44BCE491_.wvu.FilterData" localSheetId="0" hidden="1">'на 31.12.2023'!$A$6:$I$341</definedName>
    <definedName name="Z_893C2773_315C_4E37_8B64_9EE805C92E03_.wvu.FilterData" localSheetId="0" hidden="1">'на 31.12.2023'!$A$6:$I$341</definedName>
    <definedName name="Z_893FA4D1_A90D_4C00_9051_4D40650C669D_.wvu.FilterData" localSheetId="0" hidden="1">'на 31.12.2023'!$A$6:$I$341</definedName>
    <definedName name="Z_895608B2_F053_445E_BD6A_E885E9D4FE51_.wvu.FilterData" localSheetId="0" hidden="1">'на 31.12.2023'!$A$6:$I$341</definedName>
    <definedName name="Z_898FFEFC_C4FC_44BB_BE63_00FC13DD2042_.wvu.FilterData" localSheetId="0" hidden="1">'на 31.12.2023'!$A$6:$I$341</definedName>
    <definedName name="Z_89B7EB11_B431_495B_8717_0FB1D7038D4D_.wvu.FilterData" localSheetId="0" hidden="1">'на 31.12.2023'!$A$6:$I$341</definedName>
    <definedName name="Z_89C6A5BF_E8A5_4A6F_A481_15B2F7A6D4E2_.wvu.FilterData" localSheetId="0" hidden="1">'на 31.12.2023'!$A$6:$I$341</definedName>
    <definedName name="Z_89F2DB1B_0F19_4230_A501_8A6666788E86_.wvu.FilterData" localSheetId="0" hidden="1">'на 31.12.2023'!$A$6:$I$341</definedName>
    <definedName name="Z_8A41FBA1_BA6E_427F_A553_A9C3E8212455_.wvu.FilterData" localSheetId="0" hidden="1">'на 31.12.2023'!$A$6:$I$341</definedName>
    <definedName name="Z_8A4ABF0A_262D_4454_86FE_CA0ADCDF3E94_.wvu.FilterData" localSheetId="0" hidden="1">'на 31.12.2023'!$A$6:$I$341</definedName>
    <definedName name="Z_8A6EF72C_042A_4DF1_B8A8_B855EB7A6B7F_.wvu.FilterData" localSheetId="0" hidden="1">'на 31.12.2023'!$A$6:$I$341</definedName>
    <definedName name="Z_8A83BB05_A099_45A6_BCD6_AC705E61E0E9_.wvu.FilterData" localSheetId="0" hidden="1">'на 31.12.2023'!$A$6:$I$341</definedName>
    <definedName name="Z_8AEDF337_2CA8_4768_B777_87BA785EB7CF_.wvu.FilterData" localSheetId="0" hidden="1">'на 31.12.2023'!$A$6:$I$341</definedName>
    <definedName name="Z_8B038B35_C81C_4F87_B7FE_FC546863AAA3_.wvu.FilterData" localSheetId="0" hidden="1">'на 31.12.2023'!$A$6:$I$341</definedName>
    <definedName name="Z_8B7BC899_0D53_4882_95BB_EC54986F093C_.wvu.FilterData" localSheetId="0" hidden="1">'на 31.12.2023'!$A$6:$I$341</definedName>
    <definedName name="Z_8BA7C340_DD6D_4BDE_939B_41C98A02B423_.wvu.FilterData" localSheetId="0" hidden="1">'на 31.12.2023'!$A$6:$I$341</definedName>
    <definedName name="Z_8BB118EA_41BC_4E46_8EA1_4268AA5B6DB1_.wvu.FilterData" localSheetId="0" hidden="1">'на 31.12.2023'!$A$6:$I$341</definedName>
    <definedName name="Z_8C04CD6E_A1CC_4EF8_8DD5_B859F52073A0_.wvu.FilterData" localSheetId="0" hidden="1">'на 31.12.2023'!$A$6:$I$341</definedName>
    <definedName name="Z_8C15169D_866A_4B76_97A9_CFB24DCBDF03_.wvu.FilterData" localSheetId="0" hidden="1">'на 31.12.2023'!$A$6:$I$341</definedName>
    <definedName name="Z_8C654415_86D2_479D_A511_8A4B3774E375_.wvu.FilterData" localSheetId="0" hidden="1">'на 31.12.2023'!$A$6:$G$62</definedName>
    <definedName name="Z_8CA49777_A122_4C8E_B71D_F70B50700BB1_.wvu.FilterData" localSheetId="0" hidden="1">'на 31.12.2023'!$A$6:$I$341</definedName>
    <definedName name="Z_8CAD663B_CD5E_4846_B4FD_69BCB6D1EB12_.wvu.FilterData" localSheetId="0" hidden="1">'на 31.12.2023'!$A$6:$G$62</definedName>
    <definedName name="Z_8CB267BE_E783_4914_8FFF_50D79F1D75CF_.wvu.FilterData" localSheetId="0" hidden="1">'на 31.12.2023'!$A$6:$G$62</definedName>
    <definedName name="Z_8D0153EB_A3EC_4213_A12B_74D6D827770F_.wvu.FilterData" localSheetId="0" hidden="1">'на 31.12.2023'!$A$6:$I$341</definedName>
    <definedName name="Z_8D165CA5_5C34_4274_A8CC_4FBD8A8EE6D4_.wvu.FilterData" localSheetId="0" hidden="1">'на 31.12.2023'!$A$6:$I$341</definedName>
    <definedName name="Z_8D7BE686_9FAF_4C26_8FD5_5395E55E0797_.wvu.FilterData" localSheetId="0" hidden="1">'на 31.12.2023'!$A$6:$G$62</definedName>
    <definedName name="Z_8D7C2311_E9FE_48F6_9665_BB17829B147C_.wvu.FilterData" localSheetId="0" hidden="1">'на 31.12.2023'!$A$6:$I$341</definedName>
    <definedName name="Z_8D83F5BC_9DC1_4DEE_9656_D0F89A0C1332_.wvu.FilterData" localSheetId="0" hidden="1">'на 31.12.2023'!$A$6:$I$341</definedName>
    <definedName name="Z_8D8D2F4C_3B7E_4C1F_A367_4BA418733E1A_.wvu.FilterData" localSheetId="0" hidden="1">'на 31.12.2023'!$A$6:$G$62</definedName>
    <definedName name="Z_8DDC8341_BA1A_40C0_A52A_76C24F0B5E7E_.wvu.FilterData" localSheetId="0" hidden="1">'на 31.12.2023'!$A$6:$I$341</definedName>
    <definedName name="Z_8DFDD887_4859_4275_91A7_634544543F21_.wvu.FilterData" localSheetId="0" hidden="1">'на 31.12.2023'!$A$6:$I$341</definedName>
    <definedName name="Z_8E24E498_16C5_4763_BA45_4106C3DB8EF3_.wvu.FilterData" localSheetId="0" hidden="1">'на 31.12.2023'!$A$6:$I$341</definedName>
    <definedName name="Z_8E62A2BE_7CE7_496E_AC79_F133ABDC98BF_.wvu.FilterData" localSheetId="0" hidden="1">'на 31.12.2023'!$A$6:$G$62</definedName>
    <definedName name="Z_8E9F6F00_AE74_405E_A586_56EFCF2E0935_.wvu.FilterData" localSheetId="0" hidden="1">'на 31.12.2023'!$A$6:$I$341</definedName>
    <definedName name="Z_8EA7C6D4_F193_4075_8196_10FD06AEAE16_.wvu.FilterData" localSheetId="0" hidden="1">'на 31.12.2023'!$A$6:$I$341</definedName>
    <definedName name="Z_8EEA3962_BA4C_439A_A251_8CA09A99457C_.wvu.FilterData" localSheetId="0" hidden="1">'на 31.12.2023'!$A$6:$I$341</definedName>
    <definedName name="Z_8EEB3EFB_2D0D_474D_A904_853356F13984_.wvu.FilterData" localSheetId="0" hidden="1">'на 31.12.2023'!$A$6:$I$341</definedName>
    <definedName name="Z_8F015CE9_2E20_4ABC_8D73_2DADA0398ADB_.wvu.FilterData" localSheetId="0" hidden="1">'на 31.12.2023'!$A$6:$I$341</definedName>
    <definedName name="Z_8F2A8A22_72A2_4B00_8248_255CA52D5828_.wvu.FilterData" localSheetId="0" hidden="1">'на 31.12.2023'!$A$6:$I$341</definedName>
    <definedName name="Z_8F2C6946_96AE_437C_B49F_554BFA809A0E_.wvu.FilterData" localSheetId="0" hidden="1">'на 31.12.2023'!$A$6:$I$341</definedName>
    <definedName name="Z_8F77D1FA_0A19_42EE_8A6C_A8B882128C49_.wvu.FilterData" localSheetId="0" hidden="1">'на 31.12.2023'!$A$6:$I$341</definedName>
    <definedName name="Z_8FD78121_CB71_4872_A652_D9C18464D3A6_.wvu.FilterData" localSheetId="0" hidden="1">'на 31.12.2023'!$A$6:$I$341</definedName>
    <definedName name="Z_8FF9DCA5_6AD6_43DC_B4C2_6F2C2BD54E25_.wvu.FilterData" localSheetId="0" hidden="1">'на 31.12.2023'!$A$6:$I$341</definedName>
    <definedName name="Z_90067115_7038_486C_B585_B48F5820801A_.wvu.FilterData" localSheetId="0" hidden="1">'на 31.12.2023'!$A$6:$I$341</definedName>
    <definedName name="Z_9044C5A5_1D21_4DB7_B551_B82CFEBFBFBE_.wvu.FilterData" localSheetId="0" hidden="1">'на 31.12.2023'!$A$6:$I$341</definedName>
    <definedName name="Z_9089CAE7_C9D5_4B44_BF40_622C1D4BEC1A_.wvu.FilterData" localSheetId="0" hidden="1">'на 31.12.2023'!$A$6:$I$341</definedName>
    <definedName name="Z_90B62036_E8E2_47F2_BA67_9490969E5E89_.wvu.FilterData" localSheetId="0" hidden="1">'на 31.12.2023'!$A$6:$I$341</definedName>
    <definedName name="Z_91103F08_EE62_4F95_B47C_65D13A7070C8_.wvu.FilterData" localSheetId="0" hidden="1">'на 31.12.2023'!$A$6:$I$341</definedName>
    <definedName name="Z_91482E4A_EB85_41D6_AA9F_21521D0F577E_.wvu.FilterData" localSheetId="0" hidden="1">'на 31.12.2023'!$A$6:$I$341</definedName>
    <definedName name="Z_918A6906_EEB1_41A5_B5B8_D49624FA7E5D_.wvu.FilterData" localSheetId="0" hidden="1">'на 31.12.2023'!$A$6:$I$341</definedName>
    <definedName name="Z_91980255_9E0D_4754_B41B_E30D384F3798_.wvu.FilterData" localSheetId="0" hidden="1">'на 31.12.2023'!$A$6:$I$341</definedName>
    <definedName name="Z_91A44DD7_EFA1_45BC_BF8A_C6EBAED142C3_.wvu.FilterData" localSheetId="0" hidden="1">'на 31.12.2023'!$A$6:$I$341</definedName>
    <definedName name="Z_91E3A4F6_DD5F_4801_8A73_43FA173EA59A_.wvu.FilterData" localSheetId="0" hidden="1">'на 31.12.2023'!$A$6:$I$341</definedName>
    <definedName name="Z_91E5436E_0024_42B4_98F4_04A24F8B99A9_.wvu.FilterData" localSheetId="0" hidden="1">'на 31.12.2023'!$A$6:$I$341</definedName>
    <definedName name="Z_91E66982_B953_4C54_8AD4_16330160AA89_.wvu.FilterData" localSheetId="0" hidden="1">'на 31.12.2023'!$A$6:$I$341</definedName>
    <definedName name="Z_920A2071_C71B_4F9A_9162_3A507E3571B7_.wvu.FilterData" localSheetId="0" hidden="1">'на 31.12.2023'!$A$6:$I$341</definedName>
    <definedName name="Z_920FBB9C_08EB_4E34_86D0_F557F6CFABB8_.wvu.FilterData" localSheetId="0" hidden="1">'на 31.12.2023'!$A$6:$I$341</definedName>
    <definedName name="Z_922220EF_8793_4191_9B5A_0B7A0626470B_.wvu.FilterData" localSheetId="0" hidden="1">'на 31.12.2023'!$A$6:$I$341</definedName>
    <definedName name="Z_926731AA_9A88_47C5_8058_DA6BC91B3B99_.wvu.FilterData" localSheetId="0" hidden="1">'на 31.12.2023'!$A$6:$I$341</definedName>
    <definedName name="Z_92A69ACC_08E1_4049_9A4E_909BE09E8D3F_.wvu.FilterData" localSheetId="0" hidden="1">'на 31.12.2023'!$A$6:$I$341</definedName>
    <definedName name="Z_92A7494D_B642_4D2E_8A98_FA3ADD190BCE_.wvu.FilterData" localSheetId="0" hidden="1">'на 31.12.2023'!$A$6:$I$341</definedName>
    <definedName name="Z_92A89EF4_8A4E_4790_B0CC_01892B6039EB_.wvu.FilterData" localSheetId="0" hidden="1">'на 31.12.2023'!$A$6:$I$341</definedName>
    <definedName name="Z_92B14807_1A18_49A7_BCF6_3D45DEFE0E47_.wvu.FilterData" localSheetId="0" hidden="1">'на 31.12.2023'!$A$6:$I$341</definedName>
    <definedName name="Z_92E38377_38CC_496E_BBD8_5394F7550FE3_.wvu.FilterData" localSheetId="0" hidden="1">'на 31.12.2023'!$A$6:$I$341</definedName>
    <definedName name="Z_93030161_EBD2_4C55_BB01_67290B2149A7_.wvu.FilterData" localSheetId="0" hidden="1">'на 31.12.2023'!$A$6:$I$341</definedName>
    <definedName name="Z_932BE495_A32C_47B0_BF0E_874E476F72D8_.wvu.FilterData" localSheetId="0" hidden="1">'на 31.12.2023'!$A$6:$I$341</definedName>
    <definedName name="Z_933DA2FC_B112_40A2_BE08_E6EA824C0E7F_.wvu.FilterData" localSheetId="0" hidden="1">'на 31.12.2023'!$A$6:$I$341</definedName>
    <definedName name="Z_935DFEC4_8817_4BB5_A846_9674D5A05EE9_.wvu.FilterData" localSheetId="0" hidden="1">'на 31.12.2023'!$A$6:$G$62</definedName>
    <definedName name="Z_9383D20C_4E67_4617_BFD5_46F20FC7CFD1_.wvu.FilterData" localSheetId="0" hidden="1">'на 31.12.2023'!$A$6:$I$341</definedName>
    <definedName name="Z_938F43B0_CEED_4632_948B_C835F76DFE4A_.wvu.FilterData" localSheetId="0" hidden="1">'на 31.12.2023'!$A$6:$I$341</definedName>
    <definedName name="Z_93997AAE_3E78_48E8_AE0E_38B78085663A_.wvu.FilterData" localSheetId="0" hidden="1">'на 31.12.2023'!$A$6:$I$341</definedName>
    <definedName name="Z_93BF033D_2036_4742_AB68_242DB5BA821E_.wvu.FilterData" localSheetId="0" hidden="1">'на 31.12.2023'!$A$6:$I$341</definedName>
    <definedName name="Z_94262A3D_D7A5_4964_AED4_F20AF2A2ECE3_.wvu.FilterData" localSheetId="0" hidden="1">'на 31.12.2023'!$A$6:$I$341</definedName>
    <definedName name="Z_944D1186_FA84_48E6_9A44_19022D55084A_.wvu.FilterData" localSheetId="0" hidden="1">'на 31.12.2023'!$A$6:$I$341</definedName>
    <definedName name="Z_94851B80_49A7_4207_A790_443843F85060_.wvu.FilterData" localSheetId="0" hidden="1">'на 31.12.2023'!$A$6:$I$341</definedName>
    <definedName name="Z_949A7D0E_EBB0_4939_AB12_3F79A0A0ED4F_.wvu.FilterData" localSheetId="0" hidden="1">'на 31.12.2023'!$A$6:$I$341</definedName>
    <definedName name="Z_94B7C2B3_DC8A_4452_BC25_88DB8E474127_.wvu.FilterData" localSheetId="0" hidden="1">'на 31.12.2023'!$A$6:$I$341</definedName>
    <definedName name="Z_94E3B816_367C_44F4_94FC_13D42F694C13_.wvu.FilterData" localSheetId="0" hidden="1">'на 31.12.2023'!$A$6:$I$341</definedName>
    <definedName name="Z_94EA4FF3_9C66_4E05_B605_F34B86071F69_.wvu.FilterData" localSheetId="0" hidden="1">'на 31.12.2023'!$A$6:$I$341</definedName>
    <definedName name="Z_950C870F_3AF0_4B80_9D18_1687A05DE5A8_.wvu.FilterData" localSheetId="0" hidden="1">'на 31.12.2023'!$A$6:$I$341</definedName>
    <definedName name="Z_9567BAA3_C404_4ADC_8B8B_933A1A5CE7B8_.wvu.FilterData" localSheetId="0" hidden="1">'на 31.12.2023'!$A$6:$I$341</definedName>
    <definedName name="Z_95B26847_5719_44C4_809A_1AA433F7B4DC_.wvu.FilterData" localSheetId="0" hidden="1">'на 31.12.2023'!$A$6:$I$341</definedName>
    <definedName name="Z_95B5A563_A81C_425C_AC80_18232E0FA0F2_.wvu.FilterData" localSheetId="0" hidden="1">'на 31.12.2023'!$A$6:$G$62</definedName>
    <definedName name="Z_95DCDA71_E71C_4701_B168_34A55CC7547D_.wvu.FilterData" localSheetId="0" hidden="1">'на 31.12.2023'!$A$6:$I$341</definedName>
    <definedName name="Z_95E04D27_058D_4765_8CB6_B789CC5A15B9_.wvu.FilterData" localSheetId="0" hidden="1">'на 31.12.2023'!$A$6:$I$341</definedName>
    <definedName name="Z_96167660_EA8B_4F7D_87A1_785E97B459B3_.wvu.FilterData" localSheetId="0" hidden="1">'на 31.12.2023'!$A$6:$G$62</definedName>
    <definedName name="Z_96879477_4713_4ABC_982A_7EB1C07B4DED_.wvu.FilterData" localSheetId="0" hidden="1">'на 31.12.2023'!$A$6:$G$62</definedName>
    <definedName name="Z_969E164A_AA47_4A3D_AECC_F3C5A8BBA40A_.wvu.FilterData" localSheetId="0" hidden="1">'на 31.12.2023'!$A$6:$I$341</definedName>
    <definedName name="Z_96C46F49_6CFA_47C5_9713_424D77847057_.wvu.FilterData" localSheetId="0" hidden="1">'на 31.12.2023'!$A$6:$I$341</definedName>
    <definedName name="Z_9780079B_2369_4362_9878_DE63286783A8_.wvu.FilterData" localSheetId="0" hidden="1">'на 31.12.2023'!$A$6:$I$341</definedName>
    <definedName name="Z_9789C022_BEB5_4A51_89C2_B2D27533BB96_.wvu.FilterData" localSheetId="0" hidden="1">'на 31.12.2023'!$A$6:$I$341</definedName>
    <definedName name="Z_97AF5CDA_9057_4A36_BC76_223B85F59585_.wvu.FilterData" localSheetId="0" hidden="1">'на 31.12.2023'!$A$6:$I$341</definedName>
    <definedName name="Z_97B55429_A18E_43B5_9AF8_FE73FCDE4BBB_.wvu.FilterData" localSheetId="0" hidden="1">'на 31.12.2023'!$A$6:$I$341</definedName>
    <definedName name="Z_97D68CA5_AD8F_44B6_A9B3_0D8C837D550D_.wvu.FilterData" localSheetId="0" hidden="1">'на 31.12.2023'!$A$6:$I$341</definedName>
    <definedName name="Z_97E2C09C_6040_4BDA_B6A0_AF60F993AC48_.wvu.FilterData" localSheetId="0" hidden="1">'на 31.12.2023'!$A$6:$I$341</definedName>
    <definedName name="Z_97F74FDF_2C27_4D85_A3A7_1EF51A8A2DFF_.wvu.FilterData" localSheetId="0" hidden="1">'на 31.12.2023'!$A$6:$G$62</definedName>
    <definedName name="Z_98129A51_88E5_4251_86B3_4C65031C53AB_.wvu.FilterData" localSheetId="0" hidden="1">'на 31.12.2023'!$A$6:$I$341</definedName>
    <definedName name="Z_98620FAB_A12D_44CF_95E4_17A962FCE777_.wvu.FilterData" localSheetId="0" hidden="1">'на 31.12.2023'!$A$6:$I$341</definedName>
    <definedName name="Z_987C1B6D_28A7_49CB_BBF0_6C3FFB9FC1C5_.wvu.FilterData" localSheetId="0" hidden="1">'на 31.12.2023'!$A$6:$I$341</definedName>
    <definedName name="Z_98AE7DDA_90CE_4E15_AD8D_6630EEDB042C_.wvu.FilterData" localSheetId="0" hidden="1">'на 31.12.2023'!$A$6:$I$341</definedName>
    <definedName name="Z_98BF881C_EB9C_4397_B787_F3FB50ED2890_.wvu.FilterData" localSheetId="0" hidden="1">'на 31.12.2023'!$A$6:$I$341</definedName>
    <definedName name="Z_98C1F731_7785_46EC_93E7_63FBC0B5FDAF_.wvu.FilterData" localSheetId="0" hidden="1">'на 31.12.2023'!$A$6:$I$341</definedName>
    <definedName name="Z_98E168F2_55D9_4CA5_BFC7_4762AF11FD48_.wvu.FilterData" localSheetId="0" hidden="1">'на 31.12.2023'!$A$6:$I$341</definedName>
    <definedName name="Z_998B8119_4FF3_4A16_838D_539C6AE34D55_.wvu.Cols" localSheetId="0" hidden="1">'на 31.12.2023'!#REF!,'на 31.12.2023'!#REF!</definedName>
    <definedName name="Z_998B8119_4FF3_4A16_838D_539C6AE34D55_.wvu.FilterData" localSheetId="0" hidden="1">'на 31.12.2023'!$A$6:$I$341</definedName>
    <definedName name="Z_998B8119_4FF3_4A16_838D_539C6AE34D55_.wvu.PrintArea" localSheetId="0" hidden="1">'на 31.12.2023'!$A$1:$I$90</definedName>
    <definedName name="Z_998B8119_4FF3_4A16_838D_539C6AE34D55_.wvu.PrintTitles" localSheetId="0" hidden="1">'на 31.12.2023'!$4:$7</definedName>
    <definedName name="Z_998B8119_4FF3_4A16_838D_539C6AE34D55_.wvu.Rows" localSheetId="0" hidden="1">'на 31.12.2023'!#REF!</definedName>
    <definedName name="Z_99950613_28E7_4EC2_B918_559A2757B0A9_.wvu.FilterData" localSheetId="0" hidden="1">'на 31.12.2023'!$A$6:$I$341</definedName>
    <definedName name="Z_99950613_28E7_4EC2_B918_559A2757B0A9_.wvu.PrintArea" localSheetId="0" hidden="1">'на 31.12.2023'!$A$1:$I$94</definedName>
    <definedName name="Z_99950613_28E7_4EC2_B918_559A2757B0A9_.wvu.PrintTitles" localSheetId="0" hidden="1">'на 31.12.2023'!$4:$7</definedName>
    <definedName name="Z_99A00621_53DB_4FBF_8383_336AC7B2FEE0_.wvu.FilterData" localSheetId="0" hidden="1">'на 31.12.2023'!$A$6:$I$341</definedName>
    <definedName name="Z_99CF054E_AEDB_4A51_B68B_4F633DBED6E4_.wvu.FilterData" localSheetId="0" hidden="1">'на 31.12.2023'!$A$6:$I$341</definedName>
    <definedName name="Z_9A28E7E9_55CD_40D9_9E29_E07B8DD3C238_.wvu.FilterData" localSheetId="0" hidden="1">'на 31.12.2023'!$A$6:$I$341</definedName>
    <definedName name="Z_9A6418C5_C15B_4481_8C01_E36546203821_.wvu.FilterData" localSheetId="0" hidden="1">'на 31.12.2023'!$A$6:$I$341</definedName>
    <definedName name="Z_9A769443_7DFA_43D5_AB26_6F2EEF53DAF1_.wvu.FilterData" localSheetId="0" hidden="1">'на 31.12.2023'!$A$6:$G$62</definedName>
    <definedName name="Z_9A867A2D_A50A_44FA_836D_C92580FE5490_.wvu.FilterData" localSheetId="0" hidden="1">'на 31.12.2023'!$A$6:$I$341</definedName>
    <definedName name="Z_9A8805C9_3F9C_4C37_94BC_61EEF8D2C885_.wvu.FilterData" localSheetId="0" hidden="1">'на 31.12.2023'!$A$6:$I$341</definedName>
    <definedName name="Z_9A8CADCF_85D0_4D32_80F2_6CE3DE83CA66_.wvu.FilterData" localSheetId="0" hidden="1">'на 31.12.2023'!$A$6:$I$341</definedName>
    <definedName name="Z_9AC9A08D_DDA5_4930_8B8C_0142EF44B186_.wvu.FilterData" localSheetId="0" hidden="1">'на 31.12.2023'!$A$6:$I$341</definedName>
    <definedName name="Z_9B640DD4_FBFD_444A_B4D5_4A34ED79B9BC_.wvu.FilterData" localSheetId="0" hidden="1">'на 31.12.2023'!$A$6:$I$341</definedName>
    <definedName name="Z_9B723B90_D177_44EB_B522_DF16ACCC072C_.wvu.FilterData" localSheetId="0" hidden="1">'на 31.12.2023'!$A$6:$I$341</definedName>
    <definedName name="Z_9B77C18C_32C0_4A8F_8326_B1F3EFEE1CFC_.wvu.FilterData" localSheetId="0" hidden="1">'на 31.12.2023'!$A$6:$I$341</definedName>
    <definedName name="Z_9B8594B3_5A23_429C_8216_768B2C51BE04_.wvu.FilterData" localSheetId="0" hidden="1">'на 31.12.2023'!$A$6:$I$341</definedName>
    <definedName name="Z_9C310551_EC8B_4B87_B5AF_39FC532C6FE3_.wvu.FilterData" localSheetId="0" hidden="1">'на 31.12.2023'!$A$6:$G$62</definedName>
    <definedName name="Z_9C38FBC7_6E93_40A5_BD30_7720FC92D0D4_.wvu.FilterData" localSheetId="0" hidden="1">'на 31.12.2023'!$A$6:$I$341</definedName>
    <definedName name="Z_9C9C6403_3B1D_44F0_9126_C822E2C48F50_.wvu.FilterData" localSheetId="0" hidden="1">'на 31.12.2023'!$A$6:$I$341</definedName>
    <definedName name="Z_9CB26755_9CF3_42C9_A567_6FF9CCE0F397_.wvu.FilterData" localSheetId="0" hidden="1">'на 31.12.2023'!$A$6:$I$341</definedName>
    <definedName name="Z_9CE1F91A_5326_41A6_9CA7_C24ACCBE2F48_.wvu.FilterData" localSheetId="0" hidden="1">'на 31.12.2023'!$A$6:$I$341</definedName>
    <definedName name="Z_9D24C81C_5B18_4B40_BF88_7236C9CAE366_.wvu.FilterData" localSheetId="0" hidden="1">'на 31.12.2023'!$A$6:$G$62</definedName>
    <definedName name="Z_9D55B27A_A816_4639_ABA2_B3C9D0F32D66_.wvu.FilterData" localSheetId="0" hidden="1">'на 31.12.2023'!$A$6:$I$341</definedName>
    <definedName name="Z_9D77AE3D_336F_4B9F_99DD_F44674E52509_.wvu.FilterData" localSheetId="0" hidden="1">'на 31.12.2023'!$A$6:$I$341</definedName>
    <definedName name="Z_9DB67999_45BF_4538_9CF8_C9958A6A7967_.wvu.FilterData" localSheetId="0" hidden="1">'на 31.12.2023'!$A$6:$I$341</definedName>
    <definedName name="Z_9DE7839B_6B77_48C9_B008_4D6E417DD85D_.wvu.FilterData" localSheetId="0" hidden="1">'на 31.12.2023'!$A$6:$I$341</definedName>
    <definedName name="Z_9E1D944D_E62F_4660_B928_F956F86CCB3D_.wvu.FilterData" localSheetId="0" hidden="1">'на 31.12.2023'!$A$6:$I$341</definedName>
    <definedName name="Z_9E500623_C422_42E9_B57D_FB9A70C3BF5A_.wvu.FilterData" localSheetId="0" hidden="1">'на 31.12.2023'!$A$6:$I$341</definedName>
    <definedName name="Z_9E720D93_31F0_4636_BA00_6CE6F83F3651_.wvu.FilterData" localSheetId="0" hidden="1">'на 31.12.2023'!$A$6:$I$341</definedName>
    <definedName name="Z_9E7BD09E_D434_4E3C_9FAA_2900F6037295_.wvu.FilterData" localSheetId="0" hidden="1">'на 31.12.2023'!$A$6:$I$341</definedName>
    <definedName name="Z_9E7F50FF_C9DB_4C91_A260_E5B938A310C7_.wvu.FilterData" localSheetId="0" hidden="1">'на 31.12.2023'!$A$6:$I$341</definedName>
    <definedName name="Z_9E8CC397_2783_4F20_ACB5_A8A817E7F0D5_.wvu.FilterData" localSheetId="0" hidden="1">'на 31.12.2023'!$A$6:$I$341</definedName>
    <definedName name="Z_9E943B7D_D4C7_443F_BC4C_8AB90546D8A5_.wvu.Cols" localSheetId="0" hidden="1">'на 31.12.2023'!#REF!,'на 31.12.2023'!#REF!</definedName>
    <definedName name="Z_9E943B7D_D4C7_443F_BC4C_8AB90546D8A5_.wvu.FilterData" localSheetId="0" hidden="1">'на 31.12.2023'!$A$2:$I$54</definedName>
    <definedName name="Z_9E943B7D_D4C7_443F_BC4C_8AB90546D8A5_.wvu.PrintTitles" localSheetId="0" hidden="1">'на 31.12.2023'!$4:$7</definedName>
    <definedName name="Z_9E943B7D_D4C7_443F_BC4C_8AB90546D8A5_.wvu.Rows" localSheetId="0" hidden="1">'на 31.12.2023'!#REF!,'на 31.12.2023'!#REF!,'на 31.12.2023'!#REF!,'на 31.12.2023'!#REF!,'на 31.12.2023'!#REF!,'на 31.12.2023'!#REF!,'на 31.12.2023'!#REF!,'на 31.12.2023'!#REF!,'на 31.12.2023'!#REF!,'на 31.12.2023'!#REF!,'на 31.12.2023'!#REF!,'на 31.12.2023'!#REF!,'на 31.12.2023'!#REF!,'на 31.12.2023'!#REF!,'на 31.12.2023'!#REF!,'на 31.12.2023'!#REF!,'на 31.12.2023'!#REF!,'на 31.12.2023'!#REF!,'на 31.12.2023'!#REF!,'на 31.12.2023'!#REF!</definedName>
    <definedName name="Z_9EC99D85_9CBB_4D41_A0AC_5A782960B43C_.wvu.FilterData" localSheetId="0" hidden="1">'на 31.12.2023'!$A$6:$G$62</definedName>
    <definedName name="Z_9EE9225B_6C4B_479E_B8A3_AD0EB35235F9_.wvu.FilterData" localSheetId="0" hidden="1">'на 31.12.2023'!$A$6:$I$341</definedName>
    <definedName name="Z_9EF1F674_DED2_480F_93CF_3F8820F0B495_.wvu.FilterData" localSheetId="0" hidden="1">'на 31.12.2023'!$A$6:$I$341</definedName>
    <definedName name="Z_9EF773C3_458A_43E1_AD4B_8529B5411947_.wvu.FilterData" localSheetId="0" hidden="1">'на 31.12.2023'!$A$6:$I$341</definedName>
    <definedName name="Z_9F177CB5_F892_437A_B507_320EC4F3826D_.wvu.FilterData" localSheetId="0" hidden="1">'на 31.12.2023'!$A$6:$I$341</definedName>
    <definedName name="Z_9F469FEB_94D1_4BA9_BDF6_0A94C53541EA_.wvu.FilterData" localSheetId="0" hidden="1">'на 31.12.2023'!$A$6:$I$341</definedName>
    <definedName name="Z_9FA29541_62F4_4CED_BF33_19F6BA57578F_.wvu.Cols" localSheetId="0" hidden="1">'на 31.12.2023'!#REF!,'на 31.12.2023'!#REF!</definedName>
    <definedName name="Z_9FA29541_62F4_4CED_BF33_19F6BA57578F_.wvu.FilterData" localSheetId="0" hidden="1">'на 31.12.2023'!$A$6:$I$341</definedName>
    <definedName name="Z_9FA29541_62F4_4CED_BF33_19F6BA57578F_.wvu.PrintArea" localSheetId="0" hidden="1">'на 31.12.2023'!$A$1:$I$90</definedName>
    <definedName name="Z_9FA29541_62F4_4CED_BF33_19F6BA57578F_.wvu.PrintTitles" localSheetId="0" hidden="1">'на 31.12.2023'!$4:$7</definedName>
    <definedName name="Z_9FDAEEB9_7434_4701_B9D3_AEFADA35D37B_.wvu.FilterData" localSheetId="0" hidden="1">'на 31.12.2023'!$A$6:$I$341</definedName>
    <definedName name="Z_A03C4C06_B945_48DE_83E2_706D18377BFA_.wvu.FilterData" localSheetId="0" hidden="1">'на 31.12.2023'!$A$6:$I$341</definedName>
    <definedName name="Z_A0441A70_4C93_4AA0_AF04_3A7C9239CEF3_.wvu.FilterData" localSheetId="0" hidden="1">'на 31.12.2023'!$A$6:$I$341</definedName>
    <definedName name="Z_A0705A92_5C48_4D34_8BC4_2ECE0700F6B7_.wvu.FilterData" localSheetId="0" hidden="1">'на 31.12.2023'!$A$6:$I$341</definedName>
    <definedName name="Z_A076AA26_B89C_401B_BFC1_DBB6CC9D6D95_.wvu.FilterData" localSheetId="0" hidden="1">'на 31.12.2023'!$A$6:$I$341</definedName>
    <definedName name="Z_A08B7B60_BE09_484D_B75E_15D9DE206B17_.wvu.FilterData" localSheetId="0" hidden="1">'на 31.12.2023'!$A$6:$I$341</definedName>
    <definedName name="Z_A093B42E_9A89_466E_B0C4_02A954963F74_.wvu.FilterData" localSheetId="0" hidden="1">'на 31.12.2023'!$A$6:$I$341</definedName>
    <definedName name="Z_A0963EEC_5578_46DF_B7B0_2B9F8CADC5B9_.wvu.FilterData" localSheetId="0" hidden="1">'на 31.12.2023'!$A$6:$I$341</definedName>
    <definedName name="Z_A0A3CD9B_2436_40D7_91DB_589A95FBBF00_.wvu.FilterData" localSheetId="0" hidden="1">'на 31.12.2023'!$A$6:$I$341</definedName>
    <definedName name="Z_A0A3CD9B_2436_40D7_91DB_589A95FBBF00_.wvu.PrintArea" localSheetId="0" hidden="1">'на 31.12.2023'!$A$1:$I$140</definedName>
    <definedName name="Z_A0A3CD9B_2436_40D7_91DB_589A95FBBF00_.wvu.PrintTitles" localSheetId="0" hidden="1">'на 31.12.2023'!$4:$7</definedName>
    <definedName name="Z_A0B88556_74B6_47DD_919E_F05FE459C0D2_.wvu.FilterData" localSheetId="0" hidden="1">'на 31.12.2023'!$A$6:$I$341</definedName>
    <definedName name="Z_A0EB0A04_1124_498B_8C4B_C1E25B53C1A8_.wvu.FilterData" localSheetId="0" hidden="1">'на 31.12.2023'!$A$6:$G$62</definedName>
    <definedName name="Z_A0F76A4B_6862_4C98_8A93_2EBAEE1B6BB0_.wvu.FilterData" localSheetId="0" hidden="1">'на 31.12.2023'!$A$6:$I$341</definedName>
    <definedName name="Z_A113B19A_DB2C_4585_AED7_B7EF9F05E57E_.wvu.FilterData" localSheetId="0" hidden="1">'на 31.12.2023'!$A$6:$I$341</definedName>
    <definedName name="Z_A1252AD3_62A9_4B5D_B0FA_98A0DCCDEFC0_.wvu.FilterData" localSheetId="0" hidden="1">'на 31.12.2023'!$A$6:$I$341</definedName>
    <definedName name="Z_A16EB437_3CC8_4E6F_BBBC_69B23743E827_.wvu.FilterData" localSheetId="0" hidden="1">'на 31.12.2023'!$A$6:$I$341</definedName>
    <definedName name="Z_A1D433E9_C75F_4412_BF40_B52D987155DD_.wvu.FilterData" localSheetId="0" hidden="1">'на 31.12.2023'!$A$6:$I$341</definedName>
    <definedName name="Z_A1F73EBC_FDF3_4E2E_ACF3_35A0CE17D52C_.wvu.FilterData" localSheetId="0" hidden="1">'на 31.12.2023'!$A$6:$I$341</definedName>
    <definedName name="Z_A21CB1BD_5236_485F_8FCB_D43C0EB079B8_.wvu.FilterData" localSheetId="0" hidden="1">'на 31.12.2023'!$A$6:$I$341</definedName>
    <definedName name="Z_A225041E_2049_4360_86DF_BCB01700CF90_.wvu.FilterData" localSheetId="0" hidden="1">'на 31.12.2023'!$A$6:$I$341</definedName>
    <definedName name="Z_A248318D_C9F8_4612_8459_D14731DC6963_.wvu.FilterData" localSheetId="0" hidden="1">'на 31.12.2023'!$A$6:$I$341</definedName>
    <definedName name="Z_A2611F3A_C06C_4662_B39E_6F08BA7C9B14_.wvu.FilterData" localSheetId="0" hidden="1">'на 31.12.2023'!$A$6:$G$62</definedName>
    <definedName name="Z_A28DA500_33FC_4913_B21A_3E2D7ED7A130_.wvu.FilterData" localSheetId="0" hidden="1">'на 31.12.2023'!$A$6:$G$62</definedName>
    <definedName name="Z_A2B173B6_EB47_4348_B136_C634F187CB74_.wvu.FilterData" localSheetId="0" hidden="1">'на 31.12.2023'!$A$6:$I$341</definedName>
    <definedName name="Z_A2BDC41C_6F33_4977_A969_265583EA1DEB_.wvu.FilterData" localSheetId="0" hidden="1">'на 31.12.2023'!$A$6:$I$341</definedName>
    <definedName name="Z_A365AD38_6222_4E65_BEB6_89DCDB1BCE61_.wvu.FilterData" localSheetId="0" hidden="1">'на 31.12.2023'!$A$6:$I$341</definedName>
    <definedName name="Z_A37CB508_4B3B_4626_B2D4_41A961FED620_.wvu.FilterData" localSheetId="0" hidden="1">'на 31.12.2023'!$A$6:$I$341</definedName>
    <definedName name="Z_A38250FB_559C_49CE_918A_6673F9586B86_.wvu.FilterData" localSheetId="0" hidden="1">'на 31.12.2023'!$A$6:$I$341</definedName>
    <definedName name="Z_A391AB68_6222_42F3_A168_367FA3181E91_.wvu.FilterData" localSheetId="0" hidden="1">'на 31.12.2023'!$A$6:$I$341</definedName>
    <definedName name="Z_A39216F6_836A_4A0E_8157_1E585AABFB26_.wvu.FilterData" localSheetId="0" hidden="1">'на 31.12.2023'!$A$6:$I$341</definedName>
    <definedName name="Z_A3A455A0_D439_4DB6_9552_34013CFCFF6F_.wvu.FilterData" localSheetId="0" hidden="1">'на 31.12.2023'!$A$6:$I$341</definedName>
    <definedName name="Z_A4038450_F939_433F_B492_B7F5559BE7C1_.wvu.FilterData" localSheetId="0" hidden="1">'на 31.12.2023'!$A$6:$I$341</definedName>
    <definedName name="Z_A417CB3E_529C_4BEC_A3E1_79EB9F85AD3C_.wvu.FilterData" localSheetId="0" hidden="1">'на 31.12.2023'!$A$6:$I$341</definedName>
    <definedName name="Z_A43F854D_D5F8_4D22_A3A2_377329C9E300_.wvu.FilterData" localSheetId="0" hidden="1">'на 31.12.2023'!$A$6:$I$341</definedName>
    <definedName name="Z_A4792F67_EEB9_4250_9290_18288DB02B72_.wvu.FilterData" localSheetId="0" hidden="1">'на 31.12.2023'!$A$6:$I$341</definedName>
    <definedName name="Z_A493CE42_CB3C_4296_B6F9_DECBE584245E_.wvu.FilterData" localSheetId="0" hidden="1">'на 31.12.2023'!$A$6:$I$341</definedName>
    <definedName name="Z_A5169FE8_9D26_44E6_A6EA_F78B40E1DE01_.wvu.FilterData" localSheetId="0" hidden="1">'на 31.12.2023'!$A$6:$I$341</definedName>
    <definedName name="Z_A545B35E_D99D_4094_9EF0_1F003BB186C8_.wvu.FilterData" localSheetId="0" hidden="1">'на 31.12.2023'!$A$6:$I$341</definedName>
    <definedName name="Z_A57C42F9_18B1_4AA0_97AE_4F8F0C3D5B4A_.wvu.FilterData" localSheetId="0" hidden="1">'на 31.12.2023'!$A$6:$I$341</definedName>
    <definedName name="Z_A58EC50F_4C51_4CEE_AAEE_87B66F6A25CE_.wvu.FilterData" localSheetId="0" hidden="1">'на 31.12.2023'!$A$6:$I$341</definedName>
    <definedName name="Z_A62258B9_7768_4C4F_AFFC_537782E81CFF_.wvu.FilterData" localSheetId="0" hidden="1">'на 31.12.2023'!$A$6:$G$62</definedName>
    <definedName name="Z_A65D4FF6_26A1_47FE_AF98_41E05002FB1E_.wvu.FilterData" localSheetId="0" hidden="1">'на 31.12.2023'!$A$6:$G$62</definedName>
    <definedName name="Z_A6816A2A_A381_4629_A196_A2D2CBED046E_.wvu.FilterData" localSheetId="0" hidden="1">'на 31.12.2023'!$A$6:$I$341</definedName>
    <definedName name="Z_A6B98527_7CBF_4E4D_BDEA_9334A3EB779F_.wvu.Cols" localSheetId="0" hidden="1">'на 31.12.2023'!#REF!,'на 31.12.2023'!#REF!,'на 31.12.2023'!$J:$BK</definedName>
    <definedName name="Z_A6B98527_7CBF_4E4D_BDEA_9334A3EB779F_.wvu.FilterData" localSheetId="0" hidden="1">'на 31.12.2023'!$A$6:$I$341</definedName>
    <definedName name="Z_A6B98527_7CBF_4E4D_BDEA_9334A3EB779F_.wvu.PrintArea" localSheetId="0" hidden="1">'на 31.12.2023'!$A$1:$BK$90</definedName>
    <definedName name="Z_A6B98527_7CBF_4E4D_BDEA_9334A3EB779F_.wvu.PrintTitles" localSheetId="0" hidden="1">'на 31.12.2023'!$4:$6</definedName>
    <definedName name="Z_A7B62B7C_6EFC_4716_B74F_8853D571B406_.wvu.FilterData" localSheetId="0" hidden="1">'на 31.12.2023'!$A$6:$I$341</definedName>
    <definedName name="Z_A80309A3_DC3C_4005_B42B_D4917A972961_.wvu.FilterData" localSheetId="0" hidden="1">'на 31.12.2023'!$A$6:$I$341</definedName>
    <definedName name="Z_A81341D8_4D7F_4AD7_ABE0_062658F5CA1B_.wvu.FilterData" localSheetId="0" hidden="1">'на 31.12.2023'!$A$6:$I$341</definedName>
    <definedName name="Z_A8612BC9_FCBF_471D_AC5E_53EED994AF30_.wvu.FilterData" localSheetId="0" hidden="1">'на 31.12.2023'!$A$6:$I$341</definedName>
    <definedName name="Z_A8C04B79_005B_49D9_8FE1_6B4E6C039744_.wvu.FilterData" localSheetId="0" hidden="1">'на 31.12.2023'!$A$6:$I$341</definedName>
    <definedName name="Z_A8E0CC39_8EAD_413A_A819_29B04F9DB631_.wvu.FilterData" localSheetId="0" hidden="1">'на 31.12.2023'!$A$6:$I$341</definedName>
    <definedName name="Z_A8EFE8CB_4B40_4A53_8B7A_29439E2B50D7_.wvu.FilterData" localSheetId="0" hidden="1">'на 31.12.2023'!$A$6:$I$341</definedName>
    <definedName name="Z_A9804B80_1B4F_4446_A593_9026125CB9AC_.wvu.FilterData" localSheetId="0" hidden="1">'на 31.12.2023'!$A$6:$I$341</definedName>
    <definedName name="Z_A98C96B5_CE3A_4FF9_B3E5_0DBB66ADC5BB_.wvu.FilterData" localSheetId="0" hidden="1">'на 31.12.2023'!$A$6:$G$62</definedName>
    <definedName name="Z_A9BB2943_E4B1_4809_A926_69F8C50E1CF2_.wvu.FilterData" localSheetId="0" hidden="1">'на 31.12.2023'!$A$6:$I$341</definedName>
    <definedName name="Z_AA2D48D6_A520_472C_A13E_9C86E59954B7_.wvu.FilterData" localSheetId="0" hidden="1">'на 31.12.2023'!$A$6:$I$341</definedName>
    <definedName name="Z_AA4C7BF5_07E0_4095_B165_D2AF600190FA_.wvu.FilterData" localSheetId="0" hidden="1">'на 31.12.2023'!$A$6:$G$62</definedName>
    <definedName name="Z_AAC4B5AB_1913_4D9C_A1FF_BD9345E009EB_.wvu.FilterData" localSheetId="0" hidden="1">'на 31.12.2023'!$A$6:$G$62</definedName>
    <definedName name="Z_AB20AEF7_931C_411F_91E6_F461408B5AE6_.wvu.FilterData" localSheetId="0" hidden="1">'на 31.12.2023'!$A$6:$I$341</definedName>
    <definedName name="Z_AB31A45A_63C5_43F9_A3D0_D56249C55246_.wvu.FilterData" localSheetId="0" hidden="1">'на 31.12.2023'!$A$6:$I$341</definedName>
    <definedName name="Z_AB6F92E9_DF9D_4C91_986B_A24ACE20A074_.wvu.FilterData" localSheetId="0" hidden="1">'на 31.12.2023'!$A$6:$I$341</definedName>
    <definedName name="Z_ABA75302_0F6D_4886_9D81_1818E8870CAA_.wvu.FilterData" localSheetId="0" hidden="1">'на 31.12.2023'!$A$2:$J$94</definedName>
    <definedName name="Z_ABAF42E6_6CD6_46B1_A0C6_0099C207BC1C_.wvu.FilterData" localSheetId="0" hidden="1">'на 31.12.2023'!$A$6:$I$341</definedName>
    <definedName name="Z_ABF07E15_3FB5_46FA_8B18_72FA32E3F1DA_.wvu.FilterData" localSheetId="0" hidden="1">'на 31.12.2023'!$A$6:$I$341</definedName>
    <definedName name="Z_AC33E3D4_2F38_4ED9_9F01_0B7B0C902606_.wvu.FilterData" localSheetId="0" hidden="1">'на 31.12.2023'!$A$6:$I$341</definedName>
    <definedName name="Z_ACFE2E5A_B4BC_4793_B103_05F97C227772_.wvu.FilterData" localSheetId="0" hidden="1">'на 31.12.2023'!$A$6:$I$341</definedName>
    <definedName name="Z_AD079EA2_4E18_46EE_8E20_0C7923C917D2_.wvu.FilterData" localSheetId="0" hidden="1">'на 31.12.2023'!$A$6:$I$341</definedName>
    <definedName name="Z_AD5898B0_1899_4077_A04E_1C34FA0251BE_.wvu.FilterData" localSheetId="0" hidden="1">'на 31.12.2023'!$A$6:$I$341</definedName>
    <definedName name="Z_AD5FD28B_B163_4E28_9CF1_4D777A9C7F23_.wvu.FilterData" localSheetId="0" hidden="1">'на 31.12.2023'!$A$6:$I$341</definedName>
    <definedName name="Z_ADA9DB4F_5BB1_4224_8DA9_14C27A67B61C_.wvu.FilterData" localSheetId="0" hidden="1">'на 31.12.2023'!$A$6:$I$341</definedName>
    <definedName name="Z_ADC06DD5_2562_4295_B45A_51E89DBBD368_.wvu.FilterData" localSheetId="0" hidden="1">'на 31.12.2023'!$A$6:$I$341</definedName>
    <definedName name="Z_ADC07B81_DE66_492B_BBA5_997218302AD2_.wvu.FilterData" localSheetId="0" hidden="1">'на 31.12.2023'!$A$6:$I$341</definedName>
    <definedName name="Z_ADCA6102_5F4A_4E9A_9FA6_3620727B1711_.wvu.FilterData" localSheetId="0" hidden="1">'на 31.12.2023'!$A$6:$I$341</definedName>
    <definedName name="Z_ADE318A0_9CB5_431A_AF2B_D561B19631D9_.wvu.FilterData" localSheetId="0" hidden="1">'на 31.12.2023'!$A$6:$I$341</definedName>
    <definedName name="Z_ADEB3242_7660_4E37_BB66_F38B3721740A_.wvu.FilterData" localSheetId="0" hidden="1">'на 31.12.2023'!$A$6:$I$341</definedName>
    <definedName name="Z_ADF53E9B_9172_4E3F_AC45_4FF59160C1DB_.wvu.FilterData" localSheetId="0" hidden="1">'на 31.12.2023'!$A$6:$I$341</definedName>
    <definedName name="Z_AE756036_9884_4A27_BC3D_80FA79A1443A_.wvu.FilterData" localSheetId="0" hidden="1">'на 31.12.2023'!$A$6:$I$341</definedName>
    <definedName name="Z_AE89DEB9_6F33_4C9D_9819_9D883A7AB3DB_.wvu.FilterData" localSheetId="0" hidden="1">'на 31.12.2023'!$A$6:$I$341</definedName>
    <definedName name="Z_AEB68FDB_733B_4E71_B527_DB78F63BA639_.wvu.FilterData" localSheetId="0" hidden="1">'на 31.12.2023'!$A$6:$I$341</definedName>
    <definedName name="Z_AED2ABF5_9707_4CFB_B8F8_DA241FA03270_.wvu.FilterData" localSheetId="0" hidden="1">'на 31.12.2023'!$A$6:$I$341</definedName>
    <definedName name="Z_AF01D870_77CB_46A2_A95B_3A27FF42EAA8_.wvu.FilterData" localSheetId="0" hidden="1">'на 31.12.2023'!$A$6:$G$62</definedName>
    <definedName name="Z_AF1AEFF5_9892_4FCB_BD3E_6CF1CEE1B71B_.wvu.FilterData" localSheetId="0" hidden="1">'на 31.12.2023'!$A$6:$I$341</definedName>
    <definedName name="Z_AF4D94A7_871B_4DAF_A524_EFBD1A653B6B_.wvu.FilterData" localSheetId="0" hidden="1">'на 31.12.2023'!$A$6:$I$341</definedName>
    <definedName name="Z_AF52B61E_FDEA_47EA_AEB5_644F9593AA6A_.wvu.FilterData" localSheetId="0" hidden="1">'на 31.12.2023'!$A$6:$I$341</definedName>
    <definedName name="Z_AF578863_5150_4761_94CC_531A4DF22DCE_.wvu.FilterData" localSheetId="0" hidden="1">'на 31.12.2023'!$A$6:$I$341</definedName>
    <definedName name="Z_AF5A4C14_51B2_4FAB_A1D5_7A115E23761D_.wvu.FilterData" localSheetId="0" hidden="1">'на 31.12.2023'!$A$6:$I$341</definedName>
    <definedName name="Z_AF672D94_5191_4C99_85DB_150D3B5D15E5_.wvu.FilterData" localSheetId="0" hidden="1">'на 31.12.2023'!$A$6:$I$341</definedName>
    <definedName name="Z_AF8A10EB_12F8_42BB_A217_4D3CF9334ECF_.wvu.FilterData" localSheetId="0" hidden="1">'на 31.12.2023'!$A$6:$I$341</definedName>
    <definedName name="Z_AFA81EB9_2671_4E2A_8E75_7C4A62B9444A_.wvu.FilterData" localSheetId="0" hidden="1">'на 31.12.2023'!$A$6:$I$341</definedName>
    <definedName name="Z_AFA87ECE_BB38_4D90_AF74_C6303A208C10_.wvu.FilterData" localSheetId="0" hidden="1">'на 31.12.2023'!$A$6:$I$341</definedName>
    <definedName name="Z_AFABF6AA_2F6E_48B0_98F8_213EA30990B1_.wvu.FilterData" localSheetId="0" hidden="1">'на 31.12.2023'!$A$6:$I$341</definedName>
    <definedName name="Z_AFC26506_1EE1_430F_B247_3257CE41958A_.wvu.FilterData" localSheetId="0" hidden="1">'на 31.12.2023'!$A$6:$I$341</definedName>
    <definedName name="Z_B00B4D71_156E_4DD9_93CC_1F392CBA035F_.wvu.FilterData" localSheetId="0" hidden="1">'на 31.12.2023'!$A$6:$I$341</definedName>
    <definedName name="Z_B0A09DA5_3296_4211_80A1_7074015CC8EE_.wvu.FilterData" localSheetId="0" hidden="1">'на 31.12.2023'!$A$6:$I$341</definedName>
    <definedName name="Z_B0B61858_D248_4F0B_95EB_A53482FBF19B_.wvu.FilterData" localSheetId="0" hidden="1">'на 31.12.2023'!$A$6:$I$341</definedName>
    <definedName name="Z_B0BB7BD4_E507_4D19_A9BF_6595068A89B5_.wvu.FilterData" localSheetId="0" hidden="1">'на 31.12.2023'!$A$6:$I$341</definedName>
    <definedName name="Z_B0E0BA3C_DE22_4F32_91F8_7EFC47C05F3D_.wvu.FilterData" localSheetId="0" hidden="1">'на 31.12.2023'!$A$6:$I$341</definedName>
    <definedName name="Z_B1092B1A_E83D_4B5A_8305_1FA97EA37480_.wvu.FilterData" localSheetId="0" hidden="1">'на 31.12.2023'!$A$6:$I$341</definedName>
    <definedName name="Z_B116361E_7ED4_4599_8694_C495BD23B202_.wvu.FilterData" localSheetId="0" hidden="1">'на 31.12.2023'!$A$6:$I$341</definedName>
    <definedName name="Z_B128763D_80F0_47B0_A951_7CE59556729E_.wvu.Cols" localSheetId="0" hidden="1">'на 31.12.2023'!$J:$J</definedName>
    <definedName name="Z_B128763D_80F0_47B0_A951_7CE59556729E_.wvu.FilterData" localSheetId="0" hidden="1">'на 31.12.2023'!$A$6:$I$341</definedName>
    <definedName name="Z_B128763D_80F0_47B0_A951_7CE59556729E_.wvu.PrintArea" localSheetId="0" hidden="1">'на 31.12.2023'!$A$1:$I$140</definedName>
    <definedName name="Z_B128763D_80F0_47B0_A951_7CE59556729E_.wvu.PrintTitles" localSheetId="0" hidden="1">'на 31.12.2023'!$4:$7</definedName>
    <definedName name="Z_B1378FA2_C7F2_4FA5_BEB6_CCDDC18D3830_.wvu.FilterData" localSheetId="0" hidden="1">'на 31.12.2023'!$A$6:$I$341</definedName>
    <definedName name="Z_B180D137_9F25_4AD4_9057_37928F1867A8_.wvu.FilterData" localSheetId="0" hidden="1">'на 31.12.2023'!$A$6:$G$62</definedName>
    <definedName name="Z_B1FA2CF0_321B_4787_93E8_EB6D5C78D6B5_.wvu.FilterData" localSheetId="0" hidden="1">'на 31.12.2023'!$A$6:$I$341</definedName>
    <definedName name="Z_B246A3A0_6AE0_4610_AE7A_F7490C26DBCA_.wvu.FilterData" localSheetId="0" hidden="1">'на 31.12.2023'!$A$6:$I$341</definedName>
    <definedName name="Z_B29CC05F_A051_4D5E_AA04_7123811DC381_.wvu.FilterData" localSheetId="0" hidden="1">'на 31.12.2023'!$A$6:$I$341</definedName>
    <definedName name="Z_B2C2530A_B98E_4F24_AE19_86FE9357633B_.wvu.FilterData" localSheetId="0" hidden="1">'на 31.12.2023'!$A$6:$I$341</definedName>
    <definedName name="Z_B2D38EAC_E767_43A7_B7A2_621639FE347D_.wvu.FilterData" localSheetId="0" hidden="1">'на 31.12.2023'!$A$6:$G$62</definedName>
    <definedName name="Z_B2E9D1B9_C3FE_4F75_89F4_46F3E34C24E4_.wvu.FilterData" localSheetId="0" hidden="1">'на 31.12.2023'!$A$6:$I$341</definedName>
    <definedName name="Z_B2EB250A_4100_4D3B_871E_E2B7295D9402_.wvu.FilterData" localSheetId="0" hidden="1">'на 31.12.2023'!$A$6:$I$341</definedName>
    <definedName name="Z_B30FEF93_CDBE_4AC5_9298_7B65E13C3F79_.wvu.FilterData" localSheetId="0" hidden="1">'на 31.12.2023'!$A$6:$I$341</definedName>
    <definedName name="Z_B3114865_FFF9_40B7_B9E6_C3642102DCF9_.wvu.FilterData" localSheetId="0" hidden="1">'на 31.12.2023'!$A$6:$I$341</definedName>
    <definedName name="Z_B3339176_D3D0_4D7A_8AAB_C0B71F942A93_.wvu.FilterData" localSheetId="0" hidden="1">'на 31.12.2023'!$A$6:$G$62</definedName>
    <definedName name="Z_B341E668_5BE1_4910_987D_E649B8EFA420_.wvu.FilterData" localSheetId="0" hidden="1">'на 31.12.2023'!$A$6:$I$341</definedName>
    <definedName name="Z_B350A9CC_C225_45B2_AEE1_E6A61C6949F5_.wvu.FilterData" localSheetId="0" hidden="1">'на 31.12.2023'!$A$6:$I$341</definedName>
    <definedName name="Z_B3600A72_2219_4522_9D71_3438906DADEB_.wvu.FilterData" localSheetId="0" hidden="1">'на 31.12.2023'!$A$6:$I$341</definedName>
    <definedName name="Z_B3655F0F_A78B_43E5_BFD5_814C66A7690F_.wvu.FilterData" localSheetId="0" hidden="1">'на 31.12.2023'!$A$6:$I$341</definedName>
    <definedName name="Z_B37154B6_7225_4CD5_B905_C412730B8738_.wvu.FilterData" localSheetId="0" hidden="1">'на 31.12.2023'!$A$6:$I$341</definedName>
    <definedName name="Z_B459A111_65F4_4BEC_AA64_C4CAF6ED354C_.wvu.FilterData" localSheetId="0" hidden="1">'на 31.12.2023'!$A$6:$I$341</definedName>
    <definedName name="Z_B45FAC42_679D_43AB_B511_9E5492CAC2DB_.wvu.FilterData" localSheetId="0" hidden="1">'на 31.12.2023'!$A$6:$G$62</definedName>
    <definedName name="Z_B4664012_8EB1_41B8_9463_1B5D10BC7A8B_.wvu.FilterData" localSheetId="0" hidden="1">'на 31.12.2023'!$A$6:$I$341</definedName>
    <definedName name="Z_B47A0A9E_665F_4B62_A9A6_650B391D5D49_.wvu.FilterData" localSheetId="0" hidden="1">'на 31.12.2023'!$A$6:$I$341</definedName>
    <definedName name="Z_B499C08D_A2E7_417F_A9B7_BFCE2B66534F_.wvu.FilterData" localSheetId="0" hidden="1">'на 31.12.2023'!$A$6:$I$341</definedName>
    <definedName name="Z_B4E448FF_1059_48E0_93CC_976057024FF4_.wvu.FilterData" localSheetId="0" hidden="1">'на 31.12.2023'!$A$6:$I$341</definedName>
    <definedName name="Z_B509A51A_98E0_4D86_A1E4_A5AB9AE9E52F_.wvu.FilterData" localSheetId="0" hidden="1">'на 31.12.2023'!$A$6:$I$341</definedName>
    <definedName name="Z_B537FA65_2A89_48F5_A855_62E73EDF1095_.wvu.FilterData" localSheetId="0" hidden="1">'на 31.12.2023'!$A$6:$I$341</definedName>
    <definedName name="Z_B543C7D0_E350_4DA4_A835_ADCB64A4D66D_.wvu.FilterData" localSheetId="0" hidden="1">'на 31.12.2023'!$A$6:$I$341</definedName>
    <definedName name="Z_B5533D56_E1AE_4DE7_8436_EF9CA55A4943_.wvu.FilterData" localSheetId="0" hidden="1">'на 31.12.2023'!$A$6:$I$341</definedName>
    <definedName name="Z_B56BEF44_39DC_4F5B_A5E5_157C237832AF_.wvu.FilterData" localSheetId="0" hidden="1">'на 31.12.2023'!$A$6:$G$62</definedName>
    <definedName name="Z_B575149D_1AE3_4570_9C6E_DBCC60810C82_.wvu.FilterData" localSheetId="0" hidden="1">'на 31.12.2023'!$A$6:$I$341</definedName>
    <definedName name="Z_B5A6FE62_B66C_45B1_AF17_B7686B0B3A3F_.wvu.FilterData" localSheetId="0" hidden="1">'на 31.12.2023'!$A$6:$I$341</definedName>
    <definedName name="Z_B603D180_E09A_4B9C_810F_9423EBA4A0EA_.wvu.FilterData" localSheetId="0" hidden="1">'на 31.12.2023'!$A$6:$I$341</definedName>
    <definedName name="Z_B6077AD6_25A6_43DC_B95C_4B7FBCD7CC01_.wvu.FilterData" localSheetId="0" hidden="1">'на 31.12.2023'!$A$6:$I$341</definedName>
    <definedName name="Z_B612E446_4A36_4FFA_9AC9_A646BBECE898_.wvu.FilterData" localSheetId="0" hidden="1">'на 31.12.2023'!$A$6:$I$341</definedName>
    <definedName name="Z_B666AFF1_6658_457A_A768_4BF1349F009A_.wvu.FilterData" localSheetId="0" hidden="1">'на 31.12.2023'!$A$6:$I$341</definedName>
    <definedName name="Z_B6905262_5697_4A34_A943_B6A051B86476_.wvu.FilterData" localSheetId="0" hidden="1">'на 31.12.2023'!$A$6:$I$341</definedName>
    <definedName name="Z_B698776A_6A96_445D_9813_F5440DD90495_.wvu.FilterData" localSheetId="0" hidden="1">'на 31.12.2023'!$A$6:$I$341</definedName>
    <definedName name="Z_B6BED520_C499_423E_A642_B3FCFF90AED9_.wvu.FilterData" localSheetId="0" hidden="1">'на 31.12.2023'!$A$6:$I$341</definedName>
    <definedName name="Z_B6D72401_10F2_4D08_9A2D_EC1E2043D946_.wvu.FilterData" localSheetId="0" hidden="1">'на 31.12.2023'!$A$6:$I$341</definedName>
    <definedName name="Z_B6F11AB1_40C8_4880_BE42_1C35664CF325_.wvu.FilterData" localSheetId="0" hidden="1">'на 31.12.2023'!$A$6:$I$341</definedName>
    <definedName name="Z_B703C2AF_25A1_4BCF_8C69_FAD8EF9300BB_.wvu.FilterData" localSheetId="0" hidden="1">'на 31.12.2023'!$A$6:$I$341</definedName>
    <definedName name="Z_B736B334_F8CF_4A1D_A747_B2B8CF3F3731_.wvu.FilterData" localSheetId="0" hidden="1">'на 31.12.2023'!$A$6:$I$341</definedName>
    <definedName name="Z_B7A22467_168B_475A_AC6B_F744F4990F6A_.wvu.FilterData" localSheetId="0" hidden="1">'на 31.12.2023'!$A$6:$I$341</definedName>
    <definedName name="Z_B7A4DC29_6CA3_48BD_BD2B_5EA61D250392_.wvu.FilterData" localSheetId="0" hidden="1">'на 31.12.2023'!$A$6:$G$62</definedName>
    <definedName name="Z_B7AA87B6_FA60_4A3A_B9B3_E470B82E05DB_.wvu.FilterData" localSheetId="0" hidden="1">'на 31.12.2023'!$A$6:$I$341</definedName>
    <definedName name="Z_B7C9BFF2_E3A7_46F0_810B_695A2A781BB5_.wvu.FilterData" localSheetId="0" hidden="1">'на 31.12.2023'!$A$6:$I$341</definedName>
    <definedName name="Z_B7D9DE91_6329_4AB9_BB45_131E306E53B9_.wvu.FilterData" localSheetId="0" hidden="1">'на 31.12.2023'!$A$6:$I$341</definedName>
    <definedName name="Z_B7F67755_3086_43A6_86E7_370F80E61BD0_.wvu.FilterData" localSheetId="0" hidden="1">'на 31.12.2023'!$A$6:$G$62</definedName>
    <definedName name="Z_B8283716_285A_45D5_8283_DCA7A3C9CFC7_.wvu.FilterData" localSheetId="0" hidden="1">'на 31.12.2023'!$A$6:$I$341</definedName>
    <definedName name="Z_B858041A_E0C9_4C5A_A736_A0DA4684B712_.wvu.FilterData" localSheetId="0" hidden="1">'на 31.12.2023'!$A$6:$I$341</definedName>
    <definedName name="Z_B88DEA47_DC50_452B_A428_57311C34DA8D_.wvu.FilterData" localSheetId="0" hidden="1">'на 31.12.2023'!$A$6:$I$341</definedName>
    <definedName name="Z_B898A439_2A40_408A_B02D_FB1508A09127_.wvu.FilterData" localSheetId="0" hidden="1">'на 31.12.2023'!$A$6:$I$341</definedName>
    <definedName name="Z_B8A45854_EBFF_49DF_A473_1D4385A7C5CE_.wvu.FilterData" localSheetId="0" hidden="1">'на 31.12.2023'!$A$6:$I$341</definedName>
    <definedName name="Z_B8EDA240_D337_4165_927F_4408D011F4B1_.wvu.FilterData" localSheetId="0" hidden="1">'на 31.12.2023'!$A$6:$I$341</definedName>
    <definedName name="Z_B908EE8E_4AFB_4152_A270_8C591D48DDA3_.wvu.FilterData" localSheetId="0" hidden="1">'на 31.12.2023'!$A$6:$I$341</definedName>
    <definedName name="Z_B91BEDAF_4032_4CF8_A105_EDDE5D66D815_.wvu.FilterData" localSheetId="0" hidden="1">'на 31.12.2023'!$A$6:$I$341</definedName>
    <definedName name="Z_B94999B0_3597_431C_9F36_97A338C842BB_.wvu.FilterData" localSheetId="0" hidden="1">'на 31.12.2023'!$A$6:$I$341</definedName>
    <definedName name="Z_B95E14EF_521C_4FC0_A5B5_C501D6B5DE94_.wvu.FilterData" localSheetId="0" hidden="1">'на 31.12.2023'!$A$6:$I$341</definedName>
    <definedName name="Z_B9A29D57_1D84_4BB4_A72C_EF14D2D8DD4E_.wvu.FilterData" localSheetId="0" hidden="1">'на 31.12.2023'!$A$6:$I$341</definedName>
    <definedName name="Z_B9E4A290_7C7B_4FC4_B3B5_77FC903959FC_.wvu.FilterData" localSheetId="0" hidden="1">'на 31.12.2023'!$A$6:$I$341</definedName>
    <definedName name="Z_B9FDB936_DEDC_405B_AC55_3262523808BE_.wvu.FilterData" localSheetId="0" hidden="1">'на 31.12.2023'!$A$6:$I$341</definedName>
    <definedName name="Z_BA24097B_2D5B_4D80_B593_A087A6D3938E_.wvu.FilterData" localSheetId="0" hidden="1">'на 31.12.2023'!$A$6:$I$341</definedName>
    <definedName name="Z_BA3AFA30_F6D5_4493_984A_74229D7E647F_.wvu.FilterData" localSheetId="0" hidden="1">'на 31.12.2023'!$A$6:$I$341</definedName>
    <definedName name="Z_BAB4825B_2E54_4A6C_A72D_1F8E7B4FEFFB_.wvu.FilterData" localSheetId="0" hidden="1">'на 31.12.2023'!$A$6:$I$341</definedName>
    <definedName name="Z_BAB496C7_F068_462D_B45E_C1CA5D288ECB_.wvu.FilterData" localSheetId="0" hidden="1">'на 31.12.2023'!$A$6:$I$341</definedName>
    <definedName name="Z_BAE7952F_BC73_41FD_A14D_A9A85DFDEF2F_.wvu.FilterData" localSheetId="0" hidden="1">'на 31.12.2023'!$A$6:$I$341</definedName>
    <definedName name="Z_BAFB3A8F_5ACD_4C4A_A33C_831C754D88C0_.wvu.FilterData" localSheetId="0" hidden="1">'на 31.12.2023'!$A$6:$I$341</definedName>
    <definedName name="Z_BB12E75B_C0CD_4F27_B16D_E901B605B487_.wvu.FilterData" localSheetId="0" hidden="1">'на 31.12.2023'!$A$6:$I$341</definedName>
    <definedName name="Z_BB313732_48CA_4CE5_BCEB_2B8FBF05A4EA_.wvu.FilterData" localSheetId="0" hidden="1">'на 31.12.2023'!$A$6:$I$341</definedName>
    <definedName name="Z_BB73C391_AF2C_4D70_9E8E_42AEE02936FB_.wvu.FilterData" localSheetId="0" hidden="1">'на 31.12.2023'!$A$6:$I$341</definedName>
    <definedName name="Z_BB8AF508_3D02_4D84_A6EB_5A5E5B195A63_.wvu.FilterData" localSheetId="0" hidden="1">'на 31.12.2023'!$A$6:$I$341</definedName>
    <definedName name="Z_BB985D69_17DC_480D_BAE6_22326FC5DE8D_.wvu.FilterData" localSheetId="0" hidden="1">'на 31.12.2023'!$A$6:$I$341</definedName>
    <definedName name="Z_BBDCCB0D_0755_4A32_90E5_5971E528D3D3_.wvu.FilterData" localSheetId="0" hidden="1">'на 31.12.2023'!$A$6:$I$341</definedName>
    <definedName name="Z_BBED0997_5705_4C3C_95F1_5444E893BE19_.wvu.FilterData" localSheetId="0" hidden="1">'на 31.12.2023'!$A$6:$I$341</definedName>
    <definedName name="Z_BC09D690_D177_4FC8_AE1F_8F0F0D5C6ECD_.wvu.FilterData" localSheetId="0" hidden="1">'на 31.12.2023'!$A$6:$I$341</definedName>
    <definedName name="Z_BC202F3F_4E55_462F_AFE4_24E3BB6517B3_.wvu.FilterData" localSheetId="0" hidden="1">'на 31.12.2023'!$A$6:$I$341</definedName>
    <definedName name="Z_BC6910FC_42F8_457B_8F8D_9BC0111CE283_.wvu.FilterData" localSheetId="0" hidden="1">'на 31.12.2023'!$A$6:$I$341</definedName>
    <definedName name="Z_BC6F809F_AC47_40B9_89F0_DED73C273CA2_.wvu.FilterData" localSheetId="0" hidden="1">'на 31.12.2023'!$A$6:$I$341</definedName>
    <definedName name="Z_BCCA418B_2550_49EF_B18C_E7FF7FD4F70E_.wvu.FilterData" localSheetId="0" hidden="1">'на 31.12.2023'!$A$6:$I$341</definedName>
    <definedName name="Z_BCD07E9A_8689_4B9C_BA91_8604AE8338A3_.wvu.FilterData" localSheetId="0" hidden="1">'на 31.12.2023'!$A$6:$I$341</definedName>
    <definedName name="Z_BCF65237_BF57_4D05_AF7D_B308B711FA15_.wvu.FilterData" localSheetId="0" hidden="1">'на 31.12.2023'!$A$6:$I$341</definedName>
    <definedName name="Z_BD08DE99_B722_4C7F_897B_080446202D0F_.wvu.FilterData" localSheetId="0" hidden="1">'на 31.12.2023'!$A$6:$I$341</definedName>
    <definedName name="Z_BD1EB88E_B1FC_4A13_8F57_33CB71A9430D_.wvu.FilterData" localSheetId="0" hidden="1">'на 31.12.2023'!$A$6:$I$341</definedName>
    <definedName name="Z_BD43FB27_5C5A_40CF_A333_A059BA765D4E_.wvu.FilterData" localSheetId="0" hidden="1">'на 31.12.2023'!$A$6:$I$341</definedName>
    <definedName name="Z_BD690439_1CC5_4E37_A0E9_1B65A930CD21_.wvu.FilterData" localSheetId="0" hidden="1">'на 31.12.2023'!$A$6:$I$341</definedName>
    <definedName name="Z_BD707806_8F10_492F_81AE_A7900A187828_.wvu.FilterData" localSheetId="0" hidden="1">'на 31.12.2023'!$A$2:$J$94</definedName>
    <definedName name="Z_BD7FE344_F8E6_400C_ABEF_EF258B623A43_.wvu.FilterData" localSheetId="0" hidden="1">'на 31.12.2023'!$A$6:$I$341</definedName>
    <definedName name="Z_BD822A95_4AA3_4CF6_94E8_04D2B9283308_.wvu.FilterData" localSheetId="0" hidden="1">'на 31.12.2023'!$A$6:$I$341</definedName>
    <definedName name="Z_BDCE2A62_8651_410B_9F91_324570D5D309_.wvu.FilterData" localSheetId="0" hidden="1">'на 31.12.2023'!$A$6:$I$341</definedName>
    <definedName name="Z_BDD573CF_BFE0_4002_B5F7_E438A5DAD635_.wvu.FilterData" localSheetId="0" hidden="1">'на 31.12.2023'!$A$6:$I$341</definedName>
    <definedName name="Z_BE196461_219B_47D6_A250_412AE8B00920_.wvu.FilterData" localSheetId="0" hidden="1">'на 31.12.2023'!$A$6:$I$341</definedName>
    <definedName name="Z_BE34DAD4_4A0A_4E88_B75B_FC1355A3DB9B_.wvu.FilterData" localSheetId="0" hidden="1">'на 31.12.2023'!$A$6:$I$341</definedName>
    <definedName name="Z_BE3F7214_4B0C_40FA_B4F7_B0F38416BCEF_.wvu.FilterData" localSheetId="0" hidden="1">'на 31.12.2023'!$A$6:$I$341</definedName>
    <definedName name="Z_BE41C01B_5C79_4BA0_8F6F_0E99B8B69C13_.wvu.FilterData" localSheetId="0" hidden="1">'на 31.12.2023'!$A$6:$I$341</definedName>
    <definedName name="Z_BE442298_736F_47F5_9592_76FFCCDA59DB_.wvu.FilterData" localSheetId="0" hidden="1">'на 31.12.2023'!$A$6:$G$62</definedName>
    <definedName name="Z_BE493141_BDA3_49D9_A030_4FFD7C06A521_.wvu.FilterData" localSheetId="0" hidden="1">'на 31.12.2023'!$A$6:$I$341</definedName>
    <definedName name="Z_BE608131_820B_426D_9C60_5BF56E8A58AB_.wvu.FilterData" localSheetId="0" hidden="1">'на 31.12.2023'!$A$6:$I$341</definedName>
    <definedName name="Z_BE6B1708_951F_4834_B0E1_EB03AAA7B777_.wvu.FilterData" localSheetId="0" hidden="1">'на 31.12.2023'!$A$6:$I$341</definedName>
    <definedName name="Z_BE77BE25_FFF1_48BF_88EC_954BC4604232_.wvu.FilterData" localSheetId="0" hidden="1">'на 31.12.2023'!$A$6:$I$341</definedName>
    <definedName name="Z_BE842559_6B14_41AC_A92A_4E50A6CE8B79_.wvu.FilterData" localSheetId="0" hidden="1">'на 31.12.2023'!$A$6:$I$341</definedName>
    <definedName name="Z_BE97AC31_BFEB_4520_BC44_68B0C987C70A_.wvu.FilterData" localSheetId="0" hidden="1">'на 31.12.2023'!$A$6:$I$341</definedName>
    <definedName name="Z_BEA0FDBA_BB07_4C19_8BBD_5E57EE395C09_.wvu.FilterData" localSheetId="0" hidden="1">'[1]на 31.12'!$A$6:$I$342</definedName>
    <definedName name="Z_BEA0FDBA_BB07_4C19_8BBD_5E57EE395C09_.wvu.PrintArea" localSheetId="0" hidden="1">'[1]на 31.12'!$A$1:$I$141</definedName>
    <definedName name="Z_BEA0FDBA_BB07_4C19_8BBD_5E57EE395C09_.wvu.PrintTitles" localSheetId="0" hidden="1">'[1]на 31.12'!$4:$7</definedName>
    <definedName name="Z_BEA0FDBA_BB07_4C19_8BBD_5E57EE395C09_.wvu.Rows" localSheetId="0" hidden="1">'[1]на 31.12'!$6:$6</definedName>
    <definedName name="Z_BF22223F_B516_45E8_9C4B_DD4CB4CE2C48_.wvu.FilterData" localSheetId="0" hidden="1">'на 31.12.2023'!$A$6:$I$341</definedName>
    <definedName name="Z_BF2AD7C1_DE06_4BF3_8983_EA21C3BAC475_.wvu.FilterData" localSheetId="0" hidden="1">'на 31.12.2023'!$A$6:$I$341</definedName>
    <definedName name="Z_BF637C80_8201_4090_9CCD_1BDD42F55943_.wvu.FilterData" localSheetId="0" hidden="1">'на 31.12.2023'!$A$6:$I$341</definedName>
    <definedName name="Z_BF65F093_304D_44F0_BF26_E5F8F9093CF5_.wvu.FilterData" localSheetId="0" hidden="1">'на 31.12.2023'!$A$6:$I$54</definedName>
    <definedName name="Z_C02D2AC3_00AB_4B4C_8299_349FC338B994_.wvu.FilterData" localSheetId="0" hidden="1">'на 31.12.2023'!$A$6:$I$341</definedName>
    <definedName name="Z_C068A1BC_E359_4617_810B_FD9BEB808E56_.wvu.FilterData" localSheetId="0" hidden="1">'на 31.12.2023'!$A$6:$I$341</definedName>
    <definedName name="Z_C06B54EB_7783_4454_98A9_667EC52BEC0B_.wvu.FilterData" localSheetId="0" hidden="1">'на 31.12.2023'!$A$6:$I$341</definedName>
    <definedName name="Z_C06BB675_61CE_4295_98F9_52A9287C7451_.wvu.FilterData" localSheetId="0" hidden="1">'на 31.12.2023'!$A$6:$I$341</definedName>
    <definedName name="Z_C0E14968_138D_48A2_9D67_80D62DD131B4_.wvu.FilterData" localSheetId="0" hidden="1">'на 31.12.2023'!$A$6:$I$341</definedName>
    <definedName name="Z_C0ED18A2_48B4_4C82_979B_4B80DB79BC08_.wvu.FilterData" localSheetId="0" hidden="1">'на 31.12.2023'!$A$6:$I$341</definedName>
    <definedName name="Z_C106F923_AD55_472E_86A3_2C4C13F084E8_.wvu.FilterData" localSheetId="0" hidden="1">'на 31.12.2023'!$A$6:$I$341</definedName>
    <definedName name="Z_C140C6EF_B272_4886_8555_3A3DB8A6C4A0_.wvu.FilterData" localSheetId="0" hidden="1">'на 31.12.2023'!$A$6:$I$341</definedName>
    <definedName name="Z_C14C28B9_3A8B_4F55_AC1E_B6D3DA6398D5_.wvu.FilterData" localSheetId="0" hidden="1">'на 31.12.2023'!$A$6:$I$341</definedName>
    <definedName name="Z_C23A6852_0C57_4F42_973D_B4F06834E4D3_.wvu.FilterData" localSheetId="0" hidden="1">'на 31.12.2023'!$A$6:$I$341</definedName>
    <definedName name="Z_C26898B8_2A24_453B_9B20_504D56309465_.wvu.FilterData" localSheetId="0" hidden="1">'на 31.12.2023'!$A$6:$I$341</definedName>
    <definedName name="Z_C276A679_E43E_444B_B0E9_B307A301A03A_.wvu.FilterData" localSheetId="0" hidden="1">'на 31.12.2023'!$A$6:$I$341</definedName>
    <definedName name="Z_C27BA0A8_746D_45AD_B889_823A6BAE07E3_.wvu.FilterData" localSheetId="0" hidden="1">'на 31.12.2023'!$A$6:$I$341</definedName>
    <definedName name="Z_C2CB459F_7FD6_4B1B_96BE_4FB4C3354701_.wvu.FilterData" localSheetId="0" hidden="1">'на 31.12.2023'!$A$6:$I$341</definedName>
    <definedName name="Z_C2E7FF11_4F7B_4EA9_AD45_A8385AC4BC24_.wvu.FilterData" localSheetId="0" hidden="1">'на 31.12.2023'!$A$6:$G$62</definedName>
    <definedName name="Z_C2EFA1FD_449D_47F2_B7E9_2EBC23C15369_.wvu.FilterData" localSheetId="0" hidden="1">'на 31.12.2023'!$A$6:$I$341</definedName>
    <definedName name="Z_C35C56D1_B129_4866_84BA_2C2957BC8254_.wvu.FilterData" localSheetId="0" hidden="1">'на 31.12.2023'!$A$6:$I$341</definedName>
    <definedName name="Z_C3D34B5D_6799_4BD9_87E7_BF5B8221D94B_.wvu.FilterData" localSheetId="0" hidden="1">'на 31.12.2023'!$A$6:$I$341</definedName>
    <definedName name="Z_C3E7B974_7E68_49C9_8A66_DEBBC3D71CB8_.wvu.FilterData" localSheetId="0" hidden="1">'на 31.12.2023'!$A$6:$G$62</definedName>
    <definedName name="Z_C3E97E4D_03A9_422E_8E65_116E90E7DE0A_.wvu.FilterData" localSheetId="0" hidden="1">'на 31.12.2023'!$A$6:$I$341</definedName>
    <definedName name="Z_C3F3D860_2F1A_4C32_B400_B583CD37FF65_.wvu.FilterData" localSheetId="0" hidden="1">'на 31.12.2023'!$A$6:$I$341</definedName>
    <definedName name="Z_C41AC6AA_1915_4D86_9A0C_F50D2748B7D5_.wvu.FilterData" localSheetId="0" hidden="1">'на 31.12.2023'!$A$6:$I$341</definedName>
    <definedName name="Z_C4456EF4_CF59_4991_B229_6153353D7E80_.wvu.FilterData" localSheetId="0" hidden="1">'на 31.12.2023'!$A$6:$I$341</definedName>
    <definedName name="Z_C46A80BC_35BE_4308_9B99_85AB4A130AD8_.wvu.FilterData" localSheetId="0" hidden="1">'на 31.12.2023'!$A$6:$I$341</definedName>
    <definedName name="Z_C47D5376_4107_461D_B353_0F0CCA5A27B8_.wvu.FilterData" localSheetId="0" hidden="1">'на 31.12.2023'!$A$6:$G$62</definedName>
    <definedName name="Z_C4A81194_E272_4927_9E06_D47C43E50753_.wvu.FilterData" localSheetId="0" hidden="1">'на 31.12.2023'!$A$6:$I$341</definedName>
    <definedName name="Z_C4E388F3_F33E_45AF_8E75_3BD450853C20_.wvu.FilterData" localSheetId="0" hidden="1">'на 31.12.2023'!$A$6:$I$341</definedName>
    <definedName name="Z_C5295FD2_980F_441E_9ED7_BA1FBBB9CF54_.wvu.FilterData" localSheetId="0" hidden="1">'на 31.12.2023'!$A$6:$I$341</definedName>
    <definedName name="Z_C55D9313_9108_41CA_AD0E_FE2F7292C638_.wvu.FilterData" localSheetId="0" hidden="1">'на 31.12.2023'!$A$6:$G$62</definedName>
    <definedName name="Z_C5742C05_5023_4D3B_BBAB_679EC7F61467_.wvu.FilterData" localSheetId="0" hidden="1">'на 31.12.2023'!$A$6:$I$341</definedName>
    <definedName name="Z_C5A38A18_427F_40C3_A14B_55DA8E81FB09_.wvu.FilterData" localSheetId="0" hidden="1">'на 31.12.2023'!$A$6:$I$341</definedName>
    <definedName name="Z_C5D84F85_3611_4C2A_903D_ECFF3A3DA3D9_.wvu.FilterData" localSheetId="0" hidden="1">'на 31.12.2023'!$A$6:$G$62</definedName>
    <definedName name="Z_C627E3EC_6099_4D8D_A0AF_EA2CA6FD9128_.wvu.FilterData" localSheetId="0" hidden="1">'на 31.12.2023'!$A$6:$I$341</definedName>
    <definedName name="Z_C636DE0B_BC5D_45AA_89BD_B628CA1FE119_.wvu.FilterData" localSheetId="0" hidden="1">'на 31.12.2023'!$A$6:$I$341</definedName>
    <definedName name="Z_C64B304D_8D18_4BBF_B3F7_BCB025A35D1F_.wvu.FilterData" localSheetId="0" hidden="1">'на 31.12.2023'!$A$6:$I$341</definedName>
    <definedName name="Z_C70C85CF_5ADB_4631_87C7_BA23E9BE3196_.wvu.FilterData" localSheetId="0" hidden="1">'на 31.12.2023'!$A$6:$I$341</definedName>
    <definedName name="Z_C70E2433_F0E2_43A6_B551_F2BC2A19BB67_.wvu.FilterData" localSheetId="0" hidden="1">'на 31.12.2023'!$A$6:$I$341</definedName>
    <definedName name="Z_C724E918_D9E1_49FD_BF22_DDB90B7F8E3F_.wvu.FilterData" localSheetId="0" hidden="1">'на 31.12.2023'!$A$6:$I$341</definedName>
    <definedName name="Z_C74598AC_1D4B_466D_8455_294C1A2E69BB_.wvu.FilterData" localSheetId="0" hidden="1">'на 31.12.2023'!$A$6:$G$62</definedName>
    <definedName name="Z_C745CD1F_9AA3_43D8_A7DA_ABDAF8508B62_.wvu.FilterData" localSheetId="0" hidden="1">'на 31.12.2023'!$A$6:$I$341</definedName>
    <definedName name="Z_C7753AEA_8589_448F_8097_BFDEC475C7EB_.wvu.FilterData" localSheetId="0" hidden="1">'на 31.12.2023'!$A$6:$I$341</definedName>
    <definedName name="Z_C77795A2_6414_4CC8_AA0C_59805D660811_.wvu.FilterData" localSheetId="0" hidden="1">'на 31.12.2023'!$A$6:$I$341</definedName>
    <definedName name="Z_C79A79F7_9412_4E32_AED8_B3E5CEF3BF05_.wvu.FilterData" localSheetId="0" hidden="1">'на 31.12.2023'!$A$6:$I$341</definedName>
    <definedName name="Z_C7B45388_19BF_40B6_BABC_45E74244A2D0_.wvu.FilterData" localSheetId="0" hidden="1">'на 31.12.2023'!$A$6:$I$341</definedName>
    <definedName name="Z_C7BE5FDB_BA5F_4FAB_A0AE_25AE932FDC80_.wvu.FilterData" localSheetId="0" hidden="1">'на 31.12.2023'!$A$6:$I$341</definedName>
    <definedName name="Z_C7C4513B_A5A7_400E_B605_47E97C94E5D3_.wvu.FilterData" localSheetId="0" hidden="1">'на 31.12.2023'!$A$6:$I$341</definedName>
    <definedName name="Z_C7C64E17_05B7_45D2_8C2E_DC9F64D44430_.wvu.FilterData" localSheetId="0" hidden="1">'на 31.12.2023'!$A$6:$I$341</definedName>
    <definedName name="Z_C7DB809B_EB90_4CA8_929B_8A5AA3E83B84_.wvu.FilterData" localSheetId="0" hidden="1">'на 31.12.2023'!$A$6:$I$341</definedName>
    <definedName name="Z_C7E20E3E_9EFC_468B_B8E7_8CC7B0A619FB_.wvu.FilterData" localSheetId="0" hidden="1">'на 31.12.2023'!$A$6:$I$341</definedName>
    <definedName name="Z_C84F2BDE_C59B_4946_9050_3D804EB14464_.wvu.FilterData" localSheetId="0" hidden="1">'на 31.12.2023'!$A$6:$I$341</definedName>
    <definedName name="Z_C8544891_FA2D_4348_8F5A_3864908C96CE_.wvu.FilterData" localSheetId="0" hidden="1">'на 31.12.2023'!$A$6:$I$341</definedName>
    <definedName name="Z_C8579552_11B1_4140_9659_E1DA02EF9DD1_.wvu.FilterData" localSheetId="0" hidden="1">'на 31.12.2023'!$A$6:$I$341</definedName>
    <definedName name="Z_C8B7C7CD_D009_4B76_94B5_71B66354E25C_.wvu.FilterData" localSheetId="0" hidden="1">'на 31.12.2023'!$A$6:$I$341</definedName>
    <definedName name="Z_C8C7D91A_0101_429D_A7C4_25C2A366909A_.wvu.Cols" localSheetId="0" hidden="1">'на 31.12.2023'!#REF!,'на 31.12.2023'!#REF!</definedName>
    <definedName name="Z_C8C7D91A_0101_429D_A7C4_25C2A366909A_.wvu.FilterData" localSheetId="0" hidden="1">'на 31.12.2023'!$A$6:$I$54</definedName>
    <definedName name="Z_C8C7D91A_0101_429D_A7C4_25C2A366909A_.wvu.Rows" localSheetId="0" hidden="1">'на 31.12.2023'!#REF!,'на 31.12.2023'!#REF!,'на 31.12.2023'!#REF!,'на 31.12.2023'!#REF!,'на 31.12.2023'!#REF!,'на 31.12.2023'!#REF!,'на 31.12.2023'!#REF!,'на 31.12.2023'!#REF!,'на 31.12.2023'!#REF!,'на 31.12.2023'!#REF!</definedName>
    <definedName name="Z_C8FB5055_5D29_4CCE_A74B_A7C8F8D2C26C_.wvu.FilterData" localSheetId="0" hidden="1">'на 31.12.2023'!$A$6:$I$341</definedName>
    <definedName name="Z_C9081176_529C_43E8_8E20_8AC24E7C2D35_.wvu.FilterData" localSheetId="0" hidden="1">'на 31.12.2023'!$A$6:$I$341</definedName>
    <definedName name="Z_C90F2B0C_14E5_4304_8143_D1EFE4D1F10F_.wvu.FilterData" localSheetId="0" hidden="1">'на 31.12.2023'!$A$6:$I$341</definedName>
    <definedName name="Z_C92DFED3_0457_4ADD_A0DC_DCDA692FFBED_.wvu.FilterData" localSheetId="0" hidden="1">'на 31.12.2023'!$A$6:$I$341</definedName>
    <definedName name="Z_C9339390_6849_4952_8898_4133E1235E89_.wvu.FilterData" localSheetId="0" hidden="1">'на 31.12.2023'!$A$6:$I$341</definedName>
    <definedName name="Z_C94FB5D5_E515_4327_B4DC_AC3D7C1A6363_.wvu.FilterData" localSheetId="0" hidden="1">'на 31.12.2023'!$A$6:$I$341</definedName>
    <definedName name="Z_C97ACF3E_ACD3_4C9D_94FA_EA6F3D46505E_.wvu.FilterData" localSheetId="0" hidden="1">'на 31.12.2023'!$A$6:$I$341</definedName>
    <definedName name="Z_C98B4A4E_FC1F_45B3_ABB0_7DC9BD4B8057_.wvu.FilterData" localSheetId="0" hidden="1">'на 31.12.2023'!$A$6:$G$62</definedName>
    <definedName name="Z_C9A5AE8B_0A38_4D54_B36F_AFD2A577F3EF_.wvu.FilterData" localSheetId="0" hidden="1">'на 31.12.2023'!$A$6:$I$341</definedName>
    <definedName name="Z_CA384592_0CFD_4322_A4EB_34EC04693944_.wvu.Cols" localSheetId="0" hidden="1">'на 31.12.2023'!$J:$K</definedName>
    <definedName name="Z_CA384592_0CFD_4322_A4EB_34EC04693944_.wvu.FilterData" localSheetId="0" hidden="1">'на 31.12.2023'!$A$6:$I$341</definedName>
    <definedName name="Z_CA384592_0CFD_4322_A4EB_34EC04693944_.wvu.PrintArea" localSheetId="0" hidden="1">'на 31.12.2023'!$A$1:$I$141</definedName>
    <definedName name="Z_CA384592_0CFD_4322_A4EB_34EC04693944_.wvu.PrintTitles" localSheetId="0" hidden="1">'на 31.12.2023'!$4:$7</definedName>
    <definedName name="Z_CAABA8F8_73A9_4D5F_A949_7D5636830179_.wvu.FilterData" localSheetId="0" hidden="1">'на 31.12.2023'!$A$6:$I$341</definedName>
    <definedName name="Z_CAAD7F8A_A328_4C0A_9ECF_2AD83A08D699_.wvu.FilterData" localSheetId="0" hidden="1">'на 31.12.2023'!$A$6:$G$62</definedName>
    <definedName name="Z_CAD9F437_DBA2_473E_89A1_5D290B5F4D79_.wvu.FilterData" localSheetId="0" hidden="1">'на 31.12.2023'!$A$6:$I$341</definedName>
    <definedName name="Z_CAE1EF29_84DD_42EF_A91C_E76631231200_.wvu.FilterData" localSheetId="0" hidden="1">'на 31.12.2023'!$A$6:$I$341</definedName>
    <definedName name="Z_CAFB0F36_2460_415C_85B1_99B16D2AF57D_.wvu.FilterData" localSheetId="0" hidden="1">'на 31.12.2023'!$A$6:$I$341</definedName>
    <definedName name="Z_CB1A56DC_A135_41E6_8A02_AE4E518C879F_.wvu.FilterData" localSheetId="0" hidden="1">'на 31.12.2023'!$A$6:$I$341</definedName>
    <definedName name="Z_CB226949_BC9D_4E15_A3B1_A4219F35EADA_.wvu.FilterData" localSheetId="0" hidden="1">'на 31.12.2023'!$A$6:$I$341</definedName>
    <definedName name="Z_CB37E750_1F35_4C0A_B3BA_F688CA9C8186_.wvu.FilterData" localSheetId="0" hidden="1">'на 31.12.2023'!$A$6:$I$341</definedName>
    <definedName name="Z_CB4880DD_CE83_4DFC_BBA7_70687256D5A4_.wvu.FilterData" localSheetId="0" hidden="1">'на 31.12.2023'!$A$6:$G$62</definedName>
    <definedName name="Z_CBAD3A37_9B6D_4168_874F_D4718FB51A47_.wvu.FilterData" localSheetId="0" hidden="1">'на 31.12.2023'!$A$6:$I$341</definedName>
    <definedName name="Z_CBDBA949_FA00_4560_8001_BD00E63FCCA4_.wvu.FilterData" localSheetId="0" hidden="1">'на 31.12.2023'!$A$6:$I$341</definedName>
    <definedName name="Z_CBE0F0AD_DD6D_4940_A07E_F4A48D085109_.wvu.FilterData" localSheetId="0" hidden="1">'на 31.12.2023'!$A$6:$I$341</definedName>
    <definedName name="Z_CBF0452C_37BE_4612_AB31_243BF54BB311_.wvu.FilterData" localSheetId="0" hidden="1">'на 31.12.2023'!$A$6:$I$341</definedName>
    <definedName name="Z_CBF12BD1_A071_4448_8003_32E74F40E3E3_.wvu.FilterData" localSheetId="0" hidden="1">'на 31.12.2023'!$A$6:$G$62</definedName>
    <definedName name="Z_CBF9D894_3FD2_4B68_BAC8_643DB23851C0_.wvu.FilterData" localSheetId="0" hidden="1">'на 31.12.2023'!$A$6:$G$62</definedName>
    <definedName name="Z_CBF9D894_3FD2_4B68_BAC8_643DB23851C0_.wvu.Rows" localSheetId="0" hidden="1">'на 31.12.2023'!#REF!,'на 31.12.2023'!#REF!,'на 31.12.2023'!#REF!,'на 31.12.2023'!#REF!</definedName>
    <definedName name="Z_CC587DEB_9509_4023_8387_E851CBD74FC0_.wvu.FilterData" localSheetId="0" hidden="1">'на 31.12.2023'!$A$6:$I$341</definedName>
    <definedName name="Z_CC9C1A2B_D964_43D1_BBEF_3567C7A91A18_.wvu.FilterData" localSheetId="0" hidden="1">'на 31.12.2023'!$A$6:$I$341</definedName>
    <definedName name="Z_CC9F638E_E8B5_407B_8857_D20E36B82A0F_.wvu.FilterData" localSheetId="0" hidden="1">'на 31.12.2023'!$A$6:$I$341</definedName>
    <definedName name="Z_CCC17219_B1A3_4C6B_B903_0E4550432FD0_.wvu.FilterData" localSheetId="0" hidden="1">'на 31.12.2023'!$A$6:$G$62</definedName>
    <definedName name="Z_CCF533A2_322B_40E2_88B2_065E6D1D35B4_.wvu.Cols" localSheetId="0" hidden="1">'на 31.12.2023'!$J:$J</definedName>
    <definedName name="Z_CCF533A2_322B_40E2_88B2_065E6D1D35B4_.wvu.FilterData" localSheetId="0" hidden="1">'на 31.12.2023'!$A$6:$I$341</definedName>
    <definedName name="Z_CCF533A2_322B_40E2_88B2_065E6D1D35B4_.wvu.PrintArea" localSheetId="0" hidden="1">'на 31.12.2023'!$A$1:$I$140</definedName>
    <definedName name="Z_CCF533A2_322B_40E2_88B2_065E6D1D35B4_.wvu.PrintTitles" localSheetId="0" hidden="1">'на 31.12.2023'!$4:$7</definedName>
    <definedName name="Z_CD10AFE5_EACD_43E3_B0AD_1FCFF7EEADC3_.wvu.FilterData" localSheetId="0" hidden="1">'на 31.12.2023'!$A$6:$I$341</definedName>
    <definedName name="Z_CD2C38B9_D20D_4251_9439_E16060EF09ED_.wvu.FilterData" localSheetId="0" hidden="1">'на 31.12.2023'!$A$6:$I$341</definedName>
    <definedName name="Z_CD353AFF_30DB_4B1F_902B_14469CDE256D_.wvu.FilterData" localSheetId="0" hidden="1">'на 31.12.2023'!$A$6:$I$341</definedName>
    <definedName name="Z_CD81C6F9_8D46_40F6_A0C9_B21A8E547659_.wvu.FilterData" localSheetId="0" hidden="1">'на 31.12.2023'!$A$6:$I$341</definedName>
    <definedName name="Z_CDA662CC_A711_4D7D_9917_AA4BA786A065_.wvu.FilterData" localSheetId="0" hidden="1">'на 31.12.2023'!$A$6:$I$341</definedName>
    <definedName name="Z_CDA81109_B9FA_4C44_9EAE_FFD9110E5B0F_.wvu.FilterData" localSheetId="0" hidden="1">'на 31.12.2023'!$A$6:$I$341</definedName>
    <definedName name="Z_CDABDA6A_CEAA_4779_9390_A07E787E5F1B_.wvu.FilterData" localSheetId="0" hidden="1">'на 31.12.2023'!$A$6:$I$341</definedName>
    <definedName name="Z_CDBBEB40_4DC8_4F8A_B0B0_EE0E987A2098_.wvu.FilterData" localSheetId="0" hidden="1">'на 31.12.2023'!$A$6:$I$341</definedName>
    <definedName name="Z_CDFBC319_A453_4828_B4DA_A1FF8333C207_.wvu.FilterData" localSheetId="0" hidden="1">'на 31.12.2023'!$A$6:$I$341</definedName>
    <definedName name="Z_CEC4EA1B_6EE5_46AB_8BC9_D519CD29FCE7_.wvu.FilterData" localSheetId="0" hidden="1">'на 31.12.2023'!$A$6:$I$341</definedName>
    <definedName name="Z_CEE6A066_6E90_4119_ABD3_7CE50D319A06_.wvu.FilterData" localSheetId="0" hidden="1">'на 31.12.2023'!$A$6:$I$341</definedName>
    <definedName name="Z_CEF22FD3_C3E9_4C31_B864_568CAC74A486_.wvu.FilterData" localSheetId="0" hidden="1">'на 31.12.2023'!$A$6:$I$341</definedName>
    <definedName name="Z_CF249B23_FE74_42A7_A961_4A5E090CD7F8_.wvu.FilterData" localSheetId="0" hidden="1">'на 31.12.2023'!$A$6:$I$341</definedName>
    <definedName name="Z_CF48F23D_BCBE_4761_98DC_307CD6AE082C_.wvu.FilterData" localSheetId="0" hidden="1">'на 31.12.2023'!$A$6:$I$341</definedName>
    <definedName name="Z_CF5548A0_D31B_45AF_A34B_8CF892F36DC9_.wvu.FilterData" localSheetId="0" hidden="1">'на 31.12.2023'!$A$6:$I$341</definedName>
    <definedName name="Z_CFA268BD_7CEF_488F_ADF6_EE6E6545D4E9_.wvu.FilterData" localSheetId="0" hidden="1">'на 31.12.2023'!$A$6:$I$341</definedName>
    <definedName name="Z_CFD4738E_B083_4FAC_854E_5AD6FDFF75E3_.wvu.FilterData" localSheetId="0" hidden="1">'на 31.12.2023'!$A$6:$I$341</definedName>
    <definedName name="Z_CFEB7053_3C1D_451D_9A86_5940DFCF964A_.wvu.FilterData" localSheetId="0" hidden="1">'на 31.12.2023'!$A$6:$I$341</definedName>
    <definedName name="Z_CFFE4FD5_C502_46E6_9242_DE2A2DE0F752_.wvu.FilterData" localSheetId="0" hidden="1">'на 31.12.2023'!$A$6:$I$341</definedName>
    <definedName name="Z_D009EED6_F095_4499_91EE_715923CD95F9_.wvu.FilterData" localSheetId="0" hidden="1">'на 31.12.2023'!$A$6:$I$341</definedName>
    <definedName name="Z_D088BB09_739C_4156_9E2D_A5F262C808E3_.wvu.FilterData" localSheetId="0" hidden="1">'на 31.12.2023'!$A$6:$I$341</definedName>
    <definedName name="Z_D12FB289_46DF_4053_A8F8_F4B545D52036_.wvu.FilterData" localSheetId="0" hidden="1">'на 31.12.2023'!$A$6:$I$341</definedName>
    <definedName name="Z_D165341F_496A_48CE_829A_555B16787041_.wvu.FilterData" localSheetId="0" hidden="1">'на 31.12.2023'!$A$6:$I$341</definedName>
    <definedName name="Z_D20DFCFE_63F9_4265_B37B_4F36C46DF159_.wvu.Cols" localSheetId="0" hidden="1">'на 31.12.2023'!#REF!,'на 31.12.2023'!#REF!</definedName>
    <definedName name="Z_D20DFCFE_63F9_4265_B37B_4F36C46DF159_.wvu.FilterData" localSheetId="0" hidden="1">'на 31.12.2023'!$A$6:$I$341</definedName>
    <definedName name="Z_D20DFCFE_63F9_4265_B37B_4F36C46DF159_.wvu.PrintArea" localSheetId="0" hidden="1">'на 31.12.2023'!$A$1:$I$90</definedName>
    <definedName name="Z_D20DFCFE_63F9_4265_B37B_4F36C46DF159_.wvu.PrintTitles" localSheetId="0" hidden="1">'на 31.12.2023'!$4:$7</definedName>
    <definedName name="Z_D20DFCFE_63F9_4265_B37B_4F36C46DF159_.wvu.Rows" localSheetId="0" hidden="1">'на 31.12.2023'!#REF!,'на 31.12.2023'!#REF!,'на 31.12.2023'!#REF!,'на 31.12.2023'!#REF!,'на 31.12.2023'!#REF!</definedName>
    <definedName name="Z_D2343C8A_EC5E_420B_BF4C_045E4BD1EEF2_.wvu.FilterData" localSheetId="0" hidden="1">'на 31.12.2023'!$A$6:$I$341</definedName>
    <definedName name="Z_D2422493_0DF6_4923_AFF9_1CE532FC9E0E_.wvu.FilterData" localSheetId="0" hidden="1">'на 31.12.2023'!$A$6:$I$341</definedName>
    <definedName name="Z_D26EAC32_42CC_46AF_8D27_8094727B2B8E_.wvu.FilterData" localSheetId="0" hidden="1">'на 31.12.2023'!$A$6:$I$341</definedName>
    <definedName name="Z_D286DC47_88D4_4B88_8422_D4AFC7D084CA_.wvu.FilterData" localSheetId="0" hidden="1">'на 31.12.2023'!$A$6:$I$341</definedName>
    <definedName name="Z_D298563F_7459_410D_A6E1_6B1CDFA6DAA7_.wvu.FilterData" localSheetId="0" hidden="1">'на 31.12.2023'!$A$6:$I$341</definedName>
    <definedName name="Z_D2CDC970_AFE4_4856_AE2C_2B5F33E42B72_.wvu.FilterData" localSheetId="0" hidden="1">'на 31.12.2023'!$A$6:$I$341</definedName>
    <definedName name="Z_D2D627FD_8F1D_4B0C_A4A1_1A515A2831A8_.wvu.FilterData" localSheetId="0" hidden="1">'на 31.12.2023'!$A$6:$I$341</definedName>
    <definedName name="Z_D3101EAC_D021_4B46_A488_D139B2B446BA_.wvu.FilterData" localSheetId="0" hidden="1">'на 31.12.2023'!$A$6:$I$341</definedName>
    <definedName name="Z_D3370F73_E82D_4F37_BD2F_A5658E7229F1_.wvu.FilterData" localSheetId="0" hidden="1">'на 31.12.2023'!$A$6:$I$341</definedName>
    <definedName name="Z_D338E279_E660_40CE_B7B9_D983E953520E_.wvu.FilterData" localSheetId="0" hidden="1">'на 31.12.2023'!$A$6:$I$341</definedName>
    <definedName name="Z_D343F548_3DE6_4716_9B8B_0FF1DF1B1DE3_.wvu.FilterData" localSheetId="0" hidden="1">'на 31.12.2023'!$A$6:$G$62</definedName>
    <definedName name="Z_D34B1B8D_3252_443A_801D_32105359DB02_.wvu.FilterData" localSheetId="0" hidden="1">'на 31.12.2023'!$A$6:$I$341</definedName>
    <definedName name="Z_D3607008_88A4_4735_BF9B_0D60A732D98C_.wvu.FilterData" localSheetId="0" hidden="1">'на 31.12.2023'!$A$6:$I$341</definedName>
    <definedName name="Z_D37028C2_D478_4FDC_B9A5_A1B5FA072303_.wvu.FilterData" localSheetId="0" hidden="1">'на 31.12.2023'!$A$6:$I$341</definedName>
    <definedName name="Z_D3C3EFC2_493C_4B9B_BC16_8147B08F8F65_.wvu.FilterData" localSheetId="0" hidden="1">'на 31.12.2023'!$A$6:$G$62</definedName>
    <definedName name="Z_D3D848E7_EB88_4E73_985E_C45B9AE68145_.wvu.FilterData" localSheetId="0" hidden="1">'на 31.12.2023'!$A$6:$I$341</definedName>
    <definedName name="Z_D3E86F4B_12A8_47CC_AEBE_74534991E315_.wvu.FilterData" localSheetId="0" hidden="1">'на 31.12.2023'!$A$6:$I$341</definedName>
    <definedName name="Z_D3F31BC4_4CDA_431B_BA5F_ADE76A923760_.wvu.FilterData" localSheetId="0" hidden="1">'на 31.12.2023'!$A$6:$G$62</definedName>
    <definedName name="Z_D41FF341_5913_4A9E_9CE5_B058CA00C0C7_.wvu.FilterData" localSheetId="0" hidden="1">'на 31.12.2023'!$A$6:$I$341</definedName>
    <definedName name="Z_D45ABB34_16CC_462D_8459_2034D47F465D_.wvu.FilterData" localSheetId="0" hidden="1">'на 31.12.2023'!$A$6:$G$62</definedName>
    <definedName name="Z_D479007E_A9E8_4307_A3E8_18A2BB5C55F2_.wvu.FilterData" localSheetId="0" hidden="1">'на 31.12.2023'!$A$6:$I$341</definedName>
    <definedName name="Z_D489BEDD_3BCD_49DF_9648_48FD6162F1E7_.wvu.FilterData" localSheetId="0" hidden="1">'на 31.12.2023'!$A$6:$I$341</definedName>
    <definedName name="Z_D48CEF89_B01B_4E1D_92B4_235EA4A40F11_.wvu.FilterData" localSheetId="0" hidden="1">'на 31.12.2023'!$A$6:$I$341</definedName>
    <definedName name="Z_D4970A81_9F63_471F_9226_DA2E8C61A4F3_.wvu.FilterData" localSheetId="0" hidden="1">'на 31.12.2023'!$A$6:$I$341</definedName>
    <definedName name="Z_D4A9C046_5C85_4757_BCF2_677E0F804162_.wvu.FilterData" localSheetId="0" hidden="1">'на 31.12.2023'!$A$6:$I$341</definedName>
    <definedName name="Z_D4B24D18_8D1D_47A1_AE9B_21E3F9EF98EE_.wvu.FilterData" localSheetId="0" hidden="1">'на 31.12.2023'!$A$6:$I$341</definedName>
    <definedName name="Z_D4C26987_0F4D_4A17_91A3_C1C154DC81B2_.wvu.FilterData" localSheetId="0" hidden="1">'на 31.12.2023'!$A$6:$I$341</definedName>
    <definedName name="Z_D4D14E36_E8A1_48F5_81D6_E9544E8F840B_.wvu.FilterData" localSheetId="0" hidden="1">'на 31.12.2023'!$A$6:$I$341</definedName>
    <definedName name="Z_D4D3E883_F6A4_4364_94CA_00BA6BEEBB0B_.wvu.FilterData" localSheetId="0" hidden="1">'на 31.12.2023'!$A$6:$I$341</definedName>
    <definedName name="Z_D4E20E73_FD07_4BE4_B8FA_FE6B214643C4_.wvu.FilterData" localSheetId="0" hidden="1">'на 31.12.2023'!$A$6:$I$341</definedName>
    <definedName name="Z_D4F3FACF_5393_45D0_B074_953541E8F448_.wvu.FilterData" localSheetId="0" hidden="1">'на 31.12.2023'!$A$6:$I$341</definedName>
    <definedName name="Z_D50A6792_49FE_4C67_B11B_814FAEB0FCE7_.wvu.FilterData" localSheetId="0" hidden="1">'на 31.12.2023'!$A$58:$K$109</definedName>
    <definedName name="Z_D5317C3A_3EDA_404B_818D_EAF558810951_.wvu.FilterData" localSheetId="0" hidden="1">'на 31.12.2023'!$A$6:$G$62</definedName>
    <definedName name="Z_D537FB3B_712D_486A_BA32_4F73BEB2AA19_.wvu.FilterData" localSheetId="0" hidden="1">'на 31.12.2023'!$A$6:$G$62</definedName>
    <definedName name="Z_D595C49D_97EF_4321_8A15_252EDBF162F5_.wvu.FilterData" localSheetId="0" hidden="1">'на 31.12.2023'!$A$6:$I$341</definedName>
    <definedName name="Z_D62CEC12_3041_4A3C_B519_5651905D6F0B_.wvu.FilterData" localSheetId="0" hidden="1">'на 31.12.2023'!$A$6:$I$341</definedName>
    <definedName name="Z_D6730C21_0555_4F4D_B589_9DE5CFF9C442_.wvu.FilterData" localSheetId="0" hidden="1">'на 31.12.2023'!$A$6:$G$62</definedName>
    <definedName name="Z_D692A203_B3F4_405F_AE1A_37385B86A714_.wvu.FilterData" localSheetId="0" hidden="1">'на 31.12.2023'!$A$6:$I$341</definedName>
    <definedName name="Z_D6951B8D_C924_42BE_94FD_4448E3ECC0B8_.wvu.FilterData" localSheetId="0" hidden="1">'на 31.12.2023'!$A$6:$I$341</definedName>
    <definedName name="Z_D6D7FE80_F340_4943_9CA8_381604446690_.wvu.FilterData" localSheetId="0" hidden="1">'на 31.12.2023'!$A$6:$I$341</definedName>
    <definedName name="Z_D6DCCFB1_AECE_4B01_8CD5_826305DF0368_.wvu.FilterData" localSheetId="0" hidden="1">'на 31.12.2023'!$A$6:$I$341</definedName>
    <definedName name="Z_D7104B72_13BA_47A2_BD7D_6C7C814EB74F_.wvu.FilterData" localSheetId="0" hidden="1">'на 31.12.2023'!$A$6:$I$341</definedName>
    <definedName name="Z_D74587C8_09B2_428F_ACC0_4DEF87F264B1_.wvu.FilterData" localSheetId="0" hidden="1">'на 31.12.2023'!$A$6:$I$341</definedName>
    <definedName name="Z_D7BC8E82_4392_4806_9DAE_D94253790B9C_.wvu.Cols" localSheetId="0" hidden="1">'на 31.12.2023'!#REF!,'на 31.12.2023'!#REF!,'на 31.12.2023'!$J:$BK</definedName>
    <definedName name="Z_D7BC8E82_4392_4806_9DAE_D94253790B9C_.wvu.FilterData" localSheetId="0" hidden="1">'на 31.12.2023'!$A$6:$I$341</definedName>
    <definedName name="Z_D7BC8E82_4392_4806_9DAE_D94253790B9C_.wvu.PrintArea" localSheetId="0" hidden="1">'на 31.12.2023'!$A$1:$BK$90</definedName>
    <definedName name="Z_D7BC8E82_4392_4806_9DAE_D94253790B9C_.wvu.PrintTitles" localSheetId="0" hidden="1">'на 31.12.2023'!$4:$6</definedName>
    <definedName name="Z_D7DA24ED_ABB7_4D6E_ACD6_4B88F5184AF8_.wvu.FilterData" localSheetId="0" hidden="1">'на 31.12.2023'!$A$6:$I$341</definedName>
    <definedName name="Z_D833D7AB_47E6_40D8_9470_377894FAA832_.wvu.FilterData" localSheetId="0" hidden="1">'на 31.12.2023'!$A$6:$I$341</definedName>
    <definedName name="Z_D8418465_ECB6_40A4_8538_9D6D02B4E5CE_.wvu.FilterData" localSheetId="0" hidden="1">'на 31.12.2023'!$A$6:$G$62</definedName>
    <definedName name="Z_D84FBB24_1F53_4A51_B9A3_672EE24CBBBB_.wvu.FilterData" localSheetId="0" hidden="1">'на 31.12.2023'!$A$6:$I$341</definedName>
    <definedName name="Z_D8836A46_4276_4875_86A1_BB0E2B53006C_.wvu.FilterData" localSheetId="0" hidden="1">'на 31.12.2023'!$A$6:$G$62</definedName>
    <definedName name="Z_D8EBE17E_7A1A_4392_901C_A4C8DD4BAF28_.wvu.FilterData" localSheetId="0" hidden="1">'на 31.12.2023'!$A$6:$G$62</definedName>
    <definedName name="Z_D917D9C8_DA24_43F6_B702_2D065DC4F3EA_.wvu.FilterData" localSheetId="0" hidden="1">'на 31.12.2023'!$A$6:$I$341</definedName>
    <definedName name="Z_D921BCFE_106A_48C3_8051_F877509D5A90_.wvu.FilterData" localSheetId="0" hidden="1">'на 31.12.2023'!$A$6:$I$341</definedName>
    <definedName name="Z_D92F9CFF_9FAE_4E3D_BBF1_EE8196B93BD2_.wvu.FilterData" localSheetId="0" hidden="1">'на 31.12.2023'!$A$6:$I$341</definedName>
    <definedName name="Z_D930048B_C8C6_498D_B7FD_C4CFAF447C25_.wvu.FilterData" localSheetId="0" hidden="1">'на 31.12.2023'!$A$6:$I$341</definedName>
    <definedName name="Z_D93C7415_B321_4E66_84AD_0490D011FDE7_.wvu.FilterData" localSheetId="0" hidden="1">'на 31.12.2023'!$A$6:$I$341</definedName>
    <definedName name="Z_D952F92C_16FA_49C0_ACE1_EEFE2012130A_.wvu.FilterData" localSheetId="0" hidden="1">'на 31.12.2023'!$A$6:$I$341</definedName>
    <definedName name="Z_D954D534_B88D_4A21_85D6_C0757B597D1E_.wvu.FilterData" localSheetId="0" hidden="1">'на 31.12.2023'!$A$6:$I$341</definedName>
    <definedName name="Z_D95852A1_B0FC_4AC5_B62B_5CCBE05B0D15_.wvu.FilterData" localSheetId="0" hidden="1">'на 31.12.2023'!$A$6:$I$341</definedName>
    <definedName name="Z_D959BDE9_080D_4FE3_8F84_52318978F935_.wvu.FilterData" localSheetId="0" hidden="1">'на 31.12.2023'!$A$6:$I$341</definedName>
    <definedName name="Z_D96C5F28_8F2E_4023_A4FB_71338C504BAF_.wvu.FilterData" localSheetId="0" hidden="1">'на 31.12.2023'!$A$6:$I$341</definedName>
    <definedName name="Z_D97BC9A1_860C_45CB_8FAD_B69CEE39193C_.wvu.FilterData" localSheetId="0" hidden="1">'на 31.12.2023'!$A$6:$G$62</definedName>
    <definedName name="Z_D97CD673_38FB_48B6_8FB8_0FF7F5746325_.wvu.FilterData" localSheetId="0" hidden="1">'на 31.12.2023'!$A$6:$I$341</definedName>
    <definedName name="Z_D981844C_3450_4227_997A_DB8016618FC0_.wvu.FilterData" localSheetId="0" hidden="1">'на 31.12.2023'!$A$6:$I$341</definedName>
    <definedName name="Z_D9AF22AD_2CFF_429C_97B7_A1AC24238F0C_.wvu.FilterData" localSheetId="0" hidden="1">'на 31.12.2023'!$A$6:$I$341</definedName>
    <definedName name="Z_D9BE1914_12CD_46B6_A06D_482DCEB4B94D_.wvu.FilterData" localSheetId="0" hidden="1">'на 31.12.2023'!$A$6:$I$341</definedName>
    <definedName name="Z_D9CDE186_872E_4C54_B635_3E59E4427F7B_.wvu.FilterData" localSheetId="0" hidden="1">'на 31.12.2023'!$A$6:$I$341</definedName>
    <definedName name="Z_D9E7CF58_1888_4559_99D1_C71D21E76828_.wvu.FilterData" localSheetId="0" hidden="1">'на 31.12.2023'!$A$6:$I$341</definedName>
    <definedName name="Z_DA04871A_E98F_478F_8DEE_CEDDC817015E_.wvu.FilterData" localSheetId="0" hidden="1">'на 31.12.2023'!$A$6:$I$341</definedName>
    <definedName name="Z_DA244080_1388_426A_A939_BCE866427DCE_.wvu.FilterData" localSheetId="0" hidden="1">'на 31.12.2023'!$A$6:$I$341</definedName>
    <definedName name="Z_DA3033F1_502F_4BCA_B468_CBA3E20E7254_.wvu.FilterData" localSheetId="0" hidden="1">'на 31.12.2023'!$A$6:$I$341</definedName>
    <definedName name="Z_DA5DFA2D_C1AA_42F5_8828_D1905F1C9BD0_.wvu.FilterData" localSheetId="0" hidden="1">'на 31.12.2023'!$A$6:$I$341</definedName>
    <definedName name="Z_DAB9487C_F291_4A20_8CE8_A04CF6419B39_.wvu.FilterData" localSheetId="0" hidden="1">'на 31.12.2023'!$A$6:$I$341</definedName>
    <definedName name="Z_DAC9AAEB_9A63_4C22_9074_CCD144369BE1_.wvu.FilterData" localSheetId="0" hidden="1">'на 31.12.2023'!$A$6:$I$341</definedName>
    <definedName name="Z_DB4CD970_DAC7_4460_9807_E3F3942A23F7_.wvu.FilterData" localSheetId="0" hidden="1">'на 31.12.2023'!$A$6:$I$341</definedName>
    <definedName name="Z_DB55315D_56C8_4F2C_9317_AA25AA5EAC9E_.wvu.FilterData" localSheetId="0" hidden="1">'на 31.12.2023'!$A$6:$I$341</definedName>
    <definedName name="Z_DBB88EE7_5C30_443C_A427_07BA2C7C58DA_.wvu.FilterData" localSheetId="0" hidden="1">'на 31.12.2023'!$A$6:$I$341</definedName>
    <definedName name="Z_DBF40914_927D_466F_8B6B_F333D1AFC9B0_.wvu.FilterData" localSheetId="0" hidden="1">'на 31.12.2023'!$A$6:$I$341</definedName>
    <definedName name="Z_DC127C2E_BBD3_4DEE_A744_92CF395FAD9E_.wvu.FilterData" localSheetId="0" hidden="1">'на 31.12.2023'!$A$6:$I$341</definedName>
    <definedName name="Z_DC263B7F_7E05_4E66_AE9F_05D6DDE635B1_.wvu.FilterData" localSheetId="0" hidden="1">'на 31.12.2023'!$A$6:$G$62</definedName>
    <definedName name="Z_DC796824_ECED_4590_A3E8_8D5A3534C637_.wvu.FilterData" localSheetId="0" hidden="1">'на 31.12.2023'!$A$6:$G$62</definedName>
    <definedName name="Z_DCC1B134_1BA2_418E_B1D0_0938D8743370_.wvu.FilterData" localSheetId="0" hidden="1">'на 31.12.2023'!$A$6:$G$62</definedName>
    <definedName name="Z_DCC98630_5CE8_4EB8_B53F_29063CBFDB7B_.wvu.FilterData" localSheetId="0" hidden="1">'на 31.12.2023'!$A$6:$I$341</definedName>
    <definedName name="Z_DCD43F69_17CB_4C08_94B1_4237BF1E81A1_.wvu.FilterData" localSheetId="0" hidden="1">'на 31.12.2023'!$A$6:$I$341</definedName>
    <definedName name="Z_DCF0AAEF_DCCD_45D0_96BB_43A3455DEADB_.wvu.FilterData" localSheetId="0" hidden="1">'на 31.12.2023'!$A$6:$I$341</definedName>
    <definedName name="Z_DD479BCC_48E3_497E_81BC_9A58CD7AC8EF_.wvu.FilterData" localSheetId="0" hidden="1">'на 31.12.2023'!$A$6:$I$341</definedName>
    <definedName name="Z_DD62C61F_E9DB_4385_820B_22DE13F07673_.wvu.FilterData" localSheetId="0" hidden="1">'на 31.12.2023'!$A$6:$I$341</definedName>
    <definedName name="Z_DD9FA2CE_BC1E_4242_895B_F54471E63F7D_.wvu.FilterData" localSheetId="0" hidden="1">'на 31.12.2023'!$A$6:$I$341</definedName>
    <definedName name="Z_DDA68DE5_EF86_4A52_97CD_589088C5FE7A_.wvu.FilterData" localSheetId="0" hidden="1">'на 31.12.2023'!$A$6:$G$62</definedName>
    <definedName name="Z_DDD629B0_D970_428C_8173_198FE4EAFFBB_.wvu.FilterData" localSheetId="0" hidden="1">'на 31.12.2023'!$A$6:$I$341</definedName>
    <definedName name="Z_DE210091_3D77_4964_B6B2_443A728CBE9E_.wvu.FilterData" localSheetId="0" hidden="1">'на 31.12.2023'!$A$6:$I$341</definedName>
    <definedName name="Z_DE2C3999_6F3E_4D24_86CF_8803BF5FAA48_.wvu.FilterData" localSheetId="0" hidden="1">'на 31.12.2023'!$A$6:$I$54</definedName>
    <definedName name="Z_DE2E2642_EA3C_4580_B74F_14EA76039C78_.wvu.FilterData" localSheetId="0" hidden="1">'на 31.12.2023'!$A$6:$I$341</definedName>
    <definedName name="Z_DEA6EDB2_F27D_4C8F_B061_FD80BEC5543F_.wvu.FilterData" localSheetId="0" hidden="1">'на 31.12.2023'!$A$6:$G$62</definedName>
    <definedName name="Z_DEC0916C_F395_445D_ABBE_41FCE4F7A20B_.wvu.FilterData" localSheetId="0" hidden="1">'на 31.12.2023'!$A$6:$I$341</definedName>
    <definedName name="Z_DECE3245_1BE4_4A3F_B644_E8DE80612C1E_.wvu.FilterData" localSheetId="0" hidden="1">'на 31.12.2023'!$A$6:$I$341</definedName>
    <definedName name="Z_DF05D3F1_839D_4ABD_B109_8DDDEA6E4554_.wvu.FilterData" localSheetId="0" hidden="1">'на 31.12.2023'!$A$6:$I$341</definedName>
    <definedName name="Z_DF6B7D46_D8DB_447A_83A4_53EE18358CF2_.wvu.FilterData" localSheetId="0" hidden="1">'на 31.12.2023'!$A$6:$I$341</definedName>
    <definedName name="Z_DFB08918_D5A4_4224_AEA5_63620C0D53DD_.wvu.FilterData" localSheetId="0" hidden="1">'на 31.12.2023'!$A$6:$I$341</definedName>
    <definedName name="Z_DFFC57A9_AC13_44A1_9304_B04C6A69A49C_.wvu.FilterData" localSheetId="0" hidden="1">'на 31.12.2023'!$A$6:$I$341</definedName>
    <definedName name="Z_E0178566_B0D6_4A04_941F_723DE4642B4A_.wvu.FilterData" localSheetId="0" hidden="1">'на 31.12.2023'!$A$6:$I$341</definedName>
    <definedName name="Z_E0259160_9D69_4D25_AF0F_0EC01BAB2D6E_.wvu.FilterData" localSheetId="0" hidden="1">'на 31.12.2023'!$A$6:$I$341</definedName>
    <definedName name="Z_E0415026_A3A4_4408_93D6_8180A1256A98_.wvu.FilterData" localSheetId="0" hidden="1">'на 31.12.2023'!$A$6:$I$341</definedName>
    <definedName name="Z_E06FEE19_D4C1_4288_ADA7_5CB65BBBB4B6_.wvu.FilterData" localSheetId="0" hidden="1">'на 31.12.2023'!$A$6:$I$341</definedName>
    <definedName name="Z_E08AFE05_9FC9_4440_8CA6_890648C8FE48_.wvu.FilterData" localSheetId="0" hidden="1">'на 31.12.2023'!$A$6:$I$341</definedName>
    <definedName name="Z_E0B34E03_0754_4713_9A98_5ACEE69C9E71_.wvu.FilterData" localSheetId="0" hidden="1">'на 31.12.2023'!$A$6:$G$62</definedName>
    <definedName name="Z_E0EB272F_1699_4229_8D78_92367A8712AB_.wvu.FilterData" localSheetId="0" hidden="1">'на 31.12.2023'!$A$6:$I$341</definedName>
    <definedName name="Z_E1581052_A723_4DE8_9979_FA35E981F8B3_.wvu.FilterData" localSheetId="0" hidden="1">'на 31.12.2023'!$A$6:$I$341</definedName>
    <definedName name="Z_E189E240_5BD5_4C39_9F82_FF5A433FDB2D_.wvu.FilterData" localSheetId="0" hidden="1">'на 31.12.2023'!$A$6:$I$341</definedName>
    <definedName name="Z_E18C4C56_96E9_4729_BE3C_D031E3EAEA78_.wvu.FilterData" localSheetId="0" hidden="1">'на 31.12.2023'!$A$6:$I$341</definedName>
    <definedName name="Z_E1A729E0_DD8C_4AD9_AF2C_A40142E150DB_.wvu.FilterData" localSheetId="0" hidden="1">'на 31.12.2023'!$A$6:$I$341</definedName>
    <definedName name="Z_E1BA3DBF_A98B_478A_B5DD_05754C89A32D_.wvu.FilterData" localSheetId="0" hidden="1">'на 31.12.2023'!$A$6:$I$341</definedName>
    <definedName name="Z_E1E7843B_3EC3_4FFF_9B1C_53E7DE6A4004_.wvu.FilterData" localSheetId="0" hidden="1">'на 31.12.2023'!$A$6:$G$62</definedName>
    <definedName name="Z_E25FE844_1AD8_4E16_B2DB_9033A702F13A_.wvu.FilterData" localSheetId="0" hidden="1">'на 31.12.2023'!$A$6:$G$62</definedName>
    <definedName name="Z_E2861A4E_263A_4BE6_9223_2DA352B0AD2D_.wvu.FilterData" localSheetId="0" hidden="1">'на 31.12.2023'!$A$6:$G$62</definedName>
    <definedName name="Z_E2FB76DF_1C94_4620_8087_FEE12FDAA3D2_.wvu.FilterData" localSheetId="0" hidden="1">'на 31.12.2023'!$A$6:$G$62</definedName>
    <definedName name="Z_E32A8700_E851_4315_A889_932E30063272_.wvu.FilterData" localSheetId="0" hidden="1">'на 31.12.2023'!$A$6:$I$341</definedName>
    <definedName name="Z_E3725577_5F2B_4F48_8481_8EAB51FE2F30_.wvu.FilterData" localSheetId="0" hidden="1">'на 31.12.2023'!$A$6:$I$341</definedName>
    <definedName name="Z_E39490FA_BEC0_404A_A45F_35965667BCBC_.wvu.FilterData" localSheetId="0" hidden="1">'на 31.12.2023'!$A$6:$I$341</definedName>
    <definedName name="Z_E3C6ECC1_0F12_435D_9B36_B23F6133337F_.wvu.FilterData" localSheetId="0" hidden="1">'на 31.12.2023'!$A$6:$G$62</definedName>
    <definedName name="Z_E3D66AC9_FAFE_4A2C_835B_15509E003077_.wvu.FilterData" localSheetId="0" hidden="1">'на 31.12.2023'!$A$6:$I$341</definedName>
    <definedName name="Z_E3D8252D_A731_4094_859B_46640011C709_.wvu.FilterData" localSheetId="0" hidden="1">'на 31.12.2023'!$A$6:$I$341</definedName>
    <definedName name="Z_E3FB0B12_0C6E_4BBD_B35C_2F8B1D76B1EB_.wvu.FilterData" localSheetId="0" hidden="1">'на 31.12.2023'!$A$6:$I$341</definedName>
    <definedName name="Z_E41459EA_F056_44F0_B971_CA485B38C4A7_.wvu.FilterData" localSheetId="0" hidden="1">'на 31.12.2023'!$A$6:$I$341</definedName>
    <definedName name="Z_E437F2F2_3B79_49F0_9901_D31498A163D7_.wvu.FilterData" localSheetId="0" hidden="1">'на 31.12.2023'!$A$6:$I$341</definedName>
    <definedName name="Z_E43D4848_1A7E_4044_9203_B68E2E9AAE7C_.wvu.FilterData" localSheetId="0" hidden="1">'на 31.12.2023'!$A$6:$I$341</definedName>
    <definedName name="Z_E4BC7956_6419_4844_8010_327F93A58743_.wvu.FilterData" localSheetId="0" hidden="1">'на 31.12.2023'!$A$6:$I$341</definedName>
    <definedName name="Z_E4D561CA_B40D_42F8_A253_E1B301A10539_.wvu.FilterData" localSheetId="0" hidden="1">'на 31.12.2023'!$A$6:$I$341</definedName>
    <definedName name="Z_E531BAEE_E556_4AEF_B35B_C675BD99939C_.wvu.FilterData" localSheetId="0" hidden="1">'на 31.12.2023'!$A$6:$I$341</definedName>
    <definedName name="Z_E563A17B_3B3B_4B28_89D6_A5FC82DB33C2_.wvu.FilterData" localSheetId="0" hidden="1">'на 31.12.2023'!$A$6:$I$341</definedName>
    <definedName name="Z_E595EE4B_3BD8_4B57_9722_7D807AF05B12_.wvu.FilterData" localSheetId="0" hidden="1">'на 31.12.2023'!$A$6:$I$341</definedName>
    <definedName name="Z_E5B904A9_4308_4737_81FF_A7BC4BCD538C_.wvu.FilterData" localSheetId="0" hidden="1">'на 31.12.2023'!$A$6:$I$341</definedName>
    <definedName name="Z_E5DA1B9B_62F2_4CE6_9A2F_0A446D4275B1_.wvu.FilterData" localSheetId="0" hidden="1">'на 31.12.2023'!$A$6:$I$341</definedName>
    <definedName name="Z_E5EC7523_F88D_4AD4_9A8D_84C16AB7BFC1_.wvu.FilterData" localSheetId="0" hidden="1">'на 31.12.2023'!$A$6:$I$341</definedName>
    <definedName name="Z_E62E0FFE_7555_4927_BA87_96C72751599B_.wvu.FilterData" localSheetId="0" hidden="1">'на 31.12.2023'!$A$6:$I$341</definedName>
    <definedName name="Z_E64668E0_9086_4748_A397_C9C52293A8D6_.wvu.FilterData" localSheetId="0" hidden="1">'на 31.12.2023'!$A$6:$I$341</definedName>
    <definedName name="Z_E67212BE_7DD8_43FE_9A0E_049943328FA4_.wvu.FilterData" localSheetId="0" hidden="1">'на 31.12.2023'!$A$6:$I$341</definedName>
    <definedName name="Z_E6B0F607_AC37_4539_B427_EA5DBDA71490_.wvu.FilterData" localSheetId="0" hidden="1">'на 31.12.2023'!$A$6:$I$341</definedName>
    <definedName name="Z_E6BEB68E_1813_43FA_83CB_AD563380E01C_.wvu.FilterData" localSheetId="0" hidden="1">'на 31.12.2023'!$A$6:$I$341</definedName>
    <definedName name="Z_E6F2229B_648C_45EB_AFDD_48E1933E9057_.wvu.FilterData" localSheetId="0" hidden="1">'на 31.12.2023'!$A$6:$I$341</definedName>
    <definedName name="Z_E7901072_44B2_4803_8DC7_3679CCBA4C9B_.wvu.FilterData" localSheetId="0" hidden="1">'на 31.12.2023'!$A$6:$I$341</definedName>
    <definedName name="Z_E79A0EA5_52A1_4025_997A_295E408CC35E_.wvu.FilterData" localSheetId="0" hidden="1">'на 31.12.2023'!$A$6:$I$341</definedName>
    <definedName name="Z_E79ABD49_719F_4887_A43D_3DE66BF8AD95_.wvu.FilterData" localSheetId="0" hidden="1">'на 31.12.2023'!$A$6:$I$341</definedName>
    <definedName name="Z_E7E34260_E3FF_494E_BB4E_1D372EA1276B_.wvu.FilterData" localSheetId="0" hidden="1">'на 31.12.2023'!$A$6:$I$341</definedName>
    <definedName name="Z_E803C68D_218A_4136_A72E_D1C584AEA12E_.wvu.FilterData" localSheetId="0" hidden="1">'на 31.12.2023'!$A$6:$I$341</definedName>
    <definedName name="Z_E818C85D_F563_4BCC_9747_0856B0207D9A_.wvu.FilterData" localSheetId="0" hidden="1">'на 31.12.2023'!$A$6:$I$341</definedName>
    <definedName name="Z_E82792CF_B779_4AD9_9A8F_1460484FCA49_.wvu.FilterData" localSheetId="0" hidden="1">'на 31.12.2023'!$A$6:$I$341</definedName>
    <definedName name="Z_E82C4687_5D5F_44E1_B3CD_248A8B745A35_.wvu.FilterData" localSheetId="0" hidden="1">'на 31.12.2023'!$A$6:$I$341</definedName>
    <definedName name="Z_E83E9BD8_85E8_4A58_A0B6_0F6FAEE0DDFB_.wvu.FilterData" localSheetId="0" hidden="1">'на 31.12.2023'!$A$6:$I$341</definedName>
    <definedName name="Z_E85A9955_A3DD_46D7_A4A3_9B67A0E2B00C_.wvu.FilterData" localSheetId="0" hidden="1">'на 31.12.2023'!$A$6:$I$341</definedName>
    <definedName name="Z_E85CF805_B7EC_4B8E_BF6B_2D35F453C813_.wvu.FilterData" localSheetId="0" hidden="1">'на 31.12.2023'!$A$6:$I$341</definedName>
    <definedName name="Z_E8619C4F_9D0C_40CF_8636_CF30BDB53D78_.wvu.FilterData" localSheetId="0" hidden="1">'на 31.12.2023'!$A$6:$I$341</definedName>
    <definedName name="Z_E86B59AB_8419_4B63_BADC_4C4DB9795CAA_.wvu.FilterData" localSheetId="0" hidden="1">'на 31.12.2023'!$A$6:$I$341</definedName>
    <definedName name="Z_E87F17F9_955F_4F0C_8155_B5A522DA71CF_.wvu.FilterData" localSheetId="0" hidden="1">'на 31.12.2023'!$A$6:$I$341</definedName>
    <definedName name="Z_E88E1D11_18C0_4724_9D4F_2C85DDF57564_.wvu.FilterData" localSheetId="0" hidden="1">'на 31.12.2023'!$A$6:$G$62</definedName>
    <definedName name="Z_E8A10C98_7FB3_4F53_A0BF_0783995E971D_.wvu.FilterData" localSheetId="0" hidden="1">'на 31.12.2023'!$A$6:$I$341</definedName>
    <definedName name="Z_E8E447B7_386A_4449_A267_EA8A8ED2E9DF_.wvu.FilterData" localSheetId="0" hidden="1">'на 31.12.2023'!$A$6:$I$341</definedName>
    <definedName name="Z_E922E6D4_162D_4B22_BA5C_1C9F4400B93D_.wvu.FilterData" localSheetId="0" hidden="1">'на 31.12.2023'!$A$6:$I$341</definedName>
    <definedName name="Z_E930EB23_A485_413D_ABCB_FAB92C52AAA4_.wvu.FilterData" localSheetId="0" hidden="1">'на 31.12.2023'!$A$6:$I$341</definedName>
    <definedName name="Z_E933C535_3365_4784_A06A_0832C19C4228_.wvu.FilterData" localSheetId="0" hidden="1">'на 31.12.2023'!$A$6:$I$341</definedName>
    <definedName name="Z_E952215A_EF2B_4724_A091_1F77A330F7A6_.wvu.FilterData" localSheetId="0" hidden="1">'на 31.12.2023'!$A$6:$I$341</definedName>
    <definedName name="Z_E9A4F66F_BB40_4C19_8750_6E61AF1D74A1_.wvu.FilterData" localSheetId="0" hidden="1">'на 31.12.2023'!$A$6:$I$341</definedName>
    <definedName name="Z_EA16B1A6_A575_4BB9_B51E_98E088646246_.wvu.FilterData" localSheetId="0" hidden="1">'на 31.12.2023'!$A$6:$I$341</definedName>
    <definedName name="Z_EA234825_5817_4C50_AC45_83D70F061045_.wvu.FilterData" localSheetId="0" hidden="1">'на 31.12.2023'!$A$6:$I$341</definedName>
    <definedName name="Z_EA23A076_D755_4015_9B84_BEFD1DB876FC_.wvu.FilterData" localSheetId="0" hidden="1">'на 31.12.2023'!$A$6:$I$341</definedName>
    <definedName name="Z_EA26BD39_D295_43F0_9554_645E38E73803_.wvu.FilterData" localSheetId="0" hidden="1">'на 31.12.2023'!$A$6:$I$341</definedName>
    <definedName name="Z_EA769D6D_3269_481D_9974_BC10C6C55FF6_.wvu.FilterData" localSheetId="0" hidden="1">'на 31.12.2023'!$A$6:$G$62</definedName>
    <definedName name="Z_EA7BB06C_40E6_4375_9BE4_353C118D0D8A_.wvu.FilterData" localSheetId="0" hidden="1">'на 31.12.2023'!$A$6:$I$341</definedName>
    <definedName name="Z_EAEC0497_D454_492F_A78A_948CBC8B7349_.wvu.FilterData" localSheetId="0" hidden="1">'на 31.12.2023'!$A$6:$I$341</definedName>
    <definedName name="Z_EB2D8BE6_72BC_4D23_BEC7_DBF109493B0C_.wvu.FilterData" localSheetId="0" hidden="1">'на 31.12.2023'!$A$6:$I$341</definedName>
    <definedName name="Z_EB4D211F_79BE_4989_9C27_0BADB5578274_.wvu.FilterData" localSheetId="0" hidden="1">'на 31.12.2023'!$A$6:$I$341</definedName>
    <definedName name="Z_EBCDBD63_50FE_4D52_B280_2A723FA77236_.wvu.FilterData" localSheetId="0" hidden="1">'на 31.12.2023'!$A$6:$G$62</definedName>
    <definedName name="Z_EBE6EB5A_28BA_42FD_8E13_84A84E5CEFFA_.wvu.FilterData" localSheetId="0" hidden="1">'на 31.12.2023'!$A$6:$I$341</definedName>
    <definedName name="Z_EC1A3FA6_73C0_4B78_91F1_4D1798040C34_.wvu.FilterData" localSheetId="0" hidden="1">'на 31.12.2023'!$A$6:$I$341</definedName>
    <definedName name="Z_EC6B58CC_C695_4EAF_B026_DA7CE6279D7A_.wvu.FilterData" localSheetId="0" hidden="1">'на 31.12.2023'!$A$6:$I$341</definedName>
    <definedName name="Z_EC741CE0_C720_481D_9CFE_596247B0CF36_.wvu.FilterData" localSheetId="0" hidden="1">'на 31.12.2023'!$A$6:$I$341</definedName>
    <definedName name="Z_EC7DFC56_670B_4634_9C36_1A0E9779A8AB_.wvu.FilterData" localSheetId="0" hidden="1">'на 31.12.2023'!$A$6:$I$341</definedName>
    <definedName name="Z_EC7EDFF4_8717_443E_A482_A625A9C4247F_.wvu.FilterData" localSheetId="0" hidden="1">'на 31.12.2023'!$A$6:$I$341</definedName>
    <definedName name="Z_EC900011_F272_4D76_BA18_A39600700B39_.wvu.FilterData" localSheetId="0" hidden="1">'на 31.12.2023'!$A$6:$I$341</definedName>
    <definedName name="Z_EC9A5E29_A428_40C4_9161_9C55FAB1EFDB_.wvu.FilterData" localSheetId="0" hidden="1">'на 31.12.2023'!$A$6:$I$341</definedName>
    <definedName name="Z_EC9C440E_29D9_4209_81C9_08FA39A99B70_.wvu.FilterData" localSheetId="0" hidden="1">'на 31.12.2023'!$A$6:$I$341</definedName>
    <definedName name="Z_ECDACD81_C235_4983_A4F4_DD0DF415537B_.wvu.FilterData" localSheetId="0" hidden="1">'на 31.12.2023'!$A$6:$I$341</definedName>
    <definedName name="Z_ECDB9DF1_6EBE_4872_A4EA_C132DB4F17D1_.wvu.FilterData" localSheetId="0" hidden="1">'на 31.12.2023'!$A$6:$I$341</definedName>
    <definedName name="Z_ED062811_EB69_48A4_A670_1ACDB0B62102_.wvu.FilterData" localSheetId="0" hidden="1">'на 31.12.2023'!$A$6:$I$341</definedName>
    <definedName name="Z_ED3CA1AD_27FA_49EB_91E7_60AB4F0D9C59_.wvu.FilterData" localSheetId="0" hidden="1">'на 31.12.2023'!$A$6:$I$341</definedName>
    <definedName name="Z_ED5F05CF_0821_469C_A3FE_35B2692E3A2E_.wvu.FilterData" localSheetId="0" hidden="1">'на 31.12.2023'!$A$6:$I$341</definedName>
    <definedName name="Z_ED74FBD3_DF35_4798_8C2A_7ADA46D140AA_.wvu.FilterData" localSheetId="0" hidden="1">'на 31.12.2023'!$A$6:$G$62</definedName>
    <definedName name="Z_EDC4D00A_1715_4FE8_9451_D9C7CDD0C45C_.wvu.FilterData" localSheetId="0" hidden="1">'на 31.12.2023'!$A$6:$I$341</definedName>
    <definedName name="Z_EE680255_75A1_4DDB_913F_4A1F3421B50B_.wvu.FilterData" localSheetId="0" hidden="1">'на 31.12.2023'!$A$6:$I$341</definedName>
    <definedName name="Z_EEA670F4_FD70_410C_B154_2B68A58088BB_.wvu.FilterData" localSheetId="0" hidden="1">'на 31.12.2023'!$A$6:$I$341</definedName>
    <definedName name="Z_EED7532F_3F8E_4159_866F_A5A51397E489_.wvu.FilterData" localSheetId="0" hidden="1">'на 31.12.2023'!$A$6:$I$341</definedName>
    <definedName name="Z_EEDEE6DA_8279_4F84_B5A2_4D9FC4BBFC9B_.wvu.FilterData" localSheetId="0" hidden="1">'на 31.12.2023'!$A$6:$I$341</definedName>
    <definedName name="Z_EF1610FE_843B_4864_9DAD_05F697DD47DC_.wvu.FilterData" localSheetId="0" hidden="1">'на 31.12.2023'!$A$6:$I$341</definedName>
    <definedName name="Z_EF3A4F6C_A94D_4157_A010_B703899327B3_.wvu.FilterData" localSheetId="0" hidden="1">'на 31.12.2023'!$A$6:$I$341</definedName>
    <definedName name="Z_EF821C5C_6F3C_4E0A_8049_77A078C015B6_.wvu.FilterData" localSheetId="0" hidden="1">'на 31.12.2023'!$A$6:$I$341</definedName>
    <definedName name="Z_EFFADE78_6F23_4B5D_AE74_3E82BA29B398_.wvu.FilterData" localSheetId="0" hidden="1">'на 31.12.2023'!$A$6:$G$62</definedName>
    <definedName name="Z_F05EFB87_3BE7_41AF_8465_1EA73F5E8818_.wvu.FilterData" localSheetId="0" hidden="1">'на 31.12.2023'!$A$6:$I$341</definedName>
    <definedName name="Z_F0EB967D_F079_4FD4_AD5F_5BA84E405B49_.wvu.FilterData" localSheetId="0" hidden="1">'на 31.12.2023'!$A$6:$I$341</definedName>
    <definedName name="Z_F1034BFA_1A69_4FC2_AF03_194D1772ED46_.wvu.FilterData" localSheetId="0" hidden="1">'на 31.12.2023'!$A$6:$I$341</definedName>
    <definedName name="Z_F103F4AF_E8E2_4F3E_A9FD_DB934D8E8A41_.wvu.FilterData" localSheetId="0" hidden="1">'на 31.12.2023'!$A$6:$I$341</definedName>
    <definedName name="Z_F140A98E_30AA_4FD0_8B93_08F8951EDE5E_.wvu.FilterData" localSheetId="0" hidden="1">'на 31.12.2023'!$A$6:$G$62</definedName>
    <definedName name="Z_F1D58EA3_233E_4B2C_907F_20FB7B32BCEB_.wvu.FilterData" localSheetId="0" hidden="1">'на 31.12.2023'!$A$6:$I$341</definedName>
    <definedName name="Z_F1FF83CB_C105_4045_8D1C_1656D8BA7B97_.wvu.FilterData" localSheetId="0" hidden="1">'на 31.12.2023'!$A$6:$I$341</definedName>
    <definedName name="Z_F2110B0B_AAE7_42F0_B553_C360E9249AD4_.wvu.Cols" localSheetId="0" hidden="1">'на 31.12.2023'!#REF!,'на 31.12.2023'!#REF!,'на 31.12.2023'!$J:$BK</definedName>
    <definedName name="Z_F2110B0B_AAE7_42F0_B553_C360E9249AD4_.wvu.FilterData" localSheetId="0" hidden="1">'на 31.12.2023'!$A$6:$I$341</definedName>
    <definedName name="Z_F2110B0B_AAE7_42F0_B553_C360E9249AD4_.wvu.PrintArea" localSheetId="0" hidden="1">'на 31.12.2023'!$A$1:$BK$90</definedName>
    <definedName name="Z_F2110B0B_AAE7_42F0_B553_C360E9249AD4_.wvu.PrintTitles" localSheetId="0" hidden="1">'на 31.12.2023'!$4:$6</definedName>
    <definedName name="Z_F2297F69_EEB2_47F1_B378_3E0399CA26A1_.wvu.FilterData" localSheetId="0" hidden="1">'на 31.12.2023'!$A$6:$I$341</definedName>
    <definedName name="Z_F24FF7CE_BEE9_4D69_9CC9_1D573409219A_.wvu.FilterData" localSheetId="0" hidden="1">'на 31.12.2023'!$A$6:$I$341</definedName>
    <definedName name="Z_F278667C_3752_4E5E_BBEE_5A1D429FAB93_.wvu.FilterData" localSheetId="0" hidden="1">'на 31.12.2023'!$A$6:$I$341</definedName>
    <definedName name="Z_F2B210B3_A608_46A5_94E1_E525F8F6A2C4_.wvu.FilterData" localSheetId="0" hidden="1">'на 31.12.2023'!$A$6:$I$341</definedName>
    <definedName name="Z_F304AA00_B14E_4276_98BB_A5E040C2BE83_.wvu.FilterData" localSheetId="0" hidden="1">'на 31.12.2023'!$A$6:$I$341</definedName>
    <definedName name="Z_F30FADD4_07E9_4B4F_B53A_86E542EF0570_.wvu.FilterData" localSheetId="0" hidden="1">'на 31.12.2023'!$A$6:$I$341</definedName>
    <definedName name="Z_F31E06D7_BB46_4306_AC80_7D867336978C_.wvu.FilterData" localSheetId="0" hidden="1">'на 31.12.2023'!$A$6:$I$341</definedName>
    <definedName name="Z_F338BCFF_FE37_4512_82DE_8C10862CD583_.wvu.FilterData" localSheetId="0" hidden="1">'на 31.12.2023'!$A$6:$I$341</definedName>
    <definedName name="Z_F33B77A9_71E4_4F9B_8072_7CFC39B3FC50_.wvu.FilterData" localSheetId="0" hidden="1">'на 31.12.2023'!$A$6:$I$341</definedName>
    <definedName name="Z_F34EC6B1_390D_4B75_852C_F8775ACC3B29_.wvu.FilterData" localSheetId="0" hidden="1">'на 31.12.2023'!$A$6:$I$341</definedName>
    <definedName name="Z_F3E148B1_ED1B_4330_84E7_EFC4722C807A_.wvu.FilterData" localSheetId="0" hidden="1">'на 31.12.2023'!$A$6:$I$341</definedName>
    <definedName name="Z_F3EB4276_07ED_4C3D_8305_EFD9881E26ED_.wvu.FilterData" localSheetId="0" hidden="1">'на 31.12.2023'!$A$6:$I$341</definedName>
    <definedName name="Z_F3F1BB49_52AF_48BB_95BC_060170851629_.wvu.FilterData" localSheetId="0" hidden="1">'на 31.12.2023'!$A$6:$I$341</definedName>
    <definedName name="Z_F3FAABC6_8E09_4D92_9132_85B2510C1FBC_.wvu.FilterData" localSheetId="0" hidden="1">'на 31.12.2023'!$A$6:$I$341</definedName>
    <definedName name="Z_F4076323_D8DB_4953_BA80_421C6CCA74EB_.wvu.FilterData" localSheetId="0" hidden="1">'на 31.12.2023'!$A$6:$I$341</definedName>
    <definedName name="Z_F413BB5D_EA53_42FB_84EF_A630DFA6E3CE_.wvu.FilterData" localSheetId="0" hidden="1">'на 31.12.2023'!$A$6:$I$341</definedName>
    <definedName name="Z_F424C8EB_1FD1_4B7C_BB16_C87F07FB1A66_.wvu.FilterData" localSheetId="0" hidden="1">'на 31.12.2023'!$A$6:$I$341</definedName>
    <definedName name="Z_F46E435E_1980_4C47_9CBE_B327135E4570_.wvu.FilterData" localSheetId="0" hidden="1">'на 31.12.2023'!$A$6:$I$341</definedName>
    <definedName name="Z_F48552A9_1F3B_415E_B25A_3A35D2E6EB46_.wvu.FilterData" localSheetId="0" hidden="1">'на 31.12.2023'!$A$6:$I$341</definedName>
    <definedName name="Z_F4B370BE_A7CE_4BF8_A9D2_E5262584ECE2_.wvu.FilterData" localSheetId="0" hidden="1">'на 31.12.2023'!$A$6:$I$341</definedName>
    <definedName name="Z_F4D51502_0CCD_4E1C_8387_D94D30666E39_.wvu.FilterData" localSheetId="0" hidden="1">'на 31.12.2023'!$A$6:$I$341</definedName>
    <definedName name="Z_F52002B9_A233_461F_9C02_2195A969869E_.wvu.FilterData" localSheetId="0" hidden="1">'на 31.12.2023'!$A$6:$I$341</definedName>
    <definedName name="Z_F54BE337_E584_450F_96D8_856C58939C13_.wvu.FilterData" localSheetId="0" hidden="1">'на 31.12.2023'!$A$6:$I$341</definedName>
    <definedName name="Z_F558DEA7_612A_44C7_B077_E65698B26505_.wvu.FilterData" localSheetId="0" hidden="1">'на 31.12.2023'!$A$6:$I$341</definedName>
    <definedName name="Z_F5860B2E_034B_467D_B92B_2E710E85FA76_.wvu.FilterData" localSheetId="0" hidden="1">'на 31.12.2023'!$A$6:$I$341</definedName>
    <definedName name="Z_F58680BA_6ED5_407F_B9AE_851D451E01EE_.wvu.FilterData" localSheetId="0" hidden="1">'на 31.12.2023'!$A$6:$I$341</definedName>
    <definedName name="Z_F5904F57_BE1E_4C1A_B9F2_3334C6090028_.wvu.FilterData" localSheetId="0" hidden="1">'на 31.12.2023'!$A$6:$I$341</definedName>
    <definedName name="Z_F5A92536_7ADF_4574_9094_4E9E2907828D_.wvu.FilterData" localSheetId="0" hidden="1">'на 31.12.2023'!$A$6:$I$341</definedName>
    <definedName name="Z_F5E5B384_11B7_4F24_ADF6_08A6C35ADF77_.wvu.FilterData" localSheetId="0" hidden="1">'на 31.12.2023'!$A$6:$I$341</definedName>
    <definedName name="Z_F5F50589_1DF0_4A91_A5AE_A081904AF6B0_.wvu.FilterData" localSheetId="0" hidden="1">'на 31.12.2023'!$A$6:$I$341</definedName>
    <definedName name="Z_F66AFAC6_2D91_47B3_B144_43AE4E90F02F_.wvu.FilterData" localSheetId="0" hidden="1">'на 31.12.2023'!$A$6:$I$341</definedName>
    <definedName name="Z_F675BEC0_5D51_42CD_8359_31DF2F226166_.wvu.FilterData" localSheetId="0" hidden="1">'на 31.12.2023'!$A$6:$I$341</definedName>
    <definedName name="Z_F67FDAF6_C7A9_4739_99A3_F2A8656C78C0_.wvu.FilterData" localSheetId="0" hidden="1">'на 31.12.2023'!$A$6:$I$341</definedName>
    <definedName name="Z_F6921BC4_E0E6_4AEF_829D_3CF79503065A_.wvu.FilterData" localSheetId="0" hidden="1">'на 31.12.2023'!$A$6:$I$341</definedName>
    <definedName name="Z_F6F4D1CA_4991_462D_A51D_FD0D91822706_.wvu.FilterData" localSheetId="0" hidden="1">'на 31.12.2023'!$A$6:$I$341</definedName>
    <definedName name="Z_F731E429_1EEA_443F_A17D_E6EB986E228C_.wvu.FilterData" localSheetId="0" hidden="1">'на 31.12.2023'!$A$6:$I$341</definedName>
    <definedName name="Z_F7E84A2A_268F_49A2_9175_3ADFDAD9A1AF_.wvu.FilterData" localSheetId="0" hidden="1">'на 31.12.2023'!$A$6:$I$341</definedName>
    <definedName name="Z_F7FC106B_79FE_40D3_AA43_206A7284AC4B_.wvu.FilterData" localSheetId="0" hidden="1">'на 31.12.2023'!$A$6:$I$341</definedName>
    <definedName name="Z_F800C951_7E3C_42D6_B362_3CDF78E7F025_.wvu.FilterData" localSheetId="0" hidden="1">'на 31.12.2023'!$A$6:$I$341</definedName>
    <definedName name="Z_F8B0DEDC_32C7_4D2C_9923_D4A5441ED454_.wvu.FilterData" localSheetId="0" hidden="1">'на 31.12.2023'!$A$6:$I$341</definedName>
    <definedName name="Z_F8CD48ED_A67F_492E_A417_09D352E93E12_.wvu.FilterData" localSheetId="0" hidden="1">'на 31.12.2023'!$A$6:$G$62</definedName>
    <definedName name="Z_F8E02295_4C4F_4DE1_ACF5_8151BB17EB6E_.wvu.FilterData" localSheetId="0" hidden="1">'на 31.12.2023'!$A$6:$I$341</definedName>
    <definedName name="Z_F8E4304E_2CC4_4F73_A08A_BA6FE8EB77EF_.wvu.FilterData" localSheetId="0" hidden="1">'на 31.12.2023'!$A$6:$I$341</definedName>
    <definedName name="Z_F9AF50D2_05C8_4D13_9F15_43FAA7F1CB7A_.wvu.FilterData" localSheetId="0" hidden="1">'на 31.12.2023'!$A$6:$I$341</definedName>
    <definedName name="Z_F9B9A5C0_E391_4CCC_95EA_AF425221E5C4_.wvu.FilterData" localSheetId="0" hidden="1">'на 31.12.2023'!$A$6:$I$341</definedName>
    <definedName name="Z_F9F96D65_7E5D_4EDB_B47B_CD800EE8793F_.wvu.FilterData" localSheetId="0" hidden="1">'на 31.12.2023'!$A$6:$G$62</definedName>
    <definedName name="Z_FA0158D7_5D42_4521_AFCC_0FD96CFB6680_.wvu.FilterData" localSheetId="0" hidden="1">'на 31.12.2023'!$A$6:$I$341</definedName>
    <definedName name="Z_FA263ADC_F7F9_4F21_8D0A_B162CFE58321_.wvu.FilterData" localSheetId="0" hidden="1">'на 31.12.2023'!$A$6:$I$341</definedName>
    <definedName name="Z_FA270880_5E39_4EAA_BE02_BDB906770A67_.wvu.FilterData" localSheetId="0" hidden="1">'на 31.12.2023'!$A$6:$I$341</definedName>
    <definedName name="Z_FA47CA05_CCF1_4EDC_AAF6_26967695B1D8_.wvu.FilterData" localSheetId="0" hidden="1">'на 31.12.2023'!$A$6:$I$341</definedName>
    <definedName name="Z_FA687933_7694_4C0F_8982_34C11239740C_.wvu.FilterData" localSheetId="0" hidden="1">'на 31.12.2023'!$A$6:$I$341</definedName>
    <definedName name="Z_FA9FECB8_BA16_47CC_97A5_FF0276B7BA2A_.wvu.FilterData" localSheetId="0" hidden="1">'на 31.12.2023'!$A$6:$I$341</definedName>
    <definedName name="Z_FADBBBF4_A5FD_47EA_87AF_F3DC2DF00CA8_.wvu.FilterData" localSheetId="0" hidden="1">'на 31.12.2023'!$A$6:$I$341</definedName>
    <definedName name="Z_FAEA1540_FB92_4A7F_8E18_381E2C6FAF74_.wvu.FilterData" localSheetId="0" hidden="1">'на 31.12.2023'!$A$6:$G$62</definedName>
    <definedName name="Z_FAFAE96F_8BAB_4D62_8B50_A5F2D1B08FBB_.wvu.FilterData" localSheetId="0" hidden="1">'на 31.12.2023'!$A$6:$I$341</definedName>
    <definedName name="Z_FB229BDB_3A6C_4BB8_B8E6_A67636835C83_.wvu.FilterData" localSheetId="0" hidden="1">'на 31.12.2023'!$A$6:$I$341</definedName>
    <definedName name="Z_FB2B2898_07E8_4F64_9660_A5CFE0C3B2A1_.wvu.FilterData" localSheetId="0" hidden="1">'на 31.12.2023'!$A$6:$I$341</definedName>
    <definedName name="Z_FB2BF477_D0B5_422C_B79D_FDEC3D26BD5E_.wvu.FilterData" localSheetId="0" hidden="1">'на 31.12.2023'!$A$6:$I$341</definedName>
    <definedName name="Z_FB35B37B_2F7F_4D23_B40F_380D683C704C_.wvu.FilterData" localSheetId="0" hidden="1">'на 31.12.2023'!$A$6:$I$341</definedName>
    <definedName name="Z_FB36674F_EA77_4276_ADC4_92BDAF28A2CB_.wvu.FilterData" localSheetId="0" hidden="1">'на 31.12.2023'!$A$6:$I$341</definedName>
    <definedName name="Z_FB4C9D56_2EDB_4CD4_9DFE_7C214EA770EC_.wvu.FilterData" localSheetId="0" hidden="1">'на 31.12.2023'!$A$6:$I$341</definedName>
    <definedName name="Z_FB950159_36A0_4459_8C0C_3AA3A2B4DEC9_.wvu.FilterData" localSheetId="0" hidden="1">'на 31.12.2023'!$A$6:$I$341</definedName>
    <definedName name="Z_FBE2EB42_7C8D_40DA_8BFA_706BF49FCFDE_.wvu.FilterData" localSheetId="0" hidden="1">'на 31.12.2023'!$A$6:$I$341</definedName>
    <definedName name="Z_FBEEEF36_B47B_4551_8D8A_904E9E1222D4_.wvu.FilterData" localSheetId="0" hidden="1">'на 31.12.2023'!$A$6:$G$62</definedName>
    <definedName name="Z_FBFEC7B7_C5D0_44F3_87E7_66C52A67E842_.wvu.FilterData" localSheetId="0" hidden="1">'на 31.12.2023'!$A$6:$I$341</definedName>
    <definedName name="Z_FC3CE0E0_62AD_4DFE_9E6D_61D173C71E73_.wvu.FilterData" localSheetId="0" hidden="1">'на 31.12.2023'!$A$6:$I$341</definedName>
    <definedName name="Z_FC4C3009_E36C_43FD_8BFB_98FFC232780E_.wvu.FilterData" localSheetId="0" hidden="1">'на 31.12.2023'!$A$6:$I$341</definedName>
    <definedName name="Z_FC5D3D29_E6B6_4724_B01C_EFC5C58D36F7_.wvu.FilterData" localSheetId="0" hidden="1">'на 31.12.2023'!$A$6:$I$341</definedName>
    <definedName name="Z_FC5FC493_AFA8_41A4_87B0_C433EF48A58A_.wvu.FilterData" localSheetId="0" hidden="1">'на 31.12.2023'!$A$6:$I$341</definedName>
    <definedName name="Z_FC8DF947_D902_4089_91EA_22D68229174F_.wvu.FilterData" localSheetId="0" hidden="1">'на 31.12.2023'!$A$6:$I$341</definedName>
    <definedName name="Z_FC921717_EFFF_4C5F_AE15_5DB48A6B2DDC_.wvu.FilterData" localSheetId="0" hidden="1">'на 31.12.2023'!$A$6:$I$341</definedName>
    <definedName name="Z_FCC3AE73_E537_4FEF_8316_D2033D529D47_.wvu.FilterData" localSheetId="0" hidden="1">'на 31.12.2023'!$A$6:$I$341</definedName>
    <definedName name="Z_FCD2D329_BC48_4BD8_AD6B_3D3925E3177E_.wvu.FilterData" localSheetId="0" hidden="1">'на 31.12.2023'!$A$6:$I$341</definedName>
    <definedName name="Z_FCEF895C_BC27_4CBA_8452_0C5644B8223D_.wvu.FilterData" localSheetId="0" hidden="1">'на 31.12.2023'!$A$6:$I$341</definedName>
    <definedName name="Z_FCFEE462_86B3_4D22_A291_C53135F468F2_.wvu.FilterData" localSheetId="0" hidden="1">'на 31.12.2023'!$A$6:$I$341</definedName>
    <definedName name="Z_FD01F790_1BBF_4238_916B_FA56833C331E_.wvu.FilterData" localSheetId="0" hidden="1">'на 31.12.2023'!$A$6:$I$341</definedName>
    <definedName name="Z_FD0E1B66_1ED2_4768_AEAA_4813773FCD1B_.wvu.FilterData" localSheetId="0" hidden="1">'на 31.12.2023'!$A$6:$G$62</definedName>
    <definedName name="Z_FD15EC03_9595_4C02_AA67_D7720B02E344_.wvu.FilterData" localSheetId="0" hidden="1">'на 31.12.2023'!$A$6:$I$341</definedName>
    <definedName name="Z_FD3BE8C9_37F8_4B3C_B2C7_E77CF8E04BFB_.wvu.FilterData" localSheetId="0" hidden="1">'на 31.12.2023'!$A$6:$I$341</definedName>
    <definedName name="Z_FD3D5015_A741_475F_84D8_C8E06D2029C4_.wvu.FilterData" localSheetId="0" hidden="1">'на 31.12.2023'!$A$6:$I$341</definedName>
    <definedName name="Z_FD4802F9_333E_4B85_AA53_8A6A2CF89072_.wvu.FilterData" localSheetId="0" hidden="1">'на 31.12.2023'!$A$6:$I$341</definedName>
    <definedName name="Z_FD5CEF9A_4499_4018_A32D_B5C5AF11D935_.wvu.FilterData" localSheetId="0" hidden="1">'на 31.12.2023'!$A$6:$I$341</definedName>
    <definedName name="Z_FD5EDEE5_A3CE_4C43_835A_373611C65308_.wvu.FilterData" localSheetId="0" hidden="1">'на 31.12.2023'!$A$6:$I$341</definedName>
    <definedName name="Z_FD66CF31_1A62_4649_ABF8_67009C9EEFA8_.wvu.FilterData" localSheetId="0" hidden="1">'на 31.12.2023'!$A$6:$I$341</definedName>
    <definedName name="Z_FDDB310B_7AE0_49CB_BE16_F49E6EF78E5F_.wvu.FilterData" localSheetId="0" hidden="1">'на 31.12.2023'!$A$6:$I$341</definedName>
    <definedName name="Z_FDE37E7A_0D62_48F6_B80B_D6356ECC791B_.wvu.FilterData" localSheetId="0" hidden="1">'на 31.12.2023'!$A$6:$I$341</definedName>
    <definedName name="Z_FDE6536E_3A56_4D69_A159_5DB77FF6A4B2_.wvu.FilterData" localSheetId="0" hidden="1">'на 31.12.2023'!$A$6:$I$341</definedName>
    <definedName name="Z_FDFA00AD_EA6D_4937_80B9_640D5FB985EF_.wvu.FilterData" localSheetId="0" hidden="1">'на 31.12.2023'!$A$6:$I$341</definedName>
    <definedName name="Z_FE9D531A_F987_4486_AC6F_37568587E0CC_.wvu.FilterData" localSheetId="0" hidden="1">'на 31.12.2023'!$A$6:$I$341</definedName>
    <definedName name="Z_FEE18FC2_E5D2_4C59_B7D0_FDF82F2008D4_.wvu.FilterData" localSheetId="0" hidden="1">'на 31.12.2023'!$A$6:$I$341</definedName>
    <definedName name="Z_FEF0FD9C_0AF1_4157_A391_071CD507BEBA_.wvu.FilterData" localSheetId="0" hidden="1">'на 31.12.2023'!$A$6:$I$341</definedName>
    <definedName name="Z_FEFFCD5F_F237_4316_B50A_6C71D0FF3363_.wvu.FilterData" localSheetId="0" hidden="1">'на 31.12.2023'!$A$6:$I$341</definedName>
    <definedName name="Z_FF2B641B_674B_4DA5_A6F8_82831EC9F946_.wvu.FilterData" localSheetId="0" hidden="1">'на 31.12.2023'!$A$6:$I$341</definedName>
    <definedName name="Z_FF7CC20D_CA9E_46D2_A113_9EB09E8A7DF6_.wvu.FilterData" localSheetId="0" hidden="1">'на 31.12.2023'!$A$6:$G$62</definedName>
    <definedName name="Z_FF7F531F_28CE_4C28_BA81_DE242DB82E03_.wvu.FilterData" localSheetId="0" hidden="1">'на 31.12.2023'!$A$6:$I$341</definedName>
    <definedName name="Z_FF9CAECB_501B_462B_B812_A3333DD17EEE_.wvu.FilterData" localSheetId="0" hidden="1">'на 31.12.2023'!$A$6:$I$341</definedName>
    <definedName name="Z_FF9EFDBE_F5FD_432E_96BA_C22D4E9B91D4_.wvu.FilterData" localSheetId="0" hidden="1">'на 31.12.2023'!$A$6:$I$341</definedName>
    <definedName name="Z_FFBF84C0_8EC1_41E5_A130_1EB26E22D86E_.wvu.FilterData" localSheetId="0" hidden="1">'на 31.12.2023'!$A$6:$I$341</definedName>
    <definedName name="Z_FFE6C3F9_C13E_4E13_8F64_B3AD0BCC69D2_.wvu.FilterData" localSheetId="0" hidden="1">'на 31.12.2023'!$A$6:$I$341</definedName>
    <definedName name="Z_FFFC89F4_6CC5_4464_8EC3_BC7659708B14_.wvu.FilterData" localSheetId="0" hidden="1">'на 31.12.2023'!$A$6:$I$341</definedName>
    <definedName name="_xlnm.Print_Titles" localSheetId="0">'на 31.12.2023'!$4:$7</definedName>
    <definedName name="_xlnm.Print_Area" localSheetId="0">'на 31.12.2023'!$A$1:$I$140</definedName>
  </definedNames>
  <calcPr calcId="144525" fullPrecision="0"/>
  <customWorkbookViews>
    <customWorkbookView name="Вершинина Мария Игоревна - Личное представление" guid="{A0A3CD9B-2436-40D7-91DB-589A95FBBF00}" mergeInterval="0" personalView="1" maximized="1" windowWidth="1916" windowHeight="855" activeSheetId="1"/>
    <customWorkbookView name="Лёвина Ирина Михайловна - Личное представление" guid="{4EA492D8-B170-444C-A887-0AC42BCFF83B}" mergeInterval="0" personalView="1" maximized="1" xWindow="-8" yWindow="-8" windowWidth="1936" windowHeight="1056" activeSheetId="1"/>
    <customWorkbookView name="Фесик Светлана Викторовна - Личное представление" guid="{6068C3FF-17AA-48A5-A88B-2523CBAC39AE}" personalView="1" maximized="1" xWindow="-8" yWindow="-8" windowWidth="1296" windowHeight="1000" activeSheetId="1"/>
    <customWorkbookView name="Минакова Оксана Сергеевна - Личное представление" guid="{45DE1976-7F07-4EB4-8A9C-FB72D060BEFA}" personalView="1" maximized="1" xWindow="-8" yWindow="-8" windowWidth="1936" windowHeight="1056" activeSheetId="1"/>
    <customWorkbookView name="Козлова Анастасия Сергеевна - Личное представление" guid="{0CCCFAED-79CE-4449-BC23-D60C794B65C2}" personalView="1" maximized="1" windowWidth="1276" windowHeight="779" activeSheetId="1"/>
    <customWorkbookView name="Маслова Алина Рамазановна - Личное представление" guid="{99950613-28E7-4EC2-B918-559A2757B0A9}" personalView="1" maximized="1" xWindow="-8" yWindow="-8" windowWidth="1936" windowHeight="1056" activeSheetId="1"/>
    <customWorkbookView name="Залецкая Ольга Геннадьевна - Личное представление" guid="{D95852A1-B0FC-4AC5-B62B-5CCBE05B0D15}" personalView="1" maximized="1" windowWidth="1916" windowHeight="855" activeSheetId="1"/>
    <customWorkbookView name="Сырвачева Виктория Алексеевна - Личное представление" guid="{72C0943B-A5D5-4B80-AD54-166C5CDC74DE}" personalView="1" maximized="1" xWindow="-8" yWindow="-8" windowWidth="1296" windowHeight="1000" activeSheetId="1"/>
    <customWorkbookView name="perevoschikova_av - Личное представление" guid="{649E5CE3-4976-49D9-83DA-4E57FFC714BF}" personalView="1" maximized="1" xWindow="1" yWindow="1" windowWidth="1276" windowHeight="794" activeSheetId="1"/>
    <customWorkbookView name="Корунова Олеся Юрьевна - Личное представление" guid="{5EB1B5BB-79BE-4318-9140-3FA31802D519}" personalView="1" maximized="1" xWindow="-8" yWindow="-8" windowWidth="1296" windowHeight="1000" activeSheetId="1"/>
    <customWorkbookView name="Литвинчук Екатерина Николаевна - Личное представление" guid="{5FB953A5-71FF-4056-AF98-C9D06FF0EDF3}" personalView="1" maximized="1" xWindow="-8" yWindow="-8" windowWidth="1296" windowHeight="1000" activeSheetId="1"/>
    <customWorkbookView name="Денисова Евгения Юрьевна - Личное представление" guid="{9FA29541-62F4-4CED-BF33-19F6BA57578F}" personalView="1" maximized="1" windowWidth="1276" windowHeight="759" activeSheetId="1"/>
    <customWorkbookView name="kou - Личное представление" guid="{998B8119-4FF3-4A16-838D-539C6AE34D55}" personalView="1" maximized="1" windowWidth="1148" windowHeight="645" activeSheetId="1"/>
    <customWorkbookView name="pav - Личное представление" guid="{539CB3DF-9B66-4BE7-9074-8CE0405EB8A6}" personalView="1" maximized="1" xWindow="1" yWindow="1" windowWidth="1276" windowHeight="794" activeSheetId="1"/>
    <customWorkbookView name="User - Личное представление" guid="{D20DFCFE-63F9-4265-B37B-4F36C46DF159}" personalView="1" maximized="1" xWindow="-8" yWindow="-8" windowWidth="1296" windowHeight="1000" activeSheetId="1"/>
    <customWorkbookView name="Морычева Надежда Николаевна - Личное представление" guid="{A6B98527-7CBF-4E4D-BDEA-9334A3EB779F}" personalView="1" maximized="1" xWindow="-8" yWindow="-8" windowWidth="1296" windowHeight="1000" activeSheetId="1"/>
    <customWorkbookView name="Михальченко Светлана Николаевна - Личное представление" guid="{D7BC8E82-4392-4806-9DAE-D94253790B9C}" personalView="1" maximized="1" windowWidth="1276" windowHeight="759" activeSheetId="1" showComments="commIndAndComment"/>
    <customWorkbookView name="Анастасия Вячеславовна - Личное представление" guid="{F2110B0B-AAE7-42F0-B553-C360E9249AD4}" personalView="1" maximized="1" windowWidth="1276" windowHeight="779" activeSheetId="1"/>
    <customWorkbookView name="Михайлова Ирина Ивановна - Личное представление" guid="{9E943B7D-D4C7-443F-BC4C-8AB90546D8A5}" personalView="1" maximized="1" windowWidth="1276" windowHeight="799" activeSheetId="1"/>
    <customWorkbookView name="Admin - Личное представление" guid="{2DF88C31-E5A0-4DFE-877D-5A31D3992603}" personalView="1" maximized="1" windowWidth="1276" windowHeight="719" activeSheetId="1"/>
    <customWorkbookView name="Елена - Личное представление" guid="{24E5C1BC-322C-4FEF-B964-F0DCC04482C1}" personalView="1" maximized="1" xWindow="1" yWindow="1" windowWidth="1024" windowHeight="547" activeSheetId="1"/>
    <customWorkbookView name="BLACKGIRL - Личное представление" guid="{37F8CE32-8CE8-4D95-9C0E-63112E6EFFE9}" personalView="1" maximized="1" windowWidth="1020" windowHeight="576" activeSheetId="0"/>
    <customWorkbookView name="1 - Личное представление" guid="{CBF9D894-3FD2-4B68-BAC8-643DB23851C0}" personalView="1" maximized="1" xWindow="1" yWindow="1" windowWidth="1733" windowHeight="798" activeSheetId="1"/>
    <customWorkbookView name="Пользователь - Личное представление" guid="{C8C7D91A-0101-429D-A7C4-25C2A366909A}" personalView="1" maximized="1" windowWidth="1264" windowHeight="759" activeSheetId="1"/>
    <customWorkbookView name="Соловьёва Ольга Валерьевна - Личное представление" guid="{CB1A56DC-A135-41E6-8A02-AE4E518C879F}" personalView="1" maximized="1" windowWidth="1916" windowHeight="855" activeSheetId="1" showComments="commIndAndComment"/>
    <customWorkbookView name="Коптеева Елена Анатольевна - Личное представление" guid="{2F7AC811-CA37-46E3-866E-6E10DF43054A}" personalView="1" maximized="1" windowWidth="1276" windowHeight="799" activeSheetId="1"/>
    <customWorkbookView name="kaa - Личное представление" guid="{7B245AB0-C2AF-4822-BFC4-2399F85856C1}" personalView="1" maximized="1" xWindow="1" yWindow="1" windowWidth="1280" windowHeight="803" activeSheetId="1"/>
    <customWorkbookView name="Хрусталёва Елена Анатольевна - Личное представление" guid="{032DDD1D-7C32-4E80-928D-C908C764BB01}" personalView="1" maximized="1" xWindow="-8" yWindow="-8" windowWidth="1936" windowHeight="1056" activeSheetId="1"/>
    <customWorkbookView name="Маганёва Екатерина Николаевна - Личное представление" guid="{CA384592-0CFD-4322-A4EB-34EC04693944}" mergeInterval="0" personalView="1" maximized="1" xWindow="-8" yWindow="-8" windowWidth="1936" windowHeight="1056" activeSheetId="1"/>
    <customWorkbookView name="Перевощикова Анна Васильевна - Личное представление" guid="{CCF533A2-322B-40E2-88B2-065E6D1D35B4}" mergeInterval="0" personalView="1" maximized="1" xWindow="-8" yWindow="-8" windowWidth="1936" windowHeight="1056" activeSheetId="1"/>
    <customWorkbookView name="Залецкая Ольга Генадьевна - Личное представление" guid="{6E4A7295-8CE0-4D28-ABEF-D38EBAE7C204}" mergeInterval="0" personalView="1" maximized="1" xWindow="-8" yWindow="-8" windowWidth="1936" windowHeight="1056" activeSheetId="1"/>
    <customWorkbookView name="Чернова Светлана Викторовна - Личное представление" guid="{B128763D-80F0-47B0-A951-7CE59556729E}" mergeInterval="0" personalView="1" maximized="1" xWindow="-8" yWindow="-8" windowWidth="1936" windowHeight="1056" activeSheetId="1"/>
    <customWorkbookView name="Крыжановская Анна Александровна - Личное представление" guid="{3EEA7E1A-5F2B-4408-A34C-1F0223B5B245}" mergeInterval="0" personalView="1" maximized="1" xWindow="-8" yWindow="-8" windowWidth="1936" windowHeight="1056" activeSheetId="1"/>
    <customWorkbookView name="Рогожина Ольга Сергеевна - Личное представление" guid="{BEA0FDBA-BB07-4C19-8BBD-5E57EE395C09}" mergeInterval="0" personalView="1" maximized="1" windowWidth="1916" windowHeight="807" activeSheetId="1"/>
    <customWorkbookView name="Астахова Анна Владимировна - Личное представление" guid="{13BE7114-35DF-4699-8779-61985C68F6C3}" mergeInterval="0" personalView="1" maximized="1" showSheetTabs="0" xWindow="-9" yWindow="-9" windowWidth="1938" windowHeight="1050" activeSheetId="1" showComments="commIndAndComment"/>
    <customWorkbookView name="Шулепова Ольга Анатольевна - Личное представление" guid="{67ADFAE6-A9AF-44D7-8539-93CD0F6B7849}" mergeInterval="0" personalView="1" maximized="1" xWindow="-8" yWindow="-8" windowWidth="1936" windowHeight="1056" activeSheetId="1"/>
  </customWorkbookViews>
  <fileRecoveryPr autoRecover="0"/>
</workbook>
</file>

<file path=xl/calcChain.xml><?xml version="1.0" encoding="utf-8"?>
<calcChain xmlns="http://schemas.openxmlformats.org/spreadsheetml/2006/main">
  <c r="H45" i="1" l="1"/>
  <c r="F55" i="1"/>
  <c r="H18" i="1"/>
  <c r="H139" i="1" l="1"/>
  <c r="H138" i="1"/>
  <c r="H137" i="1"/>
  <c r="H136" i="1"/>
  <c r="H135" i="1"/>
  <c r="H133" i="1"/>
  <c r="H132" i="1"/>
  <c r="H131" i="1"/>
  <c r="H130" i="1"/>
  <c r="H129" i="1"/>
  <c r="H127" i="1"/>
  <c r="H126" i="1"/>
  <c r="H125" i="1"/>
  <c r="H124" i="1"/>
  <c r="H123" i="1"/>
  <c r="H121" i="1"/>
  <c r="H120" i="1"/>
  <c r="H119" i="1"/>
  <c r="H118" i="1"/>
  <c r="H117" i="1"/>
  <c r="H115" i="1"/>
  <c r="H114" i="1"/>
  <c r="H113" i="1"/>
  <c r="H112" i="1"/>
  <c r="H111" i="1"/>
  <c r="H109" i="1"/>
  <c r="H108" i="1"/>
  <c r="H107" i="1"/>
  <c r="H106" i="1"/>
  <c r="H105" i="1"/>
  <c r="H103" i="1"/>
  <c r="H102" i="1"/>
  <c r="H101" i="1"/>
  <c r="H100" i="1"/>
  <c r="H99" i="1"/>
  <c r="H98" i="1"/>
  <c r="H97" i="1"/>
  <c r="H95" i="1"/>
  <c r="H94" i="1"/>
  <c r="H93" i="1"/>
  <c r="H92" i="1"/>
  <c r="H91" i="1"/>
  <c r="H89" i="1"/>
  <c r="H88" i="1"/>
  <c r="H87" i="1"/>
  <c r="H86" i="1"/>
  <c r="H85" i="1"/>
  <c r="H83" i="1"/>
  <c r="H82" i="1"/>
  <c r="H81" i="1"/>
  <c r="H80" i="1"/>
  <c r="H79" i="1"/>
  <c r="H77" i="1"/>
  <c r="H76" i="1"/>
  <c r="H75" i="1"/>
  <c r="H74" i="1"/>
  <c r="H73" i="1"/>
  <c r="H71" i="1"/>
  <c r="H70" i="1"/>
  <c r="H69" i="1"/>
  <c r="H68" i="1"/>
  <c r="H67" i="1"/>
  <c r="H66" i="1"/>
  <c r="H65" i="1"/>
  <c r="H64" i="1"/>
  <c r="H62" i="1"/>
  <c r="H61" i="1"/>
  <c r="H60" i="1"/>
  <c r="H59" i="1"/>
  <c r="H58" i="1"/>
  <c r="H57" i="1"/>
  <c r="H56" i="1"/>
  <c r="H54" i="1"/>
  <c r="H53" i="1"/>
  <c r="H52" i="1"/>
  <c r="H51" i="1"/>
  <c r="H50" i="1"/>
  <c r="H48" i="1"/>
  <c r="H47" i="1"/>
  <c r="H46" i="1"/>
  <c r="H44" i="1"/>
  <c r="H42" i="1"/>
  <c r="H41" i="1"/>
  <c r="H40" i="1"/>
  <c r="H39" i="1"/>
  <c r="H38" i="1"/>
  <c r="H37" i="1"/>
  <c r="H35" i="1"/>
  <c r="H34" i="1"/>
  <c r="H33" i="1"/>
  <c r="H32" i="1"/>
  <c r="H31" i="1"/>
  <c r="H29" i="1"/>
  <c r="H28" i="1"/>
  <c r="H27" i="1"/>
  <c r="H26" i="1"/>
  <c r="H25" i="1"/>
  <c r="H24" i="1"/>
  <c r="H22" i="1"/>
  <c r="H21" i="1"/>
  <c r="H20" i="1"/>
  <c r="H19" i="1"/>
  <c r="H17" i="1"/>
  <c r="H16" i="1"/>
  <c r="H15" i="1"/>
  <c r="D101" i="1" l="1"/>
  <c r="D81" i="1"/>
  <c r="D20" i="1" l="1"/>
  <c r="E60" i="1" l="1"/>
  <c r="E59" i="1"/>
  <c r="E58" i="1"/>
  <c r="D55" i="1"/>
  <c r="D131" i="1" l="1"/>
  <c r="E106" i="1" l="1"/>
  <c r="D40" i="1"/>
  <c r="G112" i="1"/>
  <c r="E112" i="1"/>
  <c r="G71" i="1" l="1"/>
  <c r="G68" i="1"/>
  <c r="E68" i="1"/>
  <c r="E71" i="1"/>
  <c r="G124" i="1" l="1"/>
  <c r="E124" i="1"/>
  <c r="G101" i="1"/>
  <c r="G130" i="1" l="1"/>
  <c r="G131" i="1"/>
  <c r="G107" i="1"/>
  <c r="G106" i="1"/>
  <c r="C13" i="1" l="1"/>
  <c r="E137" i="1"/>
  <c r="E136" i="1"/>
  <c r="F134" i="1"/>
  <c r="D134" i="1"/>
  <c r="C134" i="1"/>
  <c r="G117" i="1"/>
  <c r="G118" i="1"/>
  <c r="G119" i="1"/>
  <c r="E117" i="1"/>
  <c r="E118" i="1"/>
  <c r="E119" i="1"/>
  <c r="G85" i="1"/>
  <c r="G86" i="1"/>
  <c r="E85" i="1"/>
  <c r="E86" i="1"/>
  <c r="G74" i="1"/>
  <c r="E74" i="1"/>
  <c r="H134" i="1" l="1"/>
  <c r="E134" i="1"/>
  <c r="G134" i="1"/>
  <c r="E130" i="1"/>
  <c r="E131" i="1"/>
  <c r="G40" i="1" l="1"/>
  <c r="G39" i="1"/>
  <c r="G38" i="1"/>
  <c r="E39" i="1"/>
  <c r="E38" i="1"/>
  <c r="E40" i="1"/>
  <c r="D107" i="1"/>
  <c r="G33" i="1"/>
  <c r="G32" i="1"/>
  <c r="G31" i="1"/>
  <c r="F30" i="1"/>
  <c r="E107" i="1" l="1"/>
  <c r="F128" i="1"/>
  <c r="D128" i="1"/>
  <c r="C128" i="1"/>
  <c r="E32" i="1"/>
  <c r="E31" i="1"/>
  <c r="D33" i="1"/>
  <c r="E33" i="1" l="1"/>
  <c r="H128" i="1"/>
  <c r="E128" i="1"/>
  <c r="D30" i="1"/>
  <c r="G128" i="1"/>
  <c r="F13" i="1" l="1"/>
  <c r="F12" i="1"/>
  <c r="D12" i="1"/>
  <c r="D13" i="1"/>
  <c r="C12" i="1"/>
  <c r="E13" i="1" l="1"/>
  <c r="H12" i="1"/>
  <c r="G13" i="1"/>
  <c r="H13" i="1"/>
  <c r="F122" i="1"/>
  <c r="D122" i="1"/>
  <c r="C122" i="1"/>
  <c r="G99" i="1"/>
  <c r="E99" i="1"/>
  <c r="E101" i="1"/>
  <c r="G81" i="1"/>
  <c r="G80" i="1"/>
  <c r="E80" i="1"/>
  <c r="E81" i="1"/>
  <c r="H122" i="1" l="1"/>
  <c r="E122" i="1"/>
  <c r="G122" i="1"/>
  <c r="F116" i="1"/>
  <c r="D116" i="1"/>
  <c r="C116" i="1"/>
  <c r="F110" i="1"/>
  <c r="D110" i="1"/>
  <c r="C110" i="1"/>
  <c r="F104" i="1"/>
  <c r="D104" i="1"/>
  <c r="C104" i="1"/>
  <c r="G100" i="1"/>
  <c r="E100" i="1"/>
  <c r="F96" i="1"/>
  <c r="D96" i="1"/>
  <c r="C96" i="1"/>
  <c r="G92" i="1"/>
  <c r="E92" i="1"/>
  <c r="G91" i="1"/>
  <c r="E91" i="1"/>
  <c r="F90" i="1"/>
  <c r="D90" i="1"/>
  <c r="C90" i="1"/>
  <c r="G87" i="1"/>
  <c r="E87" i="1"/>
  <c r="F84" i="1"/>
  <c r="C84" i="1"/>
  <c r="F78" i="1"/>
  <c r="D78" i="1"/>
  <c r="C78" i="1"/>
  <c r="G75" i="1"/>
  <c r="F72" i="1"/>
  <c r="C72" i="1"/>
  <c r="G67" i="1"/>
  <c r="E67" i="1"/>
  <c r="F63" i="1"/>
  <c r="C63" i="1"/>
  <c r="G51" i="1"/>
  <c r="E51" i="1"/>
  <c r="F49" i="1"/>
  <c r="D49" i="1"/>
  <c r="C49" i="1"/>
  <c r="G45" i="1"/>
  <c r="E45" i="1"/>
  <c r="F43" i="1"/>
  <c r="D43" i="1"/>
  <c r="C43" i="1"/>
  <c r="F36" i="1"/>
  <c r="D36" i="1"/>
  <c r="C36" i="1"/>
  <c r="C30" i="1"/>
  <c r="G26" i="1"/>
  <c r="E26" i="1"/>
  <c r="F23" i="1"/>
  <c r="D23" i="1"/>
  <c r="C23" i="1"/>
  <c r="G20" i="1"/>
  <c r="G19" i="1"/>
  <c r="E19" i="1"/>
  <c r="G18" i="1"/>
  <c r="E18" i="1"/>
  <c r="F14" i="1"/>
  <c r="C14" i="1"/>
  <c r="H14" i="1" l="1"/>
  <c r="H84" i="1"/>
  <c r="H104" i="1"/>
  <c r="H116" i="1"/>
  <c r="H110" i="1"/>
  <c r="H23" i="1"/>
  <c r="H36" i="1"/>
  <c r="H43" i="1"/>
  <c r="H63" i="1"/>
  <c r="E30" i="1"/>
  <c r="H30" i="1"/>
  <c r="H72" i="1"/>
  <c r="H78" i="1"/>
  <c r="H96" i="1"/>
  <c r="H49" i="1"/>
  <c r="H90" i="1"/>
  <c r="E110" i="1"/>
  <c r="G116" i="1"/>
  <c r="E116" i="1"/>
  <c r="D14" i="1"/>
  <c r="E23" i="1"/>
  <c r="E36" i="1"/>
  <c r="E96" i="1"/>
  <c r="E49" i="1"/>
  <c r="G110" i="1"/>
  <c r="G104" i="1"/>
  <c r="D63" i="1"/>
  <c r="E78" i="1"/>
  <c r="G43" i="1"/>
  <c r="E90" i="1"/>
  <c r="G14" i="1"/>
  <c r="G23" i="1"/>
  <c r="G36" i="1"/>
  <c r="E43" i="1"/>
  <c r="G78" i="1"/>
  <c r="G84" i="1"/>
  <c r="E104" i="1"/>
  <c r="G49" i="1"/>
  <c r="G90" i="1"/>
  <c r="C10" i="1"/>
  <c r="D10" i="1"/>
  <c r="E20" i="1"/>
  <c r="C11" i="1"/>
  <c r="G63" i="1"/>
  <c r="G72" i="1"/>
  <c r="E75" i="1"/>
  <c r="D72" i="1"/>
  <c r="G30" i="1"/>
  <c r="D84" i="1"/>
  <c r="G96" i="1"/>
  <c r="E72" i="1" l="1"/>
  <c r="E63" i="1"/>
  <c r="E14" i="1"/>
  <c r="E84" i="1"/>
  <c r="E10" i="1"/>
  <c r="F11" i="1"/>
  <c r="H11" i="1" s="1"/>
  <c r="G60" i="1"/>
  <c r="F9" i="1"/>
  <c r="D9" i="1"/>
  <c r="G58" i="1"/>
  <c r="D11" i="1"/>
  <c r="E11" i="1" l="1"/>
  <c r="D8" i="1"/>
  <c r="F10" i="1"/>
  <c r="G59" i="1"/>
  <c r="C9" i="1"/>
  <c r="C55" i="1"/>
  <c r="G11" i="1"/>
  <c r="H55" i="1" l="1"/>
  <c r="C8" i="1"/>
  <c r="H9" i="1"/>
  <c r="G10" i="1"/>
  <c r="H10" i="1"/>
  <c r="F8" i="1"/>
  <c r="E9" i="1"/>
  <c r="G9" i="1"/>
  <c r="G55" i="1"/>
  <c r="E55" i="1"/>
  <c r="E8" i="1" l="1"/>
  <c r="G8" i="1"/>
  <c r="H8" i="1"/>
</calcChain>
</file>

<file path=xl/sharedStrings.xml><?xml version="1.0" encoding="utf-8"?>
<sst xmlns="http://schemas.openxmlformats.org/spreadsheetml/2006/main" count="175" uniqueCount="81">
  <si>
    <t>(тыс. руб.)</t>
  </si>
  <si>
    <t>№ п/п</t>
  </si>
  <si>
    <t>Наименование программы/подпрограммы</t>
  </si>
  <si>
    <t xml:space="preserve">Уточненный план 
на год </t>
  </si>
  <si>
    <t xml:space="preserve">Пояснения, достигнутые и ожидаемые результаты реализации, планируемые сроки размещения закупок в соответствии с планом-графиком и планируемые сроки выполнения работ, оказания услуг, причины неисполнения </t>
  </si>
  <si>
    <t>Фактически
 профинансировано</t>
  </si>
  <si>
    <t>Исполнение</t>
  </si>
  <si>
    <t>Факт финансирования</t>
  </si>
  <si>
    <t>% к уточненному плану</t>
  </si>
  <si>
    <t>Исполнено (кассовый расход)</t>
  </si>
  <si>
    <t>% исполнения к уточненному плану</t>
  </si>
  <si>
    <t>Всего по программам 
Ханты-Мансийского автономного округа - Югры</t>
  </si>
  <si>
    <t>федеральный бюджет</t>
  </si>
  <si>
    <t>бюджет ХМАО - Югры</t>
  </si>
  <si>
    <t xml:space="preserve">бюджет МО </t>
  </si>
  <si>
    <t>бюджет МО сверх соглашения</t>
  </si>
  <si>
    <t>привлечённые средства</t>
  </si>
  <si>
    <t>1.</t>
  </si>
  <si>
    <t xml:space="preserve">                                                                                                                                                                             </t>
  </si>
  <si>
    <t>2.</t>
  </si>
  <si>
    <t>3.</t>
  </si>
  <si>
    <t>4.</t>
  </si>
  <si>
    <t>5.</t>
  </si>
  <si>
    <t>6.</t>
  </si>
  <si>
    <t xml:space="preserve">бюджет ХМАО - Югры </t>
  </si>
  <si>
    <t>7.</t>
  </si>
  <si>
    <t>8.</t>
  </si>
  <si>
    <t>9.</t>
  </si>
  <si>
    <t>10.</t>
  </si>
  <si>
    <t>11.</t>
  </si>
  <si>
    <t>12.</t>
  </si>
  <si>
    <t>13.</t>
  </si>
  <si>
    <t>14.</t>
  </si>
  <si>
    <t>15.</t>
  </si>
  <si>
    <t>16.</t>
  </si>
  <si>
    <t xml:space="preserve"> </t>
  </si>
  <si>
    <t>17.</t>
  </si>
  <si>
    <t>18.</t>
  </si>
  <si>
    <t>19.</t>
  </si>
  <si>
    <t>Информация о реализации государственных программ Ханты-Мансийского автономного округа - Югры
на территории города Сургута на 01.01.2024*</t>
  </si>
  <si>
    <t>на 01.01.2024</t>
  </si>
  <si>
    <t>*В информации указаны государственные программы Ханты-Мансийского автономного округа - Югры реализуемые на территории города Сургута на 31.12.2023</t>
  </si>
  <si>
    <r>
      <t xml:space="preserve">Государственная программа "Реализация государственной национальной политики и профилактика экстремизма"
</t>
    </r>
    <r>
      <rPr>
        <sz val="16"/>
        <rFont val="Times New Roman"/>
        <family val="1"/>
        <charset val="204"/>
      </rPr>
      <t>1.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r>
  </si>
  <si>
    <t xml:space="preserve">АГ(ДК): В рамках реализации подпрограммы  "Гармонизация межнациональных и межконфессиональных отношений" государственной программы заключено соглашение от 26.01.2023 № ДВП-30-11 о предоставлении субсидии местному бюджету  из бюджета Ханты-Мансийского автономного округа-Югры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Заключены и оплачены договоры на поставку сценических народных костюмов "Купола", услуг по организации участия приглашенных творческих коллективов для проведения XXVI городского фестиваля национальных культур "Соцветие" (МБУ ИКЦ "Старый Сургут").  </t>
  </si>
  <si>
    <r>
      <t xml:space="preserve">Государственная программа "Поддержка занятости населения"
</t>
    </r>
    <r>
      <rPr>
        <sz val="16"/>
        <rFont val="Times New Roman"/>
        <family val="1"/>
        <charset val="204"/>
      </rPr>
      <t>1.</t>
    </r>
    <r>
      <rPr>
        <b/>
        <sz val="16"/>
        <rFont val="Times New Roman"/>
        <family val="1"/>
        <charset val="204"/>
      </rPr>
      <t xml:space="preserve"> </t>
    </r>
    <r>
      <rPr>
        <sz val="16"/>
        <rFont val="Times New Roman"/>
        <family val="1"/>
        <charset val="204"/>
      </rPr>
      <t xml:space="preserve">Субвенции на осуществление отдельных государственных полномочий в сфере трудовых отношений и государственного управления охраной труда; 
2. Иные межбюджетные трансферты на реализацию мероприятий по содействию трудоустройству граждан.                                                                                                                                     </t>
    </r>
  </si>
  <si>
    <r>
      <t xml:space="preserve">Государственная программа "Социальное и демографическое развитие"
</t>
    </r>
    <r>
      <rPr>
        <sz val="16"/>
        <rFont val="Times New Roman"/>
        <family val="1"/>
        <charset val="204"/>
      </rPr>
      <t xml:space="preserve">1. 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t>
    </r>
  </si>
  <si>
    <t xml:space="preserve">АГ: Функции по созданию и осуществлению деятельности муниципальных комиссий по делам несовершеннолетних и защите их прав в рамках переданных государственных полномочий осуществлялись в 2023 году в плановом режиме. Произведена выплата заработной платы работникам органа местного самоуправления, перечислены начисления на выплаты по оплате труда. Оплата услуг по содержанию имущества, поставке основных средств и материальных запасов производилась по факту поставки товаров, оказания услуг,  в соответствии с условиями заключенных договоров, муниципальных контрактов.  
         Остаток средств в объеме 1 613,02 тыс.рублей сложился в основном в связи с экономией по оплате труда, начислениям на выплаты по оплате труда, социальным пособиям и компенсации персоналу в денежной форме, прочие несоциальные выплаты персоналу в натуральной форме.     
</t>
  </si>
  <si>
    <r>
      <t xml:space="preserve">Государственная программа "Развитие экономического потенциала"
</t>
    </r>
    <r>
      <rPr>
        <sz val="16"/>
        <rFont val="Times New Roman"/>
        <family val="1"/>
        <charset val="204"/>
      </rPr>
      <t>1.Субсидии на финансовую поддержку субъектов малого и среднего предпринимательства;
2. Субсидии на финансовую поддержку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r>
  </si>
  <si>
    <r>
      <t xml:space="preserve">Государственной программы "Цифровое развитие Ханты-Мансийского автономного округа - Югры"
</t>
    </r>
    <r>
      <rPr>
        <sz val="16"/>
        <rFont val="Times New Roman"/>
        <family val="1"/>
        <charset val="204"/>
      </rPr>
      <t>1. Иные межбюджетные трансферты на проведение конкурса "Лучший муниципалитет по цифровой трансформации"</t>
    </r>
  </si>
  <si>
    <t xml:space="preserve"> АГ: В рамках государственной программы "Цифровое развитие Ханты-Мансийского автономного округа – Югры" выделена денежная премия победителям и призерам конкурса среди муниципальных образований ХМАО-Югры на звание "Лучший муниципалитет по цифровой трансформации". По состоянию на отчетную дату приобретена мобильная студия.
     Остаток средств в объеме 5,0 тыс.рублей сложился по итогам проведения электронного аукциона.</t>
  </si>
  <si>
    <r>
      <rPr>
        <b/>
        <sz val="16"/>
        <rFont val="Times New Roman"/>
        <family val="1"/>
        <charset val="204"/>
      </rPr>
      <t>Государственная программа "Культурное пространство"</t>
    </r>
    <r>
      <rPr>
        <sz val="16"/>
        <rFont val="Times New Roman"/>
        <family val="1"/>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2. Субсидии на развитие сферы культуры в муниципальных образованиях Ханты-Мансийского автономного округа – Югры;
3. Субсидии на поддержку творческой деятельности и техническое оснащение детских и кукольных театров;
4. Субсидии на государственную поддержку отрасли культуры;
5. Субсидии на государственную поддержку отрасли культуры в рамках реализации национального проекта "Культура";
6. Субсидии на реконструкцию и капитальный ремонт региональных и муниципальных музеев;
7. Субсидии на создание школ креативных индустрий.
</t>
    </r>
  </si>
  <si>
    <r>
      <rPr>
        <b/>
        <sz val="16"/>
        <rFont val="Times New Roman"/>
        <family val="1"/>
        <charset val="204"/>
      </rPr>
      <t>Государственная программа "Развитие физической культуры и спорта"</t>
    </r>
    <r>
      <rPr>
        <sz val="16"/>
        <rFont val="Times New Roman"/>
        <family val="1"/>
        <charset val="204"/>
      </rPr>
      <t xml:space="preserve">
1. Субсидии на развитие материально-технической базы муниципальных учреждений спорта;
2. Субсидии на развитие материально-технической базы муниципальных учреждений спорта в целях реализации инфраструктурных проектов за счет средств бюджета Ханты-Мансийского автономного округа - Югры;   
3.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4. Субсидии на софинансирование расходов муниципальных образований по развитию сети спортивных объектов шаговой доступности;
5. Субсидии на развитие материально-технической базы муниципальных учреждений спорта за счет бюджетных кредитов на реализацию инфраструктурных проектов;         
6. Государственная поддержка организаций, входящих в систему спортивной подготовки.                                                                                                                                                                                                                                                                                                                                                                                                                                                                                                                                                                                                               </t>
    </r>
  </si>
  <si>
    <r>
      <t xml:space="preserve">Государственная программа "Развитие государственной гражданской и муниципальной службы"
</t>
    </r>
    <r>
      <rPr>
        <sz val="16"/>
        <rFont val="Times New Roman"/>
        <family val="1"/>
        <charset val="204"/>
      </rPr>
      <t>(Осуществление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 и бюджета Ханты-Мансийского автономного округа - Югры)</t>
    </r>
  </si>
  <si>
    <r>
      <t xml:space="preserve">Государственная программа "Профилактика правонарушений и обеспечение отдельных прав граждан"
</t>
    </r>
    <r>
      <rPr>
        <sz val="16"/>
        <rFont val="Times New Roman"/>
        <family val="1"/>
        <charset val="204"/>
      </rPr>
      <t xml:space="preserve">1. Субвенция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2. 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3.Субсидии на создание условий для деятельности народных дружин.
                                                                                                                                                                                                                                                                                             </t>
    </r>
  </si>
  <si>
    <r>
      <t xml:space="preserve">Государственная программа "Развитие гражданского общества"
</t>
    </r>
    <r>
      <rPr>
        <sz val="16"/>
        <rFont val="Times New Roman"/>
        <family val="1"/>
        <charset val="204"/>
      </rPr>
      <t xml:space="preserve">1. Субсидии на реализацию инициативных проектов, отобранных по результатам конкурса;
2. Субсидии на организацию деятельности молодежных трудовых отрядов.
</t>
    </r>
  </si>
  <si>
    <r>
      <rPr>
        <b/>
        <sz val="16"/>
        <rFont val="Times New Roman"/>
        <family val="1"/>
        <charset val="204"/>
      </rPr>
      <t xml:space="preserve">Государственная программа "Развитие образования"
</t>
    </r>
    <r>
      <rPr>
        <sz val="16"/>
        <rFont val="Times New Roman"/>
        <family val="1"/>
        <charset val="204"/>
      </rPr>
      <t>1.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создание новых мест в муниципальных общеобразовательных организациях;</t>
    </r>
    <r>
      <rPr>
        <sz val="16"/>
        <color rgb="FFFF0000"/>
        <rFont val="Times New Roman"/>
        <family val="1"/>
        <charset val="204"/>
      </rPr>
      <t xml:space="preserve">
</t>
    </r>
    <r>
      <rPr>
        <sz val="16"/>
        <rFont val="Times New Roman"/>
        <family val="1"/>
        <charset val="204"/>
      </rPr>
      <t>9.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10.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r>
    <r>
      <rPr>
        <sz val="16"/>
        <color rgb="FFFF0000"/>
        <rFont val="Times New Roman"/>
        <family val="1"/>
        <charset val="204"/>
      </rPr>
      <t xml:space="preserve">
</t>
    </r>
    <r>
      <rPr>
        <sz val="16"/>
        <rFont val="Times New Roman"/>
        <family val="1"/>
        <charset val="204"/>
      </rPr>
      <t>11. Создание новых мест в общеобразовательных организациях в связи с ростом числа обучающихся, вызванным демографическим фактором;</t>
    </r>
    <r>
      <rPr>
        <sz val="16"/>
        <color rgb="FFFF0000"/>
        <rFont val="Times New Roman"/>
        <family val="1"/>
        <charset val="204"/>
      </rPr>
      <t xml:space="preserve">
</t>
    </r>
    <r>
      <rPr>
        <sz val="16"/>
        <rFont val="Times New Roman"/>
        <family val="1"/>
        <charset val="204"/>
      </rPr>
      <t>12.Проведение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r>
  </si>
  <si>
    <r>
      <t>Государственная программа "Развитие агропромышленного комплекса"
(</t>
    </r>
    <r>
      <rPr>
        <sz val="16"/>
        <rFont val="Times New Roman"/>
        <family val="1"/>
        <charset val="204"/>
      </rPr>
      <t>1. Субвенции на развитие рыбохозяйственного комплекса;
2. Субвенции на организацию мероприятий при осуществлении деятельности по обращению с животными без владельцев;
3. Субвенции на поддержку и развитие малых форм хозяйствования</t>
    </r>
  </si>
  <si>
    <t>Остаток средств на 01.01.2024</t>
  </si>
  <si>
    <r>
      <t>Государственная программа "Развитие жилищной сферы"
(</t>
    </r>
    <r>
      <rPr>
        <sz val="16"/>
        <rFont val="Times New Roman"/>
        <family val="1"/>
        <charset val="204"/>
      </rPr>
      <t>1. Осуществление полномочий по обеспечению жильем отдельных категорий граждан, установленных Федеральным законом от 12 января 1995 года № 5-ФЗ «О ветеранах»;
2. Субвенции на реализацию полномочий, указанных в пунктах 3.1, 3.2 статьи 2 Закона Ханты – 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3. Субсидии на реализацию полномочий в области строительства и жилищных отношений;
4.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5. Реализация мероприятий по обеспечению жильем молодых семей;
6. Переселение граждан из не предназначенных для проживания строений, созданных в период промышленного освоения Сибири и Дальнего Востока;
7. Субсидии на 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
8. Субсидии на обеспечение устойчивого сокращения непригодного для проживания жилищного фонда за счет средств бюджета Ханты-Мансийского автономного округа-Югры</t>
    </r>
  </si>
  <si>
    <r>
      <t>Государственная программа "Развитие жилищно-коммунального комплекса и энергетики"
(</t>
    </r>
    <r>
      <rPr>
        <sz val="16"/>
        <rFont val="Times New Roman"/>
        <family val="1"/>
        <charset val="204"/>
      </rPr>
      <t>1. 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 
2. Субсидии на реконструкцию, расширение, модернизацию, строительство коммунальных объектов за счет бюджетных кредитов на реализацию инфраструктурных проектов (Научно-технологический центр в городе Сургуте);
3. Субсидии на обеспечение мероприятий по модернизации систем коммунальной инфраструктуры за счет средств бюджета Ханты-Мансийского автономного округа - Югры);
4. Субсидии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r>
  </si>
  <si>
    <r>
      <t xml:space="preserve">Государственная программа "Экологическая безопасность"
</t>
    </r>
    <r>
      <rPr>
        <sz val="16"/>
        <rFont val="Times New Roman"/>
        <family val="1"/>
        <charset val="204"/>
      </rPr>
      <t>1. Субсидии на создание берегоукрепительных сооружений за счет бюджетных кредитов на реализацию инфраструктурных проектов (Научно-технологический центр в городе Сургуте);
2. Субвенции на осуществление отдельных государственных полномочий Ханты-Мансийского автономного округа - Югры в сфере обращения с твердыми коммунальными отходами.</t>
    </r>
  </si>
  <si>
    <r>
      <t xml:space="preserve">Государственная программа "Современная транспортная система"
</t>
    </r>
    <r>
      <rPr>
        <sz val="16"/>
        <rFont val="Times New Roman"/>
        <family val="1"/>
        <charset val="204"/>
      </rPr>
      <t xml:space="preserve">1. Иные межбюджетные трансферты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2. Субсидии на выполнение дорожных работ в соответствии с программой дорожной деятельности;
3. Субсидии на строительство (реконструкцию), капитальный ремонт и ремонт автомобильных дорог общего пользования местного значения за счет бюджетных кредитов на реализацию инфраструктурных проектов (Научно-технологический центр в городе Сургуте)
</t>
    </r>
  </si>
  <si>
    <r>
      <t xml:space="preserve">Государственная программа "Современное здравоохранение"
</t>
    </r>
    <r>
      <rPr>
        <sz val="16"/>
        <rFont val="Times New Roman"/>
        <family val="1"/>
        <charset val="204"/>
      </rPr>
      <t>1. Субвенции на организацию осуществления мероприятий по проведению дезинсекции и дератизации в Ханты-Мансийском автономном округе - Югре</t>
    </r>
  </si>
  <si>
    <r>
      <t xml:space="preserve">Государственная программа "Пространственное развитие и формирование комфортной городской среды"
</t>
    </r>
    <r>
      <rPr>
        <sz val="16"/>
        <rFont val="Times New Roman"/>
        <family val="1"/>
        <charset val="204"/>
      </rPr>
      <t>1. Субсидии на реализацию полномочий в области градостроительной деятельности;
2. Реализация программ формирования современной городской среды</t>
    </r>
  </si>
  <si>
    <r>
      <t xml:space="preserve">Государственная программа "Управление государственным имуществом"
</t>
    </r>
    <r>
      <rPr>
        <sz val="16"/>
        <rFont val="Times New Roman"/>
        <family val="1"/>
        <charset val="204"/>
      </rPr>
      <t xml:space="preserve">1. Субсидии на выполнение комплексных кадастровых работ
</t>
    </r>
  </si>
  <si>
    <r>
      <rPr>
        <sz val="16"/>
        <rFont val="Times New Roman"/>
        <family val="1"/>
        <charset val="204"/>
      </rPr>
      <t>ДИЗО: В рамках реализации программы в 2023 году предусмотрено  предоставление субвенции по государственной программе Ханты-Мансийского автономного округа – Югры «Развитие агропромышленного комплекса». на поддержку и развитие малых форм хозяйствования, на развитие рыбохозяйственного комплекса.
По состоянию на 31.12.2023 исполнение составило в сумме 15 615,3 тыс.руб., в том числе:                                                                              - по мероприятию "Реализация мероприятий  по развитию рыбохозяйственного комплекса, рыболовства  и производства рыбной продукции"  предоставлена субсидия КФХ Решетникова А.В.  за объем реализованной рыбной продукции за период с декабря 2022 года по ноябрь 2023 года в сумме 14 030,3 тыс. руб. .                                                                                                                                                                                                                                                                                                                                                                                                - по мероприятию "Поддержка и развитие малых форм хозяйствования"  предоставлена субсидия КФХ Решетникова А.В. в целях возмещения затрат за приобретенное транспортное средство в сумме 1 585 тыс. руб.</t>
    </r>
    <r>
      <rPr>
        <sz val="16"/>
        <color rgb="FFFF0000"/>
        <rFont val="Times New Roman"/>
        <family val="1"/>
        <charset val="204"/>
      </rPr>
      <t xml:space="preserve">
</t>
    </r>
    <r>
      <rPr>
        <sz val="16"/>
        <rFont val="Times New Roman"/>
        <family val="1"/>
        <charset val="204"/>
      </rPr>
      <t xml:space="preserve">Остаток средств в размере 15 тыс.руб. сложился по факту предоставленных субсидий.                  </t>
    </r>
    <r>
      <rPr>
        <sz val="16"/>
        <color rgb="FFFF0000"/>
        <rFont val="Times New Roman"/>
        <family val="1"/>
        <charset val="204"/>
      </rPr>
      <t xml:space="preserve">                                                                                                                                                                                                                                                                                                                                        
</t>
    </r>
    <r>
      <rPr>
        <sz val="16"/>
        <rFont val="Times New Roman"/>
        <family val="1"/>
        <charset val="204"/>
      </rPr>
      <t xml:space="preserve">                                                                                                                                                                 
ДГХ: В рамках реализации мероприятий программы заключены муниципальные контракты  на выполнение работ по осуществлению деятельности по обращению  с животными без владельцев на сумму 46 396,15 тыс.руб., из них в рамках государственной программы 3 406,4 тыс.руб. На отчетную дату за счет средств окружного бюджета оплачены работы по отлову и содержанию животных без владельцев на сумму 3 406,4 тыс.руб., отловлено 39 животных без владельцев.</t>
    </r>
    <r>
      <rPr>
        <sz val="16"/>
        <color rgb="FFFF0000"/>
        <rFont val="Times New Roman"/>
        <family val="1"/>
        <charset val="204"/>
      </rPr>
      <t xml:space="preserve">
</t>
    </r>
    <r>
      <rPr>
        <sz val="16"/>
        <rFont val="Times New Roman"/>
        <family val="1"/>
        <charset val="204"/>
      </rPr>
      <t xml:space="preserve">АГ: В рамках переданных полномочий осуществлялась деятельность по организации мероприятий при осуществлении деятельности по обращению с животными без владельцев. Произведена выплата заработной платы работникам органа местного самоуправления, перечислены начисления на выплаты по оплате труда. </t>
    </r>
  </si>
  <si>
    <r>
      <rPr>
        <sz val="16"/>
        <rFont val="Times New Roman"/>
        <family val="1"/>
        <charset val="204"/>
      </rPr>
      <t>ДГХ: в рамках подпрограммы "Развитие первичной медико-санитарной помощи " оказаны услуги по:
- по акарицидной обработке территорий (1,2,3 этапы)- 444,7 га (100%);
- по ларвицидной обработке (1,2 этапы) - 326,06 га (95,7%). Работы не выполнены на одном объекте в связи с пересыханием воды на объекте «Озеро в коммунальном квартале № 45»;
- по барьерной дератизации (1,2 этапы) - 232,30 га (100%).
Контроль осуществлен в полном объеме. 
Остаток средств в размере 0,38 тыс.руб. -  экономия по фактическим расходам на организацию осуществления мероприятий по проведению дезинсекции и дератизации.
АГ: Расходы на оплату труда, перечисление начислений на  выплаты по оплате труда в рамках переданных государственных полномочий Ханты-Мансийского автономного округа - Югры по организации осуществления мероприятий по проведению дезинсекции и дератизации в сумме 39,65 тыс.руб. произведены в полном объеме.</t>
    </r>
    <r>
      <rPr>
        <sz val="16"/>
        <color rgb="FFFF0000"/>
        <rFont val="Times New Roman"/>
        <family val="1"/>
        <charset val="204"/>
      </rPr>
      <t xml:space="preserve">
</t>
    </r>
  </si>
  <si>
    <r>
      <rPr>
        <sz val="16"/>
        <rFont val="Times New Roman"/>
        <family val="1"/>
        <charset val="204"/>
      </rPr>
      <t xml:space="preserve">В рамках реализации подпрограммы "Градостроительное обеспечение и комплексное развитие территорий" предусмотрены средства на выполнение работ по комплексному проекту корректировки документов территориального планирования градостроительного зонирования в целях повышения эффективности управления развитием территории муниципального образования городской округ Сургут. Заключен муниципальный контракт №8/2023 от 30.05.2023 с ООО "НИИПГ" на сумму 58 900,00 тыс.руб. со сроком выполнения работ 01.06.2024 года. Работы, предусмотренные на 2023 год выполнены в полном объеме. </t>
    </r>
    <r>
      <rPr>
        <sz val="16"/>
        <color rgb="FFFF0000"/>
        <rFont val="Times New Roman"/>
        <family val="1"/>
        <charset val="204"/>
      </rPr>
      <t xml:space="preserve">
</t>
    </r>
    <r>
      <rPr>
        <sz val="16"/>
        <rFont val="Times New Roman"/>
        <family val="1"/>
        <charset val="204"/>
      </rPr>
      <t>В рамках подпрограммы "Благоустройство общественных территорий" предусмотрено:</t>
    </r>
    <r>
      <rPr>
        <sz val="16"/>
        <color rgb="FFFF0000"/>
        <rFont val="Times New Roman"/>
        <family val="1"/>
        <charset val="204"/>
      </rPr>
      <t xml:space="preserve">
</t>
    </r>
    <r>
      <rPr>
        <sz val="16"/>
        <rFont val="Times New Roman"/>
        <family val="1"/>
        <charset val="204"/>
      </rPr>
      <t>1. Экопарк "За Саймой"  (Спортивная площадка №1). Заключен муниципальный контракт с ООО "ЭКОПРОМ-86" №51/2022 от 07.11.2022. Готовность объекта - 100%.</t>
    </r>
    <r>
      <rPr>
        <sz val="16"/>
        <color rgb="FFFF0000"/>
        <rFont val="Times New Roman"/>
        <family val="1"/>
        <charset val="204"/>
      </rPr>
      <t xml:space="preserve">
</t>
    </r>
    <r>
      <rPr>
        <sz val="16"/>
        <rFont val="Times New Roman"/>
        <family val="1"/>
        <charset val="204"/>
      </rPr>
      <t>2. Сквер, прилегающий к территории МКУ "Дворец торжеств". (Фотозона с дорожно-тропиночной сетью). Заключен муниципальный контракт с ООО «Строительные технологии» от 21.03.2022 № 4/2022. Готовность объекта - 100 %.</t>
    </r>
    <r>
      <rPr>
        <sz val="16"/>
        <color rgb="FFFF0000"/>
        <rFont val="Times New Roman"/>
        <family val="1"/>
        <charset val="204"/>
      </rPr>
      <t xml:space="preserve">
</t>
    </r>
    <r>
      <rPr>
        <sz val="16"/>
        <rFont val="Times New Roman"/>
        <family val="1"/>
        <charset val="204"/>
      </rPr>
      <t>3. Парковая зона в мкр-не 20А. (Площадка для выгула собак с дорожно-тропиночной сетью (1 этап)). Заключен муниципальный контракт с ИП КривченковА.А. №58/2022 от 09.01.2023. Работы выполнены. Готовность объекта - 100 %.</t>
    </r>
    <r>
      <rPr>
        <sz val="16"/>
        <color rgb="FFFF0000"/>
        <rFont val="Times New Roman"/>
        <family val="1"/>
        <charset val="204"/>
      </rPr>
      <t xml:space="preserve"> 
</t>
    </r>
    <r>
      <rPr>
        <sz val="16"/>
        <rFont val="Times New Roman"/>
        <family val="1"/>
        <charset val="204"/>
      </rPr>
      <t>4. Благоустройство сквера на пересечении бульвара Свободы и проспекта Ленина в г. Сургуте (Устройство тротуаров). Заключен муниципальный контракт с ООО «Строительное управление» №59/2022 от 10.01.2023, срок выполнения работ: 1 этап - 01.06.2023 - 30.09.2023; 2 этап - 01.06.2024 - 30.09.2024. Подписано соглашение о расторжении муниципального контракта 21.11.2023. Остаток средств в размере 12,46 тыс.руб. - экономия по фактическим расходам на устройство тротуаров. Заключен муниципальный контракт с ПАО «РОСТЕЛЕКОМ» от 14.12.2023 №28/2023 на поставку камеры видеонаблюдения, сумма по контракту 543,48 тыс.руб. Осуществлена поставка камеры видеонаблюдения.</t>
    </r>
  </si>
  <si>
    <r>
      <rPr>
        <sz val="16"/>
        <rFont val="Times New Roman"/>
        <family val="1"/>
        <charset val="204"/>
      </rPr>
      <t xml:space="preserve">ДО: В соответствии с письмом КУ ХМАО-Югры "Сургутский центр занятости населения" 1 образовательное учреждение, подведомственное департаменту образования, участвует в реализации мероприятий  "Содействие занятости молодежи".      
Между КУ ХМАО-Югры «Сургутский центр занятости населения» и подведомственным образовательным учреждением заключен договор, в соответствии с которым временно трудоустроено 2 человека.   </t>
    </r>
    <r>
      <rPr>
        <sz val="16"/>
        <color rgb="FFFF0000"/>
        <rFont val="Times New Roman"/>
        <family val="1"/>
        <charset val="204"/>
      </rPr>
      <t xml:space="preserve">
</t>
    </r>
    <r>
      <rPr>
        <sz val="16"/>
        <rFont val="Times New Roman"/>
        <family val="1"/>
        <charset val="204"/>
      </rPr>
      <t xml:space="preserve">- 1,77 тыс.руб.  - экономия, сложилась в связи с уменьшением объема компенсации по оплате труда (с учетом страховых взносов)  по причине уменьшения количества отработанных работником дней.
</t>
    </r>
    <r>
      <rPr>
        <sz val="16"/>
        <color rgb="FFFF0000"/>
        <rFont val="Times New Roman"/>
        <family val="1"/>
        <charset val="204"/>
      </rPr>
      <t xml:space="preserve">
</t>
    </r>
    <r>
      <rPr>
        <sz val="16"/>
        <rFont val="Times New Roman"/>
        <family val="1"/>
        <charset val="204"/>
      </rPr>
      <t>АГ: В рамках переданных полномочий осуществляется деятельность в сфере трудовых отношений и государственного управления охраной труда. Производится выплата заработной платы работникам органа местного самоуправления, перечисление начислений на выплаты по оплате труда. Оплата услуг по содержанию имущества, поставке основных средств и материальных запасов производится по факту поставки товаров, оказания услуг,  в соответствии с условиями заключенных договоров, муниципальных контрактов.  
     Остаток средств в объеме 39,08 тыс.рублей сложился в основном в связи с экономией по социальным пособиям и компенсациям персоналу в денежной форме.</t>
    </r>
    <r>
      <rPr>
        <sz val="16"/>
        <color rgb="FFFF0000"/>
        <rFont val="Times New Roman"/>
        <family val="1"/>
        <charset val="204"/>
      </rPr>
      <t xml:space="preserve">
</t>
    </r>
    <r>
      <rPr>
        <sz val="16"/>
        <rFont val="Times New Roman"/>
        <family val="1"/>
        <charset val="204"/>
      </rPr>
      <t>АГ (ДК): В соответствии с письмом КУ ХМАО-Югры "Сургутский центр занятости населения" в реализации мероприятий содействие занятости молодежи и содействие улучшению положения на рынке труда не занятых трудовой деятельностью и безработных граждан участвует 1 учреждение, курируемое департаментом культуры и молодежной политики Администрации города (МАУ ПРСМ "Наше время").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По состоянию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(трудоустроены 1757 чел.). 
       Остаток средств в сумме 0,10 тыс. руб. сложился по факту заключенных договоров на трудоустройство несовершеннолетних граждан.</t>
    </r>
    <r>
      <rPr>
        <sz val="16"/>
        <color rgb="FFFF0000"/>
        <rFont val="Times New Roman"/>
        <family val="1"/>
        <charset val="204"/>
      </rPr>
      <t xml:space="preserve">
</t>
    </r>
  </si>
  <si>
    <t xml:space="preserve">АГ: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от 12.01.2023 № МСПI4 2023 - 11, № МСПI5 2023-11. 
       В целях реализации национального проекта ''Малое и среднее предпринимательство и поддержка индивидуальной предпринимательской инициативы'' осуществлялась: 
      - в рамках регионального проекта "Акселерация субъектов малого и среднего предпринимательства" финансовая поддержка субъектов малого и среднего предпринимательства, осуществляющих социально значимые (приоритетные) виды деятельности в виде возмещения части затрат;
      - в рамках регионального проекта "Создание условий для легкого старта и комфортного ведения бизнеса" финансовая поддержка субъектов малого и среднего предпринимательства, впервые зарегистрированным и действующим менее 1 года, осуществляющих социально значимые (приоритетные) виды деятельности, в виде возмещения части затрат. 
       По состоянию на отчетную дату субсидии субъектам малого и среднего предпринимательства предоставлены 98 получателям. </t>
  </si>
  <si>
    <t>АГ: 1. В рамках переданных государственных полномочий осуществлялась деятельность административных комиссий.  За счет окружного бюджета  произведена выплата заработной платы работникам органа местного самоуправления, перечислены начисления на выплаты по оплате труда.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Остаток средств в объеме 2,98 тыс.рублей сложился в основном по оплате коммунальных услуг и приобретению основных средств по факту оказания услуг и поставки товаров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осуществлены расходы на поставку канцелярских товаров и за услуги СМИ по печати списков. 
       3. В рамках реализации государственной программы заключено соглашение между Департаментом региональной безопасности ХМАО-Югры  и Администрацией города от 25.01.2023 № ДРБ-29-02 о предоставлении субсидии в 2023 году на создание условий для деятельности народных дружин. 
      По состоянию на отчетную дату заключены договоры на оказание услуг по страхованию народных дружинников, произведено материальное стимулирование народных дружинников за 2023 год.</t>
  </si>
  <si>
    <r>
      <rPr>
        <b/>
        <sz val="16"/>
        <rFont val="Times New Roman"/>
        <family val="1"/>
        <charset val="204"/>
      </rPr>
      <t>ДАиГ:</t>
    </r>
    <r>
      <rPr>
        <sz val="16"/>
        <rFont val="Times New Roman"/>
        <family val="1"/>
        <charset val="204"/>
      </rPr>
      <t xml:space="preserve">
На 2023 год предусмотрены средства на выполнение комплексных кадастровых работ на территории муниципального образования городской округ Сургут. Заключены муниципальные контракты на выполнение:
 1.комплексных кадастровых работ в отношении кадастрового квартала 86:10:0101229 (микрорайон ПИКС). Муниципальный контракт №4/2023 от 17.04.2023 с ООО "Центр межевания и кадастра". Срок выполнения работ - 01.09.2023. Подрядчиком нарушены сроки выполнения работ, ведется претензионная работа. 
2. комплексных кадастровых работ в отношении кадастрового квартала 86:10:0101066 (микрорайон 24). Муниципальный контракт №5/2023 от 18.04.2023 с ООО "ГеоПроектКадастр". Срок выполнения работ - 01.09.2023г. Подрядчиком нарушены сроки выполнения работ, ведется претензионная работа. </t>
    </r>
  </si>
  <si>
    <t xml:space="preserve">ДО:  Соглашения между Департаментом образования и науки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по причине поступления обращений концессионера на предоставление инвестиционного платежа и возмещения процентов в рамках реализации концессионного соглашения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в объеме менее запланированного.
АГ(ДК): Численность детей, посетивших лагерь дневного пребывания за период весенних и летних каникул- 770 чел, при плане 770 чел. По условиям заключенного контракта была осуществлена 100% предоплата. Остаток средств в сумме 5,32 тыс. руб. сложился в связи с заболеванием учащихся в период проведения лагеря.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Получено положительное заключение проверки достоверности сметной стоимости от 10.11.2023 №86-1-1-2-068022.  Строительная готовность объекта - 8%. Забито 1477 свай (100% из общего числа), выполнена срубка свай в количестве 1477 шт., внутренний дренаж котлована сделан, устройство основания из щебня; проложены временные инженерные сети (водовод, электричество, интернет), установлены временные здания и сооружения, подбетонка в объеме  54%, гидроизоляция 32%. Произведена оплата капитального гранта.  Остаток средств в размере 0,38 тыс.руб. - экономия по фактическим расходам на оплату капитального гранта в соответствии с обращением концессионера.                                         </t>
  </si>
  <si>
    <t xml:space="preserve">ДИиЗО: 
В рамках реализации программы предусмотрено:
1. по мероприятию "Обеспечение устойчивого сокращения непригодного для проживания жилищного фонда" предоставление выплат 12 семьям за изымаемое для муниципальных нужд недвижимое имущество и принятии в муниципальную собственность недвижимого имущества. По состоянию на 31.12.2023  произведена выплата собственникам за изымаемые жилые помещения (по 12 изданным постановлениям Администрации города) на сумму 57 614,80 тыс. рублей. Остаток средств в размере 0,19 тыс.руб. сложился по факту предоставленных выплат.
2. по мероприятию "Предоставление субсидий для реализации полномочий в области строительства и жилищных отношений":  
- выплата выкупной цены за изымаемые жилые помещения собственникам жилых помещений по состоянию на 31.12.2023 произведена на сумму 837 153,72 тыс. руб. по 173 изданным постановлениям Администрации города;
-  по переселению граждан из аварийного жилищного фонда, признанного таковым после 1 января 2017 года, на 31.12.2023 заключено 318 муниципальных контрактов на общую сумму 1 453 876,66 тыс. руб., из них 154 635,12 тыс. руб. приобретены на средства 2024 года. Оплата произведена по 289 контракту в размере 1 299 241,54 тыс. руб., по 29 контрактам оплата будет произведена в 2024 году. Остаток средств в размере 384,56 тыс. руб. сложился по факту заключенных контрактов.
- по освобождению земельных участков заключены 39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По состоянию на 31.12.2023 снесено 39 домов на сумму 41 935,40 тыс. руб.
Остаток средств в размере 507,97 тыс. руб. сложился:
 - 166,86 тыс. руб. -  в связи с экономией по результатам проведения закупочных процедур;
  - 341,11 тыс. руб.  - в связи с уточнением перечня домов, подлежащих выводу из эксплуатации с последующим демонтажем строительных конструкций, в связи с переселением из них граждан из-за отсутствия схемы из графической части проекта планировки территории с земельными участками, планируемыми для жилищного строительства и на которых выполнен снос зданий. 
 -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заключены 7 муниципальных контрактов  по 10 адресам на общую сумму 10 358,96 тыс. руб.. По состоянию на 31.12.2023 работы выполнены по 6 муниципальным контрактам по 9 адресам на сумму 8 586,53 тыс. руб., 
Остаток средств в размере 1 806,73 тыс. руб. сложился;
 - 1 417,47 тыс. руб. -  в связи с расторжением муниципального контракта № 303 от 07.11.2023   без исполнения в одностороннем порядке по причине невыполнения работ подрядчиком в установленные сроки;
 - 221,82 тыс. руб.  -  в связи с уменьшением  фактического объёма работ по 4 муниципальным контрактам;  
 - 167,44 тыс. руб. - в связи с экономией от проведения закупочных процедур. 
3.по мероприятию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по состоянию на 01.01.2023 в списке граждан, имеющих право на получение мер социальной поддержки по обеспечению жильем в соответствии с Федеральными законами "О ветеранах" и "О социальной защите инвалидов в Российской Федерации", нуждающихся в улучшении жилищных условий, вставших на учет до 1 января 2005 г., а также вставших на учет ветеранов и инвалидов Великой Отечественной войны, членов семей погибших (умерших) инвалидов и участников Великой Отечественной войны состоит 225 человек, в том числе 165 граждан - ветераны боевых действий; 60 граждан - инвалиды. 
По состоянию на 31.12.2023 в список получателей субсидии включено 26 ветеранов боевых действий, из них:                                                                                                                                                  - 15 льготополучателям перечислена субсидия; 
- 4 льготополучателям отказано в предоставлении субсидии по причине отсутствия нуждаемости в улучшении жилищных условий;                                                                                                                                                                               
- 7 льготополучателей отказались от получения субсидии в текущем году.    
Остаток средств в размере 308,92 тыс.руб. сложился по факту предоставленных субсидий.
По состоянию на 31.12.2023 включены в список получателей 5 инвалидов, из них:                                                                                                                                                       
- 2 льготополучателям  перечислена субсидия;                                                                                                                             
- 2 льготополучателей отказались от получения субсидии 2023 году;                                                                                            
 - 1 льготополучателю отказано в предоставлении субсидии.           
Остаток средств в размере 270,57 тыс.руб. сложился по факту предоставленных субсидий.
4. по мероприятию "Обеспечение жильем молодых семей государственной программы Российской Федерации "  в 2023 году запланировано предоставление социальных выплат 4 молодым семьям. По состоянию на 31.12.2023 социальные выплаты предоставлены в полном объеме.
5. по мероприятию "Переселение граждан из жилых помещений, не отвечающих требованиям в связи с превышением предельно допустимой концентрации фенола и формальдегида" запланировано предоставление социальной выплаты 4 семьям.  По состоянию на 31.12.2023 социальная выплата предоставлена  4 семьям, мероприятие исполнено в полном объеме. Остаток средств в размере 0,38 тыс.руб. сложился по факту предоставленных выплат.
ДАиГ:
Предусмотрены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Готовность объекта 100%. Остаток средств в размере 16 452,64 тыс.руб. - экономия по факту выполненных работ.
АГ:
В 2023 году  из средств окружного бюджета приобретены бумага и бумажные изделия.
</t>
  </si>
  <si>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«Тепломагистраль №4 от 4 ТК - 42 до 4ТК - 42А, вдоль ул. Нефтяников. Участок от Н.О. №3 до 4ТК42Б», протяженность участка - 0,14132 км, на сумму 3 893,33 тыс.руб.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выполнены работы:
1) по реконструкции уличных водопроводных сетей следующих объекта "Водопроводные сети по ул. Дзержинского 7/3 до ЦТП-36, 8 мкр.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приборов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Остаток средств в размере 0,1 тыс.руб. - экономия по факту выполненных работ.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Остаток средств в размере 55,06 тыс.руб. - экономия по факту выполненных работ.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Остаток средств в размере 0,05 тыс.руб. - экономия по факту выполненных работ.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Остаток средств в размере 0,01 тыс.руб. - экономия по факту выполненных работ.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Остаток средств в размере 1,03 тыс.руб. - экономия по факту выполненных работ.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</si>
  <si>
    <r>
      <rPr>
        <u/>
        <sz val="16"/>
        <rFont val="Times New Roman"/>
        <family val="1"/>
        <charset val="204"/>
      </rPr>
      <t xml:space="preserve">АГ: </t>
    </r>
    <r>
      <rPr>
        <sz val="16"/>
        <rFont val="Times New Roman"/>
        <family val="1"/>
        <charset val="204"/>
      </rPr>
      <t xml:space="preserve">В рамках реализации  переданного государственного полномочия осуществлялась деятельность  в сфере обращения с твердыми коммунальными отходами.  Произведена выплата заработной платы работникам органа местного самоуправления, перечислены начисления на выплаты по оплате труда, приобретены канцелярские товаров и бумажные изделия.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 xml:space="preserve">предусмотрено строительство объекта "Участок набережной протоки Кривуля в г.Сургуте".  
Заключены муниципальные контракты:
- на выполнение работ по строительству с ООО «ЮВИС». Сумма по контракту 3 740 000,00 тыс.руб. Срок выполнения работ: 14.10.2022-29.11.2024. 
- на строительный контроль с ФБУ «Федеральный центр строительного контроля» на сумму 50 610,25 тыс.руб. 
Строительная готовность объекта - 55 %
Ведутся работы по берегоукреплению, устройству анкерных тяг. Погружено трубо шпунта 1 510 м из 1 736 м проектных, с учетом амфитеатров. 
</t>
    </r>
    <r>
      <rPr>
        <sz val="16"/>
        <color rgb="FFFF0000"/>
        <rFont val="Times New Roman"/>
        <family val="1"/>
        <charset val="204"/>
      </rPr>
      <t xml:space="preserve">
</t>
    </r>
  </si>
  <si>
    <t xml:space="preserve">АГ: В рамках переданных государственных полномочий осуществлялась деятельность  по государственной регистрации актов гражданского состояния.
       Произведена выплата заработной платы работникам органа местного самоуправления, перечислены начисления на выплаты по оплате труда.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Остаток средств в объеме 278,34 тыс.рублей сложился в основном в связи с экономией по выплате социальных пособий и компенсации персоналу в денежной форме и прочих несоциальных выплат персоналу в натуральной форме.     </t>
  </si>
  <si>
    <t xml:space="preserve">АГ(ДК): 1. В рамках реализации подпрограммы "Поддержка творческих инициатив, способствующих самореализации населения" заключены 2 соглашения:                                                                                                                                                                                                                                    1.1. О предоставлении субсидии из бюджета Ханты-Мансийского автономного округа - Югры местному бюджету от 30.01.2023 № 71876000-1-2023-012. Бюджетные ассигнования, запланированные на техническое оснащение детских и кукольных театров, освоены в полном объеме. Осуществлена поставка материальных запасов, оказаны услуги по организации, постановке, изготовлению кукол, декораций для подготовки спектакля "Путешествие Нильса с дикими гусями".                                                                                                                                                                                                                                                                                      1.2. О предоставлении субсидии из бюджета Ханты-Мансийского автономного округа - Югры местному бюджету от 30.01.2023 № 71876000-1-2023-006. Бюджетные ассигнования, запланированные на создание школы креативных индустрий, освоены в полном объеме. Осуществлена поставка комплекса технического и технологического оборудования для оснащения школы креативных индустрий.                                                                                                                                                                                                                                                                                                                                                                                2. В рамках реализации подпрограммы "Модернизация и развитие учреждений и организаций культуры" заключены 2 соглашения:                                                                                                                                                                                                                                                                                                                                                                                                                                                                   2.1. О предоставлении субсидии из бюджета Ханты-Мансийского автономного округа - Югры местному бюджету от 30.01.2023 №71876000-1-2023-013. Бюджетные ассигнования, запланированные на комплектование книжных фондов муниципальных общедоступных библиотек и государственных центральных библиотек субъектов Российской Федерации, освоены в полном объеме. Осуществлена поставка печатных изданий для комплектования книжных фондов.                                                                                                                                                                             
2.2. О предоставлении субсидии местному бюджету из бюджета Ханты-Мансийского автономного округа - Югры от 27.01.2023 №14. Бюджетные ассигнования, запланированные на модернизацию муниципальных общедоступных библиотек автономного округа, освоены в полном объеме. Оказаны услуги на подписку и предоставление периодических изданий, предоставление права использования программного обеспечения и базы данных, информационно-технического сопровождения программных продуктов (сертификатов), работы по гарантийному абонентскому обслуживанию  автоматизированной интегрированной библиотечной системы "МегаПро" для осуществления каталогизации.                                                                                                                                                                                                                                                                                                                                                                                                                                                                                                                                                                                                                                                                                                                                                                                                                                                                                                                                                
3. В рамках реализации регионального проекта "Культурная среда" государственной программы заключено соглашение от 30.01.2023 №71876000-1-2023-011 о предоставлении субсидии из бюджета Ханты-Мансийского автономного округа - Югры местному бюджету. Бюджетные ассигнования, запланированные на приобретение оборудования, музыкальных инструментов, включая их доставку и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освоены в полном объеме.  
АГ: В рамках переданных государственных полномочий осуществлялись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По состоянию на отчетную дату приобретены архивные короба, персональные компьютеры и скоросшиватели.
ДАиГ: запланированы средства на капитальный ремонт следующих объектов: 
1. "Капитальный ремонт фасада и кровли здания МБУК "Сургутский краеведческий музей". Заключен контракт от 21.03.2023 № МК-1-23 c ООО «СТК-1» «Капитальный ремонт фасада и кровли здания муниципального бюджетного учреждения культуры «Сургутский краеведческий музей» на сумму 26 199,97 тыс. рублей. Срок выполнения работ до 31.08.2023 года. Готовность объекта 100%. Также в соответствии с муниципальным контрактом от 23.11.2023 №МК-47-23 с ООО «Нордтехгрупп» выполнен капитальный ремонта сетей вентиляции, цена контракта 2897,0 тыс.рублей. Готовность объекта в части МК-47-23 на отчетную дату 100%. Реконструкция объекта завершена.
 2. "Капитальный ремонт объекта культурного наследия регионального значения МБУК "Сургутский краеведческий музей" Дом Г.С. Клепикова" Заключен муниципальный контракт с ООО «Строительное управление» №МК-3-23 от 10.04.2023 года. Готовность объекта 100%. Реконструкция объекта завершена.
3. "Капитальный ремонт здания МБУК «Сургутский краеведческий музей», Центр патриотического наследия, Тюменская область, город Сургут, ул. Просвещения, 7/1". Заключен муниципальный контракт с ООО «ОПТИМУМ-У» №МК-27-23 от 11.07.2023. Готовность объекта 100%. Реконструкция объекта завершена.
</t>
  </si>
  <si>
    <t>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осуществлена поставка спортивного инвентаря и экипировки, автоматизированного рабочего места, лодки для отделения гребного слалома, помоста для пауэрлифтинга, мячей волейбольных, оказаны услуги по проведению углубленного медицинского обследования.                                                                                                                                                                                                                                                                                                                                                                                                               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оказаны услуги по установке поста охраны.         
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- 01.03.2024г.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31.01.2024 года. 26.04.2023 заключено дополнительное соглашение к концессионному соглашения в части продления промежуточных сроков создания объекта. Начаты подготовительные к СМР работы на земельном участке. Строительная готовность - 3%. Остаток средств в размере 65 672,99 руб.  по объекту "Дворец боевых искусств" и 65 371,61 тыс.руб. по объекту "Спортивный комплекс с универсальным игровым залом" обусловлен заявительным характером выплат капитального гранта концессионеру.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февраль 2024 года.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- 12% Остаток средств в размере 67 166,91 тыс.руб. обусловлен заявительным характером выплаты капитального гранта концессионеру.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- 18%. Завершены работы по бетонированию фундамента, по подключению временного электроснабжения на строительной площадке, ведется монтаж металлоконструкций.  Произведена выплата части капитального гранта. Остаток средств в размере 61 401,77 тыс.руб. обусловлен заявительным характером выплаты капитального гранта концессионеру.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-февраль 2024 года. Остаток средств в размере 154 721,63 тыс.руб. обусловлен заявительным характером выплаты капитального гранта концессионеру.</t>
  </si>
  <si>
    <t xml:space="preserve">ДГХ: 
В рамках реализации национального проекта "Безопасные и качественные автомобильные дороги":
1. в рамках подпрограммы "Дорожное хозяйство" выполнен ремонт общей протяженностью 2,546 км. в т.ч.:
1) ремонт автомобильных дорог общего пользования местного значения в отношении следующих объектов:
- улица Бажова – 0,740 км., заключен муниципальный контракт от 06.09.2022 № 45-ГХ с АО "АВТОДОРСТРОЙ", срок выполнения работ по контракту - 15.12.2023. Готовность объекта - 100%. Работы на объекте завершены.
- Автомобильная дорога по проспекту Комсомольский (от ул. Югорской до ул. Щепеткина) - 0,674 км, заключен муниципальный контракт от 06.09.2022 № 46-ГХ с АО "АВТОДОРСТРОЙ". Готовность объекта - 100%. Работы на объекте завершены.
2) капитальный ремонт улица Привокзальная –  общая протяженность - 1,732 км, из них в 2023 году - 1,132 км.
Заключен муниципальный контракт от 30.05.2022 № 16-ГХ с ООО СК "ЮВ и С". В настоящее время ведется приемка работ и подготовка исполнительной документации.
По итогам ремонтной кампании 2023 года достигнуто плановое значение показателя "Доля дорожной сети городской агломерации, соответствующая нормативным требованиям, %" - 84,0%.
2. в рамках подпрограммы "Безопасность дорожного движения" выполнены:
1) модернизация начального уровня системы метеомониторинга, в части установки и подключения 1 (одного) комплекса метеорологического контроля, подключение 2 (двух) существующих комплектов метеомониторинга, создание и интеграция Подсистемы метеомониторинга в существующую ИТС;
2) создание Подсистемы Детектирования ДТП и ЧС;
3) модернизация интеграционной платформы;
4) модернизация Подсистемы светофорного управления.
Работы выполнены на сумму 52 266,3 тыс.руб. (проведена модернизация существующей ПО "Умный транспорт", модернизация интеграционной платформы ИТС (поставка ПО), модернизация существующей подсистемы видеонаблюдения, модернизация ПО Vocord, расширение функционала существующей Подсистемы параметров транспортного потока в части поставки ПО "Фактор-Мониторинг", интеграция с существующей интеграционной платформой RITM3, модернизация существующей подсистемы видеонаблюдения в части  дооборудования светофорных объектов видеокамерами, внесена новая маршрутная сеть в базу данных, разработан баннер, макеты для главной страницы портала по новой маршрутной сети, проведена модернизация начального уровня системы метеомониторинга, проведены пуско-наладочные работы и испытания, обучен персонал).
ДАиГ: осуществляется строительство объекта "Магистральная дорога на участках: ул. 16 «ЮР» от ул. 3 «ЮР» до примыкания к ул. Никольская; ул. 3 «ЮР» от ул. 16 «ЮР» до ул. 18 «ЮР»; ул. 18 «ЮР» от 3 «ЮР» до примыкания к ул. Энгельса в г. Сургуте". Заключен муниципальный контракт на выполнение работ по строительству с ООО «ЮВИС» №32/2022 от 08.09.2022 на сумму 1 416 148,91 тыс.руб. Срок выполнения работ: 19.09.2022-31.05.2024. Заключен контракт с ФБУ «Федеральный центр строительного контроля» на выполнение работ по проведению строительного контроля на сумму 23 802,27 тыс.руб. Готовность объекта -29%,  Ведутся работы: проложено 1560 из 1882 проектных п.м. сетей ливневой канализации, 1340 из 2434 п.м. сетей хозбытовой канализации, устройство колодцев, устройство земляного полотна. Остаток средств в размере 0,06 тыс.руб. - экономия по фактическим расходам на строительство объекта.
</t>
  </si>
  <si>
    <r>
      <rPr>
        <b/>
        <sz val="16"/>
        <rFont val="Times New Roman"/>
        <family val="1"/>
        <charset val="204"/>
      </rPr>
      <t xml:space="preserve">АГ (ДК), ДГХ, ДАиГ:
</t>
    </r>
    <r>
      <rPr>
        <sz val="16"/>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6"/>
        <color rgb="FFFF0000"/>
        <rFont val="Times New Roman"/>
        <family val="1"/>
        <charset val="204"/>
      </rPr>
      <t xml:space="preserve"> </t>
    </r>
    <r>
      <rPr>
        <sz val="16"/>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6"/>
        <color rgb="FFFF0000"/>
        <rFont val="Times New Roman"/>
        <family val="1"/>
        <charset val="204"/>
      </rPr>
      <t xml:space="preserve">
</t>
    </r>
    <r>
      <rPr>
        <sz val="16"/>
        <rFont val="Times New Roman"/>
        <family val="1"/>
        <charset val="204"/>
      </rPr>
      <t xml:space="preserve">1.2. Инициативный проект "Создание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6"/>
        <color rgb="FFFF0000"/>
        <rFont val="Times New Roman"/>
        <family val="1"/>
        <charset val="204"/>
      </rPr>
      <t xml:space="preserve">
</t>
    </r>
    <r>
      <rPr>
        <sz val="16"/>
        <rFont val="Times New Roman"/>
        <family val="1"/>
        <charset val="204"/>
      </rPr>
      <t xml:space="preserve">На 01.01.2024:
- приобретены дипломы, свидетельства, рамки, подарочные сертификаты, оказаны услуги по организации конкурса-квеста по этнокультурным арт-объектам; </t>
    </r>
    <r>
      <rPr>
        <sz val="16"/>
        <color rgb="FFFF0000"/>
        <rFont val="Times New Roman"/>
        <family val="1"/>
        <charset val="204"/>
      </rPr>
      <t xml:space="preserve">
</t>
    </r>
    <r>
      <rPr>
        <sz val="16"/>
        <rFont val="Times New Roman"/>
        <family val="1"/>
        <charset val="204"/>
      </rPr>
      <t>- заключен муниципальный контракт на изготовление этнокультурных арт-объектов.Установлены этнокультурные арт-объекты - "Лис", "Ворон", "Шишка", "Северный олень и олененок",  "Облас, хант и щука".  Остаток средств в размере  1 063,87 тыс.руб. (средства округа - 283,49 тыс.руб., средства местного бюджета - 780,38 тыс.руб.) - экономия по итогам проведения закупочных процедур. Остаток средств в размере 121,5 тыс.руб.(средства местного бюджета)  - экономия под факт выполненных работ.</t>
    </r>
    <r>
      <rPr>
        <sz val="16"/>
        <color rgb="FFFF0000"/>
        <rFont val="Times New Roman"/>
        <family val="1"/>
        <charset val="204"/>
      </rPr>
      <t xml:space="preserve">
</t>
    </r>
    <r>
      <rPr>
        <sz val="16"/>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Приобретены мягкая мебель, игровая приставка, звуковое оборудование, проекционное оборудование, компьютеры, оказаны услуги по изготовлению, сборке и установке мебели (МБУ "Вариант").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t>
    </r>
    <r>
      <rPr>
        <sz val="16"/>
        <color rgb="FFFF0000"/>
        <rFont val="Times New Roman"/>
        <family val="1"/>
        <charset val="204"/>
      </rPr>
      <t xml:space="preserve">
</t>
    </r>
    <r>
      <rPr>
        <sz val="16"/>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6"/>
        <color rgb="FFFF0000"/>
        <rFont val="Times New Roman"/>
        <family val="1"/>
        <charset val="204"/>
      </rPr>
      <t xml:space="preserve">
</t>
    </r>
    <r>
      <rPr>
        <sz val="16"/>
        <rFont val="Times New Roman"/>
        <family val="1"/>
        <charset val="204"/>
      </rPr>
      <t>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Строительная готовность -100 %.</t>
    </r>
    <r>
      <rPr>
        <sz val="16"/>
        <color rgb="FFFF0000"/>
        <rFont val="Times New Roman"/>
        <family val="1"/>
        <charset val="204"/>
      </rPr>
      <t xml:space="preserve">
</t>
    </r>
    <r>
      <rPr>
        <sz val="16"/>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6"/>
        <color rgb="FFFF0000"/>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</si>
</sst>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р_._-;\-* #\ ##0.00_р_._-;_-* &quot;-&quot;??_р_._-;_-@_-"/>
    <numFmt numFmtId="165" formatCode="&quot;$&quot;#\ ##0_);\(&quot;$&quot;#\ ##0\)"/>
    <numFmt numFmtId="166" formatCode="&quot;р.&quot;#\ ##0_);\(&quot;р.&quot;#\ ##0\)"/>
    <numFmt numFmtId="167" formatCode="#\ ##0.0"/>
    <numFmt numFmtId="168" formatCode="#\ ##0.00"/>
    <numFmt numFmtId="169" formatCode="#\ ##0"/>
  </numFmts>
  <fonts count="29" x14ac:knownFonts="1">
    <font>
      <sz val="12"/>
      <color theme="1"/>
      <name val="Times New Roman"/>
      <charset val="204"/>
    </font>
    <font>
      <sz val="20"/>
      <color rgb="FFFF0000"/>
      <name val="Times New Roman"/>
      <family val="1"/>
      <charset val="204"/>
    </font>
    <font>
      <i/>
      <sz val="20"/>
      <color rgb="FFFF0000"/>
      <name val="Times New Roman"/>
      <family val="1"/>
      <charset val="204"/>
    </font>
    <font>
      <sz val="20"/>
      <name val="Times New Roman"/>
      <family val="1"/>
      <charset val="204"/>
    </font>
    <font>
      <sz val="16"/>
      <color rgb="FFFF0000"/>
      <name val="Times New Roman"/>
      <family val="1"/>
      <charset val="204"/>
    </font>
    <font>
      <sz val="24"/>
      <name val="Times New Roman"/>
      <family val="1"/>
      <charset val="204"/>
    </font>
    <font>
      <sz val="16"/>
      <name val="Times New Roman"/>
      <family val="1"/>
      <charset val="204"/>
    </font>
    <font>
      <sz val="18"/>
      <name val="Times New Roman"/>
      <family val="1"/>
      <charset val="204"/>
    </font>
    <font>
      <i/>
      <sz val="16"/>
      <name val="Times New Roman"/>
      <family val="1"/>
      <charset val="204"/>
    </font>
    <font>
      <i/>
      <sz val="20"/>
      <name val="Times New Roman"/>
      <family val="1"/>
      <charset val="204"/>
    </font>
    <font>
      <sz val="24"/>
      <color rgb="FFFF0000"/>
      <name val="Times New Roman"/>
      <family val="1"/>
      <charset val="204"/>
    </font>
    <font>
      <sz val="10"/>
      <name val="Arial Cyr"/>
      <charset val="204"/>
    </font>
    <font>
      <sz val="11"/>
      <color theme="1"/>
      <name val="Calibri"/>
      <family val="2"/>
      <charset val="204"/>
      <scheme val="minor"/>
    </font>
    <font>
      <sz val="10"/>
      <name val="Arial"/>
      <family val="2"/>
      <charset val="204"/>
    </font>
    <font>
      <sz val="12"/>
      <color indexed="8"/>
      <name val="Times New Roman"/>
      <family val="1"/>
      <charset val="204"/>
    </font>
    <font>
      <sz val="12"/>
      <color theme="1"/>
      <name val="Times New Roman"/>
      <family val="1"/>
      <charset val="204"/>
    </font>
    <font>
      <sz val="10"/>
      <name val="Helv"/>
      <charset val="204"/>
    </font>
    <font>
      <sz val="11"/>
      <color indexed="8"/>
      <name val="Calibri"/>
      <family val="2"/>
      <charset val="204"/>
    </font>
    <font>
      <b/>
      <sz val="16"/>
      <color rgb="FFFF0000"/>
      <name val="Times New Roman"/>
      <family val="1"/>
      <charset val="204"/>
    </font>
    <font>
      <b/>
      <sz val="20"/>
      <color rgb="FFFF0000"/>
      <name val="Times New Roman"/>
      <family val="1"/>
      <charset val="204"/>
    </font>
    <font>
      <sz val="18"/>
      <color rgb="FFFF0000"/>
      <name val="Times New Roman"/>
      <family val="1"/>
      <charset val="204"/>
    </font>
    <font>
      <i/>
      <sz val="18"/>
      <color rgb="FFFF0000"/>
      <name val="Times New Roman"/>
      <family val="1"/>
      <charset val="204"/>
    </font>
    <font>
      <b/>
      <i/>
      <sz val="20"/>
      <color rgb="FFFF0000"/>
      <name val="Times New Roman"/>
      <family val="1"/>
      <charset val="204"/>
    </font>
    <font>
      <u/>
      <sz val="16"/>
      <name val="Times New Roman"/>
      <family val="1"/>
      <charset val="204"/>
    </font>
    <font>
      <sz val="26"/>
      <color rgb="FFFF0000"/>
      <name val="Times New Roman"/>
      <family val="1"/>
      <charset val="204"/>
    </font>
    <font>
      <b/>
      <sz val="16"/>
      <name val="Times New Roman"/>
      <family val="1"/>
      <charset val="204"/>
    </font>
    <font>
      <sz val="12"/>
      <name val="Times New Roman"/>
      <family val="1"/>
      <charset val="204"/>
    </font>
    <font>
      <b/>
      <sz val="20"/>
      <name val="Times New Roman"/>
      <family val="1"/>
      <charset val="204"/>
    </font>
    <font>
      <b/>
      <i/>
      <sz val="2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s>
  <cellStyleXfs count="51">
    <xf numFmtId="0" fontId="0" fillId="0" borderId="0"/>
    <xf numFmtId="0" fontId="11" fillId="0" borderId="0"/>
    <xf numFmtId="0" fontId="13" fillId="0" borderId="0"/>
    <xf numFmtId="0" fontId="12" fillId="0" borderId="0"/>
    <xf numFmtId="0" fontId="13" fillId="0" borderId="0"/>
    <xf numFmtId="0"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4" fillId="0" borderId="0"/>
    <xf numFmtId="0" fontId="13" fillId="0" borderId="0"/>
    <xf numFmtId="0" fontId="14" fillId="0" borderId="0"/>
    <xf numFmtId="0" fontId="15" fillId="0" borderId="0"/>
    <xf numFmtId="0" fontId="13" fillId="0" borderId="0"/>
    <xf numFmtId="0" fontId="13" fillId="0" borderId="0"/>
    <xf numFmtId="0" fontId="13" fillId="0" borderId="0"/>
    <xf numFmtId="0" fontId="11" fillId="0" borderId="0"/>
    <xf numFmtId="0" fontId="12" fillId="0" borderId="0"/>
    <xf numFmtId="0" fontId="12" fillId="0" borderId="0"/>
    <xf numFmtId="0" fontId="12" fillId="0" borderId="0"/>
    <xf numFmtId="0" fontId="12" fillId="0" borderId="0"/>
    <xf numFmtId="0" fontId="13" fillId="0" borderId="0"/>
    <xf numFmtId="9" fontId="11" fillId="0" borderId="0" applyFont="0" applyFill="0" applyBorder="0" applyAlignment="0" applyProtection="0"/>
    <xf numFmtId="0" fontId="16" fillId="0" borderId="0"/>
    <xf numFmtId="0" fontId="13" fillId="0" borderId="0" applyFont="0" applyFill="0" applyBorder="0" applyAlignment="0" applyProtection="0"/>
    <xf numFmtId="164" fontId="17"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5"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7"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cellStyleXfs>
  <cellXfs count="188">
    <xf numFmtId="0" fontId="0" fillId="0" borderId="0" xfId="0"/>
    <xf numFmtId="0" fontId="1" fillId="0" borderId="0" xfId="0" applyFont="1" applyFill="1" applyBorder="1" applyAlignment="1">
      <alignment vertical="top" wrapText="1"/>
    </xf>
    <xf numFmtId="0" fontId="1" fillId="0" borderId="0" xfId="0" applyFont="1" applyFill="1" applyAlignment="1">
      <alignment horizontal="left" vertical="top" wrapText="1"/>
    </xf>
    <xf numFmtId="0" fontId="2" fillId="0" borderId="0" xfId="0" applyFont="1" applyFill="1" applyAlignment="1">
      <alignment horizontal="left" vertical="top" wrapText="1"/>
    </xf>
    <xf numFmtId="0" fontId="4" fillId="0" borderId="0" xfId="0" applyFont="1" applyFill="1" applyAlignment="1">
      <alignment horizontal="center" vertical="top" wrapText="1"/>
    </xf>
    <xf numFmtId="0" fontId="1" fillId="0" borderId="0" xfId="0" applyFont="1" applyFill="1" applyAlignment="1">
      <alignment horizontal="justify" vertical="top" wrapText="1"/>
    </xf>
    <xf numFmtId="168" fontId="1" fillId="0" borderId="0" xfId="0" applyNumberFormat="1" applyFont="1" applyFill="1" applyAlignment="1">
      <alignment vertical="top" wrapText="1"/>
    </xf>
    <xf numFmtId="2" fontId="1" fillId="0" borderId="0" xfId="0" applyNumberFormat="1" applyFont="1" applyFill="1" applyAlignment="1">
      <alignment vertical="top" wrapText="1"/>
    </xf>
    <xf numFmtId="9" fontId="1" fillId="0" borderId="0" xfId="0" applyNumberFormat="1" applyFont="1" applyFill="1" applyAlignment="1">
      <alignment vertical="top" wrapText="1"/>
    </xf>
    <xf numFmtId="0" fontId="1" fillId="0" borderId="0" xfId="0" applyFont="1" applyFill="1" applyAlignment="1">
      <alignment vertical="top" wrapText="1"/>
    </xf>
    <xf numFmtId="0" fontId="4" fillId="0" borderId="0" xfId="0" applyFont="1" applyFill="1" applyBorder="1" applyAlignment="1">
      <alignment horizontal="center" vertical="top" wrapText="1"/>
    </xf>
    <xf numFmtId="0" fontId="1" fillId="0" borderId="0" xfId="0" applyFont="1" applyFill="1" applyBorder="1" applyAlignment="1">
      <alignment horizontal="justify" vertical="top" wrapText="1"/>
    </xf>
    <xf numFmtId="168" fontId="1" fillId="0" borderId="0" xfId="0" applyNumberFormat="1" applyFont="1" applyFill="1" applyBorder="1" applyAlignment="1">
      <alignment vertical="top" wrapText="1"/>
    </xf>
    <xf numFmtId="2" fontId="1" fillId="0" borderId="0" xfId="0" applyNumberFormat="1" applyFont="1" applyFill="1" applyBorder="1" applyAlignment="1">
      <alignment vertical="top" wrapText="1"/>
    </xf>
    <xf numFmtId="9" fontId="1" fillId="0" borderId="0" xfId="0" applyNumberFormat="1" applyFont="1" applyFill="1" applyBorder="1" applyAlignment="1">
      <alignment vertical="top" wrapText="1"/>
    </xf>
    <xf numFmtId="0" fontId="4" fillId="0" borderId="0" xfId="0" applyFont="1" applyFill="1" applyBorder="1" applyAlignment="1" applyProtection="1">
      <alignment horizontal="center" vertical="top" wrapText="1"/>
      <protection locked="0"/>
    </xf>
    <xf numFmtId="168" fontId="1" fillId="0" borderId="0" xfId="0" applyNumberFormat="1" applyFont="1" applyFill="1" applyBorder="1" applyAlignment="1" applyProtection="1">
      <alignment horizontal="justify" vertical="top" wrapText="1"/>
      <protection locked="0"/>
    </xf>
    <xf numFmtId="168" fontId="1" fillId="0" borderId="0" xfId="0" applyNumberFormat="1" applyFont="1" applyFill="1" applyBorder="1" applyAlignment="1" applyProtection="1">
      <alignment horizontal="center" vertical="top" wrapText="1"/>
      <protection locked="0"/>
    </xf>
    <xf numFmtId="9" fontId="1" fillId="0" borderId="0" xfId="0" applyNumberFormat="1" applyFont="1" applyFill="1" applyBorder="1" applyAlignment="1" applyProtection="1">
      <alignment horizontal="right" vertical="top" wrapText="1"/>
      <protection locked="0"/>
    </xf>
    <xf numFmtId="2" fontId="7" fillId="0" borderId="1" xfId="0" applyNumberFormat="1" applyFont="1" applyFill="1" applyBorder="1" applyAlignment="1" applyProtection="1">
      <alignment horizontal="center" vertical="top" wrapText="1"/>
      <protection locked="0"/>
    </xf>
    <xf numFmtId="9" fontId="7" fillId="0" borderId="1" xfId="0" applyNumberFormat="1" applyFont="1" applyFill="1" applyBorder="1" applyAlignment="1" applyProtection="1">
      <alignment horizontal="center" vertical="top" wrapText="1"/>
      <protection locked="0"/>
    </xf>
    <xf numFmtId="168" fontId="7" fillId="0" borderId="1" xfId="0" applyNumberFormat="1" applyFont="1" applyFill="1" applyBorder="1" applyAlignment="1" applyProtection="1">
      <alignment horizontal="center" vertical="top" wrapText="1"/>
      <protection locked="0"/>
    </xf>
    <xf numFmtId="0" fontId="8" fillId="0" borderId="1" xfId="0" applyFont="1" applyFill="1" applyBorder="1" applyAlignment="1" applyProtection="1">
      <alignment horizontal="center" vertical="top" wrapText="1"/>
      <protection locked="0"/>
    </xf>
    <xf numFmtId="169" fontId="9" fillId="0" borderId="1" xfId="0" applyNumberFormat="1" applyFont="1" applyFill="1" applyBorder="1" applyAlignment="1" applyProtection="1">
      <alignment horizontal="center" vertical="top" wrapText="1"/>
      <protection locked="0"/>
    </xf>
    <xf numFmtId="1" fontId="9" fillId="0" borderId="1" xfId="0" applyNumberFormat="1" applyFont="1" applyFill="1" applyBorder="1" applyAlignment="1" applyProtection="1">
      <alignment horizontal="center" vertical="top" wrapText="1"/>
      <protection locked="0"/>
    </xf>
    <xf numFmtId="0" fontId="10" fillId="0" borderId="0" xfId="0" applyFont="1" applyFill="1" applyAlignment="1">
      <alignment horizontal="justify" vertical="top" wrapText="1"/>
    </xf>
    <xf numFmtId="1" fontId="3" fillId="0" borderId="0" xfId="0" applyNumberFormat="1" applyFont="1" applyFill="1" applyBorder="1" applyAlignment="1" applyProtection="1">
      <alignment horizontal="right" vertical="top" wrapText="1"/>
      <protection locked="0"/>
    </xf>
    <xf numFmtId="168" fontId="3" fillId="0" borderId="0" xfId="0" applyNumberFormat="1" applyFont="1" applyFill="1" applyBorder="1" applyAlignment="1" applyProtection="1">
      <alignment horizontal="right" vertical="top" wrapText="1"/>
      <protection locked="0"/>
    </xf>
    <xf numFmtId="0" fontId="1" fillId="0" borderId="0" xfId="0" applyFont="1" applyFill="1" applyBorder="1" applyAlignment="1">
      <alignment horizontal="left" vertical="top" wrapText="1"/>
    </xf>
    <xf numFmtId="168" fontId="2" fillId="0" borderId="0" xfId="0" applyNumberFormat="1" applyFont="1" applyFill="1" applyAlignment="1">
      <alignment horizontal="left" vertical="top" wrapText="1"/>
    </xf>
    <xf numFmtId="10" fontId="19" fillId="0" borderId="1" xfId="0" applyNumberFormat="1" applyFont="1" applyFill="1" applyBorder="1" applyAlignment="1" applyProtection="1">
      <alignment horizontal="center" vertical="top" wrapText="1"/>
      <protection locked="0"/>
    </xf>
    <xf numFmtId="168" fontId="19" fillId="0" borderId="0" xfId="0" applyNumberFormat="1" applyFont="1" applyFill="1" applyAlignment="1">
      <alignment horizontal="left" vertical="top" wrapText="1"/>
    </xf>
    <xf numFmtId="0" fontId="19" fillId="0" borderId="0" xfId="0" applyFont="1" applyFill="1" applyAlignment="1">
      <alignment horizontal="left" vertical="top" wrapText="1"/>
    </xf>
    <xf numFmtId="0" fontId="20" fillId="0" borderId="0" xfId="0" applyFont="1" applyFill="1" applyAlignment="1">
      <alignment horizontal="left" vertical="top" wrapText="1"/>
    </xf>
    <xf numFmtId="0" fontId="21" fillId="0" borderId="0" xfId="0" applyFont="1" applyFill="1" applyAlignment="1">
      <alignment horizontal="left" vertical="top" wrapText="1"/>
    </xf>
    <xf numFmtId="0" fontId="22" fillId="0" borderId="0" xfId="0" applyFont="1" applyFill="1" applyAlignment="1">
      <alignment horizontal="left" vertical="top" wrapText="1"/>
    </xf>
    <xf numFmtId="0" fontId="18" fillId="0" borderId="1" xfId="0" applyFont="1" applyFill="1" applyBorder="1" applyAlignment="1" applyProtection="1">
      <alignment horizontal="left" vertical="top" wrapText="1"/>
      <protection locked="0"/>
    </xf>
    <xf numFmtId="0" fontId="18" fillId="0" borderId="2" xfId="0" applyFont="1" applyFill="1" applyBorder="1" applyAlignment="1" applyProtection="1">
      <alignment horizontal="left" vertical="top" wrapText="1"/>
      <protection locked="0"/>
    </xf>
    <xf numFmtId="10" fontId="19" fillId="0" borderId="4" xfId="0" applyNumberFormat="1" applyFont="1" applyFill="1" applyBorder="1" applyAlignment="1" applyProtection="1">
      <alignment horizontal="center" vertical="top" wrapText="1"/>
      <protection locked="0"/>
    </xf>
    <xf numFmtId="4" fontId="1" fillId="2" borderId="1" xfId="0" applyNumberFormat="1" applyFont="1" applyFill="1" applyBorder="1" applyAlignment="1" applyProtection="1">
      <alignment horizontal="center" vertical="top" wrapText="1"/>
      <protection locked="0"/>
    </xf>
    <xf numFmtId="10" fontId="1" fillId="0" borderId="1" xfId="0" applyNumberFormat="1" applyFont="1" applyFill="1" applyBorder="1" applyAlignment="1" applyProtection="1">
      <alignment horizontal="center" vertical="top" wrapText="1"/>
      <protection locked="0"/>
    </xf>
    <xf numFmtId="10" fontId="1" fillId="2" borderId="1" xfId="0" applyNumberFormat="1" applyFont="1" applyFill="1" applyBorder="1" applyAlignment="1" applyProtection="1">
      <alignment horizontal="center" vertical="top" wrapText="1"/>
      <protection locked="0"/>
    </xf>
    <xf numFmtId="4" fontId="1" fillId="0" borderId="2" xfId="0" applyNumberFormat="1" applyFont="1" applyFill="1" applyBorder="1" applyAlignment="1" applyProtection="1">
      <alignment horizontal="center" vertical="top" wrapText="1"/>
      <protection locked="0"/>
    </xf>
    <xf numFmtId="4" fontId="2" fillId="0" borderId="1" xfId="0" applyNumberFormat="1" applyFont="1" applyFill="1" applyBorder="1" applyAlignment="1" applyProtection="1">
      <alignment horizontal="center" vertical="top" wrapText="1"/>
      <protection locked="0"/>
    </xf>
    <xf numFmtId="4" fontId="1" fillId="0" borderId="1" xfId="0" applyNumberFormat="1" applyFont="1" applyFill="1" applyBorder="1" applyAlignment="1" applyProtection="1">
      <alignment horizontal="left" vertical="top" wrapText="1"/>
      <protection locked="0"/>
    </xf>
    <xf numFmtId="10" fontId="1" fillId="0" borderId="1" xfId="0" applyNumberFormat="1" applyFont="1" applyFill="1" applyBorder="1" applyAlignment="1" applyProtection="1">
      <alignment horizontal="left" vertical="top" wrapText="1"/>
      <protection locked="0"/>
    </xf>
    <xf numFmtId="4" fontId="2" fillId="0" borderId="1" xfId="0" applyNumberFormat="1" applyFont="1" applyFill="1" applyBorder="1" applyAlignment="1" applyProtection="1">
      <alignment horizontal="left" vertical="top" wrapText="1"/>
      <protection locked="0"/>
    </xf>
    <xf numFmtId="4" fontId="1" fillId="2" borderId="1" xfId="0" applyNumberFormat="1" applyFont="1" applyFill="1" applyBorder="1" applyAlignment="1" applyProtection="1">
      <alignment horizontal="center" wrapText="1"/>
      <protection locked="0"/>
    </xf>
    <xf numFmtId="4" fontId="1" fillId="0" borderId="1" xfId="0" applyNumberFormat="1" applyFont="1" applyFill="1" applyBorder="1" applyAlignment="1" applyProtection="1">
      <alignment horizontal="center" wrapText="1"/>
      <protection locked="0"/>
    </xf>
    <xf numFmtId="4" fontId="1" fillId="0" borderId="1" xfId="0" applyNumberFormat="1" applyFont="1" applyFill="1" applyBorder="1" applyAlignment="1" applyProtection="1">
      <alignment horizontal="center" vertical="top" wrapText="1"/>
      <protection locked="0"/>
    </xf>
    <xf numFmtId="0" fontId="24"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vertical="top" wrapText="1"/>
    </xf>
    <xf numFmtId="0" fontId="18" fillId="0" borderId="3" xfId="0" applyFont="1" applyFill="1" applyBorder="1" applyAlignment="1" applyProtection="1">
      <alignment horizontal="justify" vertical="top" wrapText="1"/>
      <protection locked="0"/>
    </xf>
    <xf numFmtId="0" fontId="4" fillId="0" borderId="4" xfId="0" applyFont="1" applyFill="1" applyBorder="1" applyAlignment="1" applyProtection="1">
      <alignment horizontal="justify" vertical="top" wrapText="1"/>
      <protection locked="0"/>
    </xf>
    <xf numFmtId="4" fontId="19" fillId="0" borderId="1" xfId="0" applyNumberFormat="1" applyFont="1" applyFill="1" applyBorder="1" applyAlignment="1" applyProtection="1">
      <alignment horizontal="center" vertical="top" wrapText="1"/>
      <protection locked="0"/>
    </xf>
    <xf numFmtId="0" fontId="4" fillId="0" borderId="3" xfId="0" applyFont="1" applyFill="1" applyBorder="1" applyAlignment="1" applyProtection="1">
      <alignment horizontal="justify" vertical="top" wrapText="1"/>
      <protection locked="0"/>
    </xf>
    <xf numFmtId="0" fontId="4" fillId="0" borderId="1" xfId="0" applyFont="1" applyFill="1" applyBorder="1" applyAlignment="1" applyProtection="1">
      <alignment horizontal="justify" vertical="top" wrapText="1"/>
      <protection locked="0"/>
    </xf>
    <xf numFmtId="10" fontId="19" fillId="2" borderId="1" xfId="0" applyNumberFormat="1" applyFont="1" applyFill="1" applyBorder="1" applyAlignment="1" applyProtection="1">
      <alignment horizontal="center" vertical="top" wrapText="1"/>
      <protection locked="0"/>
    </xf>
    <xf numFmtId="0" fontId="25" fillId="0" borderId="2" xfId="0" applyFont="1" applyFill="1" applyBorder="1" applyAlignment="1" applyProtection="1">
      <alignment horizontal="left" vertical="top" wrapText="1"/>
      <protection locked="0"/>
    </xf>
    <xf numFmtId="0" fontId="25" fillId="0" borderId="5" xfId="0" applyFont="1" applyFill="1" applyBorder="1" applyAlignment="1" applyProtection="1">
      <alignment horizontal="justify" vertical="top" wrapText="1"/>
      <protection locked="0"/>
    </xf>
    <xf numFmtId="0" fontId="25" fillId="0" borderId="3"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5" xfId="0" applyFont="1" applyFill="1" applyBorder="1" applyAlignment="1" applyProtection="1">
      <alignment horizontal="justify" vertical="top" wrapText="1"/>
      <protection locked="0"/>
    </xf>
    <xf numFmtId="0" fontId="25" fillId="0" borderId="4" xfId="0" applyFont="1" applyFill="1" applyBorder="1" applyAlignment="1" applyProtection="1">
      <alignment horizontal="left" vertical="top" wrapText="1"/>
      <protection locked="0"/>
    </xf>
    <xf numFmtId="0" fontId="25" fillId="0" borderId="2" xfId="0" applyFont="1" applyFill="1" applyBorder="1" applyAlignment="1" applyProtection="1">
      <alignment horizontal="justify" vertical="top" wrapText="1"/>
      <protection locked="0"/>
    </xf>
    <xf numFmtId="0" fontId="25" fillId="0" borderId="5" xfId="0" applyFont="1" applyFill="1" applyBorder="1" applyAlignment="1" applyProtection="1">
      <alignment horizontal="left" vertical="top" wrapText="1"/>
      <protection locked="0"/>
    </xf>
    <xf numFmtId="0" fontId="25" fillId="0" borderId="3" xfId="0" applyFont="1" applyFill="1" applyBorder="1" applyAlignment="1" applyProtection="1">
      <alignment horizontal="justify" vertical="top" wrapText="1"/>
      <protection locked="0"/>
    </xf>
    <xf numFmtId="0" fontId="6"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justify" vertical="top" wrapText="1"/>
      <protection locked="0"/>
    </xf>
    <xf numFmtId="0" fontId="25" fillId="0" borderId="2" xfId="0" applyFont="1" applyFill="1" applyBorder="1" applyAlignment="1" applyProtection="1">
      <alignment horizontal="justify" vertical="top" wrapText="1"/>
      <protection locked="0"/>
    </xf>
    <xf numFmtId="0" fontId="25" fillId="0" borderId="3" xfId="0" applyFont="1" applyFill="1" applyBorder="1" applyAlignment="1" applyProtection="1">
      <alignment horizontal="justify" vertical="top" wrapText="1"/>
      <protection locked="0"/>
    </xf>
    <xf numFmtId="4" fontId="3" fillId="0" borderId="1" xfId="0" applyNumberFormat="1" applyFont="1" applyFill="1" applyBorder="1" applyAlignment="1" applyProtection="1">
      <alignment horizontal="center" vertical="top" wrapText="1"/>
      <protection locked="0"/>
    </xf>
    <xf numFmtId="0" fontId="25" fillId="0" borderId="4" xfId="0" applyFont="1" applyFill="1" applyBorder="1" applyAlignment="1" applyProtection="1">
      <alignment horizontal="justify" vertical="top" wrapText="1"/>
      <protection locked="0"/>
    </xf>
    <xf numFmtId="4" fontId="27" fillId="0" borderId="2" xfId="0" applyNumberFormat="1" applyFont="1" applyFill="1" applyBorder="1" applyAlignment="1" applyProtection="1">
      <alignment horizontal="center" vertical="top" wrapText="1"/>
      <protection locked="0"/>
    </xf>
    <xf numFmtId="4" fontId="27" fillId="0" borderId="4" xfId="0" applyNumberFormat="1" applyFont="1" applyFill="1" applyBorder="1" applyAlignment="1" applyProtection="1">
      <alignment horizontal="center" vertical="top" wrapText="1"/>
      <protection locked="0"/>
    </xf>
    <xf numFmtId="10" fontId="3" fillId="0" borderId="1" xfId="0" applyNumberFormat="1" applyFont="1" applyFill="1" applyBorder="1" applyAlignment="1" applyProtection="1">
      <alignment horizontal="center" vertical="top" wrapText="1"/>
      <protection locked="0"/>
    </xf>
    <xf numFmtId="4" fontId="3" fillId="2" borderId="1" xfId="0" applyNumberFormat="1" applyFont="1" applyFill="1" applyBorder="1" applyAlignment="1" applyProtection="1">
      <alignment horizontal="center" vertical="top" wrapText="1"/>
      <protection locked="0"/>
    </xf>
    <xf numFmtId="4" fontId="27" fillId="0" borderId="1" xfId="0" applyNumberFormat="1" applyFont="1" applyFill="1" applyBorder="1" applyAlignment="1" applyProtection="1">
      <alignment horizontal="center" vertical="top" wrapText="1"/>
      <protection locked="0"/>
    </xf>
    <xf numFmtId="10" fontId="27" fillId="0" borderId="1" xfId="0" applyNumberFormat="1" applyFont="1" applyFill="1" applyBorder="1" applyAlignment="1" applyProtection="1">
      <alignment horizontal="center" vertical="top" wrapText="1"/>
      <protection locked="0"/>
    </xf>
    <xf numFmtId="0" fontId="25" fillId="0" borderId="1" xfId="0" applyFont="1" applyFill="1" applyBorder="1" applyAlignment="1" applyProtection="1">
      <alignment horizontal="left" vertical="top" wrapText="1"/>
      <protection locked="0"/>
    </xf>
    <xf numFmtId="0" fontId="25" fillId="0" borderId="1" xfId="0" applyFont="1" applyFill="1" applyBorder="1" applyAlignment="1" applyProtection="1">
      <alignment horizontal="justify" vertical="top" wrapText="1"/>
      <protection locked="0"/>
    </xf>
    <xf numFmtId="4" fontId="3" fillId="2" borderId="1" xfId="0" applyNumberFormat="1" applyFont="1" applyFill="1" applyBorder="1" applyAlignment="1" applyProtection="1">
      <alignment horizontal="center" wrapText="1"/>
      <protection locked="0"/>
    </xf>
    <xf numFmtId="10" fontId="27" fillId="2" borderId="1" xfId="0" applyNumberFormat="1" applyFont="1" applyFill="1" applyBorder="1" applyAlignment="1" applyProtection="1">
      <alignment horizontal="center" vertical="top" wrapText="1"/>
      <protection locked="0"/>
    </xf>
    <xf numFmtId="10" fontId="3" fillId="0" borderId="1" xfId="0" applyNumberFormat="1" applyFont="1" applyFill="1" applyBorder="1" applyAlignment="1" applyProtection="1">
      <alignment horizontal="center" vertical="center" wrapText="1"/>
      <protection locked="0"/>
    </xf>
    <xf numFmtId="4" fontId="3" fillId="0" borderId="1" xfId="0" applyNumberFormat="1" applyFont="1" applyFill="1" applyBorder="1" applyAlignment="1" applyProtection="1">
      <alignment horizontal="center" wrapText="1"/>
      <protection locked="0"/>
    </xf>
    <xf numFmtId="4" fontId="3" fillId="0" borderId="1" xfId="0" applyNumberFormat="1" applyFont="1" applyFill="1" applyBorder="1" applyAlignment="1" applyProtection="1">
      <alignment horizontal="left" vertical="top" wrapText="1"/>
      <protection locked="0"/>
    </xf>
    <xf numFmtId="10" fontId="3" fillId="0" borderId="1" xfId="0" applyNumberFormat="1" applyFont="1" applyFill="1" applyBorder="1" applyAlignment="1" applyProtection="1">
      <alignment horizontal="left" vertical="top" wrapText="1"/>
      <protection locked="0"/>
    </xf>
    <xf numFmtId="4" fontId="9" fillId="0" borderId="1" xfId="0" applyNumberFormat="1"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10" fontId="27" fillId="0" borderId="1" xfId="0" applyNumberFormat="1" applyFont="1" applyFill="1" applyBorder="1" applyAlignment="1" applyProtection="1">
      <alignment horizontal="center" vertical="top" wrapText="1"/>
      <protection locked="0"/>
    </xf>
    <xf numFmtId="4" fontId="27" fillId="0" borderId="2" xfId="0" applyNumberFormat="1" applyFont="1" applyFill="1" applyBorder="1" applyAlignment="1" applyProtection="1">
      <alignment horizontal="center" vertical="top" wrapText="1"/>
      <protection locked="0"/>
    </xf>
    <xf numFmtId="4" fontId="27" fillId="0" borderId="4" xfId="0" applyNumberFormat="1" applyFont="1" applyFill="1" applyBorder="1" applyAlignment="1" applyProtection="1">
      <alignment horizontal="center" vertical="top" wrapText="1"/>
      <protection locked="0"/>
    </xf>
    <xf numFmtId="0" fontId="25" fillId="0" borderId="3" xfId="0" applyFont="1" applyFill="1" applyBorder="1" applyAlignment="1" applyProtection="1">
      <alignment horizontal="justify" vertical="top" wrapText="1"/>
      <protection locked="0"/>
    </xf>
    <xf numFmtId="4" fontId="27" fillId="0" borderId="1" xfId="0"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horizontal="justify" vertical="top" wrapText="1"/>
      <protection locked="0"/>
    </xf>
    <xf numFmtId="0" fontId="6" fillId="0" borderId="1" xfId="0" applyFont="1" applyFill="1" applyBorder="1" applyAlignment="1" applyProtection="1">
      <alignment horizontal="justify" vertical="top" wrapText="1"/>
      <protection locked="0"/>
    </xf>
    <xf numFmtId="4" fontId="27" fillId="0" borderId="1" xfId="0" applyNumberFormat="1" applyFont="1" applyFill="1" applyBorder="1" applyAlignment="1" applyProtection="1">
      <alignment horizontal="center" vertical="top" wrapText="1"/>
      <protection locked="0"/>
    </xf>
    <xf numFmtId="0" fontId="25" fillId="0" borderId="2" xfId="0" applyFont="1" applyFill="1" applyBorder="1" applyAlignment="1" applyProtection="1">
      <alignment horizontal="justify" vertical="top" wrapText="1"/>
      <protection locked="0"/>
    </xf>
    <xf numFmtId="0" fontId="25" fillId="0" borderId="3" xfId="0" applyFont="1" applyFill="1" applyBorder="1" applyAlignment="1" applyProtection="1">
      <alignment horizontal="justify" vertical="top" wrapText="1"/>
      <protection locked="0"/>
    </xf>
    <xf numFmtId="10" fontId="27" fillId="0" borderId="1" xfId="0"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25" fillId="0" borderId="5" xfId="0" applyFont="1" applyFill="1" applyBorder="1" applyAlignment="1" applyProtection="1">
      <alignment horizontal="justify" vertical="top" wrapText="1"/>
      <protection locked="0"/>
    </xf>
    <xf numFmtId="4" fontId="3" fillId="0" borderId="1" xfId="0" applyNumberFormat="1" applyFont="1" applyFill="1" applyBorder="1" applyAlignment="1" applyProtection="1">
      <alignment horizontal="center" vertical="top" wrapText="1"/>
      <protection locked="0"/>
    </xf>
    <xf numFmtId="10" fontId="3" fillId="2" borderId="1" xfId="0" applyNumberFormat="1" applyFont="1" applyFill="1" applyBorder="1" applyAlignment="1" applyProtection="1">
      <alignment horizontal="center" vertical="top" wrapText="1"/>
      <protection locked="0"/>
    </xf>
    <xf numFmtId="10" fontId="9" fillId="0" borderId="1" xfId="0" applyNumberFormat="1" applyFont="1" applyFill="1" applyBorder="1" applyAlignment="1" applyProtection="1">
      <alignment horizontal="center" vertical="top" wrapText="1"/>
      <protection locked="0"/>
    </xf>
    <xf numFmtId="10" fontId="28" fillId="0" borderId="1" xfId="0" applyNumberFormat="1" applyFont="1" applyFill="1" applyBorder="1" applyAlignment="1" applyProtection="1">
      <alignment horizontal="center" vertical="top" wrapText="1"/>
      <protection locked="0"/>
    </xf>
    <xf numFmtId="4" fontId="3" fillId="2" borderId="1" xfId="0" applyNumberFormat="1" applyFont="1" applyFill="1" applyBorder="1" applyAlignment="1" applyProtection="1">
      <alignment horizontal="left" vertical="top" wrapText="1"/>
      <protection locked="0"/>
    </xf>
    <xf numFmtId="10" fontId="3" fillId="0" borderId="1" xfId="0" applyNumberFormat="1" applyFont="1" applyFill="1" applyBorder="1" applyAlignment="1" applyProtection="1">
      <alignment horizontal="center" wrapText="1"/>
      <protection locked="0"/>
    </xf>
    <xf numFmtId="4" fontId="3" fillId="0" borderId="1" xfId="0" applyNumberFormat="1" applyFont="1" applyFill="1" applyBorder="1" applyAlignment="1" applyProtection="1">
      <alignment horizontal="left" wrapText="1"/>
      <protection locked="0"/>
    </xf>
    <xf numFmtId="10" fontId="3" fillId="0" borderId="1" xfId="0" applyNumberFormat="1" applyFont="1" applyFill="1" applyBorder="1" applyAlignment="1" applyProtection="1">
      <alignment horizontal="left" wrapText="1"/>
      <protection locked="0"/>
    </xf>
    <xf numFmtId="4" fontId="9" fillId="0" borderId="1" xfId="0" applyNumberFormat="1" applyFont="1" applyFill="1" applyBorder="1" applyAlignment="1" applyProtection="1">
      <alignment horizontal="left" wrapText="1"/>
      <protection locked="0"/>
    </xf>
    <xf numFmtId="0" fontId="27" fillId="0" borderId="1" xfId="0" applyFont="1" applyFill="1" applyBorder="1" applyAlignment="1" applyProtection="1">
      <alignment horizontal="left" vertical="top" wrapText="1"/>
      <protection locked="0"/>
    </xf>
    <xf numFmtId="168" fontId="27" fillId="0" borderId="1" xfId="0" applyNumberFormat="1" applyFont="1" applyFill="1" applyBorder="1" applyAlignment="1" applyProtection="1">
      <alignment horizontal="center" vertical="top" wrapText="1"/>
      <protection locked="0"/>
    </xf>
    <xf numFmtId="168" fontId="3" fillId="0" borderId="1" xfId="0" applyNumberFormat="1" applyFont="1" applyFill="1" applyBorder="1" applyAlignment="1" applyProtection="1">
      <alignment horizontal="center" vertical="top" wrapText="1"/>
      <protection locked="0"/>
    </xf>
    <xf numFmtId="4" fontId="3" fillId="0" borderId="2" xfId="0" applyNumberFormat="1" applyFont="1" applyFill="1" applyBorder="1" applyAlignment="1" applyProtection="1">
      <alignment horizontal="center" vertical="top" wrapText="1"/>
      <protection locked="0"/>
    </xf>
    <xf numFmtId="4" fontId="3" fillId="0" borderId="4" xfId="0" applyNumberFormat="1" applyFont="1" applyFill="1" applyBorder="1" applyAlignment="1" applyProtection="1">
      <alignment horizontal="center" vertical="top" wrapText="1"/>
      <protection locked="0"/>
    </xf>
    <xf numFmtId="168" fontId="19" fillId="0" borderId="0" xfId="0" applyNumberFormat="1" applyFont="1" applyFill="1" applyBorder="1" applyAlignment="1">
      <alignment horizontal="left" vertical="top" wrapText="1"/>
    </xf>
    <xf numFmtId="168" fontId="19" fillId="0" borderId="0" xfId="0" applyNumberFormat="1" applyFont="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4" fontId="27" fillId="0" borderId="2" xfId="0" applyNumberFormat="1" applyFont="1" applyFill="1" applyBorder="1" applyAlignment="1" applyProtection="1">
      <alignment horizontal="center" vertical="top" wrapText="1"/>
      <protection locked="0"/>
    </xf>
    <xf numFmtId="4" fontId="27" fillId="0" borderId="3" xfId="0" applyNumberFormat="1" applyFont="1" applyFill="1" applyBorder="1" applyAlignment="1" applyProtection="1">
      <alignment horizontal="center" vertical="top" wrapText="1"/>
      <protection locked="0"/>
    </xf>
    <xf numFmtId="4" fontId="27" fillId="0" borderId="4" xfId="0" applyNumberFormat="1" applyFont="1" applyFill="1" applyBorder="1" applyAlignment="1" applyProtection="1">
      <alignment horizontal="center" vertical="top" wrapText="1"/>
      <protection locked="0"/>
    </xf>
    <xf numFmtId="10" fontId="27" fillId="0" borderId="2" xfId="0" applyNumberFormat="1" applyFont="1" applyFill="1" applyBorder="1" applyAlignment="1" applyProtection="1">
      <alignment horizontal="center" vertical="top" wrapText="1"/>
      <protection locked="0"/>
    </xf>
    <xf numFmtId="10" fontId="27" fillId="0" borderId="3" xfId="0" applyNumberFormat="1" applyFont="1" applyFill="1" applyBorder="1" applyAlignment="1" applyProtection="1">
      <alignment horizontal="center" vertical="top" wrapText="1"/>
      <protection locked="0"/>
    </xf>
    <xf numFmtId="10" fontId="27" fillId="0" borderId="4" xfId="0" applyNumberFormat="1" applyFont="1" applyFill="1" applyBorder="1" applyAlignment="1" applyProtection="1">
      <alignment horizontal="center" vertical="top" wrapText="1"/>
      <protection locked="0"/>
    </xf>
    <xf numFmtId="0" fontId="6" fillId="0" borderId="2" xfId="0" applyFont="1" applyFill="1" applyBorder="1" applyAlignment="1" applyProtection="1">
      <alignment horizontal="justify" vertical="top" wrapText="1"/>
      <protection locked="0"/>
    </xf>
    <xf numFmtId="0" fontId="6" fillId="0" borderId="3" xfId="0" applyFont="1" applyFill="1" applyBorder="1" applyAlignment="1" applyProtection="1">
      <alignment horizontal="justify" vertical="top" wrapText="1"/>
      <protection locked="0"/>
    </xf>
    <xf numFmtId="0" fontId="6" fillId="0" borderId="4" xfId="0" applyFont="1" applyFill="1" applyBorder="1" applyAlignment="1" applyProtection="1">
      <alignment horizontal="justify" vertical="top" wrapText="1"/>
      <protection locked="0"/>
    </xf>
    <xf numFmtId="0" fontId="4"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justify" vertical="top" wrapText="1"/>
      <protection locked="0"/>
    </xf>
    <xf numFmtId="0" fontId="5" fillId="0" borderId="0" xfId="0" quotePrefix="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167" fontId="7" fillId="0" borderId="1" xfId="0" quotePrefix="1" applyNumberFormat="1" applyFont="1" applyFill="1" applyBorder="1" applyAlignment="1" applyProtection="1">
      <alignment horizontal="center" vertical="top" wrapText="1"/>
      <protection locked="0"/>
    </xf>
    <xf numFmtId="167" fontId="7" fillId="0" borderId="1" xfId="0" applyNumberFormat="1" applyFont="1" applyFill="1" applyBorder="1" applyAlignment="1" applyProtection="1">
      <alignment horizontal="center" vertical="top" wrapText="1"/>
      <protection locked="0"/>
    </xf>
    <xf numFmtId="0" fontId="3" fillId="0" borderId="8" xfId="0" applyFont="1" applyFill="1" applyBorder="1" applyAlignment="1">
      <alignment horizontal="left" vertical="top" wrapText="1"/>
    </xf>
    <xf numFmtId="168" fontId="7" fillId="0" borderId="2" xfId="0" applyNumberFormat="1" applyFont="1" applyFill="1" applyBorder="1" applyAlignment="1" applyProtection="1">
      <alignment horizontal="center" vertical="top" wrapText="1"/>
      <protection locked="0"/>
    </xf>
    <xf numFmtId="168" fontId="7" fillId="0" borderId="3" xfId="0" applyNumberFormat="1" applyFont="1" applyFill="1" applyBorder="1" applyAlignment="1" applyProtection="1">
      <alignment horizontal="center" vertical="top" wrapText="1"/>
      <protection locked="0"/>
    </xf>
    <xf numFmtId="168" fontId="7" fillId="0" borderId="4" xfId="0" applyNumberFormat="1" applyFont="1" applyFill="1" applyBorder="1" applyAlignment="1" applyProtection="1">
      <alignment horizontal="center" vertical="top" wrapText="1"/>
      <protection locked="0"/>
    </xf>
    <xf numFmtId="4" fontId="27" fillId="0" borderId="1" xfId="0"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horizontal="center" vertical="top" wrapText="1"/>
      <protection locked="0"/>
    </xf>
    <xf numFmtId="0" fontId="4" fillId="0" borderId="1" xfId="0" applyFont="1" applyFill="1" applyBorder="1" applyAlignment="1" applyProtection="1">
      <alignment horizontal="justify" vertical="top" wrapText="1"/>
      <protection locked="0"/>
    </xf>
    <xf numFmtId="0" fontId="25" fillId="0" borderId="2" xfId="0" applyFont="1" applyFill="1" applyBorder="1" applyAlignment="1" applyProtection="1">
      <alignment horizontal="justify" vertical="top" wrapText="1"/>
      <protection locked="0"/>
    </xf>
    <xf numFmtId="0" fontId="25" fillId="0" borderId="3" xfId="0" applyFont="1" applyFill="1" applyBorder="1" applyAlignment="1" applyProtection="1">
      <alignment horizontal="justify" vertical="top" wrapText="1"/>
      <protection locked="0"/>
    </xf>
    <xf numFmtId="0" fontId="25" fillId="0" borderId="2" xfId="0" applyFont="1" applyFill="1" applyBorder="1" applyAlignment="1" applyProtection="1">
      <alignment horizontal="left" vertical="top" wrapText="1"/>
      <protection locked="0"/>
    </xf>
    <xf numFmtId="0" fontId="25" fillId="0" borderId="3" xfId="0" applyFont="1" applyFill="1" applyBorder="1" applyAlignment="1" applyProtection="1">
      <alignment horizontal="left" vertical="top" wrapText="1"/>
      <protection locked="0"/>
    </xf>
    <xf numFmtId="0" fontId="25" fillId="0" borderId="4" xfId="0" applyFont="1" applyFill="1" applyBorder="1" applyAlignment="1" applyProtection="1">
      <alignment horizontal="justify" vertical="top" wrapText="1"/>
      <protection locked="0"/>
    </xf>
    <xf numFmtId="0" fontId="25" fillId="0" borderId="1" xfId="0" applyFont="1" applyFill="1" applyBorder="1" applyAlignment="1" applyProtection="1">
      <alignment horizontal="justify" vertical="top" wrapText="1"/>
      <protection locked="0"/>
    </xf>
    <xf numFmtId="0" fontId="7" fillId="0" borderId="1" xfId="0" applyFont="1" applyFill="1" applyBorder="1" applyAlignment="1" applyProtection="1">
      <alignment horizontal="center" vertical="top" wrapText="1"/>
      <protection locked="0"/>
    </xf>
    <xf numFmtId="0" fontId="18" fillId="0" borderId="2" xfId="0" applyFont="1" applyFill="1" applyBorder="1" applyAlignment="1" applyProtection="1">
      <alignment horizontal="justify" vertical="top" wrapText="1"/>
      <protection locked="0"/>
    </xf>
    <xf numFmtId="0" fontId="18" fillId="0" borderId="3" xfId="0" applyFont="1" applyFill="1" applyBorder="1" applyAlignment="1" applyProtection="1">
      <alignment horizontal="justify" vertical="top" wrapText="1"/>
      <protection locked="0"/>
    </xf>
    <xf numFmtId="0" fontId="25" fillId="0" borderId="6" xfId="0" applyFont="1" applyFill="1" applyBorder="1" applyAlignment="1" applyProtection="1">
      <alignment horizontal="justify" vertical="top" wrapText="1"/>
      <protection locked="0"/>
    </xf>
    <xf numFmtId="0" fontId="25" fillId="0" borderId="7" xfId="0" applyFont="1" applyFill="1" applyBorder="1" applyAlignment="1" applyProtection="1">
      <alignment horizontal="justify" vertical="top" wrapText="1"/>
      <protection locked="0"/>
    </xf>
    <xf numFmtId="0" fontId="25" fillId="0" borderId="5" xfId="0" applyFont="1" applyFill="1" applyBorder="1" applyAlignment="1" applyProtection="1">
      <alignment horizontal="justify" vertical="top" wrapText="1"/>
      <protection locked="0"/>
    </xf>
    <xf numFmtId="10" fontId="27" fillId="0" borderId="1" xfId="0" applyNumberFormat="1" applyFont="1" applyFill="1" applyBorder="1" applyAlignment="1" applyProtection="1">
      <alignment horizontal="center" vertical="top" wrapText="1"/>
      <protection locked="0"/>
    </xf>
    <xf numFmtId="2" fontId="7" fillId="0" borderId="2" xfId="0" applyNumberFormat="1" applyFont="1" applyFill="1" applyBorder="1" applyAlignment="1" applyProtection="1">
      <alignment horizontal="center" vertical="top" wrapText="1"/>
      <protection locked="0"/>
    </xf>
    <xf numFmtId="2" fontId="7" fillId="0" borderId="3" xfId="0" applyNumberFormat="1" applyFont="1" applyFill="1" applyBorder="1" applyAlignment="1" applyProtection="1">
      <alignment horizontal="center" vertical="top" wrapText="1"/>
      <protection locked="0"/>
    </xf>
    <xf numFmtId="2" fontId="7" fillId="0" borderId="4" xfId="0" applyNumberFormat="1" applyFont="1" applyFill="1" applyBorder="1" applyAlignment="1" applyProtection="1">
      <alignment horizontal="center" vertical="top" wrapText="1"/>
      <protection locked="0"/>
    </xf>
    <xf numFmtId="4" fontId="3" fillId="0" borderId="1" xfId="0" applyNumberFormat="1" applyFont="1" applyFill="1" applyBorder="1" applyAlignment="1" applyProtection="1">
      <alignment horizontal="center" vertical="top" wrapText="1"/>
      <protection locked="0"/>
    </xf>
    <xf numFmtId="168" fontId="18" fillId="0" borderId="1" xfId="0" applyNumberFormat="1" applyFont="1" applyFill="1" applyBorder="1" applyAlignment="1" applyProtection="1">
      <alignment horizontal="justify" vertical="top" wrapText="1"/>
      <protection locked="0"/>
    </xf>
    <xf numFmtId="0" fontId="6" fillId="0" borderId="1" xfId="0" applyFont="1" applyFill="1" applyBorder="1" applyAlignment="1" applyProtection="1">
      <alignment vertical="top" wrapText="1"/>
      <protection locked="0"/>
    </xf>
    <xf numFmtId="49" fontId="6" fillId="0" borderId="1" xfId="0" applyNumberFormat="1" applyFont="1" applyFill="1" applyBorder="1" applyAlignment="1" applyProtection="1">
      <alignment vertical="top" wrapText="1"/>
      <protection locked="0"/>
    </xf>
    <xf numFmtId="2" fontId="6" fillId="0" borderId="5" xfId="0" applyNumberFormat="1" applyFont="1" applyFill="1" applyBorder="1" applyAlignment="1" applyProtection="1">
      <alignment vertical="top" wrapText="1"/>
      <protection locked="0"/>
    </xf>
    <xf numFmtId="2" fontId="6" fillId="0" borderId="1" xfId="0" applyNumberFormat="1" applyFont="1" applyFill="1" applyBorder="1" applyAlignment="1" applyProtection="1">
      <alignment vertical="top" wrapText="1"/>
      <protection locked="0"/>
    </xf>
    <xf numFmtId="2" fontId="4" fillId="0" borderId="2" xfId="0" applyNumberFormat="1" applyFont="1" applyFill="1" applyBorder="1" applyAlignment="1" applyProtection="1">
      <alignment vertical="top" wrapText="1"/>
      <protection locked="0"/>
    </xf>
    <xf numFmtId="2" fontId="4" fillId="0" borderId="3" xfId="0" applyNumberFormat="1" applyFont="1" applyFill="1" applyBorder="1" applyAlignment="1" applyProtection="1">
      <alignment vertical="top" wrapText="1"/>
      <protection locked="0"/>
    </xf>
    <xf numFmtId="2" fontId="4" fillId="0" borderId="4" xfId="0" applyNumberFormat="1" applyFont="1" applyFill="1" applyBorder="1" applyAlignment="1" applyProtection="1">
      <alignment vertical="top" wrapText="1"/>
      <protection locked="0"/>
    </xf>
    <xf numFmtId="168" fontId="6" fillId="0" borderId="1" xfId="0" applyNumberFormat="1" applyFont="1" applyFill="1" applyBorder="1" applyAlignment="1" applyProtection="1">
      <alignment horizontal="left" vertical="top" wrapText="1"/>
      <protection locked="0"/>
    </xf>
    <xf numFmtId="0" fontId="6" fillId="0" borderId="1" xfId="0" quotePrefix="1" applyFont="1" applyFill="1" applyBorder="1" applyAlignment="1" applyProtection="1">
      <alignment horizontal="justify" vertical="top" wrapText="1"/>
      <protection locked="0"/>
    </xf>
    <xf numFmtId="0" fontId="18" fillId="0" borderId="2" xfId="0" applyFont="1" applyFill="1" applyBorder="1" applyAlignment="1">
      <alignment vertical="top" wrapText="1"/>
    </xf>
    <xf numFmtId="0" fontId="18" fillId="0" borderId="3" xfId="0" applyFont="1" applyFill="1" applyBorder="1" applyAlignment="1">
      <alignment vertical="top" wrapText="1"/>
    </xf>
    <xf numFmtId="0" fontId="18" fillId="0" borderId="4" xfId="0" applyFont="1" applyFill="1" applyBorder="1" applyAlignment="1">
      <alignment vertical="top" wrapText="1"/>
    </xf>
    <xf numFmtId="0" fontId="6" fillId="0" borderId="1" xfId="0" applyFont="1" applyFill="1" applyBorder="1" applyAlignment="1" applyProtection="1">
      <alignment horizontal="left" vertical="top" wrapText="1"/>
      <protection locked="0"/>
    </xf>
    <xf numFmtId="0" fontId="6" fillId="0" borderId="2" xfId="0" applyFont="1" applyFill="1" applyBorder="1" applyAlignment="1" applyProtection="1">
      <alignment vertical="top" wrapText="1"/>
      <protection locked="0"/>
    </xf>
    <xf numFmtId="0" fontId="26" fillId="0" borderId="3" xfId="0" applyFont="1" applyFill="1" applyBorder="1" applyAlignment="1">
      <alignment vertical="top" wrapText="1"/>
    </xf>
    <xf numFmtId="0" fontId="26" fillId="0" borderId="4" xfId="0" applyFont="1" applyFill="1" applyBorder="1" applyAlignment="1">
      <alignment vertical="top" wrapText="1"/>
    </xf>
    <xf numFmtId="0" fontId="4" fillId="0" borderId="2" xfId="0" applyFont="1" applyBorder="1" applyAlignment="1">
      <alignment horizontal="justify" vertical="top" wrapTex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4" fillId="0" borderId="2" xfId="0"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4" xfId="0" applyFont="1" applyFill="1" applyBorder="1" applyAlignment="1">
      <alignment horizontal="justify" vertical="top" wrapText="1"/>
    </xf>
  </cellXfs>
  <cellStyles count="51">
    <cellStyle name="Обычный" xfId="0" builtinId="0"/>
    <cellStyle name="Обычный 10" xfId="4"/>
    <cellStyle name="Обычный 11" xfId="7"/>
    <cellStyle name="Обычный 12" xfId="8"/>
    <cellStyle name="Обычный 13" xfId="9"/>
    <cellStyle name="Обычный 14" xfId="10"/>
    <cellStyle name="Обычный 15" xfId="11"/>
    <cellStyle name="Обычный 16" xfId="2"/>
    <cellStyle name="Обычный 17" xfId="12"/>
    <cellStyle name="Обычный 17 2" xfId="13"/>
    <cellStyle name="Обычный 17 2 2" xfId="14"/>
    <cellStyle name="Обычный 17 3" xfId="3"/>
    <cellStyle name="Обычный 2" xfId="6"/>
    <cellStyle name="Обычный 2 2" xfId="1"/>
    <cellStyle name="Обычный 2 2 2" xfId="15"/>
    <cellStyle name="Обычный 2 2 2 2" xfId="5"/>
    <cellStyle name="Обычный 2 2 2 2 2" xfId="16"/>
    <cellStyle name="Обычный 2 2 2 3" xfId="17"/>
    <cellStyle name="Обычный 2 2 3" xfId="18"/>
    <cellStyle name="Обычный 2 3" xfId="19"/>
    <cellStyle name="Обычный 2 3 2" xfId="20"/>
    <cellStyle name="Обычный 2 3 2 2" xfId="21"/>
    <cellStyle name="Обычный 2 3 3" xfId="22"/>
    <cellStyle name="Обычный 3" xfId="23"/>
    <cellStyle name="Обычный 3 2" xfId="24"/>
    <cellStyle name="Обычный 3 3" xfId="25"/>
    <cellStyle name="Обычный 3 4" xfId="26"/>
    <cellStyle name="Обычный 4" xfId="27"/>
    <cellStyle name="Обычный 5" xfId="28"/>
    <cellStyle name="Обычный 6" xfId="29"/>
    <cellStyle name="Обычный 7" xfId="30"/>
    <cellStyle name="Обычный 8" xfId="31"/>
    <cellStyle name="Обычный 8 2" xfId="32"/>
    <cellStyle name="Обычный 8 2 2" xfId="33"/>
    <cellStyle name="Обычный 8 3" xfId="34"/>
    <cellStyle name="Обычный 9" xfId="35"/>
    <cellStyle name="Процентный 2" xfId="36"/>
    <cellStyle name="Стиль 1" xfId="37"/>
    <cellStyle name="Финансовый 10" xfId="38"/>
    <cellStyle name="Финансовый 11" xfId="39"/>
    <cellStyle name="Финансовый 12" xfId="40"/>
    <cellStyle name="Финансовый 2" xfId="41"/>
    <cellStyle name="Финансовый 2 2" xfId="42"/>
    <cellStyle name="Финансовый 3" xfId="43"/>
    <cellStyle name="Финансовый 3 2" xfId="44"/>
    <cellStyle name="Финансовый 4" xfId="45"/>
    <cellStyle name="Финансовый 5" xfId="46"/>
    <cellStyle name="Финансовый 6" xfId="47"/>
    <cellStyle name="Финансовый 7" xfId="48"/>
    <cellStyle name="Финансовый 8" xfId="49"/>
    <cellStyle name="Финансовый 9" xfId="50"/>
  </cellStyles>
  <dxfs count="0"/>
  <tableStyles count="0" defaultTableStyle="TableStyleMedium9" defaultPivotStyle="PivotStyleLight16"/>
  <colors>
    <mruColors>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085;&#1072;%2031.12.202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 31.12"/>
    </sheetNames>
    <sheetDataSet>
      <sheetData sheetId="0" refreshError="1"/>
    </sheetDataSet>
  </externalBook>
</externalLink>
</file>

<file path=xl/revisions/_rels/revisionHeaders.xml.rels><?xml version="1.0" encoding="UTF-8" standalone="yes"?>
<Relationships xmlns="http://schemas.openxmlformats.org/package/2006/relationships"><Relationship Id="rId117" Type="http://schemas.openxmlformats.org/officeDocument/2006/relationships/revisionLog" Target="revisionLog117.xml"/><Relationship Id="rId26" Type="http://schemas.openxmlformats.org/officeDocument/2006/relationships/revisionLog" Target="revisionLog26.xml"/><Relationship Id="rId21" Type="http://schemas.openxmlformats.org/officeDocument/2006/relationships/revisionLog" Target="revisionLog21.xml"/><Relationship Id="rId42" Type="http://schemas.openxmlformats.org/officeDocument/2006/relationships/revisionLog" Target="revisionLog42.xml"/><Relationship Id="rId63" Type="http://schemas.openxmlformats.org/officeDocument/2006/relationships/revisionLog" Target="revisionLog63.xml"/><Relationship Id="rId84" Type="http://schemas.openxmlformats.org/officeDocument/2006/relationships/revisionLog" Target="revisionLog84.xml"/><Relationship Id="rId138" Type="http://schemas.openxmlformats.org/officeDocument/2006/relationships/revisionLog" Target="revisionLog138.xml"/><Relationship Id="rId159" Type="http://schemas.openxmlformats.org/officeDocument/2006/relationships/revisionLog" Target="revisionLog159.xml"/><Relationship Id="rId47" Type="http://schemas.openxmlformats.org/officeDocument/2006/relationships/revisionLog" Target="revisionLog47.xml"/><Relationship Id="rId68" Type="http://schemas.openxmlformats.org/officeDocument/2006/relationships/revisionLog" Target="revisionLog68.xml"/><Relationship Id="rId89" Type="http://schemas.openxmlformats.org/officeDocument/2006/relationships/revisionLog" Target="revisionLog89.xml"/><Relationship Id="rId112" Type="http://schemas.openxmlformats.org/officeDocument/2006/relationships/revisionLog" Target="revisionLog112.xml"/><Relationship Id="rId133" Type="http://schemas.openxmlformats.org/officeDocument/2006/relationships/revisionLog" Target="revisionLog133.xml"/><Relationship Id="rId154" Type="http://schemas.openxmlformats.org/officeDocument/2006/relationships/revisionLog" Target="revisionLog154.xml"/><Relationship Id="rId175" Type="http://schemas.openxmlformats.org/officeDocument/2006/relationships/revisionLog" Target="revisionLog175.xml"/><Relationship Id="rId170" Type="http://schemas.openxmlformats.org/officeDocument/2006/relationships/revisionLog" Target="revisionLog170.xml"/><Relationship Id="rId191" Type="http://schemas.openxmlformats.org/officeDocument/2006/relationships/revisionLog" Target="revisionLog191.xml"/><Relationship Id="rId107" Type="http://schemas.openxmlformats.org/officeDocument/2006/relationships/revisionLog" Target="revisionLog107.xml"/><Relationship Id="rId16" Type="http://schemas.openxmlformats.org/officeDocument/2006/relationships/revisionLog" Target="revisionLog16.xml"/><Relationship Id="rId11" Type="http://schemas.openxmlformats.org/officeDocument/2006/relationships/revisionLog" Target="revisionLog11.xml"/><Relationship Id="rId32" Type="http://schemas.openxmlformats.org/officeDocument/2006/relationships/revisionLog" Target="revisionLog32.xml"/><Relationship Id="rId53" Type="http://schemas.openxmlformats.org/officeDocument/2006/relationships/revisionLog" Target="revisionLog53.xml"/><Relationship Id="rId74" Type="http://schemas.openxmlformats.org/officeDocument/2006/relationships/revisionLog" Target="revisionLog74.xml"/><Relationship Id="rId128" Type="http://schemas.openxmlformats.org/officeDocument/2006/relationships/revisionLog" Target="revisionLog128.xml"/><Relationship Id="rId149" Type="http://schemas.openxmlformats.org/officeDocument/2006/relationships/revisionLog" Target="revisionLog149.xml"/><Relationship Id="rId37" Type="http://schemas.openxmlformats.org/officeDocument/2006/relationships/revisionLog" Target="revisionLog37.xml"/><Relationship Id="rId58" Type="http://schemas.openxmlformats.org/officeDocument/2006/relationships/revisionLog" Target="revisionLog58.xml"/><Relationship Id="rId79" Type="http://schemas.openxmlformats.org/officeDocument/2006/relationships/revisionLog" Target="revisionLog79.xml"/><Relationship Id="rId102" Type="http://schemas.openxmlformats.org/officeDocument/2006/relationships/revisionLog" Target="revisionLog102.xml"/><Relationship Id="rId123" Type="http://schemas.openxmlformats.org/officeDocument/2006/relationships/revisionLog" Target="revisionLog123.xml"/><Relationship Id="rId144" Type="http://schemas.openxmlformats.org/officeDocument/2006/relationships/revisionLog" Target="revisionLog144.xml"/><Relationship Id="rId5" Type="http://schemas.openxmlformats.org/officeDocument/2006/relationships/revisionLog" Target="revisionLog5.xml"/><Relationship Id="rId95" Type="http://schemas.openxmlformats.org/officeDocument/2006/relationships/revisionLog" Target="revisionLog95.xml"/><Relationship Id="rId160" Type="http://schemas.openxmlformats.org/officeDocument/2006/relationships/revisionLog" Target="revisionLog160.xml"/><Relationship Id="rId181" Type="http://schemas.openxmlformats.org/officeDocument/2006/relationships/revisionLog" Target="revisionLog181.xml"/><Relationship Id="rId90" Type="http://schemas.openxmlformats.org/officeDocument/2006/relationships/revisionLog" Target="revisionLog90.xml"/><Relationship Id="rId165" Type="http://schemas.openxmlformats.org/officeDocument/2006/relationships/revisionLog" Target="revisionLog165.xml"/><Relationship Id="rId186" Type="http://schemas.openxmlformats.org/officeDocument/2006/relationships/revisionLog" Target="revisionLog186.xml"/><Relationship Id="rId22" Type="http://schemas.openxmlformats.org/officeDocument/2006/relationships/revisionLog" Target="revisionLog22.xml"/><Relationship Id="rId43" Type="http://schemas.openxmlformats.org/officeDocument/2006/relationships/revisionLog" Target="revisionLog43.xml"/><Relationship Id="rId64" Type="http://schemas.openxmlformats.org/officeDocument/2006/relationships/revisionLog" Target="revisionLog64.xml"/><Relationship Id="rId118" Type="http://schemas.openxmlformats.org/officeDocument/2006/relationships/revisionLog" Target="revisionLog118.xml"/><Relationship Id="rId139" Type="http://schemas.openxmlformats.org/officeDocument/2006/relationships/revisionLog" Target="revisionLog139.xml"/><Relationship Id="rId27" Type="http://schemas.openxmlformats.org/officeDocument/2006/relationships/revisionLog" Target="revisionLog27.xml"/><Relationship Id="rId48" Type="http://schemas.openxmlformats.org/officeDocument/2006/relationships/revisionLog" Target="revisionLog48.xml"/><Relationship Id="rId69" Type="http://schemas.openxmlformats.org/officeDocument/2006/relationships/revisionLog" Target="revisionLog69.xml"/><Relationship Id="rId113" Type="http://schemas.openxmlformats.org/officeDocument/2006/relationships/revisionLog" Target="revisionLog113.xml"/><Relationship Id="rId134" Type="http://schemas.openxmlformats.org/officeDocument/2006/relationships/revisionLog" Target="revisionLog134.xml"/><Relationship Id="rId85" Type="http://schemas.openxmlformats.org/officeDocument/2006/relationships/revisionLog" Target="revisionLog85.xml"/><Relationship Id="rId150" Type="http://schemas.openxmlformats.org/officeDocument/2006/relationships/revisionLog" Target="revisionLog150.xml"/><Relationship Id="rId171" Type="http://schemas.openxmlformats.org/officeDocument/2006/relationships/revisionLog" Target="revisionLog171.xml"/><Relationship Id="rId80" Type="http://schemas.openxmlformats.org/officeDocument/2006/relationships/revisionLog" Target="revisionLog80.xml"/><Relationship Id="rId155" Type="http://schemas.openxmlformats.org/officeDocument/2006/relationships/revisionLog" Target="revisionLog155.xml"/><Relationship Id="rId176" Type="http://schemas.openxmlformats.org/officeDocument/2006/relationships/revisionLog" Target="revisionLog176.xml"/><Relationship Id="rId192" Type="http://schemas.openxmlformats.org/officeDocument/2006/relationships/revisionLog" Target="revisionLog192.xml"/><Relationship Id="rId12" Type="http://schemas.openxmlformats.org/officeDocument/2006/relationships/revisionLog" Target="revisionLog12.xml"/><Relationship Id="rId33" Type="http://schemas.openxmlformats.org/officeDocument/2006/relationships/revisionLog" Target="revisionLog33.xml"/><Relationship Id="rId108" Type="http://schemas.openxmlformats.org/officeDocument/2006/relationships/revisionLog" Target="revisionLog108.xml"/><Relationship Id="rId129" Type="http://schemas.openxmlformats.org/officeDocument/2006/relationships/revisionLog" Target="revisionLog129.xml"/><Relationship Id="rId17" Type="http://schemas.openxmlformats.org/officeDocument/2006/relationships/revisionLog" Target="revisionLog17.xml"/><Relationship Id="rId38" Type="http://schemas.openxmlformats.org/officeDocument/2006/relationships/revisionLog" Target="revisionLog38.xml"/><Relationship Id="rId59" Type="http://schemas.openxmlformats.org/officeDocument/2006/relationships/revisionLog" Target="revisionLog59.xml"/><Relationship Id="rId103" Type="http://schemas.openxmlformats.org/officeDocument/2006/relationships/revisionLog" Target="revisionLog103.xml"/><Relationship Id="rId124" Type="http://schemas.openxmlformats.org/officeDocument/2006/relationships/revisionLog" Target="revisionLog124.xml"/><Relationship Id="rId54" Type="http://schemas.openxmlformats.org/officeDocument/2006/relationships/revisionLog" Target="revisionLog54.xml"/><Relationship Id="rId75" Type="http://schemas.openxmlformats.org/officeDocument/2006/relationships/revisionLog" Target="revisionLog75.xml"/><Relationship Id="rId96" Type="http://schemas.openxmlformats.org/officeDocument/2006/relationships/revisionLog" Target="revisionLog96.xml"/><Relationship Id="rId140" Type="http://schemas.openxmlformats.org/officeDocument/2006/relationships/revisionLog" Target="revisionLog140.xml"/><Relationship Id="rId161" Type="http://schemas.openxmlformats.org/officeDocument/2006/relationships/revisionLog" Target="revisionLog161.xml"/><Relationship Id="rId182" Type="http://schemas.openxmlformats.org/officeDocument/2006/relationships/revisionLog" Target="revisionLog182.xml"/><Relationship Id="rId70" Type="http://schemas.openxmlformats.org/officeDocument/2006/relationships/revisionLog" Target="revisionLog70.xml"/><Relationship Id="rId91" Type="http://schemas.openxmlformats.org/officeDocument/2006/relationships/revisionLog" Target="revisionLog91.xml"/><Relationship Id="rId145" Type="http://schemas.openxmlformats.org/officeDocument/2006/relationships/revisionLog" Target="revisionLog145.xml"/><Relationship Id="rId166" Type="http://schemas.openxmlformats.org/officeDocument/2006/relationships/revisionLog" Target="revisionLog166.xml"/><Relationship Id="rId187" Type="http://schemas.openxmlformats.org/officeDocument/2006/relationships/revisionLog" Target="revisionLog187.xml"/><Relationship Id="rId6" Type="http://schemas.openxmlformats.org/officeDocument/2006/relationships/revisionLog" Target="revisionLog6.xml"/><Relationship Id="rId1" Type="http://schemas.openxmlformats.org/officeDocument/2006/relationships/revisionLog" Target="revisionLog1.xml"/><Relationship Id="rId23" Type="http://schemas.openxmlformats.org/officeDocument/2006/relationships/revisionLog" Target="revisionLog23.xml"/><Relationship Id="rId119" Type="http://schemas.openxmlformats.org/officeDocument/2006/relationships/revisionLog" Target="revisionLog119.xml"/><Relationship Id="rId28" Type="http://schemas.openxmlformats.org/officeDocument/2006/relationships/revisionLog" Target="revisionLog28.xml"/><Relationship Id="rId49" Type="http://schemas.openxmlformats.org/officeDocument/2006/relationships/revisionLog" Target="revisionLog49.xml"/><Relationship Id="rId114" Type="http://schemas.openxmlformats.org/officeDocument/2006/relationships/revisionLog" Target="revisionLog114.xml"/><Relationship Id="rId44" Type="http://schemas.openxmlformats.org/officeDocument/2006/relationships/revisionLog" Target="revisionLog44.xml"/><Relationship Id="rId65" Type="http://schemas.openxmlformats.org/officeDocument/2006/relationships/revisionLog" Target="revisionLog65.xml"/><Relationship Id="rId86" Type="http://schemas.openxmlformats.org/officeDocument/2006/relationships/revisionLog" Target="revisionLog86.xml"/><Relationship Id="rId130" Type="http://schemas.openxmlformats.org/officeDocument/2006/relationships/revisionLog" Target="revisionLog130.xml"/><Relationship Id="rId151" Type="http://schemas.openxmlformats.org/officeDocument/2006/relationships/revisionLog" Target="revisionLog151.xml"/><Relationship Id="rId60" Type="http://schemas.openxmlformats.org/officeDocument/2006/relationships/revisionLog" Target="revisionLog60.xml"/><Relationship Id="rId81" Type="http://schemas.openxmlformats.org/officeDocument/2006/relationships/revisionLog" Target="revisionLog81.xml"/><Relationship Id="rId135" Type="http://schemas.openxmlformats.org/officeDocument/2006/relationships/revisionLog" Target="revisionLog135.xml"/><Relationship Id="rId156" Type="http://schemas.openxmlformats.org/officeDocument/2006/relationships/revisionLog" Target="revisionLog156.xml"/><Relationship Id="rId177" Type="http://schemas.openxmlformats.org/officeDocument/2006/relationships/revisionLog" Target="revisionLog177.xml"/><Relationship Id="rId172" Type="http://schemas.openxmlformats.org/officeDocument/2006/relationships/revisionLog" Target="revisionLog172.xml"/><Relationship Id="rId13" Type="http://schemas.openxmlformats.org/officeDocument/2006/relationships/revisionLog" Target="revisionLog13.xml"/><Relationship Id="rId18" Type="http://schemas.openxmlformats.org/officeDocument/2006/relationships/revisionLog" Target="revisionLog18.xml"/><Relationship Id="rId39" Type="http://schemas.openxmlformats.org/officeDocument/2006/relationships/revisionLog" Target="revisionLog39.xml"/><Relationship Id="rId109" Type="http://schemas.openxmlformats.org/officeDocument/2006/relationships/revisionLog" Target="revisionLog109.xml"/><Relationship Id="rId34" Type="http://schemas.openxmlformats.org/officeDocument/2006/relationships/revisionLog" Target="revisionLog34.xml"/><Relationship Id="rId50" Type="http://schemas.openxmlformats.org/officeDocument/2006/relationships/revisionLog" Target="revisionLog50.xml"/><Relationship Id="rId55" Type="http://schemas.openxmlformats.org/officeDocument/2006/relationships/revisionLog" Target="revisionLog55.xml"/><Relationship Id="rId76" Type="http://schemas.openxmlformats.org/officeDocument/2006/relationships/revisionLog" Target="revisionLog76.xml"/><Relationship Id="rId97" Type="http://schemas.openxmlformats.org/officeDocument/2006/relationships/revisionLog" Target="revisionLog97.xml"/><Relationship Id="rId104" Type="http://schemas.openxmlformats.org/officeDocument/2006/relationships/revisionLog" Target="revisionLog104.xml"/><Relationship Id="rId120" Type="http://schemas.openxmlformats.org/officeDocument/2006/relationships/revisionLog" Target="revisionLog120.xml"/><Relationship Id="rId125" Type="http://schemas.openxmlformats.org/officeDocument/2006/relationships/revisionLog" Target="revisionLog125.xml"/><Relationship Id="rId141" Type="http://schemas.openxmlformats.org/officeDocument/2006/relationships/revisionLog" Target="revisionLog141.xml"/><Relationship Id="rId146" Type="http://schemas.openxmlformats.org/officeDocument/2006/relationships/revisionLog" Target="revisionLog146.xml"/><Relationship Id="rId167" Type="http://schemas.openxmlformats.org/officeDocument/2006/relationships/revisionLog" Target="revisionLog167.xml"/><Relationship Id="rId188" Type="http://schemas.openxmlformats.org/officeDocument/2006/relationships/revisionLog" Target="revisionLog188.xml"/><Relationship Id="rId7" Type="http://schemas.openxmlformats.org/officeDocument/2006/relationships/revisionLog" Target="revisionLog7.xml"/><Relationship Id="rId71" Type="http://schemas.openxmlformats.org/officeDocument/2006/relationships/revisionLog" Target="revisionLog71.xml"/><Relationship Id="rId92" Type="http://schemas.openxmlformats.org/officeDocument/2006/relationships/revisionLog" Target="revisionLog92.xml"/><Relationship Id="rId162" Type="http://schemas.openxmlformats.org/officeDocument/2006/relationships/revisionLog" Target="revisionLog162.xml"/><Relationship Id="rId183" Type="http://schemas.openxmlformats.org/officeDocument/2006/relationships/revisionLog" Target="revisionLog183.xml"/><Relationship Id="rId2" Type="http://schemas.openxmlformats.org/officeDocument/2006/relationships/revisionLog" Target="revisionLog2.xml"/><Relationship Id="rId29" Type="http://schemas.openxmlformats.org/officeDocument/2006/relationships/revisionLog" Target="revisionLog29.xml"/><Relationship Id="rId24" Type="http://schemas.openxmlformats.org/officeDocument/2006/relationships/revisionLog" Target="revisionLog24.xml"/><Relationship Id="rId40" Type="http://schemas.openxmlformats.org/officeDocument/2006/relationships/revisionLog" Target="revisionLog40.xml"/><Relationship Id="rId45" Type="http://schemas.openxmlformats.org/officeDocument/2006/relationships/revisionLog" Target="revisionLog45.xml"/><Relationship Id="rId66" Type="http://schemas.openxmlformats.org/officeDocument/2006/relationships/revisionLog" Target="revisionLog66.xml"/><Relationship Id="rId87" Type="http://schemas.openxmlformats.org/officeDocument/2006/relationships/revisionLog" Target="revisionLog87.xml"/><Relationship Id="rId110" Type="http://schemas.openxmlformats.org/officeDocument/2006/relationships/revisionLog" Target="revisionLog110.xml"/><Relationship Id="rId115" Type="http://schemas.openxmlformats.org/officeDocument/2006/relationships/revisionLog" Target="revisionLog115.xml"/><Relationship Id="rId131" Type="http://schemas.openxmlformats.org/officeDocument/2006/relationships/revisionLog" Target="revisionLog131.xml"/><Relationship Id="rId136" Type="http://schemas.openxmlformats.org/officeDocument/2006/relationships/revisionLog" Target="revisionLog136.xml"/><Relationship Id="rId157" Type="http://schemas.openxmlformats.org/officeDocument/2006/relationships/revisionLog" Target="revisionLog157.xml"/><Relationship Id="rId178" Type="http://schemas.openxmlformats.org/officeDocument/2006/relationships/revisionLog" Target="revisionLog178.xml"/><Relationship Id="rId61" Type="http://schemas.openxmlformats.org/officeDocument/2006/relationships/revisionLog" Target="revisionLog61.xml"/><Relationship Id="rId82" Type="http://schemas.openxmlformats.org/officeDocument/2006/relationships/revisionLog" Target="revisionLog82.xml"/><Relationship Id="rId152" Type="http://schemas.openxmlformats.org/officeDocument/2006/relationships/revisionLog" Target="revisionLog152.xml"/><Relationship Id="rId173" Type="http://schemas.openxmlformats.org/officeDocument/2006/relationships/revisionLog" Target="revisionLog173.xml"/><Relationship Id="rId19" Type="http://schemas.openxmlformats.org/officeDocument/2006/relationships/revisionLog" Target="revisionLog19.xml"/><Relationship Id="rId14" Type="http://schemas.openxmlformats.org/officeDocument/2006/relationships/revisionLog" Target="revisionLog14.xml"/><Relationship Id="rId30" Type="http://schemas.openxmlformats.org/officeDocument/2006/relationships/revisionLog" Target="revisionLog30.xml"/><Relationship Id="rId35" Type="http://schemas.openxmlformats.org/officeDocument/2006/relationships/revisionLog" Target="revisionLog35.xml"/><Relationship Id="rId56" Type="http://schemas.openxmlformats.org/officeDocument/2006/relationships/revisionLog" Target="revisionLog56.xml"/><Relationship Id="rId77" Type="http://schemas.openxmlformats.org/officeDocument/2006/relationships/revisionLog" Target="revisionLog77.xml"/><Relationship Id="rId100" Type="http://schemas.openxmlformats.org/officeDocument/2006/relationships/revisionLog" Target="revisionLog100.xml"/><Relationship Id="rId105" Type="http://schemas.openxmlformats.org/officeDocument/2006/relationships/revisionLog" Target="revisionLog105.xml"/><Relationship Id="rId126" Type="http://schemas.openxmlformats.org/officeDocument/2006/relationships/revisionLog" Target="revisionLog126.xml"/><Relationship Id="rId147" Type="http://schemas.openxmlformats.org/officeDocument/2006/relationships/revisionLog" Target="revisionLog147.xml"/><Relationship Id="rId168" Type="http://schemas.openxmlformats.org/officeDocument/2006/relationships/revisionLog" Target="revisionLog168.xml"/><Relationship Id="rId8" Type="http://schemas.openxmlformats.org/officeDocument/2006/relationships/revisionLog" Target="revisionLog8.xml"/><Relationship Id="rId51" Type="http://schemas.openxmlformats.org/officeDocument/2006/relationships/revisionLog" Target="revisionLog51.xml"/><Relationship Id="rId72" Type="http://schemas.openxmlformats.org/officeDocument/2006/relationships/revisionLog" Target="revisionLog72.xml"/><Relationship Id="rId93" Type="http://schemas.openxmlformats.org/officeDocument/2006/relationships/revisionLog" Target="revisionLog93.xml"/><Relationship Id="rId98" Type="http://schemas.openxmlformats.org/officeDocument/2006/relationships/revisionLog" Target="revisionLog98.xml"/><Relationship Id="rId121" Type="http://schemas.openxmlformats.org/officeDocument/2006/relationships/revisionLog" Target="revisionLog121.xml"/><Relationship Id="rId142" Type="http://schemas.openxmlformats.org/officeDocument/2006/relationships/revisionLog" Target="revisionLog142.xml"/><Relationship Id="rId163" Type="http://schemas.openxmlformats.org/officeDocument/2006/relationships/revisionLog" Target="revisionLog163.xml"/><Relationship Id="rId184" Type="http://schemas.openxmlformats.org/officeDocument/2006/relationships/revisionLog" Target="revisionLog184.xml"/><Relationship Id="rId189" Type="http://schemas.openxmlformats.org/officeDocument/2006/relationships/revisionLog" Target="revisionLog189.xml"/><Relationship Id="rId3" Type="http://schemas.openxmlformats.org/officeDocument/2006/relationships/revisionLog" Target="revisionLog3.xml"/><Relationship Id="rId25" Type="http://schemas.openxmlformats.org/officeDocument/2006/relationships/revisionLog" Target="revisionLog25.xml"/><Relationship Id="rId46" Type="http://schemas.openxmlformats.org/officeDocument/2006/relationships/revisionLog" Target="revisionLog46.xml"/><Relationship Id="rId67" Type="http://schemas.openxmlformats.org/officeDocument/2006/relationships/revisionLog" Target="revisionLog67.xml"/><Relationship Id="rId116" Type="http://schemas.openxmlformats.org/officeDocument/2006/relationships/revisionLog" Target="revisionLog116.xml"/><Relationship Id="rId137" Type="http://schemas.openxmlformats.org/officeDocument/2006/relationships/revisionLog" Target="revisionLog137.xml"/><Relationship Id="rId158" Type="http://schemas.openxmlformats.org/officeDocument/2006/relationships/revisionLog" Target="revisionLog158.xml"/><Relationship Id="rId20" Type="http://schemas.openxmlformats.org/officeDocument/2006/relationships/revisionLog" Target="revisionLog20.xml"/><Relationship Id="rId41" Type="http://schemas.openxmlformats.org/officeDocument/2006/relationships/revisionLog" Target="revisionLog41.xml"/><Relationship Id="rId62" Type="http://schemas.openxmlformats.org/officeDocument/2006/relationships/revisionLog" Target="revisionLog62.xml"/><Relationship Id="rId83" Type="http://schemas.openxmlformats.org/officeDocument/2006/relationships/revisionLog" Target="revisionLog83.xml"/><Relationship Id="rId88" Type="http://schemas.openxmlformats.org/officeDocument/2006/relationships/revisionLog" Target="revisionLog88.xml"/><Relationship Id="rId111" Type="http://schemas.openxmlformats.org/officeDocument/2006/relationships/revisionLog" Target="revisionLog111.xml"/><Relationship Id="rId132" Type="http://schemas.openxmlformats.org/officeDocument/2006/relationships/revisionLog" Target="revisionLog132.xml"/><Relationship Id="rId153" Type="http://schemas.openxmlformats.org/officeDocument/2006/relationships/revisionLog" Target="revisionLog153.xml"/><Relationship Id="rId174" Type="http://schemas.openxmlformats.org/officeDocument/2006/relationships/revisionLog" Target="revisionLog174.xml"/><Relationship Id="rId179" Type="http://schemas.openxmlformats.org/officeDocument/2006/relationships/revisionLog" Target="revisionLog179.xml"/><Relationship Id="rId190" Type="http://schemas.openxmlformats.org/officeDocument/2006/relationships/revisionLog" Target="revisionLog190.xml"/><Relationship Id="rId15" Type="http://schemas.openxmlformats.org/officeDocument/2006/relationships/revisionLog" Target="revisionLog15.xml"/><Relationship Id="rId36" Type="http://schemas.openxmlformats.org/officeDocument/2006/relationships/revisionLog" Target="revisionLog36.xml"/><Relationship Id="rId57" Type="http://schemas.openxmlformats.org/officeDocument/2006/relationships/revisionLog" Target="revisionLog57.xml"/><Relationship Id="rId106" Type="http://schemas.openxmlformats.org/officeDocument/2006/relationships/revisionLog" Target="revisionLog106.xml"/><Relationship Id="rId127" Type="http://schemas.openxmlformats.org/officeDocument/2006/relationships/revisionLog" Target="revisionLog127.xml"/><Relationship Id="rId10" Type="http://schemas.openxmlformats.org/officeDocument/2006/relationships/revisionLog" Target="revisionLog10.xml"/><Relationship Id="rId31" Type="http://schemas.openxmlformats.org/officeDocument/2006/relationships/revisionLog" Target="revisionLog31.xml"/><Relationship Id="rId52" Type="http://schemas.openxmlformats.org/officeDocument/2006/relationships/revisionLog" Target="revisionLog52.xml"/><Relationship Id="rId73" Type="http://schemas.openxmlformats.org/officeDocument/2006/relationships/revisionLog" Target="revisionLog73.xml"/><Relationship Id="rId78" Type="http://schemas.openxmlformats.org/officeDocument/2006/relationships/revisionLog" Target="revisionLog78.xml"/><Relationship Id="rId94" Type="http://schemas.openxmlformats.org/officeDocument/2006/relationships/revisionLog" Target="revisionLog94.xml"/><Relationship Id="rId99" Type="http://schemas.openxmlformats.org/officeDocument/2006/relationships/revisionLog" Target="revisionLog99.xml"/><Relationship Id="rId101" Type="http://schemas.openxmlformats.org/officeDocument/2006/relationships/revisionLog" Target="revisionLog101.xml"/><Relationship Id="rId122" Type="http://schemas.openxmlformats.org/officeDocument/2006/relationships/revisionLog" Target="revisionLog122.xml"/><Relationship Id="rId143" Type="http://schemas.openxmlformats.org/officeDocument/2006/relationships/revisionLog" Target="revisionLog143.xml"/><Relationship Id="rId148" Type="http://schemas.openxmlformats.org/officeDocument/2006/relationships/revisionLog" Target="revisionLog148.xml"/><Relationship Id="rId164" Type="http://schemas.openxmlformats.org/officeDocument/2006/relationships/revisionLog" Target="revisionLog164.xml"/><Relationship Id="rId169" Type="http://schemas.openxmlformats.org/officeDocument/2006/relationships/revisionLog" Target="revisionLog169.xml"/><Relationship Id="rId185" Type="http://schemas.openxmlformats.org/officeDocument/2006/relationships/revisionLog" Target="revisionLog185.xml"/><Relationship Id="rId4" Type="http://schemas.openxmlformats.org/officeDocument/2006/relationships/revisionLog" Target="revisionLog4.xml"/><Relationship Id="rId9" Type="http://schemas.openxmlformats.org/officeDocument/2006/relationships/revisionLog" Target="revisionLog9.xml"/><Relationship Id="rId180" Type="http://schemas.openxmlformats.org/officeDocument/2006/relationships/revisionLog" Target="revisionLog180.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87A8BD1-3F2B-4816-A3BE-8C31BF6F45B1}" diskRevisions="1" revisionId="1176" version="192">
  <header guid="{0E8B6839-A9FF-4B08-A516-FEC178CB3436}" dateTime="2024-01-10T14:53:49" maxSheetId="3" userName="Залецкая Ольга Генадьевна" r:id="rId1">
    <sheetIdMap count="2">
      <sheetId val="1"/>
      <sheetId val="2"/>
    </sheetIdMap>
  </header>
  <header guid="{8F9FA493-B5C6-4E79-AED6-A173E957C995}" dateTime="2024-01-10T14:55:47" maxSheetId="3" userName="Крыжановская Анна Александровна" r:id="rId2" minRId="1">
    <sheetIdMap count="2">
      <sheetId val="1"/>
      <sheetId val="2"/>
    </sheetIdMap>
  </header>
  <header guid="{6C46B54F-23F0-48CE-BCA5-17F7B3AA1D56}" dateTime="2024-01-10T14:57:04" maxSheetId="3" userName="Залецкая Ольга Генадьевна" r:id="rId3" minRId="3">
    <sheetIdMap count="2">
      <sheetId val="1"/>
      <sheetId val="2"/>
    </sheetIdMap>
  </header>
  <header guid="{BA09BAC4-7CB3-4F19-BFE5-C1D9A68AD529}" dateTime="2024-01-10T15:01:32" maxSheetId="3" userName="Залецкая Ольга Генадьевна" r:id="rId4" minRId="4" maxRId="5">
    <sheetIdMap count="2">
      <sheetId val="1"/>
      <sheetId val="2"/>
    </sheetIdMap>
  </header>
  <header guid="{09143D67-8C8B-4039-83D7-FD7DBAD1BB2E}" dateTime="2024-01-10T15:02:00" maxSheetId="3" userName="Залецкая Ольга Генадьевна" r:id="rId5">
    <sheetIdMap count="2">
      <sheetId val="1"/>
      <sheetId val="2"/>
    </sheetIdMap>
  </header>
  <header guid="{A1C52355-84CF-4F37-8064-8CFCE4027B88}" dateTime="2024-01-10T15:03:10" maxSheetId="3" userName="Залецкая Ольга Генадьевна" r:id="rId6" minRId="6">
    <sheetIdMap count="2">
      <sheetId val="1"/>
      <sheetId val="2"/>
    </sheetIdMap>
  </header>
  <header guid="{76174CBF-11D3-40DA-A2FC-47E986B72EDF}" dateTime="2024-01-10T15:06:05" maxSheetId="3" userName="Залецкая Ольга Генадьевна" r:id="rId7" minRId="7">
    <sheetIdMap count="2">
      <sheetId val="1"/>
      <sheetId val="2"/>
    </sheetIdMap>
  </header>
  <header guid="{79C42868-C2B8-4D74-ADA9-3582776379B7}" dateTime="2024-01-10T15:06:28" maxSheetId="3" userName="Крыжановская Анна Александровна" r:id="rId8" minRId="8">
    <sheetIdMap count="2">
      <sheetId val="1"/>
      <sheetId val="2"/>
    </sheetIdMap>
  </header>
  <header guid="{E7B13B5F-2143-4B36-AA00-CA2A92E6C634}" dateTime="2024-01-10T15:07:08" maxSheetId="3" userName="Крыжановская Анна Александровна" r:id="rId9" minRId="9">
    <sheetIdMap count="2">
      <sheetId val="1"/>
      <sheetId val="2"/>
    </sheetIdMap>
  </header>
  <header guid="{25B7846F-8968-44FE-B3DF-86E2C5487A87}" dateTime="2024-01-10T15:08:33" maxSheetId="3" userName="Крыжановская Анна Александровна" r:id="rId10" minRId="10">
    <sheetIdMap count="2">
      <sheetId val="1"/>
      <sheetId val="2"/>
    </sheetIdMap>
  </header>
  <header guid="{218704C6-53C0-4415-AB10-7ED86836D7A8}" dateTime="2024-01-10T15:09:39" maxSheetId="3" userName="Залецкая Ольга Генадьевна" r:id="rId11" minRId="11">
    <sheetIdMap count="2">
      <sheetId val="1"/>
      <sheetId val="2"/>
    </sheetIdMap>
  </header>
  <header guid="{044B1B16-A9F1-435C-8BD8-81F09E05699F}" dateTime="2024-01-10T15:13:05" maxSheetId="3" userName="Крыжановская Анна Александровна" r:id="rId12" minRId="16">
    <sheetIdMap count="2">
      <sheetId val="1"/>
      <sheetId val="2"/>
    </sheetIdMap>
  </header>
  <header guid="{68B7DFB7-99E5-4EB4-8F01-545279F74054}" dateTime="2024-01-10T15:13:30" maxSheetId="3" userName="Крыжановская Анна Александровна" r:id="rId13" minRId="17">
    <sheetIdMap count="2">
      <sheetId val="1"/>
      <sheetId val="2"/>
    </sheetIdMap>
  </header>
  <header guid="{579652A6-609F-4E6C-8BF9-B541A492B888}" dateTime="2024-01-10T15:14:28" maxSheetId="3" userName="Залецкая Ольга Генадьевна" r:id="rId14" minRId="18">
    <sheetIdMap count="2">
      <sheetId val="1"/>
      <sheetId val="2"/>
    </sheetIdMap>
  </header>
  <header guid="{A5AD3DEA-68D3-4BD3-B65A-DE2E72E627A1}" dateTime="2024-01-10T15:19:02" maxSheetId="3" userName="Залецкая Ольга Генадьевна" r:id="rId15" minRId="19" maxRId="22">
    <sheetIdMap count="2">
      <sheetId val="1"/>
      <sheetId val="2"/>
    </sheetIdMap>
  </header>
  <header guid="{68667B9D-21F6-4EA8-BAD8-A6DE19C4A2F4}" dateTime="2024-01-10T15:19:06" maxSheetId="3" userName="Крыжановская Анна Александровна" r:id="rId16" minRId="23">
    <sheetIdMap count="2">
      <sheetId val="1"/>
      <sheetId val="2"/>
    </sheetIdMap>
  </header>
  <header guid="{1CAE421D-B730-4516-B31C-AB79D7D31A5B}" dateTime="2024-01-10T15:19:14" maxSheetId="3" userName="Крыжановская Анна Александровна" r:id="rId17" minRId="25">
    <sheetIdMap count="2">
      <sheetId val="1"/>
      <sheetId val="2"/>
    </sheetIdMap>
  </header>
  <header guid="{5F48EA1F-C146-4DBC-B060-D80448C35B0D}" dateTime="2024-01-10T15:20:19" maxSheetId="3" userName="Крыжановская Анна Александровна" r:id="rId18" minRId="26">
    <sheetIdMap count="2">
      <sheetId val="1"/>
      <sheetId val="2"/>
    </sheetIdMap>
  </header>
  <header guid="{CF668807-0F5B-4606-AEA3-F758D38F9E53}" dateTime="2024-01-10T15:23:48" maxSheetId="3" userName="Залецкая Ольга Генадьевна" r:id="rId19" minRId="27">
    <sheetIdMap count="2">
      <sheetId val="1"/>
      <sheetId val="2"/>
    </sheetIdMap>
  </header>
  <header guid="{2FE40E4B-F49D-4DBA-8C17-4F8891C7E50C}" dateTime="2024-01-10T15:24:41" maxSheetId="3" userName="Крыжановская Анна Александровна" r:id="rId20" minRId="28">
    <sheetIdMap count="2">
      <sheetId val="1"/>
      <sheetId val="2"/>
    </sheetIdMap>
  </header>
  <header guid="{D4A7CEAE-1F51-4A36-830D-72F7D5C3E483}" dateTime="2024-01-10T15:27:32" maxSheetId="3" userName="Крыжановская Анна Александровна" r:id="rId21" minRId="29">
    <sheetIdMap count="2">
      <sheetId val="1"/>
      <sheetId val="2"/>
    </sheetIdMap>
  </header>
  <header guid="{D2DC9E74-90C2-43EA-8214-974A3710DCB4}" dateTime="2024-01-10T15:33:51" maxSheetId="3" userName="Крыжановская Анна Александровна" r:id="rId22" minRId="30">
    <sheetIdMap count="2">
      <sheetId val="1"/>
      <sheetId val="2"/>
    </sheetIdMap>
  </header>
  <header guid="{BC2DE2C8-0238-4DAF-9233-B860A1BAD321}" dateTime="2024-01-10T15:36:20" maxSheetId="3" userName="Крыжановская Анна Александровна" r:id="rId23" minRId="31">
    <sheetIdMap count="2">
      <sheetId val="1"/>
      <sheetId val="2"/>
    </sheetIdMap>
  </header>
  <header guid="{EB3A87C6-2E3B-4B53-A840-0BBB158D40C1}" dateTime="2024-01-10T15:39:41" maxSheetId="3" userName="Крыжановская Анна Александровна" r:id="rId24" minRId="32">
    <sheetIdMap count="2">
      <sheetId val="1"/>
      <sheetId val="2"/>
    </sheetIdMap>
  </header>
  <header guid="{A8992651-1F90-4CEC-B744-33E656182590}" dateTime="2024-01-10T15:43:32" maxSheetId="3" userName="Крыжановская Анна Александровна" r:id="rId25" minRId="33">
    <sheetIdMap count="2">
      <sheetId val="1"/>
      <sheetId val="2"/>
    </sheetIdMap>
  </header>
  <header guid="{1916B6F0-CE97-41B4-8277-ACA3AECABB69}" dateTime="2024-01-10T15:47:37" maxSheetId="3" userName="Крыжановская Анна Александровна" r:id="rId26" minRId="34">
    <sheetIdMap count="2">
      <sheetId val="1"/>
      <sheetId val="2"/>
    </sheetIdMap>
  </header>
  <header guid="{0B44A6E2-ACD9-4E72-9A8D-0AF20DC35525}" dateTime="2024-01-10T15:50:17" maxSheetId="3" userName="Крыжановская Анна Александровна" r:id="rId27" minRId="35">
    <sheetIdMap count="2">
      <sheetId val="1"/>
      <sheetId val="2"/>
    </sheetIdMap>
  </header>
  <header guid="{977477B8-ABDB-4B9A-A5E5-856C5EB93772}" dateTime="2024-01-10T15:51:33" maxSheetId="3" userName="Астахова Анна Владимировна" r:id="rId28" minRId="36">
    <sheetIdMap count="2">
      <sheetId val="1"/>
      <sheetId val="2"/>
    </sheetIdMap>
  </header>
  <header guid="{5F2B6248-4064-4281-89BD-472DA99E5F65}" dateTime="2024-01-10T15:52:03" maxSheetId="3" userName="Крыжановская Анна Александровна" r:id="rId29" minRId="39">
    <sheetIdMap count="2">
      <sheetId val="1"/>
      <sheetId val="2"/>
    </sheetIdMap>
  </header>
  <header guid="{9446D36F-B423-499A-B161-F3D59345DF06}" dateTime="2024-01-10T15:56:08" maxSheetId="3" userName="Астахова Анна Владимировна" r:id="rId30" minRId="40">
    <sheetIdMap count="2">
      <sheetId val="1"/>
      <sheetId val="2"/>
    </sheetIdMap>
  </header>
  <header guid="{AD2DBB9D-974A-49A0-A9AA-DE8C294DD580}" dateTime="2024-01-10T15:57:06" maxSheetId="3" userName="Астахова Анна Владимировна" r:id="rId31" minRId="41">
    <sheetIdMap count="2">
      <sheetId val="1"/>
      <sheetId val="2"/>
    </sheetIdMap>
  </header>
  <header guid="{264EA809-E015-4C9F-8D24-9EA4B0867105}" dateTime="2024-01-10T15:58:13" maxSheetId="3" userName="Астахова Анна Владимировна" r:id="rId32" minRId="42">
    <sheetIdMap count="2">
      <sheetId val="1"/>
      <sheetId val="2"/>
    </sheetIdMap>
  </header>
  <header guid="{835D257C-8C33-4CE8-B7A8-3EE0B83595D5}" dateTime="2024-01-10T15:58:22" maxSheetId="3" userName="Крыжановская Анна Александровна" r:id="rId33" minRId="43">
    <sheetIdMap count="2">
      <sheetId val="1"/>
      <sheetId val="2"/>
    </sheetIdMap>
  </header>
  <header guid="{FD98AC5A-B540-46F9-8852-CAFD15708754}" dateTime="2024-01-10T15:58:53" maxSheetId="3" userName="Астахова Анна Владимировна" r:id="rId34" minRId="44">
    <sheetIdMap count="2">
      <sheetId val="1"/>
      <sheetId val="2"/>
    </sheetIdMap>
  </header>
  <header guid="{4DD69FA7-8C8C-483A-8805-02FF5FFC527C}" dateTime="2024-01-10T16:01:22" maxSheetId="3" userName="Астахова Анна Владимировна" r:id="rId35">
    <sheetIdMap count="2">
      <sheetId val="1"/>
      <sheetId val="2"/>
    </sheetIdMap>
  </header>
  <header guid="{AA109B8F-8FE3-41D0-B7E4-4E0451177A2B}" dateTime="2024-01-10T16:03:01" maxSheetId="3" userName="Крыжановская Анна Александровна" r:id="rId36" minRId="45">
    <sheetIdMap count="2">
      <sheetId val="1"/>
      <sheetId val="2"/>
    </sheetIdMap>
  </header>
  <header guid="{142E4C81-1595-4BB9-8DC5-FDBD1AA5E327}" dateTime="2024-01-10T16:03:15" maxSheetId="3" userName="Астахова Анна Владимировна" r:id="rId37" minRId="46" maxRId="48">
    <sheetIdMap count="2">
      <sheetId val="1"/>
      <sheetId val="2"/>
    </sheetIdMap>
  </header>
  <header guid="{C786F75D-30A9-4641-B004-BD241B6C4454}" dateTime="2024-01-10T16:03:24" maxSheetId="3" userName="Астахова Анна Владимировна" r:id="rId38">
    <sheetIdMap count="2">
      <sheetId val="1"/>
      <sheetId val="2"/>
    </sheetIdMap>
  </header>
  <header guid="{4452ABC8-E9C4-4F14-A76C-321D3B7FD972}" dateTime="2024-01-10T16:04:41" maxSheetId="3" userName="Астахова Анна Владимировна" r:id="rId39" minRId="49" maxRId="50">
    <sheetIdMap count="2">
      <sheetId val="1"/>
      <sheetId val="2"/>
    </sheetIdMap>
  </header>
  <header guid="{372BB2EB-A977-4C1A-8F07-733E9B28C23F}" dateTime="2024-01-10T16:07:19" maxSheetId="3" userName="Астахова Анна Владимировна" r:id="rId40" minRId="51" maxRId="52">
    <sheetIdMap count="2">
      <sheetId val="1"/>
      <sheetId val="2"/>
    </sheetIdMap>
  </header>
  <header guid="{8D2E8D50-4405-4493-BA12-2DB12505F13F}" dateTime="2024-01-10T16:08:58" maxSheetId="3" userName="Астахова Анна Владимировна" r:id="rId41" minRId="53" maxRId="54">
    <sheetIdMap count="2">
      <sheetId val="1"/>
      <sheetId val="2"/>
    </sheetIdMap>
  </header>
  <header guid="{06B52702-C2EF-4F7D-95C0-16850997BCAF}" dateTime="2024-01-10T16:09:40" maxSheetId="3" userName="Залецкая Ольга Генадьевна" r:id="rId42" minRId="55" maxRId="59">
    <sheetIdMap count="2">
      <sheetId val="1"/>
      <sheetId val="2"/>
    </sheetIdMap>
  </header>
  <header guid="{1F078026-AA17-4685-8BA2-35D74A3AA52C}" dateTime="2024-01-10T16:09:55" maxSheetId="3" userName="Астахова Анна Владимировна" r:id="rId43">
    <sheetIdMap count="2">
      <sheetId val="1"/>
      <sheetId val="2"/>
    </sheetIdMap>
  </header>
  <header guid="{83A0D623-49AF-4FA3-9F32-25BFCDC3A9D7}" dateTime="2024-01-10T16:12:24" maxSheetId="3" userName="Залецкая Ольга Генадьевна" r:id="rId44" minRId="64" maxRId="69">
    <sheetIdMap count="2">
      <sheetId val="1"/>
      <sheetId val="2"/>
    </sheetIdMap>
  </header>
  <header guid="{9DB5452B-CDC2-46F1-8D63-3E40A279CDD7}" dateTime="2024-01-10T16:12:29" maxSheetId="3" userName="Крыжановская Анна Александровна" r:id="rId45" minRId="70">
    <sheetIdMap count="2">
      <sheetId val="1"/>
      <sheetId val="2"/>
    </sheetIdMap>
  </header>
  <header guid="{34B7C93C-246D-49D0-B0EB-4630268BF7CD}" dateTime="2024-01-10T16:13:44" maxSheetId="3" userName="Астахова Анна Владимировна" r:id="rId46" minRId="71" maxRId="73">
    <sheetIdMap count="2">
      <sheetId val="1"/>
      <sheetId val="2"/>
    </sheetIdMap>
  </header>
  <header guid="{5DBBDA40-D051-4CA7-ABFE-31C22EE9D89F}" dateTime="2024-01-10T16:17:00" maxSheetId="3" userName="Крыжановская Анна Александровна" r:id="rId47" minRId="74">
    <sheetIdMap count="2">
      <sheetId val="1"/>
      <sheetId val="2"/>
    </sheetIdMap>
  </header>
  <header guid="{7C47CDE0-1D6F-4AB7-9F91-1E8763AF28FF}" dateTime="2024-01-10T16:18:49" maxSheetId="3" userName="Астахова Анна Владимировна" r:id="rId48">
    <sheetIdMap count="2">
      <sheetId val="1"/>
      <sheetId val="2"/>
    </sheetIdMap>
  </header>
  <header guid="{4CB31828-097C-4831-B6F5-6C8D8C98DCC4}" dateTime="2024-01-10T16:26:25" maxSheetId="3" userName="Крыжановская Анна Александровна" r:id="rId49" minRId="75">
    <sheetIdMap count="2">
      <sheetId val="1"/>
      <sheetId val="2"/>
    </sheetIdMap>
  </header>
  <header guid="{43426594-8A91-4CA1-95EF-7476BB1C39A2}" dateTime="2024-01-10T16:27:46" maxSheetId="3" userName="Крыжановская Анна Александровна" r:id="rId50" minRId="76">
    <sheetIdMap count="2">
      <sheetId val="1"/>
      <sheetId val="2"/>
    </sheetIdMap>
  </header>
  <header guid="{81EB1C72-1800-46D1-84E3-30F3801C019A}" dateTime="2024-01-10T16:30:46" maxSheetId="3" userName="Крыжановская Анна Александровна" r:id="rId51" minRId="77">
    <sheetIdMap count="2">
      <sheetId val="1"/>
      <sheetId val="2"/>
    </sheetIdMap>
  </header>
  <header guid="{C37D0050-85EE-4DBD-88FA-8DEECDB0F6C6}" dateTime="2024-01-10T16:33:14" maxSheetId="3" userName="Крыжановская Анна Александровна" r:id="rId52" minRId="78">
    <sheetIdMap count="2">
      <sheetId val="1"/>
      <sheetId val="2"/>
    </sheetIdMap>
  </header>
  <header guid="{61BAE503-C5D4-4E21-8013-DC9933D2204A}" dateTime="2024-01-10T16:40:39" maxSheetId="3" userName="Крыжановская Анна Александровна" r:id="rId53" minRId="79">
    <sheetIdMap count="2">
      <sheetId val="1"/>
      <sheetId val="2"/>
    </sheetIdMap>
  </header>
  <header guid="{31A19294-05EA-4672-AC16-D849D7714D9A}" dateTime="2024-01-10T16:40:58" maxSheetId="3" userName="Астахова Анна Владимировна" r:id="rId54">
    <sheetIdMap count="2">
      <sheetId val="1"/>
      <sheetId val="2"/>
    </sheetIdMap>
  </header>
  <header guid="{C9BCCA62-9EB5-47DA-8325-2BB1919CE73A}" dateTime="2024-01-10T16:41:23" maxSheetId="3" userName="Астахова Анна Владимировна" r:id="rId55">
    <sheetIdMap count="2">
      <sheetId val="1"/>
      <sheetId val="2"/>
    </sheetIdMap>
  </header>
  <header guid="{43ABBEA2-0C88-4A1A-B791-2494D31CBE91}" dateTime="2024-01-10T16:44:36" maxSheetId="3" userName="Астахова Анна Владимировна" r:id="rId56" minRId="80">
    <sheetIdMap count="2">
      <sheetId val="1"/>
      <sheetId val="2"/>
    </sheetIdMap>
  </header>
  <header guid="{5B06D304-080C-4F52-B920-AFA227088FA1}" dateTime="2024-01-10T16:46:40" maxSheetId="3" userName="Крыжановская Анна Александровна" r:id="rId57" minRId="81">
    <sheetIdMap count="2">
      <sheetId val="1"/>
      <sheetId val="2"/>
    </sheetIdMap>
  </header>
  <header guid="{621326FF-E003-4267-A742-C264C05ACD8C}" dateTime="2024-01-10T16:47:26" maxSheetId="3" userName="Крыжановская Анна Александровна" r:id="rId58" minRId="82">
    <sheetIdMap count="2">
      <sheetId val="1"/>
      <sheetId val="2"/>
    </sheetIdMap>
  </header>
  <header guid="{552B29B8-A997-4300-AC94-8F0695D1AD5E}" dateTime="2024-01-10T16:49:18" maxSheetId="3" userName="Крыжановская Анна Александровна" r:id="rId59" minRId="83">
    <sheetIdMap count="2">
      <sheetId val="1"/>
      <sheetId val="2"/>
    </sheetIdMap>
  </header>
  <header guid="{3404960F-091D-4656-9F84-B93AD884AAE6}" dateTime="2024-01-10T16:51:56" maxSheetId="3" userName="Залецкая Ольга Генадьевна" r:id="rId60">
    <sheetIdMap count="2">
      <sheetId val="1"/>
      <sheetId val="2"/>
    </sheetIdMap>
  </header>
  <header guid="{B68EBD3D-2592-4952-B87E-08F22BB25B86}" dateTime="2024-01-10T16:54:16" maxSheetId="3" userName="Крыжановская Анна Александровна" r:id="rId61" minRId="88">
    <sheetIdMap count="2">
      <sheetId val="1"/>
      <sheetId val="2"/>
    </sheetIdMap>
  </header>
  <header guid="{D483225A-73FC-452E-98F3-07DDCAE6FD39}" dateTime="2024-01-10T16:54:23" maxSheetId="3" userName="Крыжановская Анна Александровна" r:id="rId62">
    <sheetIdMap count="2">
      <sheetId val="1"/>
      <sheetId val="2"/>
    </sheetIdMap>
  </header>
  <header guid="{C6C6BBE9-C234-4156-834A-C907399D1B12}" dateTime="2024-01-10T16:57:11" maxSheetId="3" userName="Залецкая Ольга Генадьевна" r:id="rId63" minRId="89">
    <sheetIdMap count="2">
      <sheetId val="1"/>
      <sheetId val="2"/>
    </sheetIdMap>
  </header>
  <header guid="{59F20D89-F9CF-448A-8D26-BC9EC0383A11}" dateTime="2024-01-10T16:58:32" maxSheetId="3" userName="Астахова Анна Владимировна" r:id="rId64" minRId="90" maxRId="92">
    <sheetIdMap count="2">
      <sheetId val="1"/>
      <sheetId val="2"/>
    </sheetIdMap>
  </header>
  <header guid="{390880CA-0BD7-4036-BEC5-1BEAECEF0426}" dateTime="2024-01-10T16:58:36" maxSheetId="3" userName="Залецкая Ольга Генадьевна" r:id="rId65" minRId="93" maxRId="94">
    <sheetIdMap count="2">
      <sheetId val="1"/>
      <sheetId val="2"/>
    </sheetIdMap>
  </header>
  <header guid="{E7327902-AB3A-439D-B098-38691AD013F4}" dateTime="2024-01-10T16:59:33" maxSheetId="3" userName="Залецкая Ольга Генадьевна" r:id="rId66" minRId="95" maxRId="97">
    <sheetIdMap count="2">
      <sheetId val="1"/>
      <sheetId val="2"/>
    </sheetIdMap>
  </header>
  <header guid="{55859DE6-6A24-43A1-8AA0-9E4EFD5C1F92}" dateTime="2024-01-10T16:59:39" maxSheetId="3" userName="Астахова Анна Владимировна" r:id="rId67" minRId="98">
    <sheetIdMap count="2">
      <sheetId val="1"/>
      <sheetId val="2"/>
    </sheetIdMap>
  </header>
  <header guid="{0E9B8F17-4944-4AFB-8C18-586499E6C7CD}" dateTime="2024-01-10T17:00:27" maxSheetId="3" userName="Залецкая Ольга Генадьевна" r:id="rId68" minRId="99" maxRId="100">
    <sheetIdMap count="2">
      <sheetId val="1"/>
      <sheetId val="2"/>
    </sheetIdMap>
  </header>
  <header guid="{31CA1EDE-6CBB-4925-8C80-E502A9804A5A}" dateTime="2024-01-10T17:00:31" maxSheetId="3" userName="Астахова Анна Владимировна" r:id="rId69" minRId="101">
    <sheetIdMap count="2">
      <sheetId val="1"/>
      <sheetId val="2"/>
    </sheetIdMap>
  </header>
  <header guid="{4AC24C07-3BD6-4832-899B-932754EC281B}" dateTime="2024-01-10T17:01:07" maxSheetId="3" userName="Залецкая Ольга Генадьевна" r:id="rId70">
    <sheetIdMap count="2">
      <sheetId val="1"/>
      <sheetId val="2"/>
    </sheetIdMap>
  </header>
  <header guid="{79C7BB67-C552-42D9-B116-158F341B7DF9}" dateTime="2024-01-10T17:01:20" maxSheetId="3" userName="Крыжановская Анна Александровна" r:id="rId71" minRId="102" maxRId="105">
    <sheetIdMap count="2">
      <sheetId val="1"/>
      <sheetId val="2"/>
    </sheetIdMap>
  </header>
  <header guid="{7C1B9BB4-3952-4EC5-A42F-6F60DCABC261}" dateTime="2024-01-10T17:01:38" maxSheetId="3" userName="Крыжановская Анна Александровна" r:id="rId72">
    <sheetIdMap count="2">
      <sheetId val="1"/>
      <sheetId val="2"/>
    </sheetIdMap>
  </header>
  <header guid="{D4C6D076-0289-49A3-B90A-2CB1A4274673}" dateTime="2024-01-10T17:01:40" maxSheetId="3" userName="Астахова Анна Владимировна" r:id="rId73" minRId="107">
    <sheetIdMap count="2">
      <sheetId val="1"/>
      <sheetId val="2"/>
    </sheetIdMap>
  </header>
  <header guid="{147C5161-D9CC-4C96-9FB9-FD14B71CA4EA}" dateTime="2024-01-10T17:02:21" maxSheetId="3" userName="Астахова Анна Владимировна" r:id="rId74">
    <sheetIdMap count="2">
      <sheetId val="1"/>
      <sheetId val="2"/>
    </sheetIdMap>
  </header>
  <header guid="{EF7B0F86-E523-4E4F-B72F-249B2EF46385}" dateTime="2024-01-10T17:03:27" maxSheetId="3" userName="Астахова Анна Владимировна" r:id="rId75" minRId="108">
    <sheetIdMap count="2">
      <sheetId val="1"/>
      <sheetId val="2"/>
    </sheetIdMap>
  </header>
  <header guid="{34E142F9-996D-4570-8CAF-BB8B234D9F63}" dateTime="2024-01-10T17:04:04" maxSheetId="3" userName="Астахова Анна Владимировна" r:id="rId76" minRId="109">
    <sheetIdMap count="2">
      <sheetId val="1"/>
      <sheetId val="2"/>
    </sheetIdMap>
  </header>
  <header guid="{E8798072-5616-466A-81F5-24B94CCB9946}" dateTime="2024-01-10T17:04:24" maxSheetId="3" userName="Крыжановская Анна Александровна" r:id="rId77" minRId="110" maxRId="112">
    <sheetIdMap count="2">
      <sheetId val="1"/>
      <sheetId val="2"/>
    </sheetIdMap>
  </header>
  <header guid="{5243A593-52C3-4DBF-9FB9-D9CCDA241CD4}" dateTime="2024-01-10T17:04:46" maxSheetId="3" userName="Астахова Анна Владимировна" r:id="rId78" minRId="113">
    <sheetIdMap count="2">
      <sheetId val="1"/>
      <sheetId val="2"/>
    </sheetIdMap>
  </header>
  <header guid="{1277B0FE-2189-4355-A75C-E084EE36968C}" dateTime="2024-01-10T17:04:56" maxSheetId="3" userName="Крыжановская Анна Александровна" r:id="rId79">
    <sheetIdMap count="2">
      <sheetId val="1"/>
      <sheetId val="2"/>
    </sheetIdMap>
  </header>
  <header guid="{3F7B9313-5D55-4FD7-A865-20F5509408B5}" dateTime="2024-01-10T17:05:23" maxSheetId="3" userName="Крыжановская Анна Александровна" r:id="rId80">
    <sheetIdMap count="2">
      <sheetId val="1"/>
      <sheetId val="2"/>
    </sheetIdMap>
  </header>
  <header guid="{DD10FA94-3F9A-46B6-B022-BE586F0BBF1C}" dateTime="2024-01-10T17:07:29" maxSheetId="3" userName="Крыжановская Анна Александровна" r:id="rId81">
    <sheetIdMap count="2">
      <sheetId val="1"/>
      <sheetId val="2"/>
    </sheetIdMap>
  </header>
  <header guid="{3F99F870-D631-469A-A724-1DAD6E0B6E55}" dateTime="2024-01-10T17:17:43" maxSheetId="3" userName="Чернова Светлана Викторовна" r:id="rId82" minRId="114" maxRId="115">
    <sheetIdMap count="2">
      <sheetId val="1"/>
      <sheetId val="2"/>
    </sheetIdMap>
  </header>
  <header guid="{3AAD0B6A-3F2C-415F-ACE6-E829927F6412}" dateTime="2024-01-10T17:19:26" maxSheetId="3" userName="Шулепова Ольга Анатольевна" r:id="rId83">
    <sheetIdMap count="2">
      <sheetId val="1"/>
      <sheetId val="2"/>
    </sheetIdMap>
  </header>
  <header guid="{BCDD49D9-04D2-47EB-BD09-9302575101E0}" dateTime="2024-01-10T17:19:58" maxSheetId="3" userName="Астахова Анна Владимировна" r:id="rId84" minRId="124">
    <sheetIdMap count="2">
      <sheetId val="1"/>
      <sheetId val="2"/>
    </sheetIdMap>
  </header>
  <header guid="{A590B48B-22BD-4745-9CFD-EE4803DC1E91}" dateTime="2024-01-10T17:28:57" maxSheetId="3" userName="Крыжановская Анна Александровна" r:id="rId85" minRId="127" maxRId="128">
    <sheetIdMap count="2">
      <sheetId val="1"/>
      <sheetId val="2"/>
    </sheetIdMap>
  </header>
  <header guid="{E9935A95-4DCE-476B-A545-3E309B6BFE5D}" dateTime="2024-01-10T17:29:04" maxSheetId="3" userName="Крыжановская Анна Александровна" r:id="rId86">
    <sheetIdMap count="2">
      <sheetId val="1"/>
      <sheetId val="2"/>
    </sheetIdMap>
  </header>
  <header guid="{5B34710C-4ABF-457F-9E3C-7447B9EF2027}" dateTime="2024-01-10T17:31:49" maxSheetId="3" userName="Крыжановская Анна Александровна" r:id="rId87" minRId="129">
    <sheetIdMap count="2">
      <sheetId val="1"/>
      <sheetId val="2"/>
    </sheetIdMap>
  </header>
  <header guid="{FD3A7110-0670-416D-B3E7-FD7B12E4296E}" dateTime="2024-01-10T17:35:25" maxSheetId="3" userName="Крыжановская Анна Александровна" r:id="rId88" minRId="130">
    <sheetIdMap count="2">
      <sheetId val="1"/>
      <sheetId val="2"/>
    </sheetIdMap>
  </header>
  <header guid="{7142C6DB-2E2F-419E-924D-74674A599549}" dateTime="2024-01-10T17:36:06" maxSheetId="3" userName="Чернова Светлана Викторовна" r:id="rId89" minRId="131">
    <sheetIdMap count="2">
      <sheetId val="1"/>
      <sheetId val="2"/>
    </sheetIdMap>
  </header>
  <header guid="{F051CBE7-7151-44F5-9A1A-A3393225ACE4}" dateTime="2024-01-10T17:38:48" maxSheetId="3" userName="Чернова Светлана Викторовна" r:id="rId90" minRId="132">
    <sheetIdMap count="2">
      <sheetId val="1"/>
      <sheetId val="2"/>
    </sheetIdMap>
  </header>
  <header guid="{043601F3-4FF2-4E82-B98B-9E95F12AF6BA}" dateTime="2024-01-10T17:43:38" maxSheetId="3" userName="Чернова Светлана Викторовна" r:id="rId91" minRId="133">
    <sheetIdMap count="2">
      <sheetId val="1"/>
      <sheetId val="2"/>
    </sheetIdMap>
  </header>
  <header guid="{942612DE-2143-4549-AA36-543E99C0DB9A}" dateTime="2024-01-11T08:39:59" maxSheetId="3" userName="Шулепова Ольга Анатольевна" r:id="rId92" minRId="134" maxRId="137">
    <sheetIdMap count="2">
      <sheetId val="1"/>
      <sheetId val="2"/>
    </sheetIdMap>
  </header>
  <header guid="{170BCB22-2A3E-4413-832D-1DF613956179}" dateTime="2024-01-11T08:42:16" maxSheetId="3" userName="Шулепова Ольга Анатольевна" r:id="rId93" minRId="142" maxRId="273">
    <sheetIdMap count="2">
      <sheetId val="1"/>
      <sheetId val="2"/>
    </sheetIdMap>
  </header>
  <header guid="{F898FB14-694A-4B9E-A3C5-1970E0E8D876}" dateTime="2024-01-11T08:43:19" maxSheetId="3" userName="Шулепова Ольга Анатольевна" r:id="rId94" minRId="274" maxRId="275">
    <sheetIdMap count="2">
      <sheetId val="1"/>
      <sheetId val="2"/>
    </sheetIdMap>
  </header>
  <header guid="{6077E57C-EFE7-41B9-9A8A-0A9ADD0BC171}" dateTime="2024-01-11T08:48:52" maxSheetId="3" userName="Шулепова Ольга Анатольевна" r:id="rId95" minRId="276" maxRId="284">
    <sheetIdMap count="2">
      <sheetId val="1"/>
      <sheetId val="2"/>
    </sheetIdMap>
  </header>
  <header guid="{84B84E96-AF58-4F4C-B330-93591DD7A3AD}" dateTime="2024-01-11T08:51:29" maxSheetId="3" userName="Шулепова Ольга Анатольевна" r:id="rId96" minRId="289" maxRId="294">
    <sheetIdMap count="2">
      <sheetId val="1"/>
      <sheetId val="2"/>
    </sheetIdMap>
  </header>
  <header guid="{76BC6D88-F9F0-45FA-9064-C0A811CA2D02}" dateTime="2024-01-11T08:54:39" maxSheetId="3" userName="Шулепова Ольга Анатольевна" r:id="rId97" minRId="295" maxRId="305">
    <sheetIdMap count="2">
      <sheetId val="1"/>
      <sheetId val="2"/>
    </sheetIdMap>
  </header>
  <header guid="{494CEA1A-AD1A-4ACD-80E7-7665B875D899}" dateTime="2024-01-11T08:56:37" maxSheetId="3" userName="Шулепова Ольга Анатольевна" r:id="rId98">
    <sheetIdMap count="2">
      <sheetId val="1"/>
      <sheetId val="2"/>
    </sheetIdMap>
  </header>
  <header guid="{78615A87-AE99-4951-8FC2-DE8B8C99D3BE}" dateTime="2024-01-11T08:59:12" maxSheetId="3" userName="Шулепова Ольга Анатольевна" r:id="rId99" minRId="314" maxRId="321">
    <sheetIdMap count="2">
      <sheetId val="1"/>
      <sheetId val="2"/>
    </sheetIdMap>
  </header>
  <header guid="{56AF45F6-8B61-4253-957B-5E81FC219986}" dateTime="2024-01-11T09:00:19" maxSheetId="3" userName="Залецкая Ольга Генадьевна" r:id="rId100" minRId="322">
    <sheetIdMap count="2">
      <sheetId val="1"/>
      <sheetId val="2"/>
    </sheetIdMap>
  </header>
  <header guid="{30FDB52D-77A9-48D1-8379-51342832A649}" dateTime="2024-01-11T09:01:31" maxSheetId="3" userName="Шулепова Ольга Анатольевна" r:id="rId101" minRId="327">
    <sheetIdMap count="2">
      <sheetId val="1"/>
      <sheetId val="2"/>
    </sheetIdMap>
  </header>
  <header guid="{86022ED5-8E82-47B9-8A61-A115704D62AC}" dateTime="2024-01-11T09:47:32" maxSheetId="3" userName="Чернова Светлана Викторовна" r:id="rId102" minRId="332">
    <sheetIdMap count="2">
      <sheetId val="1"/>
      <sheetId val="2"/>
    </sheetIdMap>
  </header>
  <header guid="{582AE1B8-E816-4554-B2F4-BECABA48B38A}" dateTime="2024-01-11T09:58:49" maxSheetId="3" userName="Чернова Светлана Викторовна" r:id="rId103" minRId="337">
    <sheetIdMap count="2">
      <sheetId val="1"/>
      <sheetId val="2"/>
    </sheetIdMap>
  </header>
  <header guid="{0B649AA1-8E9C-45AC-93AA-19158A806C09}" dateTime="2024-01-11T10:01:33" maxSheetId="3" userName="Чернова Светлана Викторовна" r:id="rId104" minRId="338">
    <sheetIdMap count="2">
      <sheetId val="1"/>
      <sheetId val="2"/>
    </sheetIdMap>
  </header>
  <header guid="{63377E6D-2BF5-470D-AF85-7A3600AC2838}" dateTime="2024-01-11T10:05:13" maxSheetId="3" userName="Крыжановская Анна Александровна" r:id="rId105" minRId="339" maxRId="340">
    <sheetIdMap count="2">
      <sheetId val="1"/>
      <sheetId val="2"/>
    </sheetIdMap>
  </header>
  <header guid="{694A0DE3-BCE7-44EC-A0A6-2E063F249463}" dateTime="2024-01-11T10:05:24" maxSheetId="3" userName="Рогожина Ольга Сергеевна" r:id="rId106">
    <sheetIdMap count="2">
      <sheetId val="1"/>
      <sheetId val="2"/>
    </sheetIdMap>
  </header>
  <header guid="{23B3CC17-3DB4-4E5D-8C5C-22BA1C5572F8}" dateTime="2024-01-11T10:06:48" maxSheetId="3" userName="Крыжановская Анна Александровна" r:id="rId107">
    <sheetIdMap count="2">
      <sheetId val="1"/>
      <sheetId val="2"/>
    </sheetIdMap>
  </header>
  <header guid="{21B2CEB0-19BC-4477-913E-442605B8597A}" dateTime="2024-01-11T10:07:00" maxSheetId="3" userName="Крыжановская Анна Александровна" r:id="rId108">
    <sheetIdMap count="2">
      <sheetId val="1"/>
      <sheetId val="2"/>
    </sheetIdMap>
  </header>
  <header guid="{2B8FA54D-B8F5-475B-9832-803D32A5C268}" dateTime="2024-01-11T10:08:05" maxSheetId="3" userName="Чернова Светлана Викторовна" r:id="rId109" minRId="347">
    <sheetIdMap count="2">
      <sheetId val="1"/>
      <sheetId val="2"/>
    </sheetIdMap>
  </header>
  <header guid="{3A7D05F0-E4FD-40E4-A513-3117829FC398}" dateTime="2024-01-11T10:10:25" maxSheetId="3" userName="Астахова Анна Владимировна" r:id="rId110" minRId="348">
    <sheetIdMap count="2">
      <sheetId val="1"/>
      <sheetId val="2"/>
    </sheetIdMap>
  </header>
  <header guid="{1E2098AA-E3D0-43B3-8F8E-5631741FF26E}" dateTime="2024-01-11T10:12:17" maxSheetId="3" userName="Чернова Светлана Викторовна" r:id="rId111" minRId="351">
    <sheetIdMap count="2">
      <sheetId val="1"/>
      <sheetId val="2"/>
    </sheetIdMap>
  </header>
  <header guid="{D8131441-5F2F-4BE4-BA08-9D2BAF262FAE}" dateTime="2024-01-11T10:18:51" maxSheetId="3" userName="Чернова Светлана Викторовна" r:id="rId112" minRId="356">
    <sheetIdMap count="2">
      <sheetId val="1"/>
      <sheetId val="2"/>
    </sheetIdMap>
  </header>
  <header guid="{CF9A4E86-7B00-408B-9179-0DAE8B3E8B8A}" dateTime="2024-01-11T10:26:29" maxSheetId="3" userName="Шулепова Ольга Анатольевна" r:id="rId113">
    <sheetIdMap count="2">
      <sheetId val="1"/>
      <sheetId val="2"/>
    </sheetIdMap>
  </header>
  <header guid="{06B7D3AB-BCE3-49B7-8B29-42D4C5E7E276}" dateTime="2024-01-11T10:28:08" maxSheetId="3" userName="Чернова Светлана Викторовна" r:id="rId114" minRId="361" maxRId="364">
    <sheetIdMap count="2">
      <sheetId val="1"/>
      <sheetId val="2"/>
    </sheetIdMap>
  </header>
  <header guid="{FC78D13E-1F5B-4239-9AC2-6C39E4622529}" dateTime="2024-01-11T10:35:15" maxSheetId="3" userName="Рогожина Ольга Сергеевна" r:id="rId115" minRId="365" maxRId="489">
    <sheetIdMap count="2">
      <sheetId val="1"/>
      <sheetId val="2"/>
    </sheetIdMap>
  </header>
  <header guid="{F6ADBA64-38EE-4689-9F4C-865E8A4FF7F7}" dateTime="2024-01-11T10:35:56" maxSheetId="3" userName="Чернова Светлана Викторовна" r:id="rId116" minRId="490">
    <sheetIdMap count="2">
      <sheetId val="1"/>
      <sheetId val="2"/>
    </sheetIdMap>
  </header>
  <header guid="{B8D94C38-9FA0-4C18-9BDB-3E9AF25976E5}" dateTime="2024-01-11T10:44:24" maxSheetId="3" userName="Шулепова Ольга Анатольевна" r:id="rId117">
    <sheetIdMap count="2">
      <sheetId val="1"/>
      <sheetId val="2"/>
    </sheetIdMap>
  </header>
  <header guid="{45C8F8C9-02A2-4EA3-9F85-1AA233D0F7A6}" dateTime="2024-01-11T10:44:30" maxSheetId="3" userName="Чернова Светлана Викторовна" r:id="rId118" minRId="495">
    <sheetIdMap count="2">
      <sheetId val="1"/>
      <sheetId val="2"/>
    </sheetIdMap>
  </header>
  <header guid="{59E21E13-1B1A-4DA3-BD83-9C34B5877163}" dateTime="2024-01-11T10:46:24" maxSheetId="3" userName="Чернова Светлана Викторовна" r:id="rId119" minRId="496">
    <sheetIdMap count="2">
      <sheetId val="1"/>
      <sheetId val="2"/>
    </sheetIdMap>
  </header>
  <header guid="{6EA6D442-4433-498E-B8C2-3CC49E683731}" dateTime="2024-01-11T10:50:07" maxSheetId="3" userName="Чернова Светлана Викторовна" r:id="rId120" minRId="497">
    <sheetIdMap count="2">
      <sheetId val="1"/>
      <sheetId val="2"/>
    </sheetIdMap>
  </header>
  <header guid="{7F4AE8EB-285B-4A80-91B9-AE9F93D99249}" dateTime="2024-01-11T10:53:06" maxSheetId="3" userName="Астахова Анна Владимировна" r:id="rId121" minRId="498">
    <sheetIdMap count="2">
      <sheetId val="1"/>
      <sheetId val="2"/>
    </sheetIdMap>
  </header>
  <header guid="{B9018210-EF18-4AE2-AFC2-A28CEFF3853B}" dateTime="2024-01-11T10:53:37" maxSheetId="3" userName="Рогожина Ольга Сергеевна" r:id="rId122">
    <sheetIdMap count="2">
      <sheetId val="1"/>
      <sheetId val="2"/>
    </sheetIdMap>
  </header>
  <header guid="{1F245A25-D994-4E1C-81B6-24B5609097BB}" dateTime="2024-01-11T10:53:49" maxSheetId="3" userName="Чернова Светлана Викторовна" r:id="rId123" minRId="503">
    <sheetIdMap count="2">
      <sheetId val="1"/>
      <sheetId val="2"/>
    </sheetIdMap>
  </header>
  <header guid="{A57B14C2-8849-46E9-95BC-BF9030D1E2CC}" dateTime="2024-01-11T10:54:28" maxSheetId="3" userName="Астахова Анна Владимировна" r:id="rId124" minRId="504">
    <sheetIdMap count="2">
      <sheetId val="1"/>
      <sheetId val="2"/>
    </sheetIdMap>
  </header>
  <header guid="{41A9A0C5-1564-41A6-8581-BBFFEFD301FC}" dateTime="2024-01-11T10:54:49" maxSheetId="3" userName="Рогожина Ольга Сергеевна" r:id="rId125" minRId="505">
    <sheetIdMap count="2">
      <sheetId val="1"/>
      <sheetId val="2"/>
    </sheetIdMap>
  </header>
  <header guid="{7781E920-4E4C-42A3-8996-4747C8AB96C2}" dateTime="2024-01-11T10:55:03" maxSheetId="3" userName="Астахова Анна Владимировна" r:id="rId126" minRId="506">
    <sheetIdMap count="2">
      <sheetId val="1"/>
      <sheetId val="2"/>
    </sheetIdMap>
  </header>
  <header guid="{FBCA9CDC-A8B7-4F0F-A426-3C8DB4BAFF41}" dateTime="2024-01-11T10:57:20" maxSheetId="3" userName="Астахова Анна Владимировна" r:id="rId127" minRId="507">
    <sheetIdMap count="2">
      <sheetId val="1"/>
      <sheetId val="2"/>
    </sheetIdMap>
  </header>
  <header guid="{610EDA51-9114-4E61-972E-DED75C32DD8F}" dateTime="2024-01-11T11:00:08" maxSheetId="3" userName="Астахова Анна Владимировна" r:id="rId128" minRId="508">
    <sheetIdMap count="2">
      <sheetId val="1"/>
      <sheetId val="2"/>
    </sheetIdMap>
  </header>
  <header guid="{1F632C54-2C07-4317-9FC4-0845DDB71402}" dateTime="2024-01-11T11:01:42" maxSheetId="3" userName="Астахова Анна Владимировна" r:id="rId129" minRId="509">
    <sheetIdMap count="2">
      <sheetId val="1"/>
      <sheetId val="2"/>
    </sheetIdMap>
  </header>
  <header guid="{665E6F72-6B88-4516-8173-F2074D880EE9}" dateTime="2024-01-11T11:02:51" maxSheetId="3" userName="Астахова Анна Владимировна" r:id="rId130" minRId="510">
    <sheetIdMap count="2">
      <sheetId val="1"/>
      <sheetId val="2"/>
    </sheetIdMap>
  </header>
  <header guid="{E728F8E6-F186-46F6-9039-4872B24879D4}" dateTime="2024-01-11T11:03:59" maxSheetId="3" userName="Шулепова Ольга Анатольевна" r:id="rId131">
    <sheetIdMap count="2">
      <sheetId val="1"/>
      <sheetId val="2"/>
    </sheetIdMap>
  </header>
  <header guid="{B4EF5476-680D-4ACC-AE1A-5C49A0C26275}" dateTime="2024-01-11T11:17:12" maxSheetId="3" userName="Шулепова Ольга Анатольевна" r:id="rId132" minRId="515">
    <sheetIdMap count="2">
      <sheetId val="1"/>
      <sheetId val="2"/>
    </sheetIdMap>
  </header>
  <header guid="{E8FC88CE-B10E-4957-A1FD-E611C592773C}" dateTime="2024-01-11T11:20:05" maxSheetId="3" userName="Чернова Светлана Викторовна" r:id="rId133" minRId="520">
    <sheetIdMap count="2">
      <sheetId val="1"/>
      <sheetId val="2"/>
    </sheetIdMap>
  </header>
  <header guid="{11D0A90C-7739-430E-BA9E-1C30E61FEE7C}" dateTime="2024-01-11T11:20:44" maxSheetId="3" userName="Шулепова Ольга Анатольевна" r:id="rId134" minRId="521">
    <sheetIdMap count="2">
      <sheetId val="1"/>
      <sheetId val="2"/>
    </sheetIdMap>
  </header>
  <header guid="{E800191A-78B2-4F1D-AB98-7EDFDF414CC0}" dateTime="2024-01-11T11:21:58" maxSheetId="3" userName="Шулепова Ольга Анатольевна" r:id="rId135" minRId="522">
    <sheetIdMap count="2">
      <sheetId val="1"/>
      <sheetId val="2"/>
    </sheetIdMap>
  </header>
  <header guid="{FD85CC6C-AFC3-4DF1-86FB-6D0092645B70}" dateTime="2024-01-11T11:26:23" maxSheetId="3" userName="Чернова Светлана Викторовна" r:id="rId136" minRId="523">
    <sheetIdMap count="2">
      <sheetId val="1"/>
      <sheetId val="2"/>
    </sheetIdMap>
  </header>
  <header guid="{842606DF-E2C9-408A-B18B-9E98CB7D4D8F}" dateTime="2024-01-11T11:27:58" maxSheetId="3" userName="Астахова Анна Владимировна" r:id="rId137" minRId="524">
    <sheetIdMap count="2">
      <sheetId val="1"/>
      <sheetId val="2"/>
    </sheetIdMap>
  </header>
  <header guid="{20C30A7E-A75E-4F88-9079-13EFC35E063E}" dateTime="2024-01-11T11:28:16" maxSheetId="3" userName="Астахова Анна Владимировна" r:id="rId138">
    <sheetIdMap count="2">
      <sheetId val="1"/>
      <sheetId val="2"/>
    </sheetIdMap>
  </header>
  <header guid="{23B77622-948D-497D-9255-5476C71F0B46}" dateTime="2024-01-11T11:28:19" maxSheetId="3" userName="Шулепова Ольга Анатольевна" r:id="rId139" minRId="527">
    <sheetIdMap count="2">
      <sheetId val="1"/>
      <sheetId val="2"/>
    </sheetIdMap>
  </header>
  <header guid="{BFB6CE52-D710-426D-B3CC-B574B6A1387C}" dateTime="2024-01-11T11:28:34" maxSheetId="3" userName="Шулепова Ольга Анатольевна" r:id="rId140" minRId="528">
    <sheetIdMap count="2">
      <sheetId val="1"/>
      <sheetId val="2"/>
    </sheetIdMap>
  </header>
  <header guid="{6246E23D-934B-4278-9AED-D9529B6E86EE}" dateTime="2024-01-11T11:29:39" maxSheetId="3" userName="Шулепова Ольга Анатольевна" r:id="rId141" minRId="529">
    <sheetIdMap count="2">
      <sheetId val="1"/>
      <sheetId val="2"/>
    </sheetIdMap>
  </header>
  <header guid="{52A7930F-EF7D-409C-9F66-047AF15AC5F4}" dateTime="2024-01-11T11:30:08" maxSheetId="3" userName="Рогожина Ольга Сергеевна" r:id="rId142" minRId="530">
    <sheetIdMap count="2">
      <sheetId val="1"/>
      <sheetId val="2"/>
    </sheetIdMap>
  </header>
  <header guid="{52E56576-FD2A-46AC-9831-DDF8444E1606}" dateTime="2024-01-11T11:30:13" maxSheetId="3" userName="Чернова Светлана Викторовна" r:id="rId143" minRId="535">
    <sheetIdMap count="2">
      <sheetId val="1"/>
      <sheetId val="2"/>
    </sheetIdMap>
  </header>
  <header guid="{64952CFC-CFC9-4800-B1DB-D9952BBC9B82}" dateTime="2024-01-11T11:33:29" maxSheetId="3" userName="Шулепова Ольга Анатольевна" r:id="rId144" minRId="536">
    <sheetIdMap count="2">
      <sheetId val="1"/>
      <sheetId val="2"/>
    </sheetIdMap>
  </header>
  <header guid="{68A3FE9D-CB8E-4352-88D4-94C1A12CCCA3}" dateTime="2024-01-11T11:35:10" maxSheetId="3" userName="Шулепова Ольга Анатольевна" r:id="rId145" minRId="537">
    <sheetIdMap count="2">
      <sheetId val="1"/>
      <sheetId val="2"/>
    </sheetIdMap>
  </header>
  <header guid="{7D06772F-6F0F-49BD-A0EF-4D608230A8A3}" dateTime="2024-01-11T11:39:34" maxSheetId="3" userName="Шулепова Ольга Анатольевна" r:id="rId146" minRId="538">
    <sheetIdMap count="2">
      <sheetId val="1"/>
      <sheetId val="2"/>
    </sheetIdMap>
  </header>
  <header guid="{63AF2BCF-D883-46E8-BBD5-B497500C233B}" dateTime="2024-01-11T11:40:06" maxSheetId="3" userName="Шулепова Ольга Анатольевна" r:id="rId147" minRId="543">
    <sheetIdMap count="2">
      <sheetId val="1"/>
      <sheetId val="2"/>
    </sheetIdMap>
  </header>
  <header guid="{F89F2242-764E-45A0-8111-81B3DD272E35}" dateTime="2024-01-11T11:42:28" maxSheetId="3" userName="Рогожина Ольга Сергеевна" r:id="rId148" minRId="544">
    <sheetIdMap count="2">
      <sheetId val="1"/>
      <sheetId val="2"/>
    </sheetIdMap>
  </header>
  <header guid="{08DA7802-F995-4605-832E-8E4696439600}" dateTime="2024-01-11T11:43:38" maxSheetId="3" userName="Шулепова Ольга Анатольевна" r:id="rId149">
    <sheetIdMap count="2">
      <sheetId val="1"/>
      <sheetId val="2"/>
    </sheetIdMap>
  </header>
  <header guid="{25B2C112-9351-4B27-83CA-EAE68AC55847}" dateTime="2024-01-11T11:44:18" maxSheetId="3" userName="Рогожина Ольга Сергеевна" r:id="rId150" minRId="549">
    <sheetIdMap count="2">
      <sheetId val="1"/>
      <sheetId val="2"/>
    </sheetIdMap>
  </header>
  <header guid="{0325448C-9C00-4039-92D0-F495C37222D7}" dateTime="2024-01-11T11:47:58" maxSheetId="3" userName="Рогожина Ольга Сергеевна" r:id="rId151" minRId="550">
    <sheetIdMap count="2">
      <sheetId val="1"/>
      <sheetId val="2"/>
    </sheetIdMap>
  </header>
  <header guid="{B5DBF76D-6A12-4704-B9F7-08E121AFA063}" dateTime="2024-01-11T11:49:46" maxSheetId="3" userName="Чернова Светлана Викторовна" r:id="rId152" minRId="551">
    <sheetIdMap count="2">
      <sheetId val="1"/>
      <sheetId val="2"/>
    </sheetIdMap>
  </header>
  <header guid="{B46044F9-D925-472F-96A1-D7B603E8758B}" dateTime="2024-01-11T11:50:12" maxSheetId="3" userName="Рогожина Ольга Сергеевна" r:id="rId153" minRId="552">
    <sheetIdMap count="2">
      <sheetId val="1"/>
      <sheetId val="2"/>
    </sheetIdMap>
  </header>
  <header guid="{820D9D1F-6301-43ED-BC9A-4AFD62B8A2DB}" dateTime="2024-01-11T11:50:56" maxSheetId="3" userName="Астахова Анна Владимировна" r:id="rId154">
    <sheetIdMap count="2">
      <sheetId val="1"/>
      <sheetId val="2"/>
    </sheetIdMap>
  </header>
  <header guid="{A1C2178F-50BF-47AF-B676-7E3A893CD268}" dateTime="2024-01-11T11:50:59" maxSheetId="3" userName="Рогожина Ольга Сергеевна" r:id="rId155">
    <sheetIdMap count="2">
      <sheetId val="1"/>
      <sheetId val="2"/>
    </sheetIdMap>
  </header>
  <header guid="{49896402-DE19-4905-93FF-1D104C40FBDB}" dateTime="2024-01-11T11:52:24" maxSheetId="3" userName="Шулепова Ольга Анатольевна" r:id="rId156">
    <sheetIdMap count="2">
      <sheetId val="1"/>
      <sheetId val="2"/>
    </sheetIdMap>
  </header>
  <header guid="{08A2E94C-21EE-43C1-A725-1C7092070ED5}" dateTime="2024-01-11T11:54:19" maxSheetId="3" userName="Крыжановская Анна Александровна" r:id="rId157" minRId="563">
    <sheetIdMap count="2">
      <sheetId val="1"/>
      <sheetId val="2"/>
    </sheetIdMap>
  </header>
  <header guid="{3281D0BA-035D-4033-A449-B2B60372ED09}" dateTime="2024-01-11T11:54:37" maxSheetId="3" userName="Крыжановская Анна Александровна" r:id="rId158" minRId="565">
    <sheetIdMap count="2">
      <sheetId val="1"/>
      <sheetId val="2"/>
    </sheetIdMap>
  </header>
  <header guid="{7DA68034-57D1-40FD-875E-D1E380CCD1EC}" dateTime="2024-01-11T11:56:09" maxSheetId="3" userName="Чернова Светлана Викторовна" r:id="rId159" minRId="566">
    <sheetIdMap count="2">
      <sheetId val="1"/>
      <sheetId val="2"/>
    </sheetIdMap>
  </header>
  <header guid="{6E625FE4-7FD4-4886-BA32-4BB60AA77692}" dateTime="2024-01-11T11:57:15" maxSheetId="3" userName="Шулепова Ольга Анатольевна" r:id="rId160">
    <sheetIdMap count="2">
      <sheetId val="1"/>
      <sheetId val="2"/>
    </sheetIdMap>
  </header>
  <header guid="{DB811E27-E7CA-4BAC-825E-7BB2E7817861}" dateTime="2024-01-11T11:58:03" maxSheetId="3" userName="Шулепова Ольга Анатольевна" r:id="rId161" minRId="571" maxRId="572">
    <sheetIdMap count="2">
      <sheetId val="1"/>
      <sheetId val="2"/>
    </sheetIdMap>
  </header>
  <header guid="{756B0075-3CDD-4BDE-8E1F-B0B581234CCE}" dateTime="2024-01-11T11:59:16" maxSheetId="3" userName="Крыжановская Анна Александровна" r:id="rId162" minRId="573">
    <sheetIdMap count="2">
      <sheetId val="1"/>
      <sheetId val="2"/>
    </sheetIdMap>
  </header>
  <header guid="{C03049DE-679F-404A-B5A3-90822AA3C868}" dateTime="2024-01-11T12:05:10" maxSheetId="3" userName="Чернова Светлана Викторовна" r:id="rId163" minRId="574" maxRId="575">
    <sheetIdMap count="2">
      <sheetId val="1"/>
      <sheetId val="2"/>
    </sheetIdMap>
  </header>
  <header guid="{FDDAC501-6171-45D7-A3D3-F3C1488B09DB}" dateTime="2024-01-11T12:11:38" maxSheetId="3" userName="Чернова Светлана Викторовна" r:id="rId164" minRId="576">
    <sheetIdMap count="2">
      <sheetId val="1"/>
      <sheetId val="2"/>
    </sheetIdMap>
  </header>
  <header guid="{8DF60B65-E06B-48F7-B93F-FF802FF9123D}" dateTime="2024-01-11T12:11:51" maxSheetId="3" userName="Шулепова Ольга Анатольевна" r:id="rId165" minRId="577">
    <sheetIdMap count="2">
      <sheetId val="1"/>
      <sheetId val="2"/>
    </sheetIdMap>
  </header>
  <header guid="{48FB659E-D3DE-435B-97B8-4AF5DBAAA30C}" dateTime="2024-01-11T12:12:38" maxSheetId="3" userName="Чернова Светлана Викторовна" r:id="rId166" minRId="582">
    <sheetIdMap count="2">
      <sheetId val="1"/>
      <sheetId val="2"/>
    </sheetIdMap>
  </header>
  <header guid="{AC76F874-69E5-46A4-868C-1B3374CCA1D7}" dateTime="2024-01-11T12:19:09" maxSheetId="3" userName="Шулепова Ольга Анатольевна" r:id="rId167" minRId="583" maxRId="588">
    <sheetIdMap count="2">
      <sheetId val="1"/>
      <sheetId val="2"/>
    </sheetIdMap>
  </header>
  <header guid="{A99AE8DE-1BEA-4E79-B9E7-AE5B1140E9A8}" dateTime="2024-01-11T12:22:33" maxSheetId="3" userName="Шулепова Ольга Анатольевна" r:id="rId168">
    <sheetIdMap count="2">
      <sheetId val="1"/>
      <sheetId val="2"/>
    </sheetIdMap>
  </header>
  <header guid="{A32946D4-7A77-42F1-94A2-8B560688E434}" dateTime="2024-01-11T12:22:52" maxSheetId="3" userName="Рогожина Ольга Сергеевна" r:id="rId169" minRId="589">
    <sheetIdMap count="2">
      <sheetId val="1"/>
      <sheetId val="2"/>
    </sheetIdMap>
  </header>
  <header guid="{1DC841E7-35E1-4EB0-8A6D-364A6F36F683}" dateTime="2024-01-11T12:23:57" maxSheetId="3" userName="Крыжановская Анна Александровна" r:id="rId170" minRId="590">
    <sheetIdMap count="2">
      <sheetId val="1"/>
      <sheetId val="2"/>
    </sheetIdMap>
  </header>
  <header guid="{6549E695-B819-4551-8D3F-21F7982EDCCA}" dateTime="2024-01-11T12:26:09" maxSheetId="3" userName="Рогожина Ольга Сергеевна" r:id="rId171" minRId="591" maxRId="722">
    <sheetIdMap count="2">
      <sheetId val="1"/>
      <sheetId val="2"/>
    </sheetIdMap>
  </header>
  <header guid="{BCBB3DC6-1AD5-49D6-B158-EE5E1FB59014}" dateTime="2024-01-11T12:28:51" maxSheetId="3" userName="Рогожина Ольга Сергеевна" r:id="rId172" minRId="727" maxRId="863">
    <sheetIdMap count="2">
      <sheetId val="1"/>
      <sheetId val="2"/>
    </sheetIdMap>
  </header>
  <header guid="{93A66356-3CB6-48FB-B5CA-6DF94332D6A8}" dateTime="2024-01-11T12:30:11" maxSheetId="3" userName="Шулепова Ольга Анатольевна" r:id="rId173" minRId="864" maxRId="868">
    <sheetIdMap count="2">
      <sheetId val="1"/>
      <sheetId val="2"/>
    </sheetIdMap>
  </header>
  <header guid="{1B50CF0B-9DEC-4ACC-AA64-23FE9406ADD9}" dateTime="2024-01-11T12:33:58" maxSheetId="3" userName="Шулепова Ольга Анатольевна" r:id="rId174" minRId="869">
    <sheetIdMap count="2">
      <sheetId val="1"/>
      <sheetId val="2"/>
    </sheetIdMap>
  </header>
  <header guid="{76BC955B-8C01-44D6-805C-D0758628EA0A}" dateTime="2024-01-11T12:35:30" maxSheetId="3" userName="Рогожина Ольга Сергеевна" r:id="rId175" minRId="870" maxRId="871">
    <sheetIdMap count="2">
      <sheetId val="1"/>
      <sheetId val="2"/>
    </sheetIdMap>
  </header>
  <header guid="{E1DA0E90-EE6D-40DA-BD30-487CE1DE9534}" dateTime="2024-01-11T12:38:51" maxSheetId="3" userName="Шулепова Ольга Анатольевна" r:id="rId176" minRId="872" maxRId="873">
    <sheetIdMap count="2">
      <sheetId val="1"/>
      <sheetId val="2"/>
    </sheetIdMap>
  </header>
  <header guid="{B929AC23-EFC5-40F8-838F-6C0744A57199}" dateTime="2024-01-11T12:39:53" maxSheetId="3" userName="Шулепова Ольга Анатольевна" r:id="rId177">
    <sheetIdMap count="2">
      <sheetId val="1"/>
      <sheetId val="2"/>
    </sheetIdMap>
  </header>
  <header guid="{39C29D23-94F3-426E-AD3B-D45BA53E48C0}" dateTime="2024-01-11T12:48:21" maxSheetId="3" userName="Шулепова Ольга Анатольевна" r:id="rId178">
    <sheetIdMap count="2">
      <sheetId val="1"/>
      <sheetId val="2"/>
    </sheetIdMap>
  </header>
  <header guid="{05D8754F-AE12-450F-8CB8-1970B58A3CA4}" dateTime="2024-01-11T13:04:12" maxSheetId="3" userName="Астахова Анна Владимировна" r:id="rId179" minRId="884">
    <sheetIdMap count="2">
      <sheetId val="1"/>
      <sheetId val="2"/>
    </sheetIdMap>
  </header>
  <header guid="{A0BB8C56-82BC-4213-8BE2-04BA6FE1A91E}" dateTime="2024-01-11T13:05:15" maxSheetId="3" userName="Астахова Анна Владимировна" r:id="rId180" minRId="887">
    <sheetIdMap count="2">
      <sheetId val="1"/>
      <sheetId val="2"/>
    </sheetIdMap>
  </header>
  <header guid="{2574A21C-B087-4D62-B22A-F63B6E2AA647}" dateTime="2024-01-11T13:07:25" maxSheetId="3" userName="Астахова Анна Владимировна" r:id="rId181" minRId="888">
    <sheetIdMap count="2">
      <sheetId val="1"/>
      <sheetId val="2"/>
    </sheetIdMap>
  </header>
  <header guid="{1B6150CB-5F38-490D-89C8-79FA2E07C2C5}" dateTime="2024-01-11T13:08:08" maxSheetId="3" userName="Астахова Анна Владимировна" r:id="rId182" minRId="889">
    <sheetIdMap count="2">
      <sheetId val="1"/>
      <sheetId val="2"/>
    </sheetIdMap>
  </header>
  <header guid="{2CB0B27C-5FE9-4DE2-AC4A-FEE9AAB7DCA6}" dateTime="2024-01-11T13:10:26" maxSheetId="3" userName="Астахова Анна Владимировна" r:id="rId183" minRId="890">
    <sheetIdMap count="2">
      <sheetId val="1"/>
      <sheetId val="2"/>
    </sheetIdMap>
  </header>
  <header guid="{97B1371C-9354-48F2-B6C8-326B469D4467}" dateTime="2024-01-11T13:11:16" maxSheetId="3" userName="Астахова Анна Владимировна" r:id="rId184" minRId="891">
    <sheetIdMap count="2">
      <sheetId val="1"/>
      <sheetId val="2"/>
    </sheetIdMap>
  </header>
  <header guid="{6EA36901-6F47-4F5F-80C4-D8ED146C171D}" dateTime="2024-01-11T13:11:33" maxSheetId="3" userName="Астахова Анна Владимировна" r:id="rId185" minRId="892">
    <sheetIdMap count="2">
      <sheetId val="1"/>
      <sheetId val="2"/>
    </sheetIdMap>
  </header>
  <header guid="{8CFEB16F-8A1F-4A0C-9ACE-835A440267E3}" dateTime="2024-01-11T13:12:09" maxSheetId="3" userName="Астахова Анна Владимировна" r:id="rId186" minRId="893">
    <sheetIdMap count="2">
      <sheetId val="1"/>
      <sheetId val="2"/>
    </sheetIdMap>
  </header>
  <header guid="{B4CD0C61-2090-4690-8F09-D4DF56BAC9E6}" dateTime="2024-01-11T16:29:46" maxSheetId="3" userName="Шулепова Ольга Анатольевна" r:id="rId187" minRId="894">
    <sheetIdMap count="2">
      <sheetId val="1"/>
      <sheetId val="2"/>
    </sheetIdMap>
  </header>
  <header guid="{162637D1-0A41-48D5-A627-D512430F5051}" dateTime="2024-01-11T16:31:04" maxSheetId="3" userName="Шулепова Ольга Анатольевна" r:id="rId188" minRId="900">
    <sheetIdMap count="2">
      <sheetId val="1"/>
      <sheetId val="2"/>
    </sheetIdMap>
  </header>
  <header guid="{03FC37E4-6D3D-4E21-A84A-50E3A6854777}" dateTime="2024-01-11T16:32:24" maxSheetId="3" userName="Шулепова Ольга Анатольевна" r:id="rId189" minRId="901">
    <sheetIdMap count="2">
      <sheetId val="1"/>
      <sheetId val="2"/>
    </sheetIdMap>
  </header>
  <header guid="{D6104522-676E-4403-8E2E-C6F0FDDF113F}" dateTime="2024-01-11T16:35:35" maxSheetId="3" userName="Шулепова Ольга Анатольевна" r:id="rId190" minRId="902" maxRId="903">
    <sheetIdMap count="2">
      <sheetId val="1"/>
      <sheetId val="2"/>
    </sheetIdMap>
  </header>
  <header guid="{3BF700C7-5D80-4458-A158-A15EF6A3E568}" dateTime="2024-01-11T16:39:26" maxSheetId="3" userName="Шулепова Ольга Анатольевна" r:id="rId191">
    <sheetIdMap count="2">
      <sheetId val="1"/>
      <sheetId val="2"/>
    </sheetIdMap>
  </header>
  <header guid="{387A8BD1-3F2B-4816-A3BE-8C31BF6F45B1}" dateTime="2024-01-16T15:59:37" maxSheetId="3" userName="Вершинина Мария Игоревна" r:id="rId192" minRId="909" maxRId="1173">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на 2023 год - 14 298 чел. В период весенних каникул организованы лагеря с дневным пребыванием детей для 3 770 детей.   В период летних каникул организованы лагеря с дневным пребыванием детей для 7 678 детей. В период осенних каникул организованы лагеря с дневным пребыванием детей для 2 850 детей.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 на исполнение денежных обязательств концедента в части инвестиционного, операционного платежей, возмещения затрат на уплату процентов, платежи осуществляются в соответствии с графиком, утвержденным концессионным соглашением.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на 2023 год - 14 298 чел. В период весенних каникул организованы лагеря с дневным пребыванием детей для 3 770 детей.   В период летних каникул организованы лагеря с дневным пребыванием детей для 7 678 детей. В период осенних каникул организованы лагеря с дневным пребыванием детей для 2 850 детей.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 на исполнение денежных обязательств концедента в части инвестиционного, операционного платежей, возмещения затрат на уплату процентов, платежи осуществляются в соответствии с графиком, утвержденным концессионным соглашением.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2" sId="1">
    <oc r="I43" t="inlineStr">
      <is>
        <r>
          <rPr>
            <sz val="16"/>
            <rFont val="Times New Roman"/>
            <family val="1"/>
            <charset val="204"/>
          </rPr>
          <t xml:space="preserve">ДО: В соответствии с письмом КУ ХМАО-Югры "Сургутский центр занятости населения" 1 образовательное учреждение, подведомственное департаменту образования, участвует в реализации мероприятий  "Содействие занятости молодежи".      
Между КУ ХМАО-Югры «Сургутский центр занятости населения» и подведомственным образовательным учреждением заключен договор, в соответствии с которым временно трудоустроено 2 человека.   </t>
        </r>
        <r>
          <rPr>
            <sz val="16"/>
            <color rgb="FFFF0000"/>
            <rFont val="Times New Roman"/>
            <family val="1"/>
            <charset val="204"/>
          </rPr>
          <t xml:space="preserve">
- 1,77 тыс.руб. экономия, сложившаяся в связи с уменьшением численности временно трудоустроенных.
</t>
        </r>
        <r>
          <rPr>
            <sz val="16"/>
            <rFont val="Times New Roman"/>
            <family val="1"/>
            <charset val="204"/>
          </rPr>
          <t xml:space="preserve">АГ: В рамках переданных полномочий осуществляется деятельность в сфере трудовых отношений и государственного управления охраной труда. Производится выплата заработной платы работникам органа местного самоуправления, перечисление начислений на выплаты по оплате труда. Оплата услуг по содержанию имущества, поставке основных средств и материальных запасов производится по факту поставки товаров, оказания услуг,  в соответствии с условиями заключенных договоров, муниципальных контрактов.  
     Остаток средств в объеме </t>
        </r>
        <r>
          <rPr>
            <sz val="16"/>
            <color rgb="FFFF0000"/>
            <rFont val="Times New Roman"/>
            <family val="1"/>
            <charset val="204"/>
          </rPr>
          <t>39,08</t>
        </r>
        <r>
          <rPr>
            <sz val="16"/>
            <rFont val="Times New Roman"/>
            <family val="1"/>
            <charset val="204"/>
          </rPr>
          <t xml:space="preserve"> тыс.рублей сложился в основном в связи с экономией по социальным пособиям и компенсациям персоналу в денежной форме.</t>
        </r>
        <r>
          <rPr>
            <sz val="16"/>
            <color rgb="FFFF0000"/>
            <rFont val="Times New Roman"/>
            <family val="1"/>
            <charset val="204"/>
          </rPr>
          <t xml:space="preserve">
</t>
        </r>
        <r>
          <rPr>
            <sz val="16"/>
            <rFont val="Times New Roman"/>
            <family val="1"/>
            <charset val="204"/>
          </rPr>
          <t>АГ (ДК): В соответствии с письмом КУ ХМАО-Югры "Сургутский центр занятости населения" в реализации мероприятий содействие занятости молодежи и содействие улучшению положения на рынке труда не занятых трудовой деятельностью и безработных граждан участвует 1 учреждение, курируемое департаментом культуры и молодежной политики Администрации города (МАУ ПРСМ "Наше время").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По состоянию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(трудоустроены 1757 чел.). Остаток средств в сумме 0,10 тыс. руб. сложился по факту заключенных договоров на трудоустройство граждан по причине отсутствия кандидатов.</t>
        </r>
        <r>
          <rPr>
            <sz val="16"/>
            <color rgb="FFFF0000"/>
            <rFont val="Times New Roman"/>
            <family val="1"/>
            <charset val="204"/>
          </rPr>
          <t xml:space="preserve">
</t>
        </r>
      </is>
    </oc>
    <nc r="I43" t="inlineStr">
      <is>
        <r>
          <rPr>
            <sz val="16"/>
            <rFont val="Times New Roman"/>
            <family val="1"/>
            <charset val="204"/>
          </rPr>
          <t xml:space="preserve">ДО: В соответствии с письмом КУ ХМАО-Югры "Сургутский центр занятости населения" 1 образовательное учреждение, подведомственное департаменту образования, участвует в реализации мероприятий  "Содействие занятости молодежи".      
Между КУ ХМАО-Югры «Сургутский центр занятости населения» и подведомственным образовательным учреждением заключен договор, в соответствии с которым временно трудоустроено 2 человека.   </t>
        </r>
        <r>
          <rPr>
            <sz val="16"/>
            <color rgb="FFFF0000"/>
            <rFont val="Times New Roman"/>
            <family val="1"/>
            <charset val="204"/>
          </rPr>
          <t xml:space="preserve">
- 1,77 тыс.руб. экономия, сложившаяся в связи с уменьшением численности временно трудоустроенных.
</t>
        </r>
        <r>
          <rPr>
            <sz val="16"/>
            <rFont val="Times New Roman"/>
            <family val="1"/>
            <charset val="204"/>
          </rPr>
          <t>АГ: В рамках переданных полномочий осуществляется деятельность в сфере трудовых отношений и государственного управления охраной труда. Производится выплата заработной платы работникам органа местного самоуправления, перечисление начислений на выплаты по оплате труда. Оплата услуг по содержанию имущества, поставке основных средств и материальных запасов производится по факту поставки товаров, оказания услуг,  в соответствии с условиями заключенных договоров, муниципальных контрактов.  
     Остаток средств в объеме 39,08 тыс.рублей сложился в основном в связи с экономией по социальным пособиям и компенсациям персоналу в денежной форме.</t>
        </r>
        <r>
          <rPr>
            <sz val="16"/>
            <color rgb="FFFF0000"/>
            <rFont val="Times New Roman"/>
            <family val="1"/>
            <charset val="204"/>
          </rPr>
          <t xml:space="preserve">
</t>
        </r>
        <r>
          <rPr>
            <sz val="16"/>
            <rFont val="Times New Roman"/>
            <family val="1"/>
            <charset val="204"/>
          </rPr>
          <t>АГ (ДК): В соответствии с письмом КУ ХМАО-Югры "Сургутский центр занятости населения" в реализации мероприятий содействие занятости молодежи и содействие улучшению положения на рынке труда не занятых трудовой деятельностью и безработных граждан участвует 1 учреждение, курируемое департаментом культуры и молодежной политики Администрации города (МАУ ПРСМ "Наше время").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По состоянию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(трудоустроены 1757 чел.). 
       Остаток средств в сумме 0,10 тыс. руб. сложился по факту заключенных договоров на трудоустройство граждан по причине отсутствия кандидатов.</t>
        </r>
        <r>
          <rPr>
            <sz val="16"/>
            <color rgb="FFFF0000"/>
            <rFont val="Times New Roman"/>
            <family val="1"/>
            <charset val="204"/>
          </rPr>
          <t xml:space="preserve">
</t>
        </r>
      </is>
    </nc>
  </rcc>
  <rcv guid="{6E4A7295-8CE0-4D28-ABEF-D38EBAE7C204}" action="delete"/>
  <rdn rId="0" localSheetId="1" customView="1" name="Z_6E4A7295_8CE0_4D28_ABEF_D38EBAE7C204_.wvu.PrintArea" hidden="1" oldHidden="1">
    <formula>'на 01.11.2023'!$A$1:$I$141</formula>
    <oldFormula>'на 01.11.2023'!$A$1:$I$141</oldFormula>
  </rdn>
  <rdn rId="0" localSheetId="1" customView="1" name="Z_6E4A7295_8CE0_4D28_ABEF_D38EBAE7C204_.wvu.PrintTitles" hidden="1" oldHidden="1">
    <formula>'на 01.11.2023'!$4:$7</formula>
    <oldFormula>'на 01.11.2023'!$4:$7</oldFormula>
  </rdn>
  <rdn rId="0" localSheetId="1" customView="1" name="Z_6E4A7295_8CE0_4D28_ABEF_D38EBAE7C204_.wvu.Cols" hidden="1" oldHidden="1">
    <formula>'на 01.11.2023'!$J:$J</formula>
    <oldFormula>'на 01.11.2023'!$J:$J</oldFormula>
  </rdn>
  <rdn rId="0" localSheetId="1" customView="1" name="Z_6E4A7295_8CE0_4D28_ABEF_D38EBAE7C204_.wvu.FilterData" hidden="1" oldHidden="1">
    <formula>'на 01.11.2023'!$A$6:$I$342</formula>
    <oldFormula>'на 01.11.2023'!$A$6:$I$342</oldFormula>
  </rdn>
  <rcv guid="{6E4A7295-8CE0-4D28-ABEF-D38EBAE7C204}" action="add"/>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7" sId="1" numFmtId="4">
    <oc r="C137">
      <v>57.6</v>
    </oc>
    <nc r="C137">
      <v>46</v>
    </nc>
  </rcc>
  <rfmt sheetId="1" sqref="A134:H139" start="0" length="2147483647">
    <dxf>
      <font>
        <color auto="1"/>
      </font>
    </dxf>
  </rfmt>
  <rfmt sheetId="1" sqref="C8:C11" start="0" length="2147483647">
    <dxf>
      <font>
        <color auto="1"/>
      </font>
    </dxf>
  </rfmt>
  <rfmt sheetId="1" sqref="C8:C13" start="0" length="2147483647">
    <dxf>
      <font>
        <color auto="1"/>
      </font>
    </dxf>
  </rfmt>
  <rcv guid="{67ADFAE6-A9AF-44D7-8539-93CD0F6B7849}" action="delete"/>
  <rdn rId="0" localSheetId="1" customView="1" name="Z_67ADFAE6_A9AF_44D7_8539_93CD0F6B7849_.wvu.PrintArea" hidden="1" oldHidden="1">
    <formula>'на 01.11.2023'!$A$1:$I$141</formula>
    <oldFormula>'на 01.11.2023'!$A$1:$I$141</oldFormula>
  </rdn>
  <rdn rId="0" localSheetId="1" customView="1" name="Z_67ADFAE6_A9AF_44D7_8539_93CD0F6B7849_.wvu.PrintTitles" hidden="1" oldHidden="1">
    <formula>'на 01.11.2023'!$4:$7</formula>
    <oldFormula>'на 01.11.2023'!$4:$7</oldFormula>
  </rdn>
  <rdn rId="0" localSheetId="1" customView="1" name="Z_67ADFAE6_A9AF_44D7_8539_93CD0F6B7849_.wvu.Cols" hidden="1" oldHidden="1">
    <formula>'на 01.11.2023'!$J:$J</formula>
    <oldFormula>'на 01.11.2023'!$J:$J</oldFormula>
  </rdn>
  <rdn rId="0" localSheetId="1" customView="1" name="Z_67ADFAE6_A9AF_44D7_8539_93CD0F6B7849_.wvu.FilterData" hidden="1" oldHidden="1">
    <formula>'на 01.11.2023'!$A$6:$I$342</formula>
    <oldFormula>'на 01.11.2023'!$A$6:$I$342</oldFormula>
  </rdn>
  <rcv guid="{67ADFAE6-A9AF-44D7-8539-93CD0F6B7849}" action="add"/>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63:I71" start="0" length="2147483647">
    <dxf>
      <font>
        <sz val="12"/>
      </font>
    </dxf>
  </rfmt>
  <rcc rId="332" sId="1">
    <oc r="I63" t="inlineStr">
      <is>
        <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7 объектов:
1) тепломагистраль №4 от 4ТК-42 до 4ТК-42А, вдоль ул. Нефтяников. Участок от Н.О. №3 до 4ТК-42Б. Протяженность участка 136,6 м. Получено положительное заключение государственной экспертизы достоверности определения сметной стоимости. Заключен контракт с ООО «СтройАльянс». Ремонт завершен. Производится оформление документов, подтверждающих фактическое выполнение. Ориентировочно затраты составляют – 3 890,5 тыс. руб.;
2) магистральная улица 10 "В" на участке от улицы Маяковского до улицы 12 "В". Компенсатор на участке от 8ТК2 до 8ТК3. Протяженность участка 63,4 м. Получено положительное заключение государственной экспертизы достоверности определения сметной стоимости. Ранее заключенный контракт с ООО СК «ДаЮрСпецСтрой» по соглашению сторон расторгнут. 07.09.2023 договор заключен с ООО "Югра-Инэкс".  Ремонт завершен. Производится оформление документов, подтверждающих фактическое выполнение. Ориентировочно затраты составляют – 3 584,93 тыс. руб.;
3) тепломагистраль № 1 от 1ТК21-1ТК22-1ТК23 по ул. Губкина. Участок от т.А (НО_25) до Н.О.-22(Т1). Протяженность участка 86,4 м. Получено положительное заключение государственной экспертизы достоверности определения сметной стоимости. Заключен контракт с ООО СК «ДаЮрСпецСтрой».  Ремонт завершен. Производится оформление документов, подтверждающих фактическое выполнение. Ориентировочно затраты составляют – 2 395,40 тыс. руб.;
4) Водовод от 8 пром/узла до ВК-25 ул. 50 лет ВЛКСМ. Участок от ВК (Нефтеюганское шоссе) до ВК-25 (ул. Маяковского 42). Протяженность участка 258 м.  Капитальный ремонт объекта планировался в рамках мероприятия 3.1 «Предоставление субсидии на реализацию полномочий в сфере жилищно-коммунального комплекса" государственной программы «Жилищно-коммунальный комплекс и городская среда» в 2022 году. Ожидается принятие решения о финансировании объекта в 2023 году.
В виду риска неосвоения бюджетных ассигнований, в связи с отсутствием положительных заключений о достоверности сметной стоимости, в округ направлено письмо от 25.10.2023 № 01-02-15997/3 с предложением о перераспределении бюджетных ассигнований на иные мероприятия со следующих объектов:
1. Водовод от 8 пром/узла до ВК-25 ул. 50 лет ВЛКСМ. Участок от ВК по ул. Маяковского 42 до ВК по ул. Профсоюзов;
2. Водовод от 8 пром/узла до ВК-25 ул. 50 лет ВЛКСМ. Участок от ВК по ул. Профсоюзов до ВК по ул. Быстринская;
3. Водовод от 8 пром/узла до ВК-25 ул. 50 лет ВЛКСМ. Участок от ВК по ул. Быстринская до ВК по пр. Мира.
Расходы запланированы на 4 квартал 2023 года.
2.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3 900,81 тыс.руб., реализовано 1 837 кг сжиженного газа.
</t>
        </r>
        <r>
          <rPr>
            <sz val="16"/>
            <rFont val="Times New Roman"/>
            <family val="1"/>
            <charset val="204"/>
          </rPr>
          <t>АГ: произведены расходы на оплату труда для осуществления переданного государственного полномочия в сумме 2,6 тыс.руб.</t>
        </r>
        <r>
          <rPr>
            <sz val="16"/>
            <color rgb="FFFF0000"/>
            <rFont val="Times New Roman"/>
            <family val="1"/>
            <charset val="204"/>
          </rPr>
          <t xml:space="preserve">
3.  В рамках подпрограммы "Повышение энергоэффективности в отраслях экономики"  предприятиями города запланированы работы:
1) по реконструкции уличных водопроводных сетей следующих объекта "Водопроводные сети по ул. Дзержинского 7/3 до ЦТП-36, 8 мкрн. 7, 7А". На отчетную дату проведена закупочная процедура, по результату конкурса с ИП Новиков Е.К. заключен договор  от 11.04.2023 № 2023/30 на выполнение ПИР и СМР на сумму 36 618,07 тыс.руб., протяженность трассы 0,557 км.  На отчетную дату выполнены ПИР, СМР. Проводится работа по заключению доп.соглашения в связи с увеличением стоимости работ. Оплата выполненных работ будет произведена после заключения доп.соглашения.
2) по техническому перевооружению магистральных тепловых сетей на основе современных технологий запланированы мероприятия по реконструкции сетей следующих объектов:
- "Сети тепловодоснабжения от ЦТП-49 до ж.д по ул. И.Киртбая, 21 в мкрн.5А" на сумму 23 569 тыс.руб. На отчетную дату поставка материалов и СМР выполнены в полном объеме, ведется работа по восстановлению благоустройства. Работы осуществляются собственными силами. 
- "Комплекс сетей тепловодоснабжения от ЦТП-72 в кв. 6" на сумму 21 444 тыс.руб. На отчетную дату заключен договор от 17.07.2023 № 223-923 с ООО "СК-Югра" на выполнение СМР на сумму 16 820 тыс.руб., поставка материалов, СМР выполнены в полном объеме, ведется работа по восстановлению благоустройства.
3) по оптимизации работы объектов электроснабжения выполнена реконструкция наружного освещения объекта "Территория водозаборов 9 и 9А промузлов". На отчетную дату заключен договор с ООО "Промкомплект-С" от 17.04.2023 №2023/38 на сумму 2 989,84 тыс.руб. Работы выполнены в полном объеме. Установлено 18 опор на 1 объекте.
</t>
        </r>
        <r>
          <rPr>
            <sz val="16"/>
            <rFont val="Times New Roman"/>
            <family val="1"/>
            <charset val="204"/>
          </rPr>
          <t xml:space="preserve">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прибора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t>
        </r>
        <r>
          <rPr>
            <sz val="16"/>
            <color rgb="FFFF0000"/>
            <rFont val="Times New Roman"/>
            <family val="1"/>
            <charset val="204"/>
          </rPr>
          <t xml:space="preserve">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245 585,89 тыс.руб. Срок выполнения работ: с момента подписания по  30.11.2023г.  Заключен контракт №24АН/2022 от 21.07.2022 с ООО «Спектр-Проект» на оказание услуг по проведению авторского надзора за строительством объекта на сумму 400,0 тыс.руб. Заключен контракт № 23/2022 от 05.07.2022 с ФБУ «Федеральный центр строительного контроля» на выполнение работ по проведению строительного контроля на сумму 5 459,37 тыс.руб. Строительная готовность объекта -  85% . В настоящее время ведутся работы по прокладке трубопровода методом ГНБ, проложено 5400 м из 6000 м.  Выполняется устройство переходов (дюкеров) через водные преграды, работы по устройству дюкерного перехода, обвязка камер, колодцев.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353 101,86 тыс.руб. Срок выполнения работ - 14.11.2023 года. Заключен муниципальный контракт №43АН/2022 от 26.09.2022 с ООО «Геонсервиспроект» на оказание услуг по проведению авторского надзора за строительством объекта на сумму 119,04 тыс.руб. Заключен контракт № 33/2022 от 12.09.2022 с ФБУ «Федеральный центр строительного контроля» на выполнение работ по проведению строительного контроля на сумму 7 347,61 тыс.руб.   Строительная готовность объекта - 95%. Завершены работы по монтажу оборудования. Выполнено бетонирование плиты перекрытия ж/б емкости. Ведутся работы к отсыпке территории песком под благоустройство.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Срок выполнения работ: 01.10.2022-30.11.2023. Заключен контракт № 42/2022 от 23.09.2022 с ФБУ «Федеральный центр строительного контроля» на выполнение работ по проведению строительного контроля на сумму 4244,73 тыс.руб.  Готовность объекта - 100%. Экономия в размере 11 870 тыс.руб. предложена к перераспределению.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409828,0 тыс.руб. Срок выполнения ПИР - 28.02.2023, СМР- 30.11.2023. Заключен договор №14/05/23Д от 15.05.2023 на проведение госэкспертизы. Проектно-сметная документация разработана. Получено положительное заключение государственной экспертизы. Начаты  строительно-монтажные работы.
5. "Внутриквартальные сети электроснабжения «Научно-технологического центра в городе Сургуте».  Заключен муниципальный контракт на выполнение проектных и строительных работ с ООО "С.И.Т.И." №28/2022 от 24.08.2022, цена контракта 497626,7 тыс.руб. Срок выполнения ПИР - 28.02.2023, СМР- 30.11.2023.  Ввиду нарушения Подрядчиком сроков выполнения работ, установленных контрактом, государственная экспертиза не получена. Расторгнут МК №28/2022 от 24.08.2022г. С ООО "С.И.Т.И" в одностороннем порядке. Проект разрабатывается МКУ "УКС". Ориентировочный срок получения государственной экспертизы проектной документации 29.12.2023. Средства в размере 262 593,47 тыс.руб. предложены к перераспределению на 2024 год.
6. "Сети газоснабжения «Научно-технологического центра в городе Сургуте». Заключен контракт № 37/2022 от 19.09.2022 с ООО «ТПП «Контур» на проектирование и строительство. Цена контракта 524 598,47012 тыс.руб. Срок выполнения ПИР - 28.02.2023 года, СМР-30.11.2023г. Проектная документация направлена на входной контроль в Управление гос.экспертизы. Плановый срок получения заключения - 02.12.23. Средства в размере 279 338,78 тыс.руб. предложены к перераспределению на 2024 год.
7."Сети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175081,694 тыс.руб. Срок выполнения ПИР - 28.02.2023, СМР- 30.11.2023. Получено положительное заключение государственной экспертизы № 86-1-1-2-026578-2023 от 19.05.2023. Готовность объекта - 20%. Ведутся сварочные работы, прокладка трубы методом ГНБ 800 м из 3368 м (проектных).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499 750,00 тыс.руб. Срок выполнения работ ПИР-29.09.2022-28.02.2023, СМР-01.03.2023-30.11.2023гг.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Средства в размере 73 163,6 тыс.руб. предложены к перераспределению на 2024 год.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Плановый срок исполнения - 4 квартал 2023 г. Работы выполнены и оплачены в размере 1 842,683 тыс.руб.
Экономия в размере 3,6 тыс.руб. сложилась по результатам электронного магазина "Портал поставщиков"; 1,26 тыс.руб. - в связи с уточнением НМЦК; 0,66 тыс.руб. - по фактическому исполнению муниципального контракта.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
Экономия составила 90,8 тыс. руб., в т.ч. 86,9 тыс.руб. - по результатам проведения закупки, 3,9 тыс.руб.- по результатам формирования НМЦК.</t>
        </r>
      </is>
    </oc>
    <nc r="I63" t="inlineStr">
      <is>
        <r>
          <rPr>
            <sz val="12"/>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1.«Тепломагистраль №4 от 4 ТК - 42 до 4ТК - 42А, вдоль ул. Нефтяников. Участок от Н.О. №3 до 4ТК42Б», протяженность участка - 0,14132 км, на сумму 3 893,33 тыс.руб. 
2.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3.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4.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t>
        </r>
        <r>
          <rPr>
            <sz val="12"/>
            <color rgb="FFFF0000"/>
            <rFont val="Times New Roman"/>
            <family val="1"/>
            <charset val="204"/>
          </rPr>
          <t xml:space="preserve">
</t>
        </r>
        <r>
          <rPr>
            <sz val="12"/>
            <rFont val="Times New Roman"/>
            <family val="1"/>
            <charset val="204"/>
          </rPr>
          <t>АГ: произведены расходы на оплату труда для осуществления переданного государственного полномочия в сумме 2,6 тыс.руб.</t>
        </r>
        <r>
          <rPr>
            <sz val="12"/>
            <color rgb="FFFF0000"/>
            <rFont val="Times New Roman"/>
            <family val="1"/>
            <charset val="204"/>
          </rPr>
          <t xml:space="preserve">
</t>
        </r>
        <r>
          <rPr>
            <sz val="12"/>
            <rFont val="Times New Roman"/>
            <family val="1"/>
            <charset val="204"/>
          </rPr>
          <t xml:space="preserve">3.  В рамках подпрограммы "Повышение энергоэффективности в отраслях экономики"  предприятиями города запланированы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Работы выполнены в полном объеме. Установлено 18 опор на 1 объекте.
</t>
        </r>
        <r>
          <rPr>
            <sz val="12"/>
            <color rgb="FFFF0000"/>
            <rFont val="Times New Roman"/>
            <family val="1"/>
            <charset val="204"/>
          </rPr>
          <t xml:space="preserve">
</t>
        </r>
        <r>
          <rPr>
            <sz val="12"/>
            <rFont val="Times New Roman"/>
            <family val="1"/>
            <charset val="204"/>
          </rPr>
          <t xml:space="preserve">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прибора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t>
        </r>
        <r>
          <rPr>
            <sz val="12"/>
            <color rgb="FFFF0000"/>
            <rFont val="Times New Roman"/>
            <family val="1"/>
            <charset val="204"/>
          </rPr>
          <t xml:space="preserve">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245 585,89 тыс.руб. Срок выполнения работ: с момента подписания по  30.11.2023г.  Заключен контракт №24АН/2022 от 21.07.2022 с ООО «Спектр-Проект» на оказание услуг по проведению авторского надзора за строительством объекта на сумму 400,0 тыс.руб. Заключен контракт № 23/2022 от 05.07.2022 с ФБУ «Федеральный центр строительного контроля» на выполнение работ по проведению строительного контроля на сумму 5 459,37 тыс.руб. Строительная готовность объекта -  85% . В настоящее время ведутся работы по прокладке трубопровода методом ГНБ, проложено 5400 м из 6000 м.  Выполняется устройство переходов (дюкеров) через водные преграды, работы по устройству дюкерного перехода, обвязка камер, колодцев.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353 101,86 тыс.руб. Срок выполнения работ - 14.11.2023 года. Заключен муниципальный контракт №43АН/2022 от 26.09.2022 с ООО «Геонсервиспроект» на оказание услуг по проведению авторского надзора за строительством объекта на сумму 119,04 тыс.руб. Заключен контракт № 33/2022 от 12.09.2022 с ФБУ «Федеральный центр строительного контроля» на выполнение работ по проведению строительного контроля на сумму 7 347,61 тыс.руб.   Строительная готовность объекта - 95%. Завершены работы по монтажу оборудования. Выполнено бетонирование плиты перекрытия ж/б емкости. Ведутся работы к отсыпке территории песком под благоустройство.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Срок выполнения работ: 01.10.2022-30.11.2023. Заключен контракт № 42/2022 от 23.09.2022 с ФБУ «Федеральный центр строительного контроля» на выполнение работ по проведению строительного контроля на сумму 4244,73 тыс.руб.  Готовность объекта - 100%. Экономия в размере 11 870 тыс.руб. предложена к перераспределению.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409828,0 тыс.руб. Срок выполнения ПИР - 28.02.2023, СМР- 30.11.2023. Заключен договор №14/05/23Д от 15.05.2023 на проведение госэкспертизы. Проектно-сметная документация разработана. Получено положительное заключение государственной экспертизы. Начаты  строительно-монтажные работы.
5. "Внутриквартальные сети электроснабжения «Научно-технологического центра в городе Сургуте».  Заключен муниципальный контракт на выполнение проектных и строительных работ с ООО "С.И.Т.И." №28/2022 от 24.08.2022, цена контракта 497626,7 тыс.руб. Срок выполнения ПИР - 28.02.2023, СМР- 30.11.2023.  Ввиду нарушения Подрядчиком сроков выполнения работ, установленных контрактом, государственная экспертиза не получена. Расторгнут МК №28/2022 от 24.08.2022г. С ООО "С.И.Т.И" в одностороннем порядке. Проект разрабатывается МКУ "УКС". Ориентировочный срок получения государственной экспертизы проектной документации 29.12.2023. Средства в размере 262 593,47 тыс.руб. предложены к перераспределению на 2024 год.
6. "Сети газоснабжения «Научно-технологического центра в городе Сургуте». Заключен контракт № 37/2022 от 19.09.2022 с ООО «ТПП «Контур» на проектирование и строительство. Цена контракта 524 598,47012 тыс.руб. Срок выполнения ПИР - 28.02.2023 года, СМР-30.11.2023г. Проектная документация направлена на входной контроль в Управление гос.экспертизы. Плановый срок получения заключения - 02.12.23. Средства в размере 279 338,78 тыс.руб. предложены к перераспределению на 2024 год.
7."Сети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175081,694 тыс.руб. Срок выполнения ПИР - 28.02.2023, СМР- 30.11.2023. Получено положительное заключение государственной экспертизы № 86-1-1-2-026578-2023 от 19.05.2023. Готовность объекта - 20%. Ведутся сварочные работы, прокладка трубы методом ГНБ 800 м из 3368 м (проектных).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499 750,00 тыс.руб. Срок выполнения работ ПИР-29.09.2022-28.02.2023, СМР-01.03.2023-30.11.2023гг.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Средства в размере 73 163,6 тыс.руб. предложены к перераспределению на 2024 год.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Плановый срок исполнения - 4 квартал 2023 г. Работы выполнены и оплачены в размере 1 842,683 тыс.руб.
Экономия в размере 3,6 тыс.руб. сложилась по результатам электронного магазина "Портал поставщиков"; 1,26 тыс.руб. - в связи с уточнением НМЦК; 0,66 тыс.руб. - по фактическому исполнению муниципального контракта.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
Экономия составила 90,8 тыс. руб., в т.ч. 86,9 тыс.руб. - по результатам проведения закупки, 3,9 тыс.руб.- по результатам формирования НМЦК.</t>
        </r>
      </is>
    </nc>
  </rcc>
  <rfmt sheetId="1" sqref="I63:I71" start="0" length="2147483647">
    <dxf>
      <font>
        <sz val="16"/>
      </font>
    </dxf>
  </rfmt>
  <rcv guid="{B128763D-80F0-47B0-A951-7CE59556729E}" action="delete"/>
  <rdn rId="0" localSheetId="1" customView="1" name="Z_B128763D_80F0_47B0_A951_7CE59556729E_.wvu.PrintArea" hidden="1" oldHidden="1">
    <formula>'на 01.11.2023'!$A$1:$I$141</formula>
    <oldFormula>'на 01.11.2023'!$A$1:$I$141</oldFormula>
  </rdn>
  <rdn rId="0" localSheetId="1" customView="1" name="Z_B128763D_80F0_47B0_A951_7CE59556729E_.wvu.PrintTitles" hidden="1" oldHidden="1">
    <formula>'на 01.11.2023'!$4:$7</formula>
    <oldFormula>'на 01.11.2023'!$4:$7</oldFormula>
  </rdn>
  <rdn rId="0" localSheetId="1" customView="1" name="Z_B128763D_80F0_47B0_A951_7CE59556729E_.wvu.Cols" hidden="1" oldHidden="1">
    <formula>'на 01.11.2023'!$J:$J</formula>
    <oldFormula>'на 01.11.2023'!$J:$J</oldFormula>
  </rdn>
  <rdn rId="0" localSheetId="1" customView="1" name="Z_B128763D_80F0_47B0_A951_7CE59556729E_.wvu.FilterData" hidden="1" oldHidden="1">
    <formula>'на 01.11.2023'!$A$6:$I$342</formula>
    <oldFormula>'на 01.11.2023'!$A$6:$I$342</oldFormula>
  </rdn>
  <rcv guid="{B128763D-80F0-47B0-A951-7CE59556729E}" action="add"/>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84:I89" start="0" length="2147483647">
    <dxf>
      <font>
        <sz val="12"/>
      </font>
    </dxf>
  </rfmt>
  <rcc rId="337" sId="1" quotePrefix="1">
    <oc r="I84" t="inlineStr">
      <is>
        <t xml:space="preserve">ДГХ: 
В рамках реализации национального проекта "Безопасные и качественные автомобильные дороги":
1. в рамках подпрограммы "Дорожное хозяйство" запланировано выполнение ремонта общей протяженностью 2,546 км. в т.ч.:
1) ремонт автомобильных дорог общего пользования местного значения в отношении следующих объектов:
- улица Бажова – 0,740 км., заключен муниципальный контракт от 06.09.2022 № 45-ГХ с АО "АВТОДОРСТРОЙ", срок выполнения работ по контракту - 15.12.2023. Готовность объекта - 100%. Работы на объекте завершены.
- Автомобильная дорога по проспекту Комсомольский (от ул. Югорской до ул. Щепеткина) - 0,674 км, заключен муниципальный контракт от 06.09.2022 № 46-ГХ с АО "АВТОДОРСТРОЙ", срок выполнения работ по контракту - 15.11.2023. Готовность объекта - 98%.
2) капитальный ремонт улица Привокзальная –  общая протяженность - 1,732 км, из них в 2023 году - 1,132 км.
Заключен муниципальный контракт от 30.05.2022 № 16-ГХ с ООО СК "ЮВ и С", срок выполнения работ по контракту 31.10.2023. Готовность объекта - 65%.
По итогам ремонтной кампании 2023 года планируется достичь значение показателя "Доля дорожной сети городской агломерации, соответствующая нормативным требованиям, %" - 84,0%.
2. в рамках подпрограммы "Безопасность дорожного движения" планируется:
1) модернизация начального уровня системы метеомониторинга, в части установки и подключения 1 (одного) комплекса метеорологического контроля, подключение 2 (двух) существующих комплектов метеомониторинга, создание и интеграция Подсистемы метеомониторинга в существующую ИТС;
2) создание Подсистемы Детектирования ДТП и ЧС;
3) модернизация интеграционной платформы;
4) модернизация Подсистемы светофорного управления.
Заключены:
- муниципальный контракт от 11.04.2023 № 13-ГХ с ООО "РЕММАРК" на сумму 51 743,64 тыс.руб., срок выполнения работ по контракту 15.11.2023; 
- договор от 21.06.2023 № 75/23 с ООО "РЕММАРК" на сумму 406,41 тыс.руб., срок выполнения работ по контракту 30.09.2023, договор выполнен в полном объеме;
- договор от 22.06.2023 № 78/23 с ООО "РЕММАРК" на сумму 116,25 тыс.руб., срок выполнения работ по контракту 30.09.2023,  договор выполнен в полном объеме; 
На отчетную дату оплачены выполненные работы на сумму 52 266,3 тыс.руб. (проведена модернизация существующей ПО "Умный транспорт", модернизация интеграционной платформы ИТС (поставка ПО), модернизация существующей подсистемы видеонаблюдения, модернизация ПО Vocord, расширение функционала существующей Подсистемы параметров транспортного потока в части поставки ПО "Фактор-Мониторинг", интеграция с существующей интеграционной платформой RITM3, модернизация существующей подсистемы видеонаблюдения в части  дооборудования светофорных объектов видеокамерами, внесена новая маршрутная сеть в базу данных, разработан баннер, макеты для главной страницы портала по новой маршрутной сети, проведена модернизация начального уровня системы метеомониторинга, проведены пуско-наладочные работы и испытания, обучен персонал).
ДАиГ: осуществляется строительство объекта "Магистральная дорога на участках: ул. 16 «ЮР» от ул. 3 «ЮР» до примыкания к ул. Никольская; ул. 3 «ЮР» от ул. 16 «ЮР» до ул. 18 «ЮР»; ул. 18 «ЮР» от 3 «ЮР» до примыкания к ул. Энгельса в г. Сургуте". Заключен муниципальный контракт на выполнение работ по строительству с ООО «ЮВИС» №32/2022 от 08.09.2022 на сумму 1 416 148,91 тыс.руб. Срок выполнения работ: 19.09.2022-31.05.2024. Заключен контракт с ФБУ «Федеральный центр строительного контроля» на выполнение работ по проведению строительного контроля на сумму 23 802,27 тыс.руб. Готовность объекта -27%,  Ведутся работы: проложено 1560 из 1882 проектных п.м. сетей ливневой канализации, 1340 из 2434 п.м. сетей хозбытовой канализации.
</t>
      </is>
    </oc>
    <nc r="I84" t="inlineStr">
      <is>
        <r>
          <rPr>
            <sz val="12"/>
            <rFont val="Times New Roman"/>
            <family val="1"/>
            <charset val="204"/>
          </rPr>
          <t>ДГХ: 
В рамках реализации национального проекта "Безопасные и качественные автомобильные дороги":
1. в рамках подпрограммы "Дорожное хозяйство" выполнен ремонт общей протяженностью 2,546 км. в т.ч.:
1) ремонт автомобильных дорог общего пользования местного значения в отношении следующих объектов:
- улица Бажова – 0,740 км., заключен муниципальный контракт от 06.09.2022 № 45-ГХ с АО "АВТОДОРСТРОЙ", срок выполнения работ по контракту - 15.12.2023. Готовность объекта - 100%. Работы на объекте завершены.
- Автомобильная дорога по проспекту Комсомольский (от ул. Югорской до ул. Щепеткина) - 0,674 км, заключен муниципальный контракт от 06.09.2022 № 46-ГХ с АО "АВТОДОРСТРОЙ". Готовность объекта - 100%. Работы на объекте завершены.
2) капитальный ремонт улица Привокзальная –  общая протяженность - 1,732 км, из них в 2023 году - 1,132 км.
Заключен муниципальный контракт от 30.05.2022 № 16-ГХ с ООО СК "ЮВ и С". В настоящее время ведется приемка работ и подготовка исполнительной документации.
По итогам ремонтной кампании 2023 года планируется достичь значение показателя "Доля дорожной сети городской агломерации, соответствующая нормативным требованиям, %" - 84,0%.</t>
        </r>
        <r>
          <rPr>
            <sz val="12"/>
            <color rgb="FFFF0000"/>
            <rFont val="Times New Roman"/>
            <family val="1"/>
            <charset val="204"/>
          </rPr>
          <t xml:space="preserve">
</t>
        </r>
        <r>
          <rPr>
            <sz val="12"/>
            <rFont val="Times New Roman"/>
            <family val="1"/>
            <charset val="204"/>
          </rPr>
          <t>2. в рамках подпрограммы "Безопасность дорожного движения" выполнены:
1) модернизация начального уровня системы метеомониторинга, в части установки и подключения 1 (одного) комплекса метеорологического контроля, подключение 2 (двух) существующих комплектов метеомониторинга, создание и интеграция Подсистемы метеомониторинга в существующую ИТС;
2) создание Подсистемы Детектирования ДТП и ЧС;</t>
        </r>
        <r>
          <rPr>
            <sz val="12"/>
            <color rgb="FFFF0000"/>
            <rFont val="Times New Roman"/>
            <family val="1"/>
            <charset val="204"/>
          </rPr>
          <t xml:space="preserve">
</t>
        </r>
        <r>
          <rPr>
            <sz val="12"/>
            <rFont val="Times New Roman"/>
            <family val="1"/>
            <charset val="204"/>
          </rPr>
          <t>3) модернизация интеграционной платформы;
4) модернизация Подсистемы светофорного управления.
Работы выполнены на сумму 52 266,3 тыс.руб. (проведена модернизация существующей ПО "Умный транспорт", модернизация интеграционной платформы ИТС (поставка ПО), модернизация существующей подсистемы видеонаблюдения, модернизация ПО Vocord, расширение функционала существующей Подсистемы параметров транспортного потока в части поставки ПО "Фактор-Мониторинг", интеграция с существующей интеграционной платформой RITM3, модернизация существующей подсистемы видеонаблюдения в части  дооборудования светофорных объектов видеокамерами, внесена новая маршрутная сеть в базу данных, разработан баннер, макеты для главной страницы портала по новой маршрутной сети, проведена модернизация начального уровня системы метеомониторинга, проведены пуско-наладочные работы и испытания, обучен персонал).</t>
        </r>
        <r>
          <rPr>
            <sz val="12"/>
            <color rgb="FFFF0000"/>
            <rFont val="Times New Roman"/>
            <family val="1"/>
            <charset val="204"/>
          </rPr>
          <t xml:space="preserve">
ДАиГ: осуществляется строительство объекта "Магистральная дорога на участках: ул. 16 «ЮР» от ул. 3 «ЮР» до примыкания к ул. Никольская; ул. 3 «ЮР» от ул. 16 «ЮР» до ул. 18 «ЮР»; ул. 18 «ЮР» от 3 «ЮР» до примыкания к ул. Энгельса в г. Сургуте". Заключен муниципальный контракт на выполнение работ по строительству с ООО «ЮВИС» №32/2022 от 08.09.2022 на сумму 1 416 148,91 тыс.руб. Срок выполнения работ: 19.09.2022-31.05.2024. Заключен контракт с ФБУ «Федеральный центр строительного контроля» на выполнение работ по проведению строительного контроля на сумму 23 802,27 тыс.руб. Готовность объекта -27%,  Ведутся работы: проложено 1560 из 1882 проектных п.м. сетей ливневой канализации, 1340 из 2434 п.м. сетей хозбытовой канализации.
</t>
        </r>
      </is>
    </nc>
  </rcc>
  <rfmt sheetId="1" sqref="I84:I89" start="0" length="2147483647">
    <dxf>
      <font>
        <sz val="16"/>
      </font>
    </dxf>
  </rfmt>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8" sId="1">
    <oc r="I49" t="inlineStr">
      <is>
        <r>
          <rPr>
            <sz val="16"/>
            <rFont val="Times New Roman"/>
            <family val="1"/>
            <charset val="204"/>
          </rPr>
          <t>ДИЗО: В рамках реализации программы в 2023 году предусмотрено  предоставление субвенции по государственной программе Ханты-Мансийского автономного округа – Югры «Развитие агропромышленного комплекса». на поддержку и развитие малых форм хозяйствования, на развитие рыбохозяйственного комплекса.
По состоянию на 31.12.2023 исполнение составило в сумме 15 615,3 тыс.руб., в том числе:                                                                              - по мероприятию "Реализация мероприятий  по развитию рыбохозяйственного комплекса, рыболовства  и производства рыбной продукции"  предоставлена субсидия КФХ Решетникова А.В.  за объем реализованной рыбной продукции за период с декабря 2022 года по ноябрь 2023 года в сумме 14 030,3 тыс. руб. .                                                                                                                                                                                                                                                                                                                                                                                                - по мероприятию "Поддержка и развитие малых форм хозяйствования"  предоставлена субсидия КФХ Решетникова А.В. в целях возмещения затрат за приобретенное транспортное средство в сумме 1 585 тыс. руб.</t>
        </r>
        <r>
          <rPr>
            <sz val="16"/>
            <color rgb="FFFF0000"/>
            <rFont val="Times New Roman"/>
            <family val="1"/>
            <charset val="204"/>
          </rPr>
          <t xml:space="preserve">
</t>
        </r>
        <r>
          <rPr>
            <sz val="16"/>
            <rFont val="Times New Roman"/>
            <family val="1"/>
            <charset val="204"/>
          </rPr>
          <t xml:space="preserve">Остаток средств в размере 15 тыс.руб. сложился по факту предоставленных субсидий.                  </t>
        </r>
        <r>
          <rPr>
            <sz val="16"/>
            <color rgb="FFFF0000"/>
            <rFont val="Times New Roman"/>
            <family val="1"/>
            <charset val="204"/>
          </rPr>
          <t xml:space="preserve">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38 460,83 тыс.руб., из них в рамках государственной программы 3 406,4 тыс.руб. На отчетную дату за счет средств окружного бюджета оплачены работы по отлову и содержанию животных без владельцев на сумму 3 406,4 тыс.руб., отловлено 39 животных без владельцев.
</t>
        </r>
        <r>
          <rPr>
            <sz val="16"/>
            <rFont val="Times New Roman"/>
            <family val="1"/>
            <charset val="204"/>
          </rPr>
          <t xml:space="preserve">АГ: В рамках переданных полномочий осуществлялась деятельность по организации мероприятий при осуществлении деятельности по обращению с животными без владельцев. Произведена выплата заработной платы работникам органа местного самоуправления, перечислены начисления на выплаты по оплате труда. </t>
        </r>
      </is>
    </oc>
    <nc r="I49" t="inlineStr">
      <is>
        <r>
          <rPr>
            <sz val="16"/>
            <rFont val="Times New Roman"/>
            <family val="1"/>
            <charset val="204"/>
          </rPr>
          <t>ДИЗО: В рамках реализации программы в 2023 году предусмотрено  предоставление субвенции по государственной программе Ханты-Мансийского автономного округа – Югры «Развитие агропромышленного комплекса». на поддержку и развитие малых форм хозяйствования, на развитие рыбохозяйственного комплекса.
По состоянию на 31.12.2023 исполнение составило в сумме 15 615,3 тыс.руб., в том числе:                                                                              - по мероприятию "Реализация мероприятий  по развитию рыбохозяйственного комплекса, рыболовства  и производства рыбной продукции"  предоставлена субсидия КФХ Решетникова А.В.  за объем реализованной рыбной продукции за период с декабря 2022 года по ноябрь 2023 года в сумме 14 030,3 тыс. руб. .                                                                                                                                                                                                                                                                                                                                                                                                - по мероприятию "Поддержка и развитие малых форм хозяйствования"  предоставлена субсидия КФХ Решетникова А.В. в целях возмещения затрат за приобретенное транспортное средство в сумме 1 585 тыс. руб.</t>
        </r>
        <r>
          <rPr>
            <sz val="16"/>
            <color rgb="FFFF0000"/>
            <rFont val="Times New Roman"/>
            <family val="1"/>
            <charset val="204"/>
          </rPr>
          <t xml:space="preserve">
</t>
        </r>
        <r>
          <rPr>
            <sz val="16"/>
            <rFont val="Times New Roman"/>
            <family val="1"/>
            <charset val="204"/>
          </rPr>
          <t xml:space="preserve">Остаток средств в размере 15 тыс.руб. сложился по факту предоставленных субсидий.                  </t>
        </r>
        <r>
          <rPr>
            <sz val="16"/>
            <color rgb="FFFF0000"/>
            <rFont val="Times New Roman"/>
            <family val="1"/>
            <charset val="204"/>
          </rPr>
          <t xml:space="preserve">                                                                                                                                                                                                                                                                                                                                        
</t>
        </r>
        <r>
          <rPr>
            <sz val="16"/>
            <rFont val="Times New Roman"/>
            <family val="1"/>
            <charset val="204"/>
          </rPr>
          <t xml:space="preserve">                                                                                                                                                                 
ДГХ: В рамках реализации мероприятий программы заключены муниципальные контракты  на выполнение работ по осуществлению деятельности по обращению  с животными без владельцев на сумму 46 396,15 тыс.руб., из них в рамках государственной программы 3 406,4 тыс.руб. На отчетную дату за счет средств окружного бюджета оплачены работы по отлову и содержанию животных без владельцев на сумму 3 406,4 тыс.руб., отловлено 39 животных без владельцев.</t>
        </r>
        <r>
          <rPr>
            <sz val="16"/>
            <color rgb="FFFF0000"/>
            <rFont val="Times New Roman"/>
            <family val="1"/>
            <charset val="204"/>
          </rPr>
          <t xml:space="preserve">
</t>
        </r>
        <r>
          <rPr>
            <sz val="16"/>
            <rFont val="Times New Roman"/>
            <family val="1"/>
            <charset val="204"/>
          </rPr>
          <t xml:space="preserve">АГ: В рамках переданных полномочий осуществлялась деятельность по организации мероприятий при осуществлении деятельности по обращению с животными без владельцев. Произведена выплата заработной платы работникам органа местного самоуправления, перечислены начисления на выплаты по оплате труда. </t>
        </r>
      </is>
    </nc>
  </rcc>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9" sId="1">
    <oc r="H18">
      <f>C18-F18</f>
    </oc>
    <nc r="H18">
      <f>C18-F18</f>
    </nc>
  </rcc>
  <rcc rId="340" sId="1">
    <oc r="I43" t="inlineStr">
      <is>
        <r>
          <rPr>
            <sz val="16"/>
            <rFont val="Times New Roman"/>
            <family val="1"/>
            <charset val="204"/>
          </rPr>
          <t xml:space="preserve">ДО: В соответствии с письмом КУ ХМАО-Югры "Сургутский центр занятости населения" 1 образовательное учреждение, подведомственное департаменту образования, участвует в реализации мероприятий  "Содействие занятости молодежи".      
Между КУ ХМАО-Югры «Сургутский центр занятости населения» и подведомственным образовательным учреждением заключен договор, в соответствии с которым временно трудоустроено 2 человека.   </t>
        </r>
        <r>
          <rPr>
            <sz val="16"/>
            <color rgb="FFFF0000"/>
            <rFont val="Times New Roman"/>
            <family val="1"/>
            <charset val="204"/>
          </rPr>
          <t xml:space="preserve">
- 1,77 тыс.руб. экономия, сложившаяся в связи с уменьшением численности временно трудоустроенных.
</t>
        </r>
        <r>
          <rPr>
            <sz val="16"/>
            <rFont val="Times New Roman"/>
            <family val="1"/>
            <charset val="204"/>
          </rPr>
          <t>АГ: В рамках переданных полномочий осуществляется деятельность в сфере трудовых отношений и государственного управления охраной труда. Производится выплата заработной платы работникам органа местного самоуправления, перечисление начислений на выплаты по оплате труда. Оплата услуг по содержанию имущества, поставке основных средств и материальных запасов производится по факту поставки товаров, оказания услуг,  в соответствии с условиями заключенных договоров, муниципальных контрактов.  
     Остаток средств в объеме 39,08 тыс.рублей сложился в основном в связи с экономией по социальным пособиям и компенсациям персоналу в денежной форме.</t>
        </r>
        <r>
          <rPr>
            <sz val="16"/>
            <color rgb="FFFF0000"/>
            <rFont val="Times New Roman"/>
            <family val="1"/>
            <charset val="204"/>
          </rPr>
          <t xml:space="preserve">
</t>
        </r>
        <r>
          <rPr>
            <sz val="16"/>
            <rFont val="Times New Roman"/>
            <family val="1"/>
            <charset val="204"/>
          </rPr>
          <t>АГ (ДК): В соответствии с письмом КУ ХМАО-Югры "Сургутский центр занятости населения" в реализации мероприятий содействие занятости молодежи и содействие улучшению положения на рынке труда не занятых трудовой деятельностью и безработных граждан участвует 1 учреждение, курируемое департаментом культуры и молодежной политики Администрации города (МАУ ПРСМ "Наше время").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По состоянию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(трудоустроены 1757 чел.). 
       Остаток средств в сумме 0,10 тыс. руб. сложился по факту заключенных договоров на трудоустройство граждан по причине отсутствия кандидатов.</t>
        </r>
        <r>
          <rPr>
            <sz val="16"/>
            <color rgb="FFFF0000"/>
            <rFont val="Times New Roman"/>
            <family val="1"/>
            <charset val="204"/>
          </rPr>
          <t xml:space="preserve">
</t>
        </r>
      </is>
    </oc>
    <nc r="I43" t="inlineStr">
      <is>
        <r>
          <rPr>
            <sz val="16"/>
            <rFont val="Times New Roman"/>
            <family val="1"/>
            <charset val="204"/>
          </rPr>
          <t xml:space="preserve">ДО: В соответствии с письмом КУ ХМАО-Югры "Сургутский центр занятости населения" 1 образовательное учреждение, подведомственное департаменту образования, участвует в реализации мероприятий  "Содействие занятости молодежи".      
Между КУ ХМАО-Югры «Сургутский центр занятости населения» и подведомственным образовательным учреждением заключен договор, в соответствии с которым временно трудоустроено 2 человека.   </t>
        </r>
        <r>
          <rPr>
            <sz val="16"/>
            <color rgb="FFFF0000"/>
            <rFont val="Times New Roman"/>
            <family val="1"/>
            <charset val="204"/>
          </rPr>
          <t xml:space="preserve">
</t>
        </r>
        <r>
          <rPr>
            <sz val="16"/>
            <rFont val="Times New Roman"/>
            <family val="1"/>
            <charset val="204"/>
          </rPr>
          <t xml:space="preserve">- 1,77 тыс.руб.  - экономия, сложившаяся в связи с уменьшением объема компенсации по оплате труда (с учетом страховых взносов)  по причине уменьшения количества отработанных работником дней.
</t>
        </r>
        <r>
          <rPr>
            <sz val="16"/>
            <color rgb="FFFF0000"/>
            <rFont val="Times New Roman"/>
            <family val="1"/>
            <charset val="204"/>
          </rPr>
          <t xml:space="preserve">
</t>
        </r>
        <r>
          <rPr>
            <sz val="16"/>
            <rFont val="Times New Roman"/>
            <family val="1"/>
            <charset val="204"/>
          </rPr>
          <t>АГ: В рамках переданных полномочий осуществляется деятельность в сфере трудовых отношений и государственного управления охраной труда. Производится выплата заработной платы работникам органа местного самоуправления, перечисление начислений на выплаты по оплате труда. Оплата услуг по содержанию имущества, поставке основных средств и материальных запасов производится по факту поставки товаров, оказания услуг,  в соответствии с условиями заключенных договоров, муниципальных контрактов.  
     Остаток средств в объеме 39,08 тыс.рублей сложился в основном в связи с экономией по социальным пособиям и компенсациям персоналу в денежной форме.</t>
        </r>
        <r>
          <rPr>
            <sz val="16"/>
            <color rgb="FFFF0000"/>
            <rFont val="Times New Roman"/>
            <family val="1"/>
            <charset val="204"/>
          </rPr>
          <t xml:space="preserve">
</t>
        </r>
        <r>
          <rPr>
            <sz val="16"/>
            <rFont val="Times New Roman"/>
            <family val="1"/>
            <charset val="204"/>
          </rPr>
          <t>АГ (ДК): В соответствии с письмом КУ ХМАО-Югры "Сургутский центр занятости населения" в реализации мероприятий содействие занятости молодежи и содействие улучшению положения на рынке труда не занятых трудовой деятельностью и безработных граждан участвует 1 учреждение, курируемое департаментом культуры и молодежной политики Администрации города (МАУ ПРСМ "Наше время").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По состоянию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(трудоустроены 1757 чел.). 
       Остаток средств в сумме 0,10 тыс. руб. сложился по факту заключенных договоров на трудоустройство граждан по причине отсутствия кандидатов.</t>
        </r>
        <r>
          <rPr>
            <sz val="16"/>
            <color rgb="FFFF0000"/>
            <rFont val="Times New Roman"/>
            <family val="1"/>
            <charset val="204"/>
          </rPr>
          <t xml:space="preserve">
</t>
        </r>
      </is>
    </nc>
  </rcc>
  <rcv guid="{3EEA7E1A-5F2B-4408-A34C-1F0223B5B245}" action="delete"/>
  <rdn rId="0" localSheetId="1" customView="1" name="Z_3EEA7E1A_5F2B_4408_A34C_1F0223B5B245_.wvu.FilterData" hidden="1" oldHidden="1">
    <formula>'на 01.11.2023'!$A$6:$I$342</formula>
    <oldFormula>'на 01.11.2023'!$A$6:$I$342</oldFormula>
  </rdn>
  <rcv guid="{3EEA7E1A-5F2B-4408-A34C-1F0223B5B245}" action="add"/>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01.11.2023'!$A$1:$I$141</formula>
    <oldFormula>'на 01.11.2023'!$A$1:$I$141</oldFormula>
  </rdn>
  <rdn rId="0" localSheetId="1" customView="1" name="Z_BEA0FDBA_BB07_4C19_8BBD_5E57EE395C09_.wvu.PrintTitles" hidden="1" oldHidden="1">
    <formula>'на 01.11.2023'!$4:$7</formula>
    <oldFormula>'на 01.11.2023'!$4:$7</oldFormula>
  </rdn>
  <rdn rId="0" localSheetId="1" customView="1" name="Z_BEA0FDBA_BB07_4C19_8BBD_5E57EE395C09_.wvu.Rows" hidden="1" oldHidden="1">
    <formula>'на 01.11.2023'!$6:$6</formula>
    <oldFormula>'на 01.11.2023'!$6:$6</oldFormula>
  </rdn>
  <rdn rId="0" localSheetId="1" customView="1" name="Z_BEA0FDBA_BB07_4C19_8BBD_5E57EE395C09_.wvu.FilterData" hidden="1" oldHidden="1">
    <formula>'на 01.11.2023'!$A$6:$I$342</formula>
    <oldFormula>'на 01.11.2023'!$A$6:$I$342</oldFormula>
  </rdn>
  <rcv guid="{BEA0FDBA-BB07-4C19-8BBD-5E57EE395C09}" action="add"/>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FilterData" hidden="1" oldHidden="1">
    <formula>'на 01.11.2023'!$A$6:$I$342</formula>
    <oldFormula>'на 01.11.2023'!$A$6:$I$342</oldFormula>
  </rdn>
  <rcv guid="{3EEA7E1A-5F2B-4408-A34C-1F0223B5B245}" action="add"/>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43:H45" start="0" length="2147483647">
    <dxf>
      <font>
        <color auto="1"/>
      </font>
    </dxf>
  </rfmt>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28:I133" start="0" length="2147483647">
    <dxf>
      <font>
        <sz val="14"/>
      </font>
    </dxf>
  </rfmt>
  <rcc rId="347" sId="1">
    <oc r="I128" t="inlineStr">
      <is>
        <r>
          <rPr>
            <b/>
            <sz val="14"/>
            <rFont val="Times New Roman"/>
            <family val="1"/>
            <charset val="204"/>
          </rPr>
          <t xml:space="preserve">АГ (ДК), ДГХ, ДАиГ:
</t>
        </r>
        <r>
          <rPr>
            <sz val="14"/>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4"/>
            <color rgb="FFFF0000"/>
            <rFont val="Times New Roman"/>
            <family val="1"/>
            <charset val="204"/>
          </rPr>
          <t xml:space="preserve"> </t>
        </r>
        <r>
          <rPr>
            <sz val="14"/>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4"/>
            <color rgb="FFFF0000"/>
            <rFont val="Times New Roman"/>
            <family val="1"/>
            <charset val="204"/>
          </rPr>
          <t xml:space="preserve">
</t>
        </r>
        <r>
          <rPr>
            <sz val="14"/>
            <rFont val="Times New Roman"/>
            <family val="1"/>
            <charset val="204"/>
          </rPr>
          <t xml:space="preserve">1.2. Инициативный проект"Создание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4"/>
            <color rgb="FFFF0000"/>
            <rFont val="Times New Roman"/>
            <family val="1"/>
            <charset val="204"/>
          </rPr>
          <t xml:space="preserve">
</t>
        </r>
        <r>
          <rPr>
            <sz val="14"/>
            <rFont val="Times New Roman"/>
            <family val="1"/>
            <charset val="204"/>
          </rPr>
          <t xml:space="preserve">На 01.01.2024:
- заключены договоры на приобретение дипломов, свидетельств, рамок, подарочных сертификатов, услуг по организации конкурса-квеста по этнокультурным арт-объектам; </t>
        </r>
        <r>
          <rPr>
            <sz val="14"/>
            <color rgb="FFFF0000"/>
            <rFont val="Times New Roman"/>
            <family val="1"/>
            <charset val="204"/>
          </rPr>
          <t xml:space="preserve">
- заключен муниципальный контракт на изготовление этнокультурных арт-объектов (6 объектов). Подрядчику 30.08.2023 направлено уведомление о нарушении сроков поставки, подрядчик направил  06.09.2023 письмо о продлении сроков поставки (20.10.2023), 23.10.2023 подрядчик направил письмо о продлении сроков поставки до 30.11.2023.
По состоянию на 01.11.2023 изготовлены и уставлены 2 фигуры ("Лис" - установлен 27.09., "Ворон" - установлен 29.09.), по 4 фигурам срок исполнения перенесен (письмо  ООО "ПК "ТМ-Ресурс" от 23.10.2023, ожидаемый срок исполнения:
 -  "Шишка" -  сроки поставки 07.11.2023 – 08.11.2023;
 - "Северный олень и олененок" - на 20.11.2023, 
 - "Облас, хант и щука" - на 30.11.2023.
 - "Маска"  срок поставки уточняется.
Остаток средств в размере 963,4 тыс.руб. - экономия, сложившаяся по итогам проведения закупочных процедур.
</t>
        </r>
        <r>
          <rPr>
            <sz val="14"/>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Заключены договоры на приобретение мягкой мебели, игровой приставки, звукового оборудования, проекционного оборудования, компьютеров, услуги по изготовлению сборке и установке мебели (МБУ "Вариант").</t>
        </r>
        <r>
          <rPr>
            <sz val="14"/>
            <color rgb="FFFF0000"/>
            <rFont val="Times New Roman"/>
            <family val="1"/>
            <charset val="204"/>
          </rPr>
          <t xml:space="preserve">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 Остаток средств в размере 59,37 тыс.руб. будет предложен к перераспредлению;
1.4. Инициативный проект "Благоустройство приюта для животных без владельцев (приобретение вольеров)" запланировано приобретение вольеров. Заключен муниципальный контракт  от 17.10.2023 № А23-44 (ДС№1) с ИП Поповым СА на изготовление 60 вольеров на сумму 4 106,55 тыс.руб., срок исполнения по контрактам: с даты заключения муниципального контракта по 04.12.2023. Подрядчик приступил к выполнению обязательств.
Остаток средств в размере  2 877,95 тыс.руб. - экономия, сложившаяся по итогам проведения закупочных процедур.
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Срок выполнения по 30.11.2023.
</t>
        </r>
        <r>
          <rPr>
            <sz val="14"/>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4"/>
            <color rgb="FFFF0000"/>
            <rFont val="Times New Roman"/>
            <family val="1"/>
            <charset val="204"/>
          </rPr>
          <t xml:space="preserve">
</t>
        </r>
      </is>
    </oc>
    <nc r="I128" t="inlineStr">
      <is>
        <r>
          <rPr>
            <b/>
            <sz val="14"/>
            <rFont val="Times New Roman"/>
            <family val="1"/>
            <charset val="204"/>
          </rPr>
          <t xml:space="preserve">АГ (ДК), ДГХ, ДАиГ:
</t>
        </r>
        <r>
          <rPr>
            <sz val="14"/>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4"/>
            <color rgb="FFFF0000"/>
            <rFont val="Times New Roman"/>
            <family val="1"/>
            <charset val="204"/>
          </rPr>
          <t xml:space="preserve"> </t>
        </r>
        <r>
          <rPr>
            <sz val="14"/>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4"/>
            <color rgb="FFFF0000"/>
            <rFont val="Times New Roman"/>
            <family val="1"/>
            <charset val="204"/>
          </rPr>
          <t xml:space="preserve">
</t>
        </r>
        <r>
          <rPr>
            <sz val="14"/>
            <rFont val="Times New Roman"/>
            <family val="1"/>
            <charset val="204"/>
          </rPr>
          <t xml:space="preserve">1.2. Инициативный проект"Создание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4"/>
            <color rgb="FFFF0000"/>
            <rFont val="Times New Roman"/>
            <family val="1"/>
            <charset val="204"/>
          </rPr>
          <t xml:space="preserve">
</t>
        </r>
        <r>
          <rPr>
            <sz val="14"/>
            <rFont val="Times New Roman"/>
            <family val="1"/>
            <charset val="204"/>
          </rPr>
          <t xml:space="preserve">На 01.01.2024:
- заключены договоры на приобретение дипломов, свидетельств, рамок, подарочных сертификатов, услуг по организации конкурса-квеста по этнокультурным арт-объектам; </t>
        </r>
        <r>
          <rPr>
            <sz val="14"/>
            <color rgb="FFFF0000"/>
            <rFont val="Times New Roman"/>
            <family val="1"/>
            <charset val="204"/>
          </rPr>
          <t xml:space="preserve">
</t>
        </r>
        <r>
          <rPr>
            <sz val="14"/>
            <rFont val="Times New Roman"/>
            <family val="1"/>
            <charset val="204"/>
          </rPr>
          <t>- заключен муниципальный контракт на изготовление этнокультурных арт-объектов (6 объектов).Установлено 5 этнокультурных арт-объектов - "Лис", "Ворон", "Шишка", "Северный олень и олененок", объект "Облас, хант и щука", арт-объект "Маска ханты" не изготовлены исполнителем. Остаток средств в размере  1 185,37 тыс.руб. (средства округа - 283,49 тыс.руб., средства местного бюджета - 901,88 тыс.руб.) - экономия по итогам проведения закупочных процедур. МК расторгнут по соглашению сторон под факт выполненных работ.</t>
        </r>
        <r>
          <rPr>
            <sz val="14"/>
            <color rgb="FFFF0000"/>
            <rFont val="Times New Roman"/>
            <family val="1"/>
            <charset val="204"/>
          </rPr>
          <t xml:space="preserve">
</t>
        </r>
        <r>
          <rPr>
            <sz val="14"/>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Заключены договоры на приобретение мягкой мебели, игровой приставки, звукового оборудования, проекционного оборудования, компьютеров, услуги по изготовлению сборке и установке мебели (МБУ "Вариант").</t>
        </r>
        <r>
          <rPr>
            <sz val="14"/>
            <color rgb="FFFF0000"/>
            <rFont val="Times New Roman"/>
            <family val="1"/>
            <charset val="204"/>
          </rPr>
          <t xml:space="preserve">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 Остаток средств в размере 59,37 тыс.руб. будет предложен к перераспредлению;
</t>
        </r>
        <r>
          <rPr>
            <sz val="14"/>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4"/>
            <color rgb="FFFF0000"/>
            <rFont val="Times New Roman"/>
            <family val="1"/>
            <charset val="204"/>
          </rPr>
          <t xml:space="preserve">
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Срок выполнения по 30.11.2023.
</t>
        </r>
        <r>
          <rPr>
            <sz val="14"/>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4"/>
            <color rgb="FFFF0000"/>
            <rFont val="Times New Roman"/>
            <family val="1"/>
            <charset val="204"/>
          </rPr>
          <t xml:space="preserve">
</t>
        </r>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 sId="1">
    <oc r="J55" t="inlineStr">
      <is>
        <t xml:space="preserve">ДИиЗО: 
В рамках реализации программы запланировано:
1.  Предоставление 182 выплаты за изымаемое для муниципальных нужд недвижимое имущество и принятие в муниципальную собственность недвижимого имущества.  По состоянию на 01.11.2023 в рамках мероприятия  издано 176  соглашений об изъятии недвижимости для муниципальных нужд на сумму 845 703,00 тыс. руб.
2. Приобретение 252 жилых помещений. По состоянию на 01.11.2023 заключено 196 муниципальных контрактов на общую сумму 887 186, 08 тыс. рублей. Оплата  произведена в полном объеме.
3.  Освобождение земельных участков. Заключены 33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на сумму 37 780,4 тыс. руб., по состоянию на 01.11.2023 снесен 21 дом на сумму 21 802,72 тыс. руб. На стадии заключения 4 муниципальных контракта на снос домов, подлежащих выводу из эксплуатации с последующим демонтажем строительных конструкций, в связи с переселением из них граждан на сумму 2 766,0 тыс.руб., оплата планируется в 4 квартале 2023г. На стадии подготовки находятся документы для размещения закупки на снос 3 домов, подлежащих выводу из эксплуатации с последующим демонтажем строительных конструкций, в связи с переселением из них граждан на сумму 6 007,0 тыс.руб. Средства субсидии в размере 42 246,6 тыс.рублей планируется к перераспределению на мероприятие по приобретению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4. Приспособление жилых помещений и общего имущества в многоквартирных домах с учетом потребностей инвалидов. 
1)  заключены 5 муниципальных контракта по приспособлению общего имущества в многоквартирном доме, в котором проживает инвалид, с учетом потребностей инвалида на общую сумму  8 809,48 тыс.руб. , оплата планируется в 4 квартале 2023г.; по состоянию на 01.11.2023 работы выполены на сумму 2 495,00 тыс.руб.
2) на стадии заключения  2 муниципальных контракта  по приспособлению общего имущества в многоквартирном доме, в котором проживает инвалид, с учетом потребностей инвалида на сумму 1 549,49 тыс. руб., оплата планируется в 4 квартале 2023г. 
5. Предоставление выплат 26 льготополучателям в рамках осуществления полномочий по обеспечению жильем отдельных категорий граждан, установленных Федеральным законом от 12 января 1995 года N 5-ФЗ "О ветеранах". По состоянию на 01.11.2023:                                                                                                        
- 12 льготополучателям перечислена субсидия; 
- по 2 льготополучателям субсидия в стадии перечисления;                                                                                                                                               - по 1 льготополучателю проект постановления о перечислении на стадии согласования;                                      
- 4 льготополучателям отказано в предоставлении субсидии по причине отсутствия нуждаемости в улучшении жилищных условий;       
- 7 льготополучателей отказались от получения субсидии в текущем году. 
6. Предоставление выплат 5 льготополучателям в рамках осуществления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 По состоянию на 01.11.2023:
- 2 льготополучателям  перечислена субсидия;   
- 2 льготополучателей отказались от получения субсидии в текущем году;     
- 1 льготополучателю отказано в предоставлении субсидии.  
7. Предоставление социальной выплаты 4 молодым семьям в рамках реализации мероприятий по обеспечению жильем молодых семей. По состоянию на 01.11.2023 социальные выплаты предоставлены в полном объеме. 
8. Предоставление социальной выплаты 4 семьям, проживающих в жилых помещениях, не отвечающих требованиям в связи с превышением предельно допустимой концентрации фенола и формальдегида. По состоянию на 01.11.2023 социальная выплата предоставлена  4 семьям, мероприятие исполнено в полном объеме.
ДАиГ:
Запланированы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Заключен контракт №1АН/2022 от 07.02.2022г. на услуги по авторскому надзору на сумму 299,8 тыс.руб. Заключен контракт №31АН/2022 от 01.09.2022г. на услуги по авторскому надзору на сумму 285,23 тыс.руб. Готовность объекта 82%. Подрядчиком нарушены сроки выполнения работ.
АГ:
В 2023 году из средств окружного бюджета предусмотрены расходы на приобретение бумаги и бумажных изделий. Расходы запланированы на 4 квартал 2023 года.
</t>
      </is>
    </oc>
    <nc r="J55" t="inlineStr">
      <is>
        <r>
          <t xml:space="preserve">ДИиЗО: 
В рамках реализации программы запланировано:
1.  Предоставление 182 выплаты за изымаемое для муниципальных нужд недвижимое имущество и принятие в муниципальную собственность недвижимого имущества.  По состоянию на 01.11.2023 в рамках мероприятия  издано 176  соглашений об изъятии недвижимости для муниципальных нужд на сумму 845 703,00 тыс. руб.
2. Приобретение 252 жилых помещений. По состоянию на 01.11.2023 заключено 196 муниципальных контрактов на общую сумму 887 186, 08 тыс. рублей. Оплата  произведена в полном объеме.
3.  Освобождение земельных участков. Заключены 33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на сумму 37 780,4 тыс. руб., по состоянию на 01.11.2023 снесен 21 дом на сумму 21 802,72 тыс. руб. На стадии заключения 4 муниципальных контракта на снос домов, подлежащих выводу из эксплуатации с последующим демонтажем строительных конструкций, в связи с переселением из них граждан на сумму 2 766,0 тыс.руб., оплата планируется в 4 квартале 2023г. На стадии подготовки находятся документы для размещения закупки на снос 3 домов, подлежащих выводу из эксплуатации с последующим демонтажем строительных конструкций, в связи с переселением из них граждан на сумму 6 007,0 тыс.руб. Средства субсидии в размере 42 246,6 тыс.рублей планируется к перераспределению на мероприятие по приобретению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4. Приспособление жилых помещений и общего имущества в многоквартирных домах с учетом потребностей инвалидов. 
1)  заключены 5 муниципальных контракта по приспособлению общего имущества в многоквартирном доме, в котором проживает инвалид, с учетом потребностей инвалида на общую сумму  8 809,48 тыс.руб. , оплата планируется в 4 квартале 2023г.; по состоянию на 01.11.2023 работы выполены на сумму 2 495,00 тыс.руб.
2) на стадии заключения  2 муниципальных контракта  по приспособлению общего имущества в многоквартирном доме, в котором проживает инвалид, с учетом потребностей инвалида на сумму 1 549,49 тыс. руб., оплата планируется в 4 квартале 2023г. 
5. Предоставление выплат 26 льготополучателям в рамках осуществления полномочий по обеспечению жильем отдельных категорий граждан, установленных Федеральным законом от 12 января 1995 года N 5-ФЗ "О ветеранах". По состоянию на 01.11.2023:                                                                                                        
- 12 льготополучателям перечислена субсидия; 
- по 2 льготополучателям субсидия в стадии перечисления;                                                                                                                                               - по 1 льготополучателю проект постановления о перечислении на стадии согласования;                                      
- 4 льготополучателям отказано в предоставлении субсидии по причине отсутствия нуждаемости в улучшении жилищных условий;       
- 7 льготополучателей отказались от получения субсидии в текущем году. 
6. Предоставление выплат 5 льготополучателям в рамках осуществления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 По состоянию на 01.11.2023:
- 2 льготополучателям  перечислена субсидия;   
- 2 льготополучателей отказались от получения субсидии в текущем году;     
- 1 льготополучателю отказано в предоставлении субсидии.  
7. Предоставление социальной выплаты 4 молодым семьям в рамках реализации мероприятий по обеспечению жильем молодых семей. По состоянию на 01.11.2023 социальные выплаты предоставлены в полном объеме. 
8. Предоставление социальной выплаты 4 семьям, проживающих в жилых помещениях, не отвечающих требованиям в связи с превышением предельно допустимой концентрации фенола и формальдегида. По состоянию на 01.11.2023 социальная выплата предоставлена  4 семьям, мероприятие исполнено в полном объеме.
ДАиГ:
Запланированы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Заключен контракт №1АН/2022 от 07.02.2022г. на услуги по авторскому надзору на сумму 299,8 тыс.руб. Заключен контракт №31АН/2022 от 01.09.2022г. на услуги по авторскому надзору на сумму 285,23 тыс.руб. Готовность объекта 82%. Подрядчиком нарушены сроки выполнения работ.
</t>
        </r>
        <r>
          <rPr>
            <sz val="16"/>
            <rFont val="Times New Roman"/>
            <family val="1"/>
            <charset val="204"/>
          </rPr>
          <t xml:space="preserve">
АГ:
В 2023 году  из средств окружного бюджета приобретены бумага и бумажные изделия.</t>
        </r>
        <r>
          <rPr>
            <sz val="16"/>
            <color rgb="FFFF0000"/>
            <rFont val="Times New Roman"/>
            <family val="1"/>
            <charset val="204"/>
          </rPr>
          <t xml:space="preserve">
</t>
        </r>
      </is>
    </nc>
  </rcc>
  <rcv guid="{6E4A7295-8CE0-4D28-ABEF-D38EBAE7C204}" action="delete"/>
  <rdn rId="0" localSheetId="1" customView="1" name="Z_6E4A7295_8CE0_4D28_ABEF_D38EBAE7C204_.wvu.PrintArea" hidden="1" oldHidden="1">
    <formula>'на 01.11.2023'!$A$1:$J$141</formula>
    <oldFormula>'на 01.11.2023'!$A$1:$J$141</oldFormula>
  </rdn>
  <rdn rId="0" localSheetId="1" customView="1" name="Z_6E4A7295_8CE0_4D28_ABEF_D38EBAE7C204_.wvu.PrintTitles" hidden="1" oldHidden="1">
    <formula>'на 01.11.2023'!$4:$7</formula>
    <oldFormula>'на 01.11.2023'!$4:$7</oldFormula>
  </rdn>
  <rdn rId="0" localSheetId="1" customView="1" name="Z_6E4A7295_8CE0_4D28_ABEF_D38EBAE7C204_.wvu.Cols" hidden="1" oldHidden="1">
    <formula>'на 01.11.2023'!$K:$K</formula>
    <oldFormula>'на 01.11.2023'!$K:$K</oldFormula>
  </rdn>
  <rdn rId="0" localSheetId="1" customView="1" name="Z_6E4A7295_8CE0_4D28_ABEF_D38EBAE7C204_.wvu.FilterData" hidden="1" oldHidden="1">
    <formula>'на 01.11.2023'!$A$6:$J$342</formula>
    <oldFormula>'на 01.11.2023'!$A$6:$J$342</oldFormula>
  </rdn>
  <rcv guid="{6E4A7295-8CE0-4D28-ABEF-D38EBAE7C204}" action="add"/>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8" sId="1">
    <oc r="I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Остаток средств в сумме 5,32 тыс. руб. сложился в связи с заболеванием учащихся в период проведения лагеря.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I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По условиям заключенного контракта была осуществлена 100% предоплата. Остаток средств в сумме 5,32 тыс. руб. сложился в связи с заболеванием учащихся в период проведения лагеря.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cv guid="{13BE7114-35DF-4699-8779-61985C68F6C3}" action="delete"/>
  <rdn rId="0" localSheetId="1" customView="1" name="Z_13BE7114_35DF_4699_8779_61985C68F6C3_.wvu.PrintTitles" hidden="1" oldHidden="1">
    <formula>'на 01.11.2023'!$4:$7</formula>
    <oldFormula>'на 01.11.2023'!$4:$7</oldFormula>
  </rdn>
  <rdn rId="0" localSheetId="1" customView="1" name="Z_13BE7114_35DF_4699_8779_61985C68F6C3_.wvu.FilterData" hidden="1" oldHidden="1">
    <formula>'на 01.11.2023'!$A$6:$I$342</formula>
    <oldFormula>'на 01.11.2023'!$A$6:$I$342</oldFormula>
  </rdn>
  <rcv guid="{13BE7114-35DF-4699-8779-61985C68F6C3}" action="add"/>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1" sId="1">
    <oc r="I110" t="inlineStr">
      <is>
        <t xml:space="preserve">ДГХ: в рамках подпрограммы "Развитие первичной медико-санитарной помощи " запланировано  оказание услуг по:
- акарицидной обработке территорий (трехкратной) - площадь обрабатываемой территории - 444,7 га, заключен муниципальный контракт от 20.01.2023 № А22-68 с ООО "Космос" на сумму 2 766,28 тыс.руб., срок оказания услуг: с 28.04.2023 по 30.09.2023;
- ларвицидной обработке открытых водоемов (двукратной) - площадь обрабатываемой территории - 326,17 га, заключен муниципальный контракт от 09.01.2023 № А22-69 с ООО "СПЕЦБИОТЕХ" на сумму 723,78 тыс.руб., срок оказания услуг: с 23.05.2023 по 31.08.2023;
- дератизации по периметру селитебной зоны (двукратной) - площадь обрабатываемой территории - 232,30 га, заключен муниципальный контракт от 30.12.2022 № А22-67 с ООО "СПЕЦБИОТЕХ" на сумму 309,85 тыс.руб., срок оказания услуг: с 09.05.2023 по 02.10.2023. 
-  по проведению контроля эффективности акарицидной (трехкратной) и ларвицидной (двукратной) обработкам открытых водоемов, дератизации (двукратной) селитебной зоны территорий г.Сургута ХМАО-Югры. Срок оказания услуг с 19.04.2023 по 21.10.2023, заключен муниципальный контракт от 26.05.2023 № А23-11(ЕД) с Филиалом ФБУЗ «Центр гигиены и эпидемиологии в Ханты-Мансийском автономном округе - Югре в городе Сургуте и в Сургутском районе, в городе Когалыме» на сумму 444,95 тыс.руб.
На отчетную дату проведены мероприятия:
- по акарицидной обработке территорий (1,2,3 этапы)- 444,7 га (100%);
- по ларвицидной обработке (1,2 этапы) - 326,06 га (95,7%). Работы не выполнены на одном объекте в связи с пересыханием воды на объекте «Озеро в коммунальном квартале № 45»;
- по барьерной дератизации (1,2 этапы) - 232,30 га (100%).
- контроль осуществлен в полном объеме. 
АГ: Расходы на оплату труда, перечисление начислений на  выплаты по оплате труда в рамках переданных государственных полномочий Ханты-Мансийского автономного округа - Югры по организации осуществления мероприятий по проведению дезинсекции и дератизации в сумме 39,65 тыс.руб. произведены в полном объеме.
</t>
      </is>
    </oc>
    <nc r="I110" t="inlineStr">
      <is>
        <r>
          <rPr>
            <sz val="16"/>
            <rFont val="Times New Roman"/>
            <family val="1"/>
            <charset val="204"/>
          </rPr>
          <t>ДГХ: в рамках подпрограммы "Развитие первичной медико-санитарной помощи " оказаны услуги по:
- по акарицидной обработке территорий (1,2,3 этапы)- 444,7 га (100%);
- по ларвицидной обработке (1,2 этапы) - 326,06 га (95,7%). Работы не выполнены на одном объекте в связи с пересыханием воды на объекте «Озеро в коммунальном квартале № 45»;
- по барьерной дератизации (1,2 этапы) - 232,30 га (100%).
Контроль осуществлен в полном объеме. 
Остаток средств в размере 0,38 тыс.руб. -  экономия по фактическим расходам на организацию осуществления мероприятий по проведению дезинсекции и дератизации.
АГ: Расходы на оплату труда, перечисление начислений на  выплаты по оплате труда в рамках переданных государственных полномочий Ханты-Мансийского автономного округа - Югры по организации осуществления мероприятий по проведению дезинсекции и дератизации в сумме 39,65 тыс.руб. произведены в полном объеме.</t>
        </r>
        <r>
          <rPr>
            <sz val="16"/>
            <color rgb="FFFF0000"/>
            <rFont val="Times New Roman"/>
            <family val="1"/>
            <charset val="204"/>
          </rPr>
          <t xml:space="preserve">
</t>
        </r>
      </is>
    </nc>
  </rcc>
  <rcv guid="{B128763D-80F0-47B0-A951-7CE59556729E}" action="delete"/>
  <rdn rId="0" localSheetId="1" customView="1" name="Z_B128763D_80F0_47B0_A951_7CE59556729E_.wvu.PrintArea" hidden="1" oldHidden="1">
    <formula>'на 01.11.2023'!$A$1:$I$141</formula>
    <oldFormula>'на 01.11.2023'!$A$1:$I$141</oldFormula>
  </rdn>
  <rdn rId="0" localSheetId="1" customView="1" name="Z_B128763D_80F0_47B0_A951_7CE59556729E_.wvu.PrintTitles" hidden="1" oldHidden="1">
    <formula>'на 01.11.2023'!$4:$7</formula>
    <oldFormula>'на 01.11.2023'!$4:$7</oldFormula>
  </rdn>
  <rdn rId="0" localSheetId="1" customView="1" name="Z_B128763D_80F0_47B0_A951_7CE59556729E_.wvu.Cols" hidden="1" oldHidden="1">
    <formula>'на 01.11.2023'!$J:$J</formula>
    <oldFormula>'на 01.11.2023'!$J:$J</oldFormula>
  </rdn>
  <rdn rId="0" localSheetId="1" customView="1" name="Z_B128763D_80F0_47B0_A951_7CE59556729E_.wvu.FilterData" hidden="1" oldHidden="1">
    <formula>'на 01.11.2023'!$A$6:$I$342</formula>
    <oldFormula>'на 01.11.2023'!$A$6:$I$342</oldFormula>
  </rdn>
  <rcv guid="{B128763D-80F0-47B0-A951-7CE59556729E}" action="add"/>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6" sId="1">
    <oc r="I72" t="inlineStr">
      <is>
        <r>
          <rPr>
            <u/>
            <sz val="16"/>
            <rFont val="Times New Roman"/>
            <family val="1"/>
            <charset val="204"/>
          </rPr>
          <t xml:space="preserve">АГ: </t>
        </r>
        <r>
          <rPr>
            <sz val="16"/>
            <rFont val="Times New Roman"/>
            <family val="1"/>
            <charset val="204"/>
          </rPr>
          <t xml:space="preserve">В рамках реализации  переданного государственного полномочия осуществлялась деятельность  в сфере обращения с твердыми коммунальными отходами.  Производена выплата заработной платы работникам органа местного самоуправления, перечислены начисления на выплаты по оплате труда, приоберетены канцелярские товаров и бумажные изделия.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предусмотрено строительство объекта "Участок набережной протоки Кривуля в г.Сургуте".  
Заключены муниципальные контракты:
- на выполнение работ по строительству с ООО «ЮВИС». Сумма по контракту 3 740 000,00 тыс.руб. Срок выполнения работ: 14.10.2022-29.11.2024. 
- на строительный контроль с ФБУ «Федеральный центр строительного контроля» на сумму 50 610,25 тыс.руб. 
Строительная готовность объекта - 41 %
Ведутся работы по берегоукреплению, погружение трубо шпунта. Погружено трубо шпунта 1 344 м из 1 736 м проектных, с учетом амфитеатров. 
</t>
        </r>
      </is>
    </oc>
    <nc r="I72" t="inlineStr">
      <is>
        <r>
          <rPr>
            <u/>
            <sz val="16"/>
            <rFont val="Times New Roman"/>
            <family val="1"/>
            <charset val="204"/>
          </rPr>
          <t xml:space="preserve">АГ: </t>
        </r>
        <r>
          <rPr>
            <sz val="16"/>
            <rFont val="Times New Roman"/>
            <family val="1"/>
            <charset val="204"/>
          </rPr>
          <t xml:space="preserve">В рамках реализации  переданного государственного полномочия осуществлялась деятельность  в сфере обращения с твердыми коммунальными отходами.  Производена выплата заработной платы работникам органа местного самоуправления, перечислены начисления на выплаты по оплате труда, приоберетены канцелярские товаров и бумажные изделия.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 xml:space="preserve">предусмотрено строительство объекта "Участок набережной протоки Кривуля в г.Сургуте".  
Заключены муниципальные контракты:
- на выполнение работ по строительству с ООО «ЮВИС». Сумма по контракту 3 740 000,00 тыс.руб. Срок выполнения работ: 14.10.2022-29.11.2024. 
- на строительный контроль с ФБУ «Федеральный центр строительного контроля» на сумму 50 610,25 тыс.руб. 
Строительная готовность объекта - 55 %
Ведутся работы по берегоукреплению, устройство анкерных тяг. Погружено трубо шпунта 1 510 м из 1 736 м проектных, с учетом амфитеатров. 
</t>
        </r>
        <r>
          <rPr>
            <sz val="16"/>
            <color rgb="FFFF0000"/>
            <rFont val="Times New Roman"/>
            <family val="1"/>
            <charset val="204"/>
          </rPr>
          <t xml:space="preserve">
</t>
        </r>
      </is>
    </nc>
  </rcc>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01.11.2023'!$A$1:$I$141</formula>
    <oldFormula>'на 01.11.2023'!$A$1:$I$141</oldFormula>
  </rdn>
  <rdn rId="0" localSheetId="1" customView="1" name="Z_67ADFAE6_A9AF_44D7_8539_93CD0F6B7849_.wvu.PrintTitles" hidden="1" oldHidden="1">
    <formula>'на 01.11.2023'!$4:$7</formula>
    <oldFormula>'на 01.11.2023'!$4:$7</oldFormula>
  </rdn>
  <rdn rId="0" localSheetId="1" customView="1" name="Z_67ADFAE6_A9AF_44D7_8539_93CD0F6B7849_.wvu.Cols" hidden="1" oldHidden="1">
    <formula>'на 01.11.2023'!$J:$J</formula>
    <oldFormula>'на 01.11.2023'!$J:$J</oldFormula>
  </rdn>
  <rdn rId="0" localSheetId="1" customView="1" name="Z_67ADFAE6_A9AF_44D7_8539_93CD0F6B7849_.wvu.FilterData" hidden="1" oldHidden="1">
    <formula>'на 01.11.2023'!$A$6:$I$342</formula>
    <oldFormula>'на 01.11.2023'!$A$6:$I$342</oldFormula>
  </rdn>
  <rcv guid="{67ADFAE6-A9AF-44D7-8539-93CD0F6B7849}" action="add"/>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1" sId="1">
    <oc r="I116" t="inlineStr">
      <is>
        <t>В рамках реализации подпрограммы "Градостроительное обеспечение и комплексное развитие территорий":
Предусмотрены средства на выполнение работ по комплексному проекту корректировки документов территориального планирования градостроительного зонирования в целях повышения эффективности управления развитием территории муниципального образования городской округ Сургут. Заключен муниципальный контракт №8/2023 от 30.05.2023 с ООО "НИИПГ" на сумму 58 900,00 тыс.руб. со сроком выполнения работ 01.06.2024 года. В 2023 году планируется оплата работ в размере 17 992,9 тыс.руб..
В рамках подпрограммы "Благоустройство общественных территорий" предусмотрено:
1. Экопарк "За Саймой"  (Спортивная площадка №1). Заключен муниципальный контракт с ООО "ЭКОПРОМ-86" №51/2022 от 07.11.2022. Готовность объекта - 100%.
2. Сквер, прилегающий к территории МКУ "Дворец торжеств". (Фотозона с дорожно-тропиночной сетью). Заключен муниципальный контракт с ООО «Строительные технологии» от 21.03.2022 № 4/2022, срок выполнения работ: 2 этап-15.06.2023-15.12.2023. Произведена выплата аванса на сумму 12 276,55 тыс.руб. Завезены МАФ (ротонда, колоннада и полуротонда). Выполнены работы по бетонированию (лестница, сухой ручей, основание колоннады). Установлена полуротонда и монтаж колонн (10 шт) Готовность объекта - 78 %.
3. Парковая зона в мкр-не 20А. (Площадка для выгула собак с дорожно-тропиночной сетью (1 этап)). Заключен муниципальный контракт с ИП КривченковА.А. №58/2022 от 09.01.2023, срок выполнения работ с 01.06.2023-31.08.2023. Работы выполнены. Готовность объекта - 100 %. Оплата работ будет произведена в ноябре 2023 года.
4. Благоустройство сквера на пересечении бульвара Свободы и проспекта Ленина в г. Сургуте (Устройство тротуаров). Заключен муниципальный контракт с ООО «Строительное управление» №59/2022 от 10.01.2023, срок выполнения работ: 1 этап - 01.06.2023 - 30.09.2023; 2 этап - 01.06.2024 - 30.09.2024. Произведена выплата аванса на сумму 24 270 тыс.руб. Ведутся работы по разбивке и планировке территории, установке бордюрного камня для тротуарных дорожек, забивке свай, разработке грунта под дорожно-тропиночную сеть, прокладке кабеля. Выполняется устройство тротуарной плитки. Готовность объекта -  70%.</t>
      </is>
    </oc>
    <nc r="I116" t="inlineStr">
      <is>
        <r>
          <rPr>
            <sz val="16"/>
            <rFont val="Times New Roman"/>
            <family val="1"/>
            <charset val="204"/>
          </rPr>
          <t xml:space="preserve">В рамках реализации подпрограммы "Градостроительное обеспечение и комплексное развитие территорий" предусмотрены средства на выполнение работ по комплексному проекту корректировки документов территориального планирования градостроительного зонирования в целях повышения эффективности управления развитием территории муниципального образования городской округ Сургут. Заключен муниципальный контракт №8/2023 от 30.05.2023 с ООО "НИИПГ" на сумму 58 900,00 тыс.руб. со сроком выполнения работ 01.06.2024 года. Работы, предусмотренные на 2023 год выполнены в полном объеме. </t>
        </r>
        <r>
          <rPr>
            <sz val="16"/>
            <color rgb="FFFF0000"/>
            <rFont val="Times New Roman"/>
            <family val="1"/>
            <charset val="204"/>
          </rPr>
          <t xml:space="preserve">
В рамках подпрограммы "Благоустройство общественных территорий" предусмотрено:
</t>
        </r>
        <r>
          <rPr>
            <sz val="16"/>
            <rFont val="Times New Roman"/>
            <family val="1"/>
            <charset val="204"/>
          </rPr>
          <t>1. Экопарк "За Саймой"  (Спортивная площадка №1). Заключен муниципальный контракт с ООО "ЭКОПРОМ-86" №51/2022 от 07.11.2022. Готовность объекта - 100%.</t>
        </r>
        <r>
          <rPr>
            <sz val="16"/>
            <color rgb="FFFF0000"/>
            <rFont val="Times New Roman"/>
            <family val="1"/>
            <charset val="204"/>
          </rPr>
          <t xml:space="preserve">
</t>
        </r>
        <r>
          <rPr>
            <sz val="16"/>
            <rFont val="Times New Roman"/>
            <family val="1"/>
            <charset val="204"/>
          </rPr>
          <t>2. Сквер, прилегающий к территории МКУ "Дворец торжеств". (Фотозона с дорожно-тропиночной сетью). Заключен муниципальный контракт с ООО «Строительные технологии» от 21.03.2022 № 4/2022. Готовность объекта - 100 %.</t>
        </r>
        <r>
          <rPr>
            <sz val="16"/>
            <color rgb="FFFF0000"/>
            <rFont val="Times New Roman"/>
            <family val="1"/>
            <charset val="204"/>
          </rPr>
          <t xml:space="preserve">
3. Парковая зона в мкр-не 20А. (Площадка для выгула собак с дорожно-тропиночной сетью (1 этап)). Заключен муниципальный контракт с ИП КривченковА.А. №58/2022 от 09.01.2023, срок выполнения работ с 01.06.2023-31.08.2023. Работы выполнены. Готовность объекта - 100 %. Оплата работ будет произведена в ноябре 2023 года.
4. Благоустройство сквера на пересечении бульвара Свободы и проспекта Ленина в г. Сургуте (Устройство тротуаров). Заключен муниципальный контракт с ООО «Строительное управление» №59/2022 от 10.01.2023, срок выполнения работ: 1 этап - 01.06.2023 - 30.09.2023; 2 этап - 01.06.2024 - 30.09.2024. Произведена выплата аванса на сумму 24 270 тыс.руб. Ведутся работы по разбивке и планировке территории, установке бордюрного камня для тротуарных дорожек, забивке свай, разработке грунта под дорожно-тропиночную сеть, прокладке кабеля. Выполняется устройство тротуарной плитки. Готовность объекта -  70%.</t>
        </r>
      </is>
    </nc>
  </rcc>
  <rcc rId="362" sId="1" numFmtId="4">
    <oc r="C71">
      <v>84620.91</v>
    </oc>
    <nc r="C71">
      <v>89869.42</v>
    </nc>
  </rcc>
  <rcc rId="363" sId="1" numFmtId="4">
    <oc r="D71">
      <f>F71</f>
    </oc>
    <nc r="D71">
      <v>87456.42</v>
    </nc>
  </rcc>
  <rcc rId="364" sId="1" numFmtId="4">
    <oc r="F71">
      <v>26654.43</v>
    </oc>
    <nc r="F71">
      <v>87456.42</v>
    </nc>
  </rcc>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5" sId="1">
    <oc r="J8">
      <f>C8-#REF!</f>
    </oc>
    <nc r="J8"/>
  </rcc>
  <rcc rId="366" sId="1">
    <oc r="J9">
      <f>C9-#REF!</f>
    </oc>
    <nc r="J9"/>
  </rcc>
  <rcc rId="367" sId="1">
    <oc r="J10">
      <f>C10-#REF!</f>
    </oc>
    <nc r="J10"/>
  </rcc>
  <rcc rId="368" sId="1">
    <oc r="J11">
      <f>C11-#REF!</f>
    </oc>
    <nc r="J11"/>
  </rcc>
  <rcc rId="369" sId="1">
    <oc r="J12">
      <f>C12-#REF!</f>
    </oc>
    <nc r="J12"/>
  </rcc>
  <rcc rId="370" sId="1">
    <oc r="J13">
      <f>C13-#REF!</f>
    </oc>
    <nc r="J13"/>
  </rcc>
  <rcc rId="371" sId="1">
    <oc r="J14">
      <f>C14-#REF!</f>
    </oc>
    <nc r="J14"/>
  </rcc>
  <rcc rId="372" sId="1">
    <oc r="J15">
      <f>C15-#REF!</f>
    </oc>
    <nc r="J15"/>
  </rcc>
  <rcc rId="373" sId="1">
    <oc r="J16">
      <f>C16-#REF!</f>
    </oc>
    <nc r="J16"/>
  </rcc>
  <rcc rId="374" sId="1">
    <oc r="J17">
      <f>C17-#REF!</f>
    </oc>
    <nc r="J17"/>
  </rcc>
  <rcc rId="375" sId="1">
    <oc r="J18">
      <f>C18-#REF!</f>
    </oc>
    <nc r="J18"/>
  </rcc>
  <rcc rId="376" sId="1">
    <oc r="J19">
      <f>C19-#REF!</f>
    </oc>
    <nc r="J19"/>
  </rcc>
  <rcc rId="377" sId="1">
    <oc r="J20">
      <f>C20-#REF!</f>
    </oc>
    <nc r="J20"/>
  </rcc>
  <rcc rId="378" sId="1">
    <oc r="J21">
      <f>C21-#REF!</f>
    </oc>
    <nc r="J21"/>
  </rcc>
  <rcc rId="379" sId="1">
    <oc r="J22">
      <f>C22-#REF!</f>
    </oc>
    <nc r="J22"/>
  </rcc>
  <rcc rId="380" sId="1">
    <oc r="J23">
      <f>C23-#REF!</f>
    </oc>
    <nc r="J23"/>
  </rcc>
  <rcc rId="381" sId="1">
    <oc r="J24">
      <f>C24-#REF!</f>
    </oc>
    <nc r="J24"/>
  </rcc>
  <rcc rId="382" sId="1">
    <oc r="J25">
      <f>C25-#REF!</f>
    </oc>
    <nc r="J25"/>
  </rcc>
  <rcc rId="383" sId="1">
    <oc r="J26">
      <f>C26-#REF!</f>
    </oc>
    <nc r="J26"/>
  </rcc>
  <rcc rId="384" sId="1">
    <oc r="J27">
      <f>C27-#REF!</f>
    </oc>
    <nc r="J27"/>
  </rcc>
  <rcc rId="385" sId="1">
    <oc r="J28">
      <f>C28-#REF!</f>
    </oc>
    <nc r="J28"/>
  </rcc>
  <rcc rId="386" sId="1">
    <oc r="J29">
      <f>C29-#REF!</f>
    </oc>
    <nc r="J29"/>
  </rcc>
  <rcc rId="387" sId="1">
    <oc r="J30">
      <f>C30-#REF!</f>
    </oc>
    <nc r="J30"/>
  </rcc>
  <rcc rId="388" sId="1">
    <oc r="J31">
      <f>C31-#REF!</f>
    </oc>
    <nc r="J31"/>
  </rcc>
  <rcc rId="389" sId="1">
    <oc r="J32">
      <f>C32-#REF!</f>
    </oc>
    <nc r="J32"/>
  </rcc>
  <rcc rId="390" sId="1">
    <oc r="J33">
      <f>C33-#REF!</f>
    </oc>
    <nc r="J33"/>
  </rcc>
  <rcc rId="391" sId="1">
    <oc r="J34">
      <f>C34-#REF!</f>
    </oc>
    <nc r="J34"/>
  </rcc>
  <rcc rId="392" sId="1">
    <oc r="J35">
      <f>C35-#REF!</f>
    </oc>
    <nc r="J35"/>
  </rcc>
  <rcc rId="393" sId="1">
    <oc r="J36">
      <f>C36-#REF!</f>
    </oc>
    <nc r="J36"/>
  </rcc>
  <rcc rId="394" sId="1">
    <oc r="J37">
      <f>C37-#REF!</f>
    </oc>
    <nc r="J37"/>
  </rcc>
  <rcc rId="395" sId="1">
    <oc r="J38">
      <f>C38-#REF!</f>
    </oc>
    <nc r="J38"/>
  </rcc>
  <rcc rId="396" sId="1">
    <oc r="J39">
      <f>C39-#REF!</f>
    </oc>
    <nc r="J39"/>
  </rcc>
  <rcc rId="397" sId="1">
    <oc r="J40">
      <f>C40-#REF!</f>
    </oc>
    <nc r="J40"/>
  </rcc>
  <rcc rId="398" sId="1">
    <oc r="J41">
      <f>C41-#REF!</f>
    </oc>
    <nc r="J41"/>
  </rcc>
  <rcc rId="399" sId="1">
    <oc r="J42">
      <f>C42-#REF!</f>
    </oc>
    <nc r="J42"/>
  </rcc>
  <rcc rId="400" sId="1">
    <oc r="J43">
      <f>C43-#REF!</f>
    </oc>
    <nc r="J43"/>
  </rcc>
  <rcc rId="401" sId="1">
    <oc r="J44">
      <f>C44-#REF!</f>
    </oc>
    <nc r="J44"/>
  </rcc>
  <rcc rId="402" sId="1">
    <oc r="J45">
      <f>C45-#REF!</f>
    </oc>
    <nc r="J45"/>
  </rcc>
  <rcc rId="403" sId="1">
    <oc r="J46">
      <f>C46-#REF!</f>
    </oc>
    <nc r="J46"/>
  </rcc>
  <rcc rId="404" sId="1">
    <oc r="J47">
      <f>C47-#REF!</f>
    </oc>
    <nc r="J47"/>
  </rcc>
  <rcc rId="405" sId="1">
    <oc r="J48">
      <f>C48-#REF!</f>
    </oc>
    <nc r="J48"/>
  </rcc>
  <rcc rId="406" sId="1">
    <oc r="J49">
      <f>C49-#REF!</f>
    </oc>
    <nc r="J49"/>
  </rcc>
  <rcc rId="407" sId="1">
    <oc r="J50">
      <f>C50-#REF!</f>
    </oc>
    <nc r="J50"/>
  </rcc>
  <rcc rId="408" sId="1">
    <oc r="J51">
      <f>C51-#REF!</f>
    </oc>
    <nc r="J51"/>
  </rcc>
  <rcc rId="409" sId="1">
    <oc r="J52">
      <f>C52-#REF!</f>
    </oc>
    <nc r="J52"/>
  </rcc>
  <rcc rId="410" sId="1">
    <oc r="J53">
      <f>C53-#REF!</f>
    </oc>
    <nc r="J53"/>
  </rcc>
  <rcc rId="411" sId="1">
    <oc r="J54">
      <f>C54-#REF!</f>
    </oc>
    <nc r="J54"/>
  </rcc>
  <rcc rId="412" sId="1">
    <oc r="J55">
      <f>C55-#REF!</f>
    </oc>
    <nc r="J55"/>
  </rcc>
  <rcc rId="413" sId="1">
    <oc r="J56">
      <f>C56-#REF!</f>
    </oc>
    <nc r="J56"/>
  </rcc>
  <rcc rId="414" sId="1">
    <oc r="J57">
      <f>C57-#REF!</f>
    </oc>
    <nc r="J57"/>
  </rcc>
  <rcc rId="415" sId="1">
    <oc r="J58">
      <f>C58-#REF!</f>
    </oc>
    <nc r="J58"/>
  </rcc>
  <rcc rId="416" sId="1">
    <oc r="J59">
      <f>C59-#REF!</f>
    </oc>
    <nc r="J59"/>
  </rcc>
  <rcc rId="417" sId="1">
    <oc r="J60">
      <f>C60-#REF!</f>
    </oc>
    <nc r="J60"/>
  </rcc>
  <rcc rId="418" sId="1">
    <oc r="J61">
      <f>C61-#REF!</f>
    </oc>
    <nc r="J61"/>
  </rcc>
  <rcc rId="419" sId="1">
    <oc r="J62">
      <f>C62-#REF!</f>
    </oc>
    <nc r="J62"/>
  </rcc>
  <rcc rId="420" sId="1">
    <oc r="J63">
      <f>C63-#REF!</f>
    </oc>
    <nc r="J63"/>
  </rcc>
  <rcc rId="421" sId="1">
    <oc r="J64">
      <f>C64-#REF!</f>
    </oc>
    <nc r="J64"/>
  </rcc>
  <rcc rId="422" sId="1">
    <oc r="J65">
      <f>C65-#REF!</f>
    </oc>
    <nc r="J65"/>
  </rcc>
  <rcc rId="423" sId="1">
    <oc r="J66">
      <f>C66-#REF!</f>
    </oc>
    <nc r="J66"/>
  </rcc>
  <rcc rId="424" sId="1">
    <oc r="J67">
      <f>C67-#REF!</f>
    </oc>
    <nc r="J67"/>
  </rcc>
  <rcc rId="425" sId="1">
    <oc r="J68">
      <f>C68-#REF!</f>
    </oc>
    <nc r="J68"/>
  </rcc>
  <rcc rId="426" sId="1">
    <oc r="J69">
      <f>C69-#REF!</f>
    </oc>
    <nc r="J69"/>
  </rcc>
  <rcc rId="427" sId="1">
    <oc r="J71">
      <f>C71-#REF!</f>
    </oc>
    <nc r="J71"/>
  </rcc>
  <rcc rId="428" sId="1">
    <oc r="J72">
      <f>C72-#REF!</f>
    </oc>
    <nc r="J72"/>
  </rcc>
  <rcc rId="429" sId="1">
    <oc r="J73">
      <f>C73-#REF!</f>
    </oc>
    <nc r="J73"/>
  </rcc>
  <rcc rId="430" sId="1">
    <oc r="J74">
      <f>C74-#REF!</f>
    </oc>
    <nc r="J74"/>
  </rcc>
  <rcc rId="431" sId="1">
    <oc r="J75">
      <f>C75-#REF!</f>
    </oc>
    <nc r="J75"/>
  </rcc>
  <rcc rId="432" sId="1">
    <oc r="J76">
      <f>C76-#REF!</f>
    </oc>
    <nc r="J76"/>
  </rcc>
  <rcc rId="433" sId="1">
    <oc r="J77">
      <f>C77-#REF!</f>
    </oc>
    <nc r="J77"/>
  </rcc>
  <rcc rId="434" sId="1">
    <oc r="J78">
      <f>C78-#REF!</f>
    </oc>
    <nc r="J78"/>
  </rcc>
  <rcc rId="435" sId="1">
    <oc r="J79">
      <f>C79-#REF!</f>
    </oc>
    <nc r="J79"/>
  </rcc>
  <rcc rId="436" sId="1">
    <oc r="J80">
      <f>C80-#REF!</f>
    </oc>
    <nc r="J80"/>
  </rcc>
  <rcc rId="437" sId="1">
    <oc r="J81">
      <f>C81-#REF!</f>
    </oc>
    <nc r="J81"/>
  </rcc>
  <rcc rId="438" sId="1">
    <oc r="J82">
      <f>C82-#REF!</f>
    </oc>
    <nc r="J82"/>
  </rcc>
  <rcc rId="439" sId="1">
    <oc r="J83">
      <f>C83-#REF!</f>
    </oc>
    <nc r="J83"/>
  </rcc>
  <rcc rId="440" sId="1">
    <oc r="J84">
      <f>C84-#REF!</f>
    </oc>
    <nc r="J84"/>
  </rcc>
  <rcc rId="441" sId="1">
    <oc r="J85">
      <f>C85-#REF!</f>
    </oc>
    <nc r="J85"/>
  </rcc>
  <rcc rId="442" sId="1">
    <oc r="J86">
      <f>C86-#REF!</f>
    </oc>
    <nc r="J86"/>
  </rcc>
  <rcc rId="443" sId="1">
    <oc r="J87">
      <f>C87-#REF!</f>
    </oc>
    <nc r="J87"/>
  </rcc>
  <rcc rId="444" sId="1">
    <oc r="J88">
      <f>C88-#REF!</f>
    </oc>
    <nc r="J88"/>
  </rcc>
  <rcc rId="445" sId="1">
    <oc r="J89">
      <f>C89-#REF!</f>
    </oc>
    <nc r="J89"/>
  </rcc>
  <rcc rId="446" sId="1">
    <oc r="J90">
      <f>C90-#REF!</f>
    </oc>
    <nc r="J90"/>
  </rcc>
  <rcc rId="447" sId="1">
    <oc r="J91">
      <f>C91-#REF!</f>
    </oc>
    <nc r="J91"/>
  </rcc>
  <rcc rId="448" sId="1">
    <oc r="J92">
      <f>C92-#REF!</f>
    </oc>
    <nc r="J92"/>
  </rcc>
  <rcc rId="449" sId="1">
    <oc r="J93">
      <f>C93-#REF!</f>
    </oc>
    <nc r="J93"/>
  </rcc>
  <rcc rId="450" sId="1">
    <oc r="J94">
      <f>C94-#REF!</f>
    </oc>
    <nc r="J94"/>
  </rcc>
  <rcc rId="451" sId="1">
    <oc r="J95">
      <f>C95-#REF!</f>
    </oc>
    <nc r="J95"/>
  </rcc>
  <rcc rId="452" sId="1">
    <oc r="J96">
      <f>C96-#REF!</f>
    </oc>
    <nc r="J96"/>
  </rcc>
  <rcc rId="453" sId="1">
    <oc r="J97">
      <f>C97-#REF!</f>
    </oc>
    <nc r="J97"/>
  </rcc>
  <rcc rId="454" sId="1">
    <oc r="J98">
      <f>C98-#REF!</f>
    </oc>
    <nc r="J98"/>
  </rcc>
  <rcc rId="455" sId="1">
    <oc r="J99">
      <f>C99-#REF!</f>
    </oc>
    <nc r="J99"/>
  </rcc>
  <rcc rId="456" sId="1">
    <oc r="J100">
      <f>C100-#REF!</f>
    </oc>
    <nc r="J100"/>
  </rcc>
  <rcc rId="457" sId="1">
    <oc r="J101">
      <f>C101-#REF!</f>
    </oc>
    <nc r="J101"/>
  </rcc>
  <rcc rId="458" sId="1">
    <oc r="J102">
      <f>C102-#REF!</f>
    </oc>
    <nc r="J102"/>
  </rcc>
  <rcc rId="459" sId="1">
    <oc r="J103">
      <f>C103-#REF!</f>
    </oc>
    <nc r="J103"/>
  </rcc>
  <rcc rId="460" sId="1">
    <oc r="J104">
      <f>C104-#REF!</f>
    </oc>
    <nc r="J104"/>
  </rcc>
  <rcc rId="461" sId="1">
    <oc r="J105">
      <f>C105-#REF!</f>
    </oc>
    <nc r="J105"/>
  </rcc>
  <rcc rId="462" sId="1">
    <oc r="J106">
      <f>C106-#REF!</f>
    </oc>
    <nc r="J106"/>
  </rcc>
  <rcc rId="463" sId="1">
    <oc r="J107">
      <f>C107-#REF!</f>
    </oc>
    <nc r="J107"/>
  </rcc>
  <rcc rId="464" sId="1">
    <oc r="J108">
      <f>C108-#REF!</f>
    </oc>
    <nc r="J108"/>
  </rcc>
  <rcc rId="465" sId="1">
    <oc r="J109">
      <f>C109-#REF!</f>
    </oc>
    <nc r="J109"/>
  </rcc>
  <rcc rId="466" sId="1">
    <oc r="J110">
      <f>C110-#REF!</f>
    </oc>
    <nc r="J110"/>
  </rcc>
  <rcc rId="467" sId="1">
    <oc r="J111">
      <f>C111-#REF!</f>
    </oc>
    <nc r="J111"/>
  </rcc>
  <rcc rId="468" sId="1">
    <oc r="J112">
      <f>C112-#REF!</f>
    </oc>
    <nc r="J112"/>
  </rcc>
  <rcc rId="469" sId="1">
    <oc r="J113">
      <f>C113-#REF!</f>
    </oc>
    <nc r="J113"/>
  </rcc>
  <rcc rId="470" sId="1">
    <oc r="J114">
      <f>C114-#REF!</f>
    </oc>
    <nc r="J114"/>
  </rcc>
  <rcc rId="471" sId="1">
    <oc r="J115">
      <f>C115-#REF!</f>
    </oc>
    <nc r="J115"/>
  </rcc>
  <rcc rId="472" sId="1">
    <oc r="J116">
      <f>C116-#REF!</f>
    </oc>
    <nc r="J116"/>
  </rcc>
  <rcc rId="473" sId="1">
    <oc r="J117">
      <f>C117-#REF!</f>
    </oc>
    <nc r="J117"/>
  </rcc>
  <rcc rId="474" sId="1">
    <oc r="J118">
      <f>C118-#REF!</f>
    </oc>
    <nc r="J118"/>
  </rcc>
  <rcc rId="475" sId="1">
    <oc r="J119">
      <f>C119-#REF!</f>
    </oc>
    <nc r="J119"/>
  </rcc>
  <rcc rId="476" sId="1">
    <oc r="J120">
      <f>C120-#REF!</f>
    </oc>
    <nc r="J120"/>
  </rcc>
  <rcc rId="477" sId="1">
    <oc r="J121">
      <f>C121-#REF!</f>
    </oc>
    <nc r="J121"/>
  </rcc>
  <rcc rId="478" sId="1">
    <oc r="J122">
      <f>C122-#REF!</f>
    </oc>
    <nc r="J122"/>
  </rcc>
  <rcc rId="479" sId="1">
    <oc r="J123">
      <f>C123-#REF!</f>
    </oc>
    <nc r="J123"/>
  </rcc>
  <rcc rId="480" sId="1">
    <oc r="J124">
      <f>C124-#REF!</f>
    </oc>
    <nc r="J124"/>
  </rcc>
  <rcc rId="481" sId="1">
    <oc r="J125">
      <f>C125-#REF!</f>
    </oc>
    <nc r="J125"/>
  </rcc>
  <rcc rId="482" sId="1">
    <oc r="J126">
      <f>C126-#REF!</f>
    </oc>
    <nc r="J126"/>
  </rcc>
  <rcc rId="483" sId="1">
    <oc r="J127">
      <f>C127-#REF!</f>
    </oc>
    <nc r="J127"/>
  </rcc>
  <rcc rId="484" sId="1">
    <oc r="J128">
      <f>C128-#REF!</f>
    </oc>
    <nc r="J128"/>
  </rcc>
  <rcc rId="485" sId="1">
    <oc r="J129">
      <f>C129-#REF!</f>
    </oc>
    <nc r="J129"/>
  </rcc>
  <rcc rId="486" sId="1">
    <oc r="J130">
      <f>C130-#REF!</f>
    </oc>
    <nc r="J130"/>
  </rcc>
  <rcc rId="487" sId="1">
    <oc r="J131">
      <f>C131-#REF!</f>
    </oc>
    <nc r="J131"/>
  </rcc>
  <rcc rId="488" sId="1">
    <oc r="J132">
      <f>C132-#REF!</f>
    </oc>
    <nc r="J132"/>
  </rcc>
  <rcc rId="489" sId="1">
    <oc r="J133">
      <f>C133-#REF!</f>
    </oc>
    <nc r="J133"/>
  </rcc>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0" sId="1">
    <oc r="I116" t="inlineStr">
      <is>
        <r>
          <rPr>
            <sz val="16"/>
            <rFont val="Times New Roman"/>
            <family val="1"/>
            <charset val="204"/>
          </rPr>
          <t xml:space="preserve">В рамках реализации подпрограммы "Градостроительное обеспечение и комплексное развитие территорий" предусмотрены средства на выполнение работ по комплексному проекту корректировки документов территориального планирования градостроительного зонирования в целях повышения эффективности управления развитием территории муниципального образования городской округ Сургут. Заключен муниципальный контракт №8/2023 от 30.05.2023 с ООО "НИИПГ" на сумму 58 900,00 тыс.руб. со сроком выполнения работ 01.06.2024 года. Работы, предусмотренные на 2023 год выполнены в полном объеме. </t>
        </r>
        <r>
          <rPr>
            <sz val="16"/>
            <color rgb="FFFF0000"/>
            <rFont val="Times New Roman"/>
            <family val="1"/>
            <charset val="204"/>
          </rPr>
          <t xml:space="preserve">
В рамках подпрограммы "Благоустройство общественных территорий" предусмотрено:
</t>
        </r>
        <r>
          <rPr>
            <sz val="16"/>
            <rFont val="Times New Roman"/>
            <family val="1"/>
            <charset val="204"/>
          </rPr>
          <t>1. Экопарк "За Саймой"  (Спортивная площадка №1). Заключен муниципальный контракт с ООО "ЭКОПРОМ-86" №51/2022 от 07.11.2022. Готовность объекта - 100%.</t>
        </r>
        <r>
          <rPr>
            <sz val="16"/>
            <color rgb="FFFF0000"/>
            <rFont val="Times New Roman"/>
            <family val="1"/>
            <charset val="204"/>
          </rPr>
          <t xml:space="preserve">
</t>
        </r>
        <r>
          <rPr>
            <sz val="16"/>
            <rFont val="Times New Roman"/>
            <family val="1"/>
            <charset val="204"/>
          </rPr>
          <t>2. Сквер, прилегающий к территории МКУ "Дворец торжеств". (Фотозона с дорожно-тропиночной сетью). Заключен муниципальный контракт с ООО «Строительные технологии» от 21.03.2022 № 4/2022. Готовность объекта - 100 %.</t>
        </r>
        <r>
          <rPr>
            <sz val="16"/>
            <color rgb="FFFF0000"/>
            <rFont val="Times New Roman"/>
            <family val="1"/>
            <charset val="204"/>
          </rPr>
          <t xml:space="preserve">
3. Парковая зона в мкр-не 20А. (Площадка для выгула собак с дорожно-тропиночной сетью (1 этап)). Заключен муниципальный контракт с ИП КривченковА.А. №58/2022 от 09.01.2023, срок выполнения работ с 01.06.2023-31.08.2023. Работы выполнены. Готовность объекта - 100 %. Оплата работ будет произведена в ноябре 2023 года.
4. Благоустройство сквера на пересечении бульвара Свободы и проспекта Ленина в г. Сургуте (Устройство тротуаров). Заключен муниципальный контракт с ООО «Строительное управление» №59/2022 от 10.01.2023, срок выполнения работ: 1 этап - 01.06.2023 - 30.09.2023; 2 этап - 01.06.2024 - 30.09.2024. Произведена выплата аванса на сумму 24 270 тыс.руб. Ведутся работы по разбивке и планировке территории, установке бордюрного камня для тротуарных дорожек, забивке свай, разработке грунта под дорожно-тропиночную сеть, прокладке кабеля. Выполняется устройство тротуарной плитки. Готовность объекта -  70%.</t>
        </r>
      </is>
    </oc>
    <nc r="I116" t="inlineStr">
      <is>
        <r>
          <rPr>
            <sz val="16"/>
            <rFont val="Times New Roman"/>
            <family val="1"/>
            <charset val="204"/>
          </rPr>
          <t xml:space="preserve">В рамках реализации подпрограммы "Градостроительное обеспечение и комплексное развитие территорий" предусмотрены средства на выполнение работ по комплексному проекту корректировки документов территориального планирования градостроительного зонирования в целях повышения эффективности управления развитием территории муниципального образования городской округ Сургут. Заключен муниципальный контракт №8/2023 от 30.05.2023 с ООО "НИИПГ" на сумму 58 900,00 тыс.руб. со сроком выполнения работ 01.06.2024 года. Работы, предусмотренные на 2023 год выполнены в полном объеме. </t>
        </r>
        <r>
          <rPr>
            <sz val="16"/>
            <color rgb="FFFF0000"/>
            <rFont val="Times New Roman"/>
            <family val="1"/>
            <charset val="204"/>
          </rPr>
          <t xml:space="preserve">
</t>
        </r>
        <r>
          <rPr>
            <sz val="16"/>
            <rFont val="Times New Roman"/>
            <family val="1"/>
            <charset val="204"/>
          </rPr>
          <t>В рамках подпрограммы "Благоустройство общественных территорий" предусмотрено:</t>
        </r>
        <r>
          <rPr>
            <sz val="16"/>
            <color rgb="FFFF0000"/>
            <rFont val="Times New Roman"/>
            <family val="1"/>
            <charset val="204"/>
          </rPr>
          <t xml:space="preserve">
</t>
        </r>
        <r>
          <rPr>
            <sz val="16"/>
            <rFont val="Times New Roman"/>
            <family val="1"/>
            <charset val="204"/>
          </rPr>
          <t>1. Экопарк "За Саймой"  (Спортивная площадка №1). Заключен муниципальный контракт с ООО "ЭКОПРОМ-86" №51/2022 от 07.11.2022. Готовность объекта - 100%.</t>
        </r>
        <r>
          <rPr>
            <sz val="16"/>
            <color rgb="FFFF0000"/>
            <rFont val="Times New Roman"/>
            <family val="1"/>
            <charset val="204"/>
          </rPr>
          <t xml:space="preserve">
</t>
        </r>
        <r>
          <rPr>
            <sz val="16"/>
            <rFont val="Times New Roman"/>
            <family val="1"/>
            <charset val="204"/>
          </rPr>
          <t>2. Сквер, прилегающий к территории МКУ "Дворец торжеств". (Фотозона с дорожно-тропиночной сетью). Заключен муниципальный контракт с ООО «Строительные технологии» от 21.03.2022 № 4/2022. Готовность объекта - 100 %.</t>
        </r>
        <r>
          <rPr>
            <sz val="16"/>
            <color rgb="FFFF0000"/>
            <rFont val="Times New Roman"/>
            <family val="1"/>
            <charset val="204"/>
          </rPr>
          <t xml:space="preserve">
</t>
        </r>
        <r>
          <rPr>
            <sz val="16"/>
            <rFont val="Times New Roman"/>
            <family val="1"/>
            <charset val="204"/>
          </rPr>
          <t>3. Парковая зона в мкр-не 20А. (Площадка для выгула собак с дорожно-тропиночной сетью (1 этап)). Заключен муниципальный контракт с ИП КривченковА.А. №58/2022 от 09.01.2023. Работы выполнены. Готовность объекта - 100 %.</t>
        </r>
        <r>
          <rPr>
            <sz val="16"/>
            <color rgb="FFFF0000"/>
            <rFont val="Times New Roman"/>
            <family val="1"/>
            <charset val="204"/>
          </rPr>
          <t xml:space="preserve"> 
</t>
        </r>
        <r>
          <rPr>
            <sz val="16"/>
            <rFont val="Times New Roman"/>
            <family val="1"/>
            <charset val="204"/>
          </rPr>
          <t>4. Благоустройство сквера на пересечении бульвара Свободы и проспекта Ленина в г. Сургуте (Устройство тротуаров). Заключен муниципальный контракт с ООО «Строительное управление» №59/2022 от 10.01.2023, срок выполнения работ: 1 этап - 01.06.2023 - 30.09.2023; 2 этап - 01.06.2024 - 30.09.2024. Подписано соглашение о расторжении муниципального контракта 21.11.2023. Остаток средств в размере 12,46 тыс.руб. - экономия по фактическим расходам на устройство тротуаров. Заключен муниципальный контракт с ПАО «РОСТЕЛЕКОМ» от 14.12.2023 №28/2023 на поставку камеры видеонаблюдения, сумма по контракту 543,48 тыс.руб. Осуществлена поставка камеры видеонаблюдения.</t>
        </r>
      </is>
    </nc>
  </rcc>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01.11.2023'!$A$1:$I$141</formula>
    <oldFormula>'на 01.11.2023'!$A$1:$I$141</oldFormula>
  </rdn>
  <rdn rId="0" localSheetId="1" customView="1" name="Z_67ADFAE6_A9AF_44D7_8539_93CD0F6B7849_.wvu.PrintTitles" hidden="1" oldHidden="1">
    <formula>'на 01.11.2023'!$4:$7</formula>
    <oldFormula>'на 01.11.2023'!$4:$7</oldFormula>
  </rdn>
  <rdn rId="0" localSheetId="1" customView="1" name="Z_67ADFAE6_A9AF_44D7_8539_93CD0F6B7849_.wvu.Cols" hidden="1" oldHidden="1">
    <formula>'на 01.11.2023'!$J:$J</formula>
    <oldFormula>'на 01.11.2023'!$J:$J</oldFormula>
  </rdn>
  <rdn rId="0" localSheetId="1" customView="1" name="Z_67ADFAE6_A9AF_44D7_8539_93CD0F6B7849_.wvu.FilterData" hidden="1" oldHidden="1">
    <formula>'на 01.11.2023'!$A$6:$I$342</formula>
    <oldFormula>'на 01.11.2023'!$A$6:$I$342</oldFormula>
  </rdn>
  <rcv guid="{67ADFAE6-A9AF-44D7-8539-93CD0F6B7849}" action="add"/>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5" sId="1">
    <oc r="I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По условиям заключенного контракта была осуществлена 100% предоплата. Остаток средств в сумме 5,32 тыс. руб. сложился в связи с заболеванием учащихся в период проведения лагеря.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I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По условиям заключенного контракта была осуществлена 100% предоплата. Остаток средств в сумме 5,32 тыс. руб. сложился в связи с заболеванием учащихся в период проведения лагеря.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Получено положительное заключение проверки достоверности сметной стоимости от 10.11.2023 №86-1-1-2-068022.  Строительная готовность объекта - 8%. Забито 1477 свай (100% из общего числа), выполнена срубка свай в количестве 1477 шт, внутренний дренаж котлована сделан, устройство основания из щебня; проложены временные инженерные сети (водовод,электричество, интернет), установлены временные здания и сооружения, подбетонка в объеме  54%, гидроизоляция 32%. Произведена оплата капитального гранта.                                           </t>
        </r>
      </is>
    </nc>
  </rcc>
  <rfmt sheetId="1" sqref="I14:I22" start="0" length="2147483647">
    <dxf>
      <font>
        <sz val="10"/>
      </font>
    </dxf>
  </rfmt>
  <rfmt sheetId="1" sqref="I14:I22" start="0" length="2147483647">
    <dxf>
      <font>
        <color auto="1"/>
      </font>
    </dxf>
  </rfmt>
  <rfmt sheetId="1" sqref="I14:I22" start="0" length="2147483647">
    <dxf>
      <font>
        <sz val="16"/>
      </font>
    </dxf>
  </rfmt>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6" sId="1">
    <oc r="I128" t="inlineStr">
      <is>
        <r>
          <rPr>
            <b/>
            <sz val="14"/>
            <rFont val="Times New Roman"/>
            <family val="1"/>
            <charset val="204"/>
          </rPr>
          <t xml:space="preserve">АГ (ДК), ДГХ, ДАиГ:
</t>
        </r>
        <r>
          <rPr>
            <sz val="14"/>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4"/>
            <color rgb="FFFF0000"/>
            <rFont val="Times New Roman"/>
            <family val="1"/>
            <charset val="204"/>
          </rPr>
          <t xml:space="preserve"> </t>
        </r>
        <r>
          <rPr>
            <sz val="14"/>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4"/>
            <color rgb="FFFF0000"/>
            <rFont val="Times New Roman"/>
            <family val="1"/>
            <charset val="204"/>
          </rPr>
          <t xml:space="preserve">
</t>
        </r>
        <r>
          <rPr>
            <sz val="14"/>
            <rFont val="Times New Roman"/>
            <family val="1"/>
            <charset val="204"/>
          </rPr>
          <t xml:space="preserve">1.2. Инициативный проект"Создание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4"/>
            <color rgb="FFFF0000"/>
            <rFont val="Times New Roman"/>
            <family val="1"/>
            <charset val="204"/>
          </rPr>
          <t xml:space="preserve">
</t>
        </r>
        <r>
          <rPr>
            <sz val="14"/>
            <rFont val="Times New Roman"/>
            <family val="1"/>
            <charset val="204"/>
          </rPr>
          <t xml:space="preserve">На 01.01.2024:
- заключены договоры на приобретение дипломов, свидетельств, рамок, подарочных сертификатов, услуг по организации конкурса-квеста по этнокультурным арт-объектам; </t>
        </r>
        <r>
          <rPr>
            <sz val="14"/>
            <color rgb="FFFF0000"/>
            <rFont val="Times New Roman"/>
            <family val="1"/>
            <charset val="204"/>
          </rPr>
          <t xml:space="preserve">
</t>
        </r>
        <r>
          <rPr>
            <sz val="14"/>
            <rFont val="Times New Roman"/>
            <family val="1"/>
            <charset val="204"/>
          </rPr>
          <t>- заключен муниципальный контракт на изготовление этнокультурных арт-объектов (6 объектов).Установлено 5 этнокультурных арт-объектов - "Лис", "Ворон", "Шишка", "Северный олень и олененок", объект "Облас, хант и щука", арт-объект "Маска ханты" не изготовлены исполнителем. Остаток средств в размере  1 185,37 тыс.руб. (средства округа - 283,49 тыс.руб., средства местного бюджета - 901,88 тыс.руб.) - экономия по итогам проведения закупочных процедур. МК расторгнут по соглашению сторон под факт выполненных работ.</t>
        </r>
        <r>
          <rPr>
            <sz val="14"/>
            <color rgb="FFFF0000"/>
            <rFont val="Times New Roman"/>
            <family val="1"/>
            <charset val="204"/>
          </rPr>
          <t xml:space="preserve">
</t>
        </r>
        <r>
          <rPr>
            <sz val="14"/>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Заключены договоры на приобретение мягкой мебели, игровой приставки, звукового оборудования, проекционного оборудования, компьютеров, услуги по изготовлению сборке и установке мебели (МБУ "Вариант").</t>
        </r>
        <r>
          <rPr>
            <sz val="14"/>
            <color rgb="FFFF0000"/>
            <rFont val="Times New Roman"/>
            <family val="1"/>
            <charset val="204"/>
          </rPr>
          <t xml:space="preserve">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 Остаток средств в размере 59,37 тыс.руб. будет предложен к перераспредлению;
</t>
        </r>
        <r>
          <rPr>
            <sz val="14"/>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4"/>
            <color rgb="FFFF0000"/>
            <rFont val="Times New Roman"/>
            <family val="1"/>
            <charset val="204"/>
          </rPr>
          <t xml:space="preserve">
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Срок выполнения по 30.11.2023.
</t>
        </r>
        <r>
          <rPr>
            <sz val="14"/>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4"/>
            <color rgb="FFFF0000"/>
            <rFont val="Times New Roman"/>
            <family val="1"/>
            <charset val="204"/>
          </rPr>
          <t xml:space="preserve">
</t>
        </r>
      </is>
    </oc>
    <nc r="I128" t="inlineStr">
      <is>
        <r>
          <rPr>
            <b/>
            <sz val="14"/>
            <rFont val="Times New Roman"/>
            <family val="1"/>
            <charset val="204"/>
          </rPr>
          <t xml:space="preserve">АГ (ДК), ДГХ, ДАиГ:
</t>
        </r>
        <r>
          <rPr>
            <sz val="14"/>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4"/>
            <color rgb="FFFF0000"/>
            <rFont val="Times New Roman"/>
            <family val="1"/>
            <charset val="204"/>
          </rPr>
          <t xml:space="preserve"> </t>
        </r>
        <r>
          <rPr>
            <sz val="14"/>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4"/>
            <color rgb="FFFF0000"/>
            <rFont val="Times New Roman"/>
            <family val="1"/>
            <charset val="204"/>
          </rPr>
          <t xml:space="preserve">
</t>
        </r>
        <r>
          <rPr>
            <sz val="14"/>
            <rFont val="Times New Roman"/>
            <family val="1"/>
            <charset val="204"/>
          </rPr>
          <t xml:space="preserve">1.2. Инициативный проект"Создание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4"/>
            <color rgb="FFFF0000"/>
            <rFont val="Times New Roman"/>
            <family val="1"/>
            <charset val="204"/>
          </rPr>
          <t xml:space="preserve">
</t>
        </r>
        <r>
          <rPr>
            <sz val="14"/>
            <rFont val="Times New Roman"/>
            <family val="1"/>
            <charset val="204"/>
          </rPr>
          <t xml:space="preserve">На 01.01.2024:
- заключены договоры на приобретение дипломов, свидетельств, рамок, подарочных сертификатов, услуг по организации конкурса-квеста по этнокультурным арт-объектам; </t>
        </r>
        <r>
          <rPr>
            <sz val="14"/>
            <color rgb="FFFF0000"/>
            <rFont val="Times New Roman"/>
            <family val="1"/>
            <charset val="204"/>
          </rPr>
          <t xml:space="preserve">
</t>
        </r>
        <r>
          <rPr>
            <sz val="14"/>
            <rFont val="Times New Roman"/>
            <family val="1"/>
            <charset val="204"/>
          </rPr>
          <t>- заключен муниципальный контракт на изготовление этнокультурных арт-объектов (6 объектов).Установлено 5 этнокультурных арт-объектов - "Лис", "Ворон", "Шишка", "Северный олень и олененок",  "Облас, хант и щука". Арт-объект "Маска ханты" не изготовлен исполнителем. Остаток средств в размере  1 185,37 тыс.руб. (средства округа - 283,49 тыс.руб., средства местного бюджета - 901,88 тыс.руб.) - экономия по итогам проведения закупочных процедур. МК расторгнут по соглашению сторон под факт выполненных работ.</t>
        </r>
        <r>
          <rPr>
            <sz val="14"/>
            <color rgb="FFFF0000"/>
            <rFont val="Times New Roman"/>
            <family val="1"/>
            <charset val="204"/>
          </rPr>
          <t xml:space="preserve">
</t>
        </r>
        <r>
          <rPr>
            <sz val="14"/>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Заключены договоры на приобретение мягкой мебели, игровой приставки, звукового оборудования, проекционного оборудования, компьютеров, услуги по изготовлению сборке и установке мебели (МБУ "Вариант").</t>
        </r>
        <r>
          <rPr>
            <sz val="14"/>
            <color rgb="FFFF0000"/>
            <rFont val="Times New Roman"/>
            <family val="1"/>
            <charset val="204"/>
          </rPr>
          <t xml:space="preserve">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 Остаток средств в размере 59,37 тыс.руб. будет предложен к перераспредлению;
</t>
        </r>
        <r>
          <rPr>
            <sz val="14"/>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4"/>
            <color rgb="FFFF0000"/>
            <rFont val="Times New Roman"/>
            <family val="1"/>
            <charset val="204"/>
          </rPr>
          <t xml:space="preserve">
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Срок выполнения по 30.11.2023.
</t>
        </r>
        <r>
          <rPr>
            <sz val="14"/>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4"/>
            <color rgb="FFFF0000"/>
            <rFont val="Times New Roman"/>
            <family val="1"/>
            <charset val="204"/>
          </rPr>
          <t xml:space="preserve">
</t>
        </r>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на 2023 год - 14 298 чел. В период весенних каникул организованы лагеря с дневным пребыванием детей для 3 770 детей.   В период летних каникул организованы лагеря с дневным пребыванием детей для 7 678 детей. В период осенних каникул организованы лагеря с дневным пребыванием детей для 2 850 детей.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 на исполнение денежных обязательств концедента в части инвестиционного, операционного платежей, возмещения затрат на уплату процентов, платежи осуществляются в соответствии с графиком, утвержденным концессионным соглашением.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на 2023 год - 14 298 чел. В период весенних каникул организованы лагеря с дневным пребыванием детей для 3 770 детей.   В период летних каникул организованы лагеря с дневным пребыванием детей для 7 678 детей. В период осенних каникул организованы лагеря с дневным пребыванием детей для 2 850 детей.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7" sId="1">
    <oc r="I14" t="inlineStr">
      <is>
        <t xml:space="preserve">ДО:  Соглашения между Департаментом образования и науки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
АГ(ДК): Численность детей, посетивших лагерь дневного пребывания за период весенних и летних каникул- 770 чел, при плане 770 чел. По условиям заключенного контракта была осуществлена 100% предоплата. Остаток средств в сумме 5,32 тыс. руб. сложился в связи с заболеванием учащихся в период проведения лагеря.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Получено положительное заключение проверки достоверности сметной стоимости от 10.11.2023 №86-1-1-2-068022.  Строительная готовность объекта - 8%. Забито 1477 свай (100% из общего числа), выполнена срубка свай в количестве 1477 шт, внутренний дренаж котлована сделан, устройство основания из щебня; проложены временные инженерные сети (водовод,электричество, интернет), установлены временные здания и сооружения, подбетонка в объеме  54%, гидроизоляция 32%. Произведена оплата капитального гранта.                                           </t>
      </is>
    </oc>
    <nc r="I14" t="inlineStr">
      <is>
        <t xml:space="preserve">ДО:  Соглашения между Департаментом образования и науки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
АГ(ДК): Численность детей, посетивших лагерь дневного пребывания за период весенних и летних каникул- 770 чел, при плане 770 чел. По условиям заключенного контракта была осуществлена 100% предоплата. Остаток средств в сумме 5,32 тыс. руб. сложился в связи с заболеванием учащихся в период проведения лагеря.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Получено положительное заключение проверки достоверности сметной стоимости от 10.11.2023 №86-1-1-2-068022.  Строительная готовность объекта - 8%. Забито 1477 свай (100% из общего числа), выполнена срубка свай в количестве 1477 шт, внутренний дренаж котлована сделан, устройство основания из щебня; проложены временные инженерные сети (водовод,электричество, интернет), установлены временные здания и сооружения, подбетонка в объеме  54%, гидроизоляция 32%. Произведена оплата капитального гранта.  Остаток средств в размере 0,38 тыс.руб. - экономия по фактическим расходам на оплату капитального гранта в соответствии с обращением концессионера.                                         </t>
      </is>
    </nc>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8" sId="1">
    <oc r="I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заключены договоры на поставку спортивного инвентаря и экипировку, автоматизированного рабочего места, лодки для отделения гребного слалома, помоста для пауэрлифтинга, мячей волейбольных, услуги проведения углубленного медицинского обследования.                                                                                              </t>
        </r>
        <r>
          <rPr>
            <sz val="16"/>
            <color rgb="FFFF0000"/>
            <rFont val="Times New Roman"/>
            <family val="1"/>
            <charset val="204"/>
          </rPr>
          <t xml:space="preserve">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Заключены договоры на поставку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Заключены договоры на приобретение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oc>
    <nc r="I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заключены договоры на поставку спортивного инвентаря и экипировку, автоматизированного рабочего места, лодки для отделения гребного слалома, помоста для пауэрлифтинга, мячей волейбольных, услуги проведения углубленного медицинского обследования.                                                                                              </t>
        </r>
        <r>
          <rPr>
            <sz val="16"/>
            <color rgb="FFFF0000"/>
            <rFont val="Times New Roman"/>
            <family val="1"/>
            <charset val="204"/>
          </rPr>
          <t xml:space="preserve">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Заключены договоры на приобретение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nc>
  </rcc>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01.11.2023'!$A$1:$I$141</formula>
    <oldFormula>'на 01.11.2023'!$A$1:$I$141</oldFormula>
  </rdn>
  <rdn rId="0" localSheetId="1" customView="1" name="Z_BEA0FDBA_BB07_4C19_8BBD_5E57EE395C09_.wvu.PrintTitles" hidden="1" oldHidden="1">
    <formula>'на 01.11.2023'!$4:$7</formula>
    <oldFormula>'на 01.11.2023'!$4:$7</oldFormula>
  </rdn>
  <rdn rId="0" localSheetId="1" customView="1" name="Z_BEA0FDBA_BB07_4C19_8BBD_5E57EE395C09_.wvu.Rows" hidden="1" oldHidden="1">
    <formula>'на 01.11.2023'!$6:$6</formula>
    <oldFormula>'на 01.11.2023'!$6:$6</oldFormula>
  </rdn>
  <rdn rId="0" localSheetId="1" customView="1" name="Z_BEA0FDBA_BB07_4C19_8BBD_5E57EE395C09_.wvu.FilterData" hidden="1" oldHidden="1">
    <formula>'на 01.11.2023'!$A$6:$I$342</formula>
    <oldFormula>'на 01.11.2023'!$A$6:$I$342</oldFormula>
  </rdn>
  <rcv guid="{BEA0FDBA-BB07-4C19-8BBD-5E57EE395C09}" action="add"/>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84:I89" start="0" length="2147483647">
    <dxf>
      <font>
        <color auto="1"/>
      </font>
    </dxf>
  </rfmt>
  <rcc rId="503" sId="1" quotePrefix="1">
    <oc r="I84" t="inlineStr">
      <is>
        <r>
          <rPr>
            <sz val="16"/>
            <rFont val="Times New Roman"/>
            <family val="1"/>
            <charset val="204"/>
          </rPr>
          <t>ДГХ: 
В рамках реализации национального проекта "Безопасные и качественные автомобильные дороги":
1. в рамках подпрограммы "Дорожное хозяйство" выполнен ремонт общей протяженностью 2,546 км. в т.ч.:
1) ремонт автомобильных дорог общего пользования местного значения в отношении следующих объектов:
- улица Бажова – 0,740 км., заключен муниципальный контракт от 06.09.2022 № 45-ГХ с АО "АВТОДОРСТРОЙ", срок выполнения работ по контракту - 15.12.2023. Готовность объекта - 100%. Работы на объекте завершены.
- Автомобильная дорога по проспекту Комсомольский (от ул. Югорской до ул. Щепеткина) - 0,674 км, заключен муниципальный контракт от 06.09.2022 № 46-ГХ с АО "АВТОДОРСТРОЙ". Готовность объекта - 100%. Работы на объекте завершены.
2) капитальный ремонт улица Привокзальная –  общая протяженность - 1,732 км, из них в 2023 году - 1,132 км.
Заключен муниципальный контракт от 30.05.2022 № 16-ГХ с ООО СК "ЮВ и С". В настоящее время ведется приемка работ и подготовка исполнительной документации.
По итогам ремонтной кампании 2023 года планируется достичь значение показателя "Доля дорожной сети городской агломерации, соответствующая нормативным требованиям, %" - 84,0%.</t>
        </r>
        <r>
          <rPr>
            <sz val="16"/>
            <color rgb="FFFF0000"/>
            <rFont val="Times New Roman"/>
            <family val="1"/>
            <charset val="204"/>
          </rPr>
          <t xml:space="preserve">
</t>
        </r>
        <r>
          <rPr>
            <sz val="16"/>
            <rFont val="Times New Roman"/>
            <family val="1"/>
            <charset val="204"/>
          </rPr>
          <t>2. в рамках подпрограммы "Безопасность дорожного движения" выполнены:
1) модернизация начального уровня системы метеомониторинга, в части установки и подключения 1 (одного) комплекса метеорологического контроля, подключение 2 (двух) существующих комплектов метеомониторинга, создание и интеграция Подсистемы метеомониторинга в существующую ИТС;
2) создание Подсистемы Детектирования ДТП и ЧС;</t>
        </r>
        <r>
          <rPr>
            <sz val="16"/>
            <color rgb="FFFF0000"/>
            <rFont val="Times New Roman"/>
            <family val="1"/>
            <charset val="204"/>
          </rPr>
          <t xml:space="preserve">
</t>
        </r>
        <r>
          <rPr>
            <sz val="16"/>
            <rFont val="Times New Roman"/>
            <family val="1"/>
            <charset val="204"/>
          </rPr>
          <t>3) модернизация интеграционной платформы;
4) модернизация Подсистемы светофорного управления.
Работы выполнены на сумму 52 266,3 тыс.руб. (проведена модернизация существующей ПО "Умный транспорт", модернизация интеграционной платформы ИТС (поставка ПО), модернизация существующей подсистемы видеонаблюдения, модернизация ПО Vocord, расширение функционала существующей Подсистемы параметров транспортного потока в части поставки ПО "Фактор-Мониторинг", интеграция с существующей интеграционной платформой RITM3, модернизация существующей подсистемы видеонаблюдения в части  дооборудования светофорных объектов видеокамерами, внесена новая маршрутная сеть в базу данных, разработан баннер, макеты для главной страницы портала по новой маршрутной сети, проведена модернизация начального уровня системы метеомониторинга, проведены пуско-наладочные работы и испытания, обучен персонал).</t>
        </r>
        <r>
          <rPr>
            <sz val="16"/>
            <color rgb="FFFF0000"/>
            <rFont val="Times New Roman"/>
            <family val="1"/>
            <charset val="204"/>
          </rPr>
          <t xml:space="preserve">
ДАиГ: осуществляется строительство объекта "Магистральная дорога на участках: ул. 16 «ЮР» от ул. 3 «ЮР» до примыкания к ул. Никольская; ул. 3 «ЮР» от ул. 16 «ЮР» до ул. 18 «ЮР»; ул. 18 «ЮР» от 3 «ЮР» до примыкания к ул. Энгельса в г. Сургуте". Заключен муниципальный контракт на выполнение работ по строительству с ООО «ЮВИС» №32/2022 от 08.09.2022 на сумму 1 416 148,91 тыс.руб. Срок выполнения работ: 19.09.2022-31.05.2024. Заключен контракт с ФБУ «Федеральный центр строительного контроля» на выполнение работ по проведению строительного контроля на сумму 23 802,27 тыс.руб. Готовность объекта -27%,  Ведутся работы: проложено 1560 из 1882 проектных п.м. сетей ливневой канализации, 1340 из 2434 п.м. сетей хозбытовой канализации.
</t>
        </r>
      </is>
    </oc>
    <nc r="I84" t="inlineStr">
      <is>
        <t xml:space="preserve">ДГХ: 
В рамках реализации национального проекта "Безопасные и качественные автомобильные дороги":
1. в рамках подпрограммы "Дорожное хозяйство" выполнен ремонт общей протяженностью 2,546 км. в т.ч.:
1) ремонт автомобильных дорог общего пользования местного значения в отношении следующих объектов:
- улица Бажова – 0,740 км., заключен муниципальный контракт от 06.09.2022 № 45-ГХ с АО "АВТОДОРСТРОЙ", срок выполнения работ по контракту - 15.12.2023. Готовность объекта - 100%. Работы на объекте завершены.
- Автомобильная дорога по проспекту Комсомольский (от ул. Югорской до ул. Щепеткина) - 0,674 км, заключен муниципальный контракт от 06.09.2022 № 46-ГХ с АО "АВТОДОРСТРОЙ". Готовность объекта - 100%. Работы на объекте завершены.
2) капитальный ремонт улица Привокзальная –  общая протяженность - 1,732 км, из них в 2023 году - 1,132 км.
Заключен муниципальный контракт от 30.05.2022 № 16-ГХ с ООО СК "ЮВ и С". В настоящее время ведется приемка работ и подготовка исполнительной документации.
По итогам ремонтной кампании 2023 года планируется достичь значение показателя "Доля дорожной сети городской агломерации, соответствующая нормативным требованиям, %" - 84,0%.
2. в рамках подпрограммы "Безопасность дорожного движения" выполнены:
1) модернизация начального уровня системы метеомониторинга, в части установки и подключения 1 (одного) комплекса метеорологического контроля, подключение 2 (двух) существующих комплектов метеомониторинга, создание и интеграция Подсистемы метеомониторинга в существующую ИТС;
2) создание Подсистемы Детектирования ДТП и ЧС;
3) модернизация интеграционной платформы;
4) модернизация Подсистемы светофорного управления.
Работы выполнены на сумму 52 266,3 тыс.руб. (проведена модернизация существующей ПО "Умный транспорт", модернизация интеграционной платформы ИТС (поставка ПО), модернизация существующей подсистемы видеонаблюдения, модернизация ПО Vocord, расширение функционала существующей Подсистемы параметров транспортного потока в части поставки ПО "Фактор-Мониторинг", интеграция с существующей интеграционной платформой RITM3, модернизация существующей подсистемы видеонаблюдения в части  дооборудования светофорных объектов видеокамерами, внесена новая маршрутная сеть в базу данных, разработан баннер, макеты для главной страницы портала по новой маршрутной сети, проведена модернизация начального уровня системы метеомониторинга, проведены пуско-наладочные работы и испытания, обучен персонал).
ДАиГ: осуществляется строительство объекта "Магистральная дорога на участках: ул. 16 «ЮР» от ул. 3 «ЮР» до примыкания к ул. Никольская; ул. 3 «ЮР» от ул. 16 «ЮР» до ул. 18 «ЮР»; ул. 18 «ЮР» от 3 «ЮР» до примыкания к ул. Энгельса в г. Сургуте". Заключен муниципальный контракт на выполнение работ по строительству с ООО «ЮВИС» №32/2022 от 08.09.2022 на сумму 1 416 148,91 тыс.руб. Срок выполнения работ: 19.09.2022-31.05.2024. Заключен контракт с ФБУ «Федеральный центр строительного контроля» на выполнение работ по проведению строительного контроля на сумму 23 802,27 тыс.руб. Готовность объекта -29%,  Ведутся работы: проложено 1560 из 1882 проектных п.м. сетей ливневой канализации, 1340 из 2434 п.м. сетей хозбытовой канализации, устройство колодцев, устройство земляного полотна. Остаток средств в размере 0,05 тыс.руб. - экономия по фактическим расходам на строительство объекта.
</t>
      </is>
    </nc>
  </rcc>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4" sId="1">
    <oc r="I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заключены договоры на поставку спортивного инвентаря и экипировку, автоматизированного рабочего места, лодки для отделения гребного слалома, помоста для пауэрлифтинга, мячей волейбольных, услуги проведения углубленного медицинского обследования.                                                                                              </t>
        </r>
        <r>
          <rPr>
            <sz val="16"/>
            <color rgb="FFFF0000"/>
            <rFont val="Times New Roman"/>
            <family val="1"/>
            <charset val="204"/>
          </rPr>
          <t xml:space="preserve">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Заключены договоры на приобретение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oc>
    <nc r="I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заключены договоры на поставку спортивного инвентаря и экипировку, автоматизированного рабочего места, лодки для отделения гребного слалома, помоста для пауэрлифтинга, мячей волейбольных, услуги проведения углубленного медицинского обследования.                                                                                              </t>
        </r>
        <r>
          <rPr>
            <sz val="16"/>
            <color rgb="FFFF0000"/>
            <rFont val="Times New Roman"/>
            <family val="1"/>
            <charset val="204"/>
          </rPr>
          <t xml:space="preserve">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nc>
  </rcc>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5" sId="1">
    <oc r="I43" t="inlineStr">
      <is>
        <r>
          <rPr>
            <sz val="16"/>
            <rFont val="Times New Roman"/>
            <family val="1"/>
            <charset val="204"/>
          </rPr>
          <t xml:space="preserve">ДО: В соответствии с письмом КУ ХМАО-Югры "Сургутский центр занятости населения" 1 образовательное учреждение, подведомственное департаменту образования, участвует в реализации мероприятий  "Содействие занятости молодежи".      
Между КУ ХМАО-Югры «Сургутский центр занятости населения» и подведомственным образовательным учреждением заключен договор, в соответствии с которым временно трудоустроено 2 человека.   </t>
        </r>
        <r>
          <rPr>
            <sz val="16"/>
            <color rgb="FFFF0000"/>
            <rFont val="Times New Roman"/>
            <family val="1"/>
            <charset val="204"/>
          </rPr>
          <t xml:space="preserve">
</t>
        </r>
        <r>
          <rPr>
            <sz val="16"/>
            <rFont val="Times New Roman"/>
            <family val="1"/>
            <charset val="204"/>
          </rPr>
          <t xml:space="preserve">- 1,77 тыс.руб.  - экономия, сложившаяся в связи с уменьшением объема компенсации по оплате труда (с учетом страховых взносов)  по причине уменьшения количества отработанных работником дней.
</t>
        </r>
        <r>
          <rPr>
            <sz val="16"/>
            <color rgb="FFFF0000"/>
            <rFont val="Times New Roman"/>
            <family val="1"/>
            <charset val="204"/>
          </rPr>
          <t xml:space="preserve">
</t>
        </r>
        <r>
          <rPr>
            <sz val="16"/>
            <rFont val="Times New Roman"/>
            <family val="1"/>
            <charset val="204"/>
          </rPr>
          <t>АГ: В рамках переданных полномочий осуществляется деятельность в сфере трудовых отношений и государственного управления охраной труда. Производится выплата заработной платы работникам органа местного самоуправления, перечисление начислений на выплаты по оплате труда. Оплата услуг по содержанию имущества, поставке основных средств и материальных запасов производится по факту поставки товаров, оказания услуг,  в соответствии с условиями заключенных договоров, муниципальных контрактов.  
     Остаток средств в объеме 39,08 тыс.рублей сложился в основном в связи с экономией по социальным пособиям и компенсациям персоналу в денежной форме.</t>
        </r>
        <r>
          <rPr>
            <sz val="16"/>
            <color rgb="FFFF0000"/>
            <rFont val="Times New Roman"/>
            <family val="1"/>
            <charset val="204"/>
          </rPr>
          <t xml:space="preserve">
</t>
        </r>
        <r>
          <rPr>
            <sz val="16"/>
            <rFont val="Times New Roman"/>
            <family val="1"/>
            <charset val="204"/>
          </rPr>
          <t>АГ (ДК): В соответствии с письмом КУ ХМАО-Югры "Сургутский центр занятости населения" в реализации мероприятий содействие занятости молодежи и содействие улучшению положения на рынке труда не занятых трудовой деятельностью и безработных граждан участвует 1 учреждение, курируемое департаментом культуры и молодежной политики Администрации города (МАУ ПРСМ "Наше время").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По состоянию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(трудоустроены 1757 чел.). 
       Остаток средств в сумме 0,10 тыс. руб. сложился по факту заключенных договоров на трудоустройство граждан по причине отсутствия кандидатов.</t>
        </r>
        <r>
          <rPr>
            <sz val="16"/>
            <color rgb="FFFF0000"/>
            <rFont val="Times New Roman"/>
            <family val="1"/>
            <charset val="204"/>
          </rPr>
          <t xml:space="preserve">
</t>
        </r>
      </is>
    </oc>
    <nc r="I43" t="inlineStr">
      <is>
        <r>
          <rPr>
            <sz val="16"/>
            <rFont val="Times New Roman"/>
            <family val="1"/>
            <charset val="204"/>
          </rPr>
          <t xml:space="preserve">ДО: В соответствии с письмом КУ ХМАО-Югры "Сургутский центр занятости населения" 1 образовательное учреждение, подведомственное департаменту образования, участвует в реализации мероприятий  "Содействие занятости молодежи".      
Между КУ ХМАО-Югры «Сургутский центр занятости населения» и подведомственным образовательным учреждением заключен договор, в соответствии с которым временно трудоустроено 2 человека.   </t>
        </r>
        <r>
          <rPr>
            <sz val="16"/>
            <color rgb="FFFF0000"/>
            <rFont val="Times New Roman"/>
            <family val="1"/>
            <charset val="204"/>
          </rPr>
          <t xml:space="preserve">
</t>
        </r>
        <r>
          <rPr>
            <sz val="16"/>
            <rFont val="Times New Roman"/>
            <family val="1"/>
            <charset val="204"/>
          </rPr>
          <t xml:space="preserve">- 1,77 тыс.руб.  - экономия, сложилась в связи с уменьшением объема компенсации по оплате труда (с учетом страховых взносов)  по причине уменьшения количества отработанных работником дней.
</t>
        </r>
        <r>
          <rPr>
            <sz val="16"/>
            <color rgb="FFFF0000"/>
            <rFont val="Times New Roman"/>
            <family val="1"/>
            <charset val="204"/>
          </rPr>
          <t xml:space="preserve">
</t>
        </r>
        <r>
          <rPr>
            <sz val="16"/>
            <rFont val="Times New Roman"/>
            <family val="1"/>
            <charset val="204"/>
          </rPr>
          <t>АГ: В рамках переданных полномочий осуществляется деятельность в сфере трудовых отношений и государственного управления охраной труда. Производится выплата заработной платы работникам органа местного самоуправления, перечисление начислений на выплаты по оплате труда. Оплата услуг по содержанию имущества, поставке основных средств и материальных запасов производится по факту поставки товаров, оказания услуг,  в соответствии с условиями заключенных договоров, муниципальных контрактов.  
     Остаток средств в объеме 39,08 тыс.рублей сложился в основном в связи с экономией по социальным пособиям и компенсациям персоналу в денежной форме.</t>
        </r>
        <r>
          <rPr>
            <sz val="16"/>
            <color rgb="FFFF0000"/>
            <rFont val="Times New Roman"/>
            <family val="1"/>
            <charset val="204"/>
          </rPr>
          <t xml:space="preserve">
</t>
        </r>
        <r>
          <rPr>
            <sz val="16"/>
            <rFont val="Times New Roman"/>
            <family val="1"/>
            <charset val="204"/>
          </rPr>
          <t>АГ (ДК): В соответствии с письмом КУ ХМАО-Югры "Сургутский центр занятости населения" в реализации мероприятий содействие занятости молодежи и содействие улучшению положения на рынке труда не занятых трудовой деятельностью и безработных граждан участвует 1 учреждение, курируемое департаментом культуры и молодежной политики Администрации города (МАУ ПРСМ "Наше время").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По состоянию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(трудоустроены 1757 чел.). 
       Остаток средств в сумме 0,10 тыс. руб. сложился по факту заключенных договоров на трудоустройство граждан по причине отсутствия кандидатов.</t>
        </r>
        <r>
          <rPr>
            <sz val="16"/>
            <color rgb="FFFF0000"/>
            <rFont val="Times New Roman"/>
            <family val="1"/>
            <charset val="204"/>
          </rPr>
          <t xml:space="preserve">
</t>
        </r>
      </is>
    </nc>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6" sId="1">
    <oc r="I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заключены договоры на поставку спортивного инвентаря и экипировку, автоматизированного рабочего места, лодки для отделения гребного слалома, помоста для пауэрлифтинга, мячей волейбольных, услуги проведения углубленного медицинского обследования.                                                                                              </t>
        </r>
        <r>
          <rPr>
            <sz val="16"/>
            <color rgb="FFFF0000"/>
            <rFont val="Times New Roman"/>
            <family val="1"/>
            <charset val="204"/>
          </rPr>
          <t xml:space="preserve">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oc>
    <nc r="I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осуществлена поставка спортивного инвентаря и экипировку, автоматизированного рабочего места, лодки для отделения гребного слалома, помоста для пауэрлифтинга, мячей волейбольных, услуги проведения углубленного медицинского обследования.                                                                                              </t>
        </r>
        <r>
          <rPr>
            <sz val="16"/>
            <color rgb="FFFF0000"/>
            <rFont val="Times New Roman"/>
            <family val="1"/>
            <charset val="204"/>
          </rPr>
          <t xml:space="preserve">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nc>
  </rcc>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7" sId="1">
    <oc r="I30" t="inlineStr">
      <is>
        <r>
          <rPr>
            <sz val="16"/>
            <rFont val="Times New Roman"/>
            <family val="1"/>
            <charset val="204"/>
          </rPr>
          <t xml:space="preserve">АГ(ДК): 1. В рамках реализации подпрограммы "Поддержка творческих инициатив, способствующих самореализации населения" заключены 2 соглашения:                                                                                                                                                                                                                                    1.1. О предоставлении субсидии из бюджета Ханты-Мансийского автономного округа - Югры местному бюджету от 30.01.2023 № 71876000-1-2023-012. Бюджетные ассигнования, запланированные на техническое оснащение детских и кукольных театров, освоены в полном объеме. Заключены договоры на  поставку материальных запасов, услуг по организации, постановке, изготовлению кукол, декораций для подготовки спектакля "Путешествие Нильса с дикими гусями".        </t>
        </r>
        <r>
          <rPr>
            <sz val="16"/>
            <color rgb="FFFF0000"/>
            <rFont val="Times New Roman"/>
            <family val="1"/>
            <charset val="204"/>
          </rPr>
          <t xml:space="preserve">                                                                                                                                                                                                                                   </t>
        </r>
        <r>
          <rPr>
            <sz val="16"/>
            <rFont val="Times New Roman"/>
            <family val="1"/>
            <charset val="204"/>
          </rPr>
          <t xml:space="preserve">1.2. О предоставлении субсидии из бюджета Ханты-Мансийского автономного округа - Югры местному бюджету от 30.01.2023 № 71876000-1-2023-006. Бюджетные ассигнования, запланированные на создание школы креативных индустрий, освоены в полном объеме. Заключен контракт на поставку комплекса технического и технологического оборудования для оснащения школы креативных индустрий.  </t>
        </r>
        <r>
          <rPr>
            <sz val="16"/>
            <color rgb="FFFF0000"/>
            <rFont val="Times New Roman"/>
            <family val="1"/>
            <charset val="204"/>
          </rPr>
          <t xml:space="preserve">                                                                                                                                                                                                                                                                                                                                                                              </t>
        </r>
        <r>
          <rPr>
            <sz val="16"/>
            <rFont val="Times New Roman"/>
            <family val="1"/>
            <charset val="204"/>
          </rPr>
          <t xml:space="preserve">2. В рамках реализации подпрограммы "Модернизация и развитие учреждений и организаций культуры" заключены 2 соглашения:                                                                                                                                                                                                                                                                                                                                                                                                                                                                   2.1. О предоставлении субсидии из бюджета Ханты-Мансийского автономного округа - Югры местному бюджету от 30.01.2023 №71876000-1-2023-013. Бюджетные ассигнования, запланированные на комплектование книжных фондов муниципальных общедоступных библиотек и государственных центральных библиотек субъектов Российской Федерации, освоены в полном объеме. Заключены договоры на поставку печатных изданий для комплектования книжных фондов.                  </t>
        </r>
        <r>
          <rPr>
            <sz val="16"/>
            <color rgb="FFFF0000"/>
            <rFont val="Times New Roman"/>
            <family val="1"/>
            <charset val="204"/>
          </rPr>
          <t xml:space="preserve">                                                                                                                                                           
</t>
        </r>
        <r>
          <rPr>
            <sz val="16"/>
            <rFont val="Times New Roman"/>
            <family val="1"/>
            <charset val="204"/>
          </rPr>
          <t xml:space="preserve">2.2. О предоставлении субсидии местному бюджету из бюджета Ханты-Мансийского автономного округа - Югры от 27.01.2023 №14. Бюджетные ассигнования, запланированные на модернизацию муниципальных общедоступных библиотек автономного округа, освоены в полном объеме. Заключены договоры на подписку и предоставление периодических изданий, предоставление права использования программного обеспечения и базы данных, информационно-техническое сопровождение программных продуктов (сертификатов), работы по гарантийному абонентскому обслуживанию  автоматизированной интегрированной библиотечной системы "МегаПро" для осуществления каталогизации.                    </t>
        </r>
        <r>
          <rPr>
            <sz val="16"/>
            <color rgb="FFFF0000"/>
            <rFont val="Times New Roman"/>
            <family val="1"/>
            <charset val="204"/>
          </rPr>
          <t xml:space="preserve">                                                                                                                                                                                                                                                                                                                                                                                                                                                                                                                                                                                                                                                                                                                                                                                                                                                                                                                            
</t>
        </r>
        <r>
          <rPr>
            <sz val="16"/>
            <rFont val="Times New Roman"/>
            <family val="1"/>
            <charset val="204"/>
          </rPr>
          <t xml:space="preserve">3. В рамках реализации регионального проекта "Культурная среда" государственной программы заключено соглашение от 30.01.2023 №71876000-1-2023-011 о предоставлении субсидии из бюджета Ханты-Мансийского автономного округа - Югры местному бюджету. Бюджетные ассигнования, запланированные на приобретение оборудования, музыкальных инструментов, включая их доставку и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освоены в полном объеме.  </t>
        </r>
        <r>
          <rPr>
            <sz val="16"/>
            <color rgb="FFFF0000"/>
            <rFont val="Times New Roman"/>
            <family val="1"/>
            <charset val="204"/>
          </rPr>
          <t xml:space="preserve">
</t>
        </r>
        <r>
          <rPr>
            <sz val="16"/>
            <rFont val="Times New Roman"/>
            <family val="1"/>
            <charset val="204"/>
          </rPr>
          <t>АГ: В рамках переданных государственных полномочий осуществлялись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По состоянию на отчетную дату приобретены архивные короба, персональные компьютеры и скоросшиватели.</t>
        </r>
        <r>
          <rPr>
            <sz val="16"/>
            <color rgb="FFFF0000"/>
            <rFont val="Times New Roman"/>
            <family val="1"/>
            <charset val="204"/>
          </rPr>
          <t xml:space="preserve">
ДАиГ: запланированы средства на капитальный ремонт следующих объектов: 
1. "Капитальный ремонт фасада и кровли здания МБУК "Сургутский краеведческий музей". Заключен контракт от 21.03.2023 № МК-1-23 c ООО «СТК-1» «Капитальный ремонт фасада и кровли здания муниципального бюджетного учреждения культуры «Сургутский краеведческий музей» на сумму 26 199,97 тыс. рублей. Срок выполнения работ до 31.08.2023 года. Готовность объекта 100%.. По результатам принятия выполненных работ образовалась экономия средств. За счет данных средств планируется проведение капитального ремонта сетей вентиляции. Размещение закупки путем запроса котировок в электронной форме запланировано на 08.11.2023. Ориентировочный срок выполнения ремонтных работ составляет 23 дня (по 08.12.2023), приемка работ до 15.12.2023, оплата работ до 22.12.2023.  
 2. "Капитальный ремонт объекта культурного наследия регионального значения МБУК "Сургутский краеведческий музей" Дом Г.С. Клепикова" Заключен муниципальный контракт с ООО «Строительное управление» №МК-3-23 от 10.04.2023 года, сумма по контракту – 2 124, 6 тыс.руб. Сроки выполнения работ с 01.06.2023 по 04.08.2023 года. Готовность объекта 100%.. Оплата произведена в полном объеме. 
3. "Капитальный ремонт здания МБУК «Сургутский краеведческий музей», Центр патриотического наследия, Тюменская область, город Сургут, ул. Просвещения, 7/1". Заключен муниципальный контракт с ООО «ОПТИМУМ-У». Сумма по контракту 12 347, 73886 тыс.рублей. Срок выполнения работ: с момента подписания контракта до 28.11.2023 (допсоглашение №1 от 21.09.2023). Строительная готовность объекта - 25%. 
</t>
        </r>
      </is>
    </oc>
    <nc r="I30" t="inlineStr">
      <is>
        <r>
          <rPr>
            <sz val="16"/>
            <rFont val="Times New Roman"/>
            <family val="1"/>
            <charset val="204"/>
          </rPr>
          <t xml:space="preserve">АГ(ДК): 1. В рамках реализации подпрограммы "Поддержка творческих инициатив, способствующих самореализации населения" заключены 2 соглашения:                                                                                                                                                                                                                                    1.1. О предоставлении субсидии из бюджета Ханты-Мансийского автономного округа - Югры местному бюджету от 30.01.2023 № 71876000-1-2023-012. Бюджетные ассигнования, запланированные на техническое оснащение детских и кукольных театров, освоены в полном объеме. Осуществлена поставка материальных запасов, услуг по организации, постановке, изготовлению кукол, декораций для подготовки спектакля "Путешествие Нильса с дикими гусями".        </t>
        </r>
        <r>
          <rPr>
            <sz val="16"/>
            <color rgb="FFFF0000"/>
            <rFont val="Times New Roman"/>
            <family val="1"/>
            <charset val="204"/>
          </rPr>
          <t xml:space="preserve">                                                                                                                                                                                                                                                                              </t>
        </r>
        <r>
          <rPr>
            <sz val="16"/>
            <rFont val="Times New Roman"/>
            <family val="1"/>
            <charset val="204"/>
          </rPr>
          <t xml:space="preserve">1.2. О предоставлении субсидии из бюджета Ханты-Мансийского автономного округа - Югры местному бюджету от 30.01.2023 № 71876000-1-2023-006. Бюджетные ассигнования, запланированные на создание школы креативных индустрий, освоены в полном объеме. Осуществлена поставка комплекса технического и технологического оборудования для оснащения школы креативных индустрий.  </t>
        </r>
        <r>
          <rPr>
            <sz val="16"/>
            <color rgb="FFFF0000"/>
            <rFont val="Times New Roman"/>
            <family val="1"/>
            <charset val="204"/>
          </rPr>
          <t xml:space="preserve">                                                                                                                                                                                                                                                                                                                                                                              </t>
        </r>
        <r>
          <rPr>
            <sz val="16"/>
            <rFont val="Times New Roman"/>
            <family val="1"/>
            <charset val="204"/>
          </rPr>
          <t xml:space="preserve">2. В рамках реализации подпрограммы "Модернизация и развитие учреждений и организаций культуры" заключены 2 соглашения:                                                                                                                                                                                                                                                                                                                                                                                                                                                                   2.1. О предоставлении субсидии из бюджета Ханты-Мансийского автономного округа - Югры местному бюджету от 30.01.2023 №71876000-1-2023-013. Бюджетные ассигнования, запланированные на комплектование книжных фондов муниципальных общедоступных библиотек и государственных центральных библиотек субъектов Российской Федерации, освоены в полном объеме. Осуществлена поставка печатных изданий для комплектования книжных фондов.                  </t>
        </r>
        <r>
          <rPr>
            <sz val="16"/>
            <color rgb="FFFF0000"/>
            <rFont val="Times New Roman"/>
            <family val="1"/>
            <charset val="204"/>
          </rPr>
          <t xml:space="preserve">                                                                                                                                                           
</t>
        </r>
        <r>
          <rPr>
            <sz val="16"/>
            <rFont val="Times New Roman"/>
            <family val="1"/>
            <charset val="204"/>
          </rPr>
          <t xml:space="preserve">2.2. О предоставлении субсидии местному бюджету из бюджета Ханты-Мансийского автономного округа - Югры от 27.01.2023 №14. Бюджетные ассигнования, запланированные на модернизацию муниципальных общедоступных библиотек автономного округа, освоены в полном объеме. Заключены договоры на подписку и предоставление периодических изданий, предоставление права использования программного обеспечения и базы данных, информационно-техническое сопровождение программных продуктов (сертификатов), работы по гарантийному абонентскому обслуживанию  автоматизированной интегрированной библиотечной системы "МегаПро" для осуществления каталогизации.                    </t>
        </r>
        <r>
          <rPr>
            <sz val="16"/>
            <color rgb="FFFF0000"/>
            <rFont val="Times New Roman"/>
            <family val="1"/>
            <charset val="204"/>
          </rPr>
          <t xml:space="preserve">                                                                                                                                                                                                                                                                                                                                                                                                                                                                                                                                                                                                                                                                                                                                                                                                                                                                                                                            
</t>
        </r>
        <r>
          <rPr>
            <sz val="16"/>
            <rFont val="Times New Roman"/>
            <family val="1"/>
            <charset val="204"/>
          </rPr>
          <t xml:space="preserve">3. В рамках реализации регионального проекта "Культурная среда" государственной программы заключено соглашение от 30.01.2023 №71876000-1-2023-011 о предоставлении субсидии из бюджета Ханты-Мансийского автономного округа - Югры местному бюджету. Бюджетные ассигнования, запланированные на приобретение оборудования, музыкальных инструментов, включая их доставку и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освоены в полном объеме.  </t>
        </r>
        <r>
          <rPr>
            <sz val="16"/>
            <color rgb="FFFF0000"/>
            <rFont val="Times New Roman"/>
            <family val="1"/>
            <charset val="204"/>
          </rPr>
          <t xml:space="preserve">
</t>
        </r>
        <r>
          <rPr>
            <sz val="16"/>
            <rFont val="Times New Roman"/>
            <family val="1"/>
            <charset val="204"/>
          </rPr>
          <t>АГ: В рамках переданных государственных полномочий осуществлялись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По состоянию на отчетную дату приобретены архивные короба, персональные компьютеры и скоросшиватели.</t>
        </r>
        <r>
          <rPr>
            <sz val="16"/>
            <color rgb="FFFF0000"/>
            <rFont val="Times New Roman"/>
            <family val="1"/>
            <charset val="204"/>
          </rPr>
          <t xml:space="preserve">
ДАиГ: запланированы средства на капитальный ремонт следующих объектов: 
1. "Капитальный ремонт фасада и кровли здания МБУК "Сургутский краеведческий музей". Заключен контракт от 21.03.2023 № МК-1-23 c ООО «СТК-1» «Капитальный ремонт фасада и кровли здания муниципального бюджетного учреждения культуры «Сургутский краеведческий музей» на сумму 26 199,97 тыс. рублей. Срок выполнения работ до 31.08.2023 года. Готовность объекта 100%.. По результатам принятия выполненных работ образовалась экономия средств. За счет данных средств планируется проведение капитального ремонта сетей вентиляции. Размещение закупки путем запроса котировок в электронной форме запланировано на 08.11.2023. Ориентировочный срок выполнения ремонтных работ составляет 23 дня (по 08.12.2023), приемка работ до 15.12.2023, оплата работ до 22.12.2023.  
 2. "Капитальный ремонт объекта культурного наследия регионального значения МБУК "Сургутский краеведческий музей" Дом Г.С. Клепикова" Заключен муниципальный контракт с ООО «Строительное управление» №МК-3-23 от 10.04.2023 года, сумма по контракту – 2 124, 6 тыс.руб. Сроки выполнения работ с 01.06.2023 по 04.08.2023 года. Готовность объекта 100%.. Оплата произведена в полном объеме. 
3. "Капитальный ремонт здания МБУК «Сургутский краеведческий музей», Центр патриотического наследия, Тюменская область, город Сургут, ул. Просвещения, 7/1". Заключен муниципальный контракт с ООО «ОПТИМУМ-У». Сумма по контракту 12 347, 73886 тыс.рублей. Срок выполнения работ: с момента подписания контракта до 28.11.2023 (допсоглашение №1 от 21.09.2023). Строительная готовность объекта - 25%. 
</t>
        </r>
      </is>
    </nc>
  </rcc>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8" sId="1">
    <oc r="I30" t="inlineStr">
      <is>
        <r>
          <rPr>
            <sz val="16"/>
            <rFont val="Times New Roman"/>
            <family val="1"/>
            <charset val="204"/>
          </rPr>
          <t xml:space="preserve">АГ(ДК): 1. В рамках реализации подпрограммы "Поддержка творческих инициатив, способствующих самореализации населения" заключены 2 соглашения:                                                                                                                                                                                                                                    1.1. О предоставлении субсидии из бюджета Ханты-Мансийского автономного округа - Югры местному бюджету от 30.01.2023 № 71876000-1-2023-012. Бюджетные ассигнования, запланированные на техническое оснащение детских и кукольных театров, освоены в полном объеме. Осуществлена поставка материальных запасов, услуг по организации, постановке, изготовлению кукол, декораций для подготовки спектакля "Путешествие Нильса с дикими гусями".        </t>
        </r>
        <r>
          <rPr>
            <sz val="16"/>
            <color rgb="FFFF0000"/>
            <rFont val="Times New Roman"/>
            <family val="1"/>
            <charset val="204"/>
          </rPr>
          <t xml:space="preserve">                                                                                                                                                                                                                                                                              </t>
        </r>
        <r>
          <rPr>
            <sz val="16"/>
            <rFont val="Times New Roman"/>
            <family val="1"/>
            <charset val="204"/>
          </rPr>
          <t xml:space="preserve">1.2. О предоставлении субсидии из бюджета Ханты-Мансийского автономного округа - Югры местному бюджету от 30.01.2023 № 71876000-1-2023-006. Бюджетные ассигнования, запланированные на создание школы креативных индустрий, освоены в полном объеме. Осуществлена поставка комплекса технического и технологического оборудования для оснащения школы креативных индустрий.  </t>
        </r>
        <r>
          <rPr>
            <sz val="16"/>
            <color rgb="FFFF0000"/>
            <rFont val="Times New Roman"/>
            <family val="1"/>
            <charset val="204"/>
          </rPr>
          <t xml:space="preserve">                                                                                                                                                                                                                                                                                                                                                                              </t>
        </r>
        <r>
          <rPr>
            <sz val="16"/>
            <rFont val="Times New Roman"/>
            <family val="1"/>
            <charset val="204"/>
          </rPr>
          <t xml:space="preserve">2. В рамках реализации подпрограммы "Модернизация и развитие учреждений и организаций культуры" заключены 2 соглашения:                                                                                                                                                                                                                                                                                                                                                                                                                                                                   2.1. О предоставлении субсидии из бюджета Ханты-Мансийского автономного округа - Югры местному бюджету от 30.01.2023 №71876000-1-2023-013. Бюджетные ассигнования, запланированные на комплектование книжных фондов муниципальных общедоступных библиотек и государственных центральных библиотек субъектов Российской Федерации, освоены в полном объеме. Осуществлена поставка печатных изданий для комплектования книжных фондов.                  </t>
        </r>
        <r>
          <rPr>
            <sz val="16"/>
            <color rgb="FFFF0000"/>
            <rFont val="Times New Roman"/>
            <family val="1"/>
            <charset val="204"/>
          </rPr>
          <t xml:space="preserve">                                                                                                                                                           
</t>
        </r>
        <r>
          <rPr>
            <sz val="16"/>
            <rFont val="Times New Roman"/>
            <family val="1"/>
            <charset val="204"/>
          </rPr>
          <t xml:space="preserve">2.2. О предоставлении субсидии местному бюджету из бюджета Ханты-Мансийского автономного округа - Югры от 27.01.2023 №14. Бюджетные ассигнования, запланированные на модернизацию муниципальных общедоступных библиотек автономного округа, освоены в полном объеме. Заключены договоры на подписку и предоставление периодических изданий, предоставление права использования программного обеспечения и базы данных, информационно-техническое сопровождение программных продуктов (сертификатов), работы по гарантийному абонентскому обслуживанию  автоматизированной интегрированной библиотечной системы "МегаПро" для осуществления каталогизации.                    </t>
        </r>
        <r>
          <rPr>
            <sz val="16"/>
            <color rgb="FFFF0000"/>
            <rFont val="Times New Roman"/>
            <family val="1"/>
            <charset val="204"/>
          </rPr>
          <t xml:space="preserve">                                                                                                                                                                                                                                                                                                                                                                                                                                                                                                                                                                                                                                                                                                                                                                                                                                                                                                                            
</t>
        </r>
        <r>
          <rPr>
            <sz val="16"/>
            <rFont val="Times New Roman"/>
            <family val="1"/>
            <charset val="204"/>
          </rPr>
          <t xml:space="preserve">3. В рамках реализации регионального проекта "Культурная среда" государственной программы заключено соглашение от 30.01.2023 №71876000-1-2023-011 о предоставлении субсидии из бюджета Ханты-Мансийского автономного округа - Югры местному бюджету. Бюджетные ассигнования, запланированные на приобретение оборудования, музыкальных инструментов, включая их доставку и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освоены в полном объеме.  </t>
        </r>
        <r>
          <rPr>
            <sz val="16"/>
            <color rgb="FFFF0000"/>
            <rFont val="Times New Roman"/>
            <family val="1"/>
            <charset val="204"/>
          </rPr>
          <t xml:space="preserve">
</t>
        </r>
        <r>
          <rPr>
            <sz val="16"/>
            <rFont val="Times New Roman"/>
            <family val="1"/>
            <charset val="204"/>
          </rPr>
          <t>АГ: В рамках переданных государственных полномочий осуществлялись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По состоянию на отчетную дату приобретены архивные короба, персональные компьютеры и скоросшиватели.</t>
        </r>
        <r>
          <rPr>
            <sz val="16"/>
            <color rgb="FFFF0000"/>
            <rFont val="Times New Roman"/>
            <family val="1"/>
            <charset val="204"/>
          </rPr>
          <t xml:space="preserve">
ДАиГ: запланированы средства на капитальный ремонт следующих объектов: 
1. "Капитальный ремонт фасада и кровли здания МБУК "Сургутский краеведческий музей". Заключен контракт от 21.03.2023 № МК-1-23 c ООО «СТК-1» «Капитальный ремонт фасада и кровли здания муниципального бюджетного учреждения культуры «Сургутский краеведческий музей» на сумму 26 199,97 тыс. рублей. Срок выполнения работ до 31.08.2023 года. Готовность объекта 100%.. По результатам принятия выполненных работ образовалась экономия средств. За счет данных средств планируется проведение капитального ремонта сетей вентиляции. Размещение закупки путем запроса котировок в электронной форме запланировано на 08.11.2023. Ориентировочный срок выполнения ремонтных работ составляет 23 дня (по 08.12.2023), приемка работ до 15.12.2023, оплата работ до 22.12.2023.  
 2. "Капитальный ремонт объекта культурного наследия регионального значения МБУК "Сургутский краеведческий музей" Дом Г.С. Клепикова" Заключен муниципальный контракт с ООО «Строительное управление» №МК-3-23 от 10.04.2023 года, сумма по контракту – 2 124, 6 тыс.руб. Сроки выполнения работ с 01.06.2023 по 04.08.2023 года. Готовность объекта 100%.. Оплата произведена в полном объеме. 
3. "Капитальный ремонт здания МБУК «Сургутский краеведческий музей», Центр патриотического наследия, Тюменская область, город Сургут, ул. Просвещения, 7/1". Заключен муниципальный контракт с ООО «ОПТИМУМ-У». Сумма по контракту 12 347, 73886 тыс.рублей. Срок выполнения работ: с момента подписания контракта до 28.11.2023 (допсоглашение №1 от 21.09.2023). Строительная готовность объекта - 25%. 
</t>
        </r>
      </is>
    </oc>
    <nc r="I30" t="inlineStr">
      <is>
        <r>
          <rPr>
            <sz val="16"/>
            <rFont val="Times New Roman"/>
            <family val="1"/>
            <charset val="204"/>
          </rPr>
          <t xml:space="preserve">АГ(ДК): 1. В рамках реализации подпрограммы "Поддержка творческих инициатив, способствующих самореализации населения" заключены 2 соглашения:                                                                                                                                                                                                                                    1.1. О предоставлении субсидии из бюджета Ханты-Мансийского автономного округа - Югры местному бюджету от 30.01.2023 № 71876000-1-2023-012. Бюджетные ассигнования, запланированные на техническое оснащение детских и кукольных театров, освоены в полном объеме. Заключены договоры на поставку материальных запасов, услуг по организации, постановке, изготовлению кукол, декораций для подготовки спектакля "Путешествие Нильса с дикими гусями".        </t>
        </r>
        <r>
          <rPr>
            <sz val="16"/>
            <color rgb="FFFF0000"/>
            <rFont val="Times New Roman"/>
            <family val="1"/>
            <charset val="204"/>
          </rPr>
          <t xml:space="preserve">                                                                                                                                                                                                                                                                              </t>
        </r>
        <r>
          <rPr>
            <sz val="16"/>
            <rFont val="Times New Roman"/>
            <family val="1"/>
            <charset val="204"/>
          </rPr>
          <t xml:space="preserve">1.2. О предоставлении субсидии из бюджета Ханты-Мансийского автономного округа - Югры местному бюджету от 30.01.2023 № 71876000-1-2023-006. Бюджетные ассигнования, запланированные на создание школы креативных индустрий, освоены в полном объеме. Осуществлена поставка комплекса технического и технологического оборудования для оснащения школы креативных индустрий.  </t>
        </r>
        <r>
          <rPr>
            <sz val="16"/>
            <color rgb="FFFF0000"/>
            <rFont val="Times New Roman"/>
            <family val="1"/>
            <charset val="204"/>
          </rPr>
          <t xml:space="preserve">                                                                                                                                                                                                                                                                                                                                                                              </t>
        </r>
        <r>
          <rPr>
            <sz val="16"/>
            <rFont val="Times New Roman"/>
            <family val="1"/>
            <charset val="204"/>
          </rPr>
          <t xml:space="preserve">2. В рамках реализации подпрограммы "Модернизация и развитие учреждений и организаций культуры" заключены 2 соглашения:                                                                                                                                                                                                                                                                                                                                                                                                                                                                   2.1. О предоставлении субсидии из бюджета Ханты-Мансийского автономного округа - Югры местному бюджету от 30.01.2023 №71876000-1-2023-013. Бюджетные ассигнования, запланированные на комплектование книжных фондов муниципальных общедоступных библиотек и государственных центральных библиотек субъектов Российской Федерации, освоены в полном объеме. Осуществлена поставка печатных изданий для комплектования книжных фондов.                  </t>
        </r>
        <r>
          <rPr>
            <sz val="16"/>
            <color rgb="FFFF0000"/>
            <rFont val="Times New Roman"/>
            <family val="1"/>
            <charset val="204"/>
          </rPr>
          <t xml:space="preserve">                                                                                                                                                           
</t>
        </r>
        <r>
          <rPr>
            <sz val="16"/>
            <rFont val="Times New Roman"/>
            <family val="1"/>
            <charset val="204"/>
          </rPr>
          <t xml:space="preserve">2.2. О предоставлении субсидии местному бюджету из бюджета Ханты-Мансийского автономного округа - Югры от 27.01.2023 №14. Бюджетные ассигнования, запланированные на модернизацию муниципальных общедоступных библиотек автономного округа, освоены в полном объеме. Заключены договоры на подписку и предоставление периодических изданий, предоставление права использования программного обеспечения и базы данных, информационно-техническое сопровождение программных продуктов (сертификатов), работы по гарантийному абонентскому обслуживанию  автоматизированной интегрированной библиотечной системы "МегаПро" для осуществления каталогизации.                    </t>
        </r>
        <r>
          <rPr>
            <sz val="16"/>
            <color rgb="FFFF0000"/>
            <rFont val="Times New Roman"/>
            <family val="1"/>
            <charset val="204"/>
          </rPr>
          <t xml:space="preserve">                                                                                                                                                                                                                                                                                                                                                                                                                                                                                                                                                                                                                                                                                                                                                                                                                                                                                                                            
</t>
        </r>
        <r>
          <rPr>
            <sz val="16"/>
            <rFont val="Times New Roman"/>
            <family val="1"/>
            <charset val="204"/>
          </rPr>
          <t xml:space="preserve">3. В рамках реализации регионального проекта "Культурная среда" государственной программы заключено соглашение от 30.01.2023 №71876000-1-2023-011 о предоставлении субсидии из бюджета Ханты-Мансийского автономного округа - Югры местному бюджету. Бюджетные ассигнования, запланированные на приобретение оборудования, музыкальных инструментов, включая их доставку и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освоены в полном объеме.  </t>
        </r>
        <r>
          <rPr>
            <sz val="16"/>
            <color rgb="FFFF0000"/>
            <rFont val="Times New Roman"/>
            <family val="1"/>
            <charset val="204"/>
          </rPr>
          <t xml:space="preserve">
</t>
        </r>
        <r>
          <rPr>
            <sz val="16"/>
            <rFont val="Times New Roman"/>
            <family val="1"/>
            <charset val="204"/>
          </rPr>
          <t>АГ: В рамках переданных государственных полномочий осуществлялись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По состоянию на отчетную дату приобретены архивные короба, персональные компьютеры и скоросшиватели.</t>
        </r>
        <r>
          <rPr>
            <sz val="16"/>
            <color rgb="FFFF0000"/>
            <rFont val="Times New Roman"/>
            <family val="1"/>
            <charset val="204"/>
          </rPr>
          <t xml:space="preserve">
ДАиГ: запланированы средства на капитальный ремонт следующих объектов: 
1. "Капитальный ремонт фасада и кровли здания МБУК "Сургутский краеведческий музей". Заключен контракт от 21.03.2023 № МК-1-23 c ООО «СТК-1» «Капитальный ремонт фасада и кровли здания муниципального бюджетного учреждения культуры «Сургутский краеведческий музей» на сумму 26 199,97 тыс. рублей. Срок выполнения работ до 31.08.2023 года. Готовность объекта 100%.. По результатам принятия выполненных работ образовалась экономия средств. За счет данных средств планируется проведение капитального ремонта сетей вентиляции. Размещение закупки путем запроса котировок в электронной форме запланировано на 08.11.2023. Ориентировочный срок выполнения ремонтных работ составляет 23 дня (по 08.12.2023), приемка работ до 15.12.2023, оплата работ до 22.12.2023.  
 2. "Капитальный ремонт объекта культурного наследия регионального значения МБУК "Сургутский краеведческий музей" Дом Г.С. Клепикова" Заключен муниципальный контракт с ООО «Строительное управление» №МК-3-23 от 10.04.2023 года, сумма по контракту – 2 124, 6 тыс.руб. Сроки выполнения работ с 01.06.2023 по 04.08.2023 года. Готовность объекта 100%.. Оплата произведена в полном объеме. 
3. "Капитальный ремонт здания МБУК «Сургутский краеведческий музей», Центр патриотического наследия, Тюменская область, город Сургут, ул. Просвещения, 7/1". Заключен муниципальный контракт с ООО «ОПТИМУМ-У». Сумма по контракту 12 347, 73886 тыс.рублей. Срок выполнения работ: с момента подписания контракта до 28.11.2023 (допсоглашение №1 от 21.09.2023). Строительная готовность объекта - 25%. 
</t>
        </r>
      </is>
    </nc>
  </rcc>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9" sId="1">
    <oc r="I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осуществлена поставка спортивного инвентаря и экипировку, автоматизированного рабочего места, лодки для отделения гребного слалома, помоста для пауэрлифтинга, мячей волейбольных, услуги проведения углубленного медицинского обследования.                                                                                              </t>
        </r>
        <r>
          <rPr>
            <sz val="16"/>
            <color rgb="FFFF0000"/>
            <rFont val="Times New Roman"/>
            <family val="1"/>
            <charset val="204"/>
          </rPr>
          <t xml:space="preserve">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oc>
    <nc r="I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осуществлена поставка спортивного инвентаря и экипировки, автоматизированного рабочего места, лодки для отделения гребного слалома, помоста для пауэрлифтинга, мячей волейбольных, заключены договоры на услуги проведения углубленного медицинского обследования.                                                                                              </t>
        </r>
        <r>
          <rPr>
            <sz val="16"/>
            <color rgb="FFFF0000"/>
            <rFont val="Times New Roman"/>
            <family val="1"/>
            <charset val="204"/>
          </rPr>
          <t xml:space="preserve">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на 2023 год - 14 298 чел. В период весенних каникул организованы лагеря с дневным пребыванием детей для 3 770 детей.   В период летних каникул организованы лагеря с дневным пребыванием детей для 7 678 детей. В период осенних каникул организованы лагеря с дневным пребыванием детей для 2 850 детей.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на 2023 год - 14 298 чел. В период весенних каникул организованы лагеря с дневным пребыванием детей для 3 770 детей.   В период летних каникул организованы лагеря с дневным пребыванием детей для 7 678 детей. В период осенних каникул организованы лагеря с дневным пребыванием детей для 2 850 детей.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0" sId="1">
    <oc r="I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осуществлена поставка спортивного инвентаря и экипировки, автоматизированного рабочего места, лодки для отделения гребного слалома, помоста для пауэрлифтинга, мячей волейбольных, заключены договоры на услуги проведения углубленного медицинского обследования.                                                                                              </t>
        </r>
        <r>
          <rPr>
            <sz val="16"/>
            <color rgb="FFFF0000"/>
            <rFont val="Times New Roman"/>
            <family val="1"/>
            <charset val="204"/>
          </rPr>
          <t xml:space="preserve">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oc>
    <nc r="I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осуществлена поставка спортивного инвентаря и экипировки, автоматизированного рабочего места, лодки для отделения гребного слалома, помоста для пауэрлифтинга, мячей волейбольных, заключены договоры на услуги проведения углубленного медицинского обследования.                                                                                              </t>
        </r>
        <r>
          <rPr>
            <sz val="16"/>
            <color rgb="FFFF0000"/>
            <rFont val="Times New Roman"/>
            <family val="1"/>
            <charset val="204"/>
          </rPr>
          <t xml:space="preserve">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заключен договор на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nc>
  </rcc>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01.11.2023'!$A$1:$I$141</formula>
    <oldFormula>'на 01.11.2023'!$A$1:$I$141</oldFormula>
  </rdn>
  <rdn rId="0" localSheetId="1" customView="1" name="Z_67ADFAE6_A9AF_44D7_8539_93CD0F6B7849_.wvu.PrintTitles" hidden="1" oldHidden="1">
    <formula>'на 01.11.2023'!$4:$7</formula>
    <oldFormula>'на 01.11.2023'!$4:$7</oldFormula>
  </rdn>
  <rdn rId="0" localSheetId="1" customView="1" name="Z_67ADFAE6_A9AF_44D7_8539_93CD0F6B7849_.wvu.Cols" hidden="1" oldHidden="1">
    <formula>'на 01.11.2023'!$J:$J</formula>
    <oldFormula>'на 01.11.2023'!$J:$J</oldFormula>
  </rdn>
  <rdn rId="0" localSheetId="1" customView="1" name="Z_67ADFAE6_A9AF_44D7_8539_93CD0F6B7849_.wvu.FilterData" hidden="1" oldHidden="1">
    <formula>'на 01.11.2023'!$A$6:$I$342</formula>
    <oldFormula>'на 01.11.2023'!$A$6:$I$342</oldFormula>
  </rdn>
  <rcv guid="{67ADFAE6-A9AF-44D7-8539-93CD0F6B7849}" action="add"/>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5" sId="1">
    <oc r="I55" t="inlineStr">
      <is>
        <r>
          <rPr>
            <sz val="16"/>
            <rFont val="Times New Roman"/>
            <family val="1"/>
            <charset val="204"/>
          </rPr>
          <t>ДИиЗО: 
В рамках реализации программы предусмотрено:
1. по мероприятию "Обеспечение устойчивого сокращения непригодного для проживания жилищного фонда" предоставление выплат 12 семьям за изымаемое для муниципальных нужд недвижимое имущество и принятии в муниципальную собственность недвижимого имущества. По состоянию на 31.12.2023  произведена выплата собственникам за изымаемые жилые помещения (по 12 изданным постановлениям Администрации города) на сумму 57 614,80 тыс. рублей. Остаток средств в размере 0,19 тыс.руб. сложился по факту предоставленных выплат.
2. по мероприятию "Предоставление субсидий для реализации полномочий в области строительства и жилищных отношений":  
- выплата выкупной цены за изымаемые жилые помещения собственникам жилых помещений по состоянию на 31.12.2023 составила на сумму 837 153,72 тыс. руб. по 173 изданным постановлениям Администрации города;
-  по переселению граждан из аварийного жилищного фонда, признанного таковым после 1 января 2017 года, на 31.12.2023 заключено 318 муниципальных контрактов на общую сумму 1 453 876,66 тыс. руб., из них 154 635,12 тыс. руб. приобретены на средства 2024 года. Оплата произведена по 289 контракту в размере 1 299 241,54 тыс. руб., по 29 контрактам оплата будет произведена в 2024 году. Остаток средств в размере 384,56 тыс. руб сложился по факту заключенных контрактов.
- по освобождению земельных участков заключены 39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По состоянию на 31.12.2023 снесено 39 домов на сумму 41 935,40 тыс. руб.
Остаток средств в размере 507,97 тыс. руб. сложился в связи с экономией от проведения закупочных процедур на сумму 166,86 тыс. руб.;  не востребованность бюджетных ассигнований в связи с уточнением перечня домов, подлежащих выводу из эксплуатации с последующим демонтажем строительных конструкций, в связи с переселением из них граждан из-за отсутствия схемы из графической части проекта планировки территории с земельными участками, планируемыми для жилищного строительства и на которых выполнен снос зданий, на сумму 341,11 тыс. руб.
 -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заключены 7 муниципальных контрактов по приспособлению общего имущества в многоквартирном доме, в котором проживает инвалид, с учетом потребностей инвалида по 10 адресам на общую сумму 10 358,96 тыс. руб.. По состоянию на 31.12.2023 работы выполнены по 6 муниципальным контрактам по 9 адресам на сумму 8 586,53 тыс. руб., 
Остаток средств в размере 1 806,73 тыс. руб. сложился в связи с расторжением муниципального контракта № 303 от 07.11.2023 на сумму 1 417,47 тыс. руб. без исполнения в одностороннем порядке по причине невыполнения работ подрядчиком в установленные сроки;  уменьшением фактического объёма работ по 4 муниципальным контрактов на сумму 221,82 тыс. руб.;  экономией от проведения закупочных процедур на выполнение работ по приспособлению общего имущества в многоквартирном доме, в котором расположено жилое помещение инвалида на сумму 167,44 тыс. руб.
3.по мероприятию"Улучшение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по состоянию на 01.01.2023 в списке граждан, имеющих право на получение мер социальной поддержки по обеспечению жильем в соответствии с Федеральными законами "О ветеранах" и "О социальной защите инвалидов в Российской Федерации", нуждающихся в улучшении жилищных условий, вставших на учет до 1 января 2005 г., а также вставших на учет ветеранов и инвалидов Великой Отечественной войны, членов семей погибших (умерших) инвалидов и участников Великой Отечественной войны состоит 225 человек, в том числе 165 граждан - ветераны боевых действий; 60 граждан - инвалиды. 
По состоянию на 31.12.2023 в список получателей субсидии включено 26 льготополучателей, из них:                                                                                                                                                  - 15 льготополучателям перечислена субсидия; 
- 4 льготополучателям отказано в предоставлении субсидии по причине отсутствия нуждаемости в улучшении жилищных условий;                                                                                                                                                                               
- 7 льготополучателей отказались от получения субсидии в текущем году.    
Остаток средств в размере 308,92 тыс.руб. сложился по факту предоставленных субсидий.</t>
        </r>
        <r>
          <rPr>
            <sz val="16"/>
            <color rgb="FFFF0000"/>
            <rFont val="Times New Roman"/>
            <family val="1"/>
            <charset val="204"/>
          </rPr>
          <t xml:space="preserve">
</t>
        </r>
        <r>
          <rPr>
            <sz val="16"/>
            <rFont val="Times New Roman"/>
            <family val="1"/>
            <charset val="204"/>
          </rPr>
          <t>По состоянию на 31.12.2023 включены в список получателей 5 льготополучателей, из них:                                                                                                                                                       
- 2 льготополучателям  перечислена субсидия;                                                                                                                             
- 2 льготополучателей отказались от получения субсидии 2023 году;                                                                                            
 - 1 льготополучателю отказано в предоставлении субсидии.           
Остаток средств в размере 270,57 тыс.руб. сложился по факту предоставленных субсидий.
4. по мероприятию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  в 2023 году запланировано предоставление социальных выплат 4 молодым семьям. По состоянию на 31.12.2023 социальные выплаты предоставлены в полном объеме.
5. по мероприятию "Переселение граждан из жилых помещений, не отвечающих требованиям в связи с превышением предельно допустимой концентрации фенола и формальдегида" запланировано предоставление социальной выплаты 4 семьям, проживающих в жилых помещениях, не отвечающих требованиям в связи с превышением предельно допустимой концентрации фенола и формальдегида.  По состоянию на 31.12.2023 социальная выплата предоставлена  4 семьям, мероприятие исполнено в полном объеме. Остаток средств в размере 0,38 тыс.руб. сложился по факту предоставленных выплат.</t>
        </r>
        <r>
          <rPr>
            <sz val="16"/>
            <color rgb="FFFF0000"/>
            <rFont val="Times New Roman"/>
            <family val="1"/>
            <charset val="204"/>
          </rPr>
          <t xml:space="preserve">
ДАиГ:
Запланированы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Заключен контракт №1АН/2022 от 07.02.2022г. на услуги по авторскому надзору на сумму 299,8 тыс.руб. Заключен контракт №31АН/2022 от 01.09.2022г. на услуги по авторскому надзору на сумму 285,23 тыс.руб. Готовность объекта 82%. Подрядчиком нарушены сроки выполнения работ.
</t>
        </r>
        <r>
          <rPr>
            <sz val="16"/>
            <rFont val="Times New Roman"/>
            <family val="1"/>
            <charset val="204"/>
          </rPr>
          <t xml:space="preserve">
АГ:
В 2023 году  из средств окружного бюджета приобретены бумага и бумажные изделия.</t>
        </r>
        <r>
          <rPr>
            <sz val="16"/>
            <color rgb="FFFF0000"/>
            <rFont val="Times New Roman"/>
            <family val="1"/>
            <charset val="204"/>
          </rPr>
          <t xml:space="preserve">
</t>
        </r>
      </is>
    </oc>
    <nc r="I55" t="inlineStr">
      <is>
        <r>
          <rPr>
            <sz val="16"/>
            <rFont val="Times New Roman"/>
            <family val="1"/>
            <charset val="204"/>
          </rPr>
          <t>ДИиЗО: 
В рамках реализации программы предусмотрено:
1. по мероприятию "Обеспечение устойчивого сокращения непригодного для проживания жилищного фонда" предоставление выплат 12 семьям за изымаемое для муниципальных нужд недвижимое имущество и принятии в муниципальную собственность недвижимого имущества. По состоянию на 31.12.2023  произведена выплата собственникам за изымаемые жилые помещения (по 12 изданным постановлениям Администрации города) на сумму 57 614,80 тыс. рублей. Остаток средств в размере 0,19 тыс.руб. сложился по факту предоставленных выплат.
2. по мероприятию "Предоставление субсидий для реализации полномочий в области строительства и жилищных отношений":  
- выплата выкупной цены за изымаемые жилые помещения собственникам жилых помещений по состоянию на 31.12.2023 произведена на сумму 837 153,72 тыс. руб. по 173 изданным постановлениям Администрации города;
-  по переселению граждан из аварийного жилищного фонда, признанного таковым после 1 января 2017 года, на 31.12.2023 заключено 318 муниципальных контрактов на общую сумму 1 453 876,66 тыс. руб., из них 154 635,12 тыс. руб. приобретены на средства 2024 года. Оплата произведена по 289 контракту в размере 1 299 241,54 тыс. руб., по 29 контрактам оплата будет произведена в 2024 году. Остаток средств в размере 384,56 тыс. руб сложился по факту заключенных контрактов.
- по освобождению земельных участков заключены 39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По состоянию на 31.12.2023 снесено 39 домов на сумму 41 935,40 тыс. руб.
Остаток средств в размере 507,97 тыс. руб. сложился:
 - 166,86 тыс. руб -  в связи с экономией по результатам проведения закупочных процедур;
  - 341,11 тыс. руб.  - в связи с уточнением перечня домов, подлежащих выводу из эксплуатации с последующим демонтажем строительных конструкций, в связи с переселением из них граждан из-за отсутствия схемы из графической части проекта планировки территории с земельными участками, планируемыми для жилищного строительства и на которых выполнен снос зданий. 
 -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заключены 7 муниципальных контрактов  по 10 адресам на общую сумму 10 358,96 тыс. руб.. По состоянию на 31.12.2023 работы выполнены по 6 муниципальным контрактам по 9 адресам на сумму 8 586,53 тыс. руб., 
Остаток средств в размере 1 806,73 тыс. руб. сложился;
 - 1 417,47 тыс. руб. -  в связи с расторжением муниципального контракта № 303 от 07.11.2023   без исполнения в одностороннем порядке по причине невыполнения работ подрядчиком в установленные сроки;
 - 221,82 тыс. руб.  -  в связи с уменьшением  фактического объёма работ по 4 муниципальным контрактам;  
 - 167,44 тыс. руб. - в связи с экономией от проведения закупочных процедур. 
3.по мероприятию"Улучшение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по состоянию на 01.01.2023 в списке граждан, имеющих право на получение мер социальной поддержки по обеспечению жильем в соответствии с Федеральными законами "О ветеранах" и "О социальной защите инвалидов в Российской Федерации", нуждающихся в улучшении жилищных условий, вставших на учет до 1 января 2005 г., а также вставших на учет ветеранов и инвалидов Великой Отечественной войны, членов семей погибших (умерших) инвалидов и участников Великой Отечественной войны состоит 225 человек, в том числе 165 граждан - ветераны боевых действий; 60 граждан - инвалиды. 
По состоянию на 31.12.2023 в список получателей субсидии включено 26 льготополучателей, из них:                                                                                                                                                  - 15 льготополучателям перечислена субсидия; 
- 4 льготополучателям отказано в предоставлении субсидии по причине отсутствия нуждаемости в улучшении жилищных условий;                                                                                                                                                                               
- 7 льготополучателей отказались от получения субсидии в текущем году.    
Остаток средств в размере 308,92 тыс.руб. сложился по факту предоставленных субсидий.</t>
        </r>
        <r>
          <rPr>
            <sz val="16"/>
            <color rgb="FFFF0000"/>
            <rFont val="Times New Roman"/>
            <family val="1"/>
            <charset val="204"/>
          </rPr>
          <t xml:space="preserve">
</t>
        </r>
        <r>
          <rPr>
            <sz val="16"/>
            <rFont val="Times New Roman"/>
            <family val="1"/>
            <charset val="204"/>
          </rPr>
          <t>По состоянию на 31.12.2023 включены в список получателей 5 льготополучателей, из них:                                                                                                                                                       
- 2 льготополучателям  перечислена субсидия;                                                                                                                             
- 2 льготополучателей отказались от получения субсидии 2023 году;                                                                                            
 - 1 льготополучателю отказано в предоставлении субсидии.           
Остаток средств в размере 270,57 тыс.руб. сложился по факту предоставленных субсидий.
4. по мероприятию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  в 2023 году запланировано предоставление социальных выплат 4 молодым семьям. По состоянию на 31.12.2023 социальные выплаты предоставлены в полном объеме.
5. по мероприятию "Переселение граждан из жилых помещений, не отвечающих требованиям в связи с превышением предельно допустимой концентрации фенола и формальдегида" запланировано предоставление социальной выплаты 4 семьям, проживающих в жилых помещениях, не отвечающих требованиям в связи с превышением предельно допустимой концентрации фенола и формальдегида.  По состоянию на 31.12.2023 социальная выплата предоставлена  4 семьям, мероприятие исполнено в полном объеме. Остаток средств в размере 0,38 тыс.руб. сложился по факту предоставленных выплат.</t>
        </r>
        <r>
          <rPr>
            <sz val="16"/>
            <color rgb="FFFF0000"/>
            <rFont val="Times New Roman"/>
            <family val="1"/>
            <charset val="204"/>
          </rPr>
          <t xml:space="preserve">
ДАиГ:
Запланированы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Заключен контракт №1АН/2022 от 07.02.2022г. на услуги по авторскому надзору на сумму 299,8 тыс.руб. Заключен контракт №31АН/2022 от 01.09.2022г. на услуги по авторскому надзору на сумму 285,23 тыс.руб. Готовность объекта 82%. Подрядчиком нарушены сроки выполнения работ.
</t>
        </r>
        <r>
          <rPr>
            <sz val="16"/>
            <rFont val="Times New Roman"/>
            <family val="1"/>
            <charset val="204"/>
          </rPr>
          <t xml:space="preserve">
АГ:
В 2023 году  из средств окружного бюджета приобретены бумага и бумажные изделия.</t>
        </r>
        <r>
          <rPr>
            <sz val="16"/>
            <color rgb="FFFF0000"/>
            <rFont val="Times New Roman"/>
            <family val="1"/>
            <charset val="204"/>
          </rPr>
          <t xml:space="preserve">
</t>
        </r>
      </is>
    </nc>
  </rcc>
  <rcv guid="{67ADFAE6-A9AF-44D7-8539-93CD0F6B7849}" action="delete"/>
  <rdn rId="0" localSheetId="1" customView="1" name="Z_67ADFAE6_A9AF_44D7_8539_93CD0F6B7849_.wvu.PrintArea" hidden="1" oldHidden="1">
    <formula>'на 01.11.2023'!$A$1:$I$141</formula>
    <oldFormula>'на 01.11.2023'!$A$1:$I$141</oldFormula>
  </rdn>
  <rdn rId="0" localSheetId="1" customView="1" name="Z_67ADFAE6_A9AF_44D7_8539_93CD0F6B7849_.wvu.PrintTitles" hidden="1" oldHidden="1">
    <formula>'на 01.11.2023'!$4:$7</formula>
    <oldFormula>'на 01.11.2023'!$4:$7</oldFormula>
  </rdn>
  <rdn rId="0" localSheetId="1" customView="1" name="Z_67ADFAE6_A9AF_44D7_8539_93CD0F6B7849_.wvu.Cols" hidden="1" oldHidden="1">
    <formula>'на 01.11.2023'!$J:$J</formula>
    <oldFormula>'на 01.11.2023'!$J:$J</oldFormula>
  </rdn>
  <rdn rId="0" localSheetId="1" customView="1" name="Z_67ADFAE6_A9AF_44D7_8539_93CD0F6B7849_.wvu.FilterData" hidden="1" oldHidden="1">
    <formula>'на 01.11.2023'!$A$6:$I$342</formula>
    <oldFormula>'на 01.11.2023'!$A$6:$I$342</oldFormula>
  </rdn>
  <rcv guid="{67ADFAE6-A9AF-44D7-8539-93CD0F6B7849}" action="add"/>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0" sId="1">
    <oc r="I63"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1.«Тепломагистраль №4 от 4 ТК - 42 до 4ТК - 42А, вдоль ул. Нефтяников. Участок от Н.О. №3 до 4ТК42Б», протяженность участка - 0,14132 км, на сумму 3 893,33 тыс.руб. 
2.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3.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4.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t>
        </r>
        <r>
          <rPr>
            <sz val="16"/>
            <color rgb="FFFF0000"/>
            <rFont val="Times New Roman"/>
            <family val="1"/>
            <charset val="204"/>
          </rPr>
          <t xml:space="preserve">
</t>
        </r>
        <r>
          <rPr>
            <sz val="16"/>
            <rFont val="Times New Roman"/>
            <family val="1"/>
            <charset val="204"/>
          </rPr>
          <t>АГ: произведены расходы на оплату труда для осуществления переданного государственного полномочия в сумме 2,6 тыс.руб.</t>
        </r>
        <r>
          <rPr>
            <sz val="16"/>
            <color rgb="FFFF0000"/>
            <rFont val="Times New Roman"/>
            <family val="1"/>
            <charset val="204"/>
          </rPr>
          <t xml:space="preserve">
</t>
        </r>
        <r>
          <rPr>
            <sz val="16"/>
            <rFont val="Times New Roman"/>
            <family val="1"/>
            <charset val="204"/>
          </rPr>
          <t xml:space="preserve">3.  В рамках подпрограммы "Повышение энергоэффективности в отраслях экономики"  предприятиями города запланированы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Работы выполнены в полном объеме. Установлено 18 опор на 1 объекте.
</t>
        </r>
        <r>
          <rPr>
            <sz val="16"/>
            <color rgb="FFFF0000"/>
            <rFont val="Times New Roman"/>
            <family val="1"/>
            <charset val="204"/>
          </rPr>
          <t xml:space="preserve">
</t>
        </r>
        <r>
          <rPr>
            <sz val="16"/>
            <rFont val="Times New Roman"/>
            <family val="1"/>
            <charset val="204"/>
          </rPr>
          <t xml:space="preserve">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прибора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t>
        </r>
        <r>
          <rPr>
            <sz val="16"/>
            <color rgb="FFFF0000"/>
            <rFont val="Times New Roman"/>
            <family val="1"/>
            <charset val="204"/>
          </rPr>
          <t xml:space="preserve">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245 585,89 тыс.руб. Срок выполнения работ: с момента подписания по  30.11.2023г.  Заключен контракт №24АН/2022 от 21.07.2022 с ООО «Спектр-Проект» на оказание услуг по проведению авторского надзора за строительством объекта на сумму 400,0 тыс.руб. Заключен контракт № 23/2022 от 05.07.2022 с ФБУ «Федеральный центр строительного контроля» на выполнение работ по проведению строительного контроля на сумму 5 459,37 тыс.руб. Строительная готовность объекта -  85% . В настоящее время ведутся работы по прокладке трубопровода методом ГНБ, проложено 5400 м из 6000 м.  Выполняется устройство переходов (дюкеров) через водные преграды, работы по устройству дюкерного перехода, обвязка камер, колодцев.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353 101,86 тыс.руб. Срок выполнения работ - 14.11.2023 года. Заключен муниципальный контракт №43АН/2022 от 26.09.2022 с ООО «Геонсервиспроект» на оказание услуг по проведению авторского надзора за строительством объекта на сумму 119,04 тыс.руб. Заключен контракт № 33/2022 от 12.09.2022 с ФБУ «Федеральный центр строительного контроля» на выполнение работ по проведению строительного контроля на сумму 7 347,61 тыс.руб.   Строительная готовность объекта - 95%. Завершены работы по монтажу оборудования. Выполнено бетонирование плиты перекрытия ж/б емкости. Ведутся работы к отсыпке территории песком под благоустройство.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Срок выполнения работ: 01.10.2022-30.11.2023. Заключен контракт № 42/2022 от 23.09.2022 с ФБУ «Федеральный центр строительного контроля» на выполнение работ по проведению строительного контроля на сумму 4244,73 тыс.руб.  Готовность объекта - 100%. Экономия в размере 11 870 тыс.руб. предложена к перераспределению.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409828,0 тыс.руб. Срок выполнения ПИР - 28.02.2023, СМР- 30.11.2023. Заключен договор №14/05/23Д от 15.05.2023 на проведение госэкспертизы. Проектно-сметная документация разработана. Получено положительное заключение государственной экспертизы. Начаты  строительно-монтажные работы.
5. "Внутриквартальные сети электроснабжения «Научно-технологического центра в городе Сургуте».  Заключен муниципальный контракт на выполнение проектных и строительных работ с ООО "С.И.Т.И." №28/2022 от 24.08.2022, цена контракта 497626,7 тыс.руб. Срок выполнения ПИР - 28.02.2023, СМР- 30.11.2023.  Ввиду нарушения Подрядчиком сроков выполнения работ, установленных контрактом, государственная экспертиза не получена. Расторгнут МК №28/2022 от 24.08.2022г. С ООО "С.И.Т.И" в одностороннем порядке. Проект разрабатывается МКУ "УКС". Ориентировочный срок получения государственной экспертизы проектной документации 29.12.2023. Средства в размере 262 593,47 тыс.руб. предложены к перераспределению на 2024 год.
6. "Сети газоснабжения «Научно-технологического центра в городе Сургуте». Заключен контракт № 37/2022 от 19.09.2022 с ООО «ТПП «Контур» на проектирование и строительство. Цена контракта 524 598,47012 тыс.руб. Срок выполнения ПИР - 28.02.2023 года, СМР-30.11.2023г. Проектная документация направлена на входной контроль в Управление гос.экспертизы. Плановый срок получения заключения - 02.12.23. Средства в размере 279 338,78 тыс.руб. предложены к перераспределению на 2024 год.
7."Сети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175081,694 тыс.руб. Срок выполнения ПИР - 28.02.2023, СМР- 30.11.2023. Получено положительное заключение государственной экспертизы № 86-1-1-2-026578-2023 от 19.05.2023. Готовность объекта - 20%. Ведутся сварочные работы, прокладка трубы методом ГНБ 800 м из 3368 м (проектных).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499 750,00 тыс.руб. Срок выполнения работ ПИР-29.09.2022-28.02.2023, СМР-01.03.2023-30.11.2023гг.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Средства в размере 73 163,6 тыс.руб. предложены к перераспределению на 2024 год.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Плановый срок исполнения - 4 квартал 2023 г. Работы выполнены и оплачены в размере 1 842,683 тыс.руб.
Экономия в размере 3,6 тыс.руб. сложилась по результатам электронного магазина "Портал поставщиков"; 1,26 тыс.руб. - в связи с уточнением НМЦК; 0,66 тыс.руб. - по фактическому исполнению муниципального контракта.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
Экономия составила 90,8 тыс. руб., в т.ч. 86,9 тыс.руб. - по результатам проведения закупки, 3,9 тыс.руб.- по результатам формирования НМЦК.</t>
        </r>
      </is>
    </oc>
    <nc r="I63"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1.«Тепломагистраль №4 от 4 ТК - 42 до 4ТК - 42А, вдоль ул. Нефтяников. Участок от Н.О. №3 до 4ТК42Б», протяженность участка - 0,14132 км, на сумму 3 893,33 тыс.руб. 
2.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3.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4.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t>
        </r>
        <r>
          <rPr>
            <sz val="16"/>
            <color rgb="FFFF0000"/>
            <rFont val="Times New Roman"/>
            <family val="1"/>
            <charset val="204"/>
          </rPr>
          <t xml:space="preserve">
</t>
        </r>
        <r>
          <rPr>
            <sz val="16"/>
            <rFont val="Times New Roman"/>
            <family val="1"/>
            <charset val="204"/>
          </rPr>
          <t>АГ: произведены расходы на оплату труда для осуществления переданного государственного полномочия в сумме 2,6 тыс.руб.</t>
        </r>
        <r>
          <rPr>
            <sz val="16"/>
            <color rgb="FFFF0000"/>
            <rFont val="Times New Roman"/>
            <family val="1"/>
            <charset val="204"/>
          </rPr>
          <t xml:space="preserve">
</t>
        </r>
        <r>
          <rPr>
            <sz val="16"/>
            <rFont val="Times New Roman"/>
            <family val="1"/>
            <charset val="204"/>
          </rPr>
          <t xml:space="preserve">3.  В рамках подпрограммы "Повышение энергоэффективности в отраслях экономики"  предприятиями города запланированы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Работы выполнены в полном объеме. Установлено 18 опор на 1 объекте.
</t>
        </r>
        <r>
          <rPr>
            <sz val="16"/>
            <color rgb="FFFF0000"/>
            <rFont val="Times New Roman"/>
            <family val="1"/>
            <charset val="204"/>
          </rPr>
          <t xml:space="preserve">
</t>
        </r>
        <r>
          <rPr>
            <sz val="16"/>
            <rFont val="Times New Roman"/>
            <family val="1"/>
            <charset val="204"/>
          </rPr>
          <t xml:space="preserve">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прибора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t>
        </r>
        <r>
          <rPr>
            <sz val="16"/>
            <color rgb="FFFF0000"/>
            <rFont val="Times New Roman"/>
            <family val="1"/>
            <charset val="204"/>
          </rPr>
          <t xml:space="preserve">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r>
      </is>
    </nc>
  </rcc>
  <rfmt sheetId="1" sqref="I63:I71" start="0" length="2147483647">
    <dxf>
      <font>
        <color auto="1"/>
      </font>
    </dxf>
  </rfmt>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1" sId="1">
    <oc r="I55" t="inlineStr">
      <is>
        <r>
          <rPr>
            <sz val="16"/>
            <rFont val="Times New Roman"/>
            <family val="1"/>
            <charset val="204"/>
          </rPr>
          <t>ДИиЗО: 
В рамках реализации программы предусмотрено:
1. по мероприятию "Обеспечение устойчивого сокращения непригодного для проживания жилищного фонда" предоставление выплат 12 семьям за изымаемое для муниципальных нужд недвижимое имущество и принятии в муниципальную собственность недвижимого имущества. По состоянию на 31.12.2023  произведена выплата собственникам за изымаемые жилые помещения (по 12 изданным постановлениям Администрации города) на сумму 57 614,80 тыс. рублей. Остаток средств в размере 0,19 тыс.руб. сложился по факту предоставленных выплат.
2. по мероприятию "Предоставление субсидий для реализации полномочий в области строительства и жилищных отношений":  
- выплата выкупной цены за изымаемые жилые помещения собственникам жилых помещений по состоянию на 31.12.2023 произведена на сумму 837 153,72 тыс. руб. по 173 изданным постановлениям Администрации города;
-  по переселению граждан из аварийного жилищного фонда, признанного таковым после 1 января 2017 года, на 31.12.2023 заключено 318 муниципальных контрактов на общую сумму 1 453 876,66 тыс. руб., из них 154 635,12 тыс. руб. приобретены на средства 2024 года. Оплата произведена по 289 контракту в размере 1 299 241,54 тыс. руб., по 29 контрактам оплата будет произведена в 2024 году. Остаток средств в размере 384,56 тыс. руб сложился по факту заключенных контрактов.
- по освобождению земельных участков заключены 39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По состоянию на 31.12.2023 снесено 39 домов на сумму 41 935,40 тыс. руб.
Остаток средств в размере 507,97 тыс. руб. сложился:
 - 166,86 тыс. руб -  в связи с экономией по результатам проведения закупочных процедур;
  - 341,11 тыс. руб.  - в связи с уточнением перечня домов, подлежащих выводу из эксплуатации с последующим демонтажем строительных конструкций, в связи с переселением из них граждан из-за отсутствия схемы из графической части проекта планировки территории с земельными участками, планируемыми для жилищного строительства и на которых выполнен снос зданий. 
 -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заключены 7 муниципальных контрактов  по 10 адресам на общую сумму 10 358,96 тыс. руб.. По состоянию на 31.12.2023 работы выполнены по 6 муниципальным контрактам по 9 адресам на сумму 8 586,53 тыс. руб., 
Остаток средств в размере 1 806,73 тыс. руб. сложился;
 - 1 417,47 тыс. руб. -  в связи с расторжением муниципального контракта № 303 от 07.11.2023   без исполнения в одностороннем порядке по причине невыполнения работ подрядчиком в установленные сроки;
 - 221,82 тыс. руб.  -  в связи с уменьшением  фактического объёма работ по 4 муниципальным контрактам;  
 - 167,44 тыс. руб. - в связи с экономией от проведения закупочных процедур. 
3.по мероприятию"Улучшение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по состоянию на 01.01.2023 в списке граждан, имеющих право на получение мер социальной поддержки по обеспечению жильем в соответствии с Федеральными законами "О ветеранах" и "О социальной защите инвалидов в Российской Федерации", нуждающихся в улучшении жилищных условий, вставших на учет до 1 января 2005 г., а также вставших на учет ветеранов и инвалидов Великой Отечественной войны, членов семей погибших (умерших) инвалидов и участников Великой Отечественной войны состоит 225 человек, в том числе 165 граждан - ветераны боевых действий; 60 граждан - инвалиды. 
По состоянию на 31.12.2023 в список получателей субсидии включено 26 льготополучателей, из них:                                                                                                                                                  - 15 льготополучателям перечислена субсидия; 
- 4 льготополучателям отказано в предоставлении субсидии по причине отсутствия нуждаемости в улучшении жилищных условий;                                                                                                                                                                               
- 7 льготополучателей отказались от получения субсидии в текущем году.    
Остаток средств в размере 308,92 тыс.руб. сложился по факту предоставленных субсидий.</t>
        </r>
        <r>
          <rPr>
            <sz val="16"/>
            <color rgb="FFFF0000"/>
            <rFont val="Times New Roman"/>
            <family val="1"/>
            <charset val="204"/>
          </rPr>
          <t xml:space="preserve">
</t>
        </r>
        <r>
          <rPr>
            <sz val="16"/>
            <rFont val="Times New Roman"/>
            <family val="1"/>
            <charset val="204"/>
          </rPr>
          <t>По состоянию на 31.12.2023 включены в список получателей 5 льготополучателей, из них:                                                                                                                                                       
- 2 льготополучателям  перечислена субсидия;                                                                                                                             
- 2 льготополучателей отказались от получения субсидии 2023 году;                                                                                            
 - 1 льготополучателю отказано в предоставлении субсидии.           
Остаток средств в размере 270,57 тыс.руб. сложился по факту предоставленных субсидий.
4. по мероприятию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  в 2023 году запланировано предоставление социальных выплат 4 молодым семьям. По состоянию на 31.12.2023 социальные выплаты предоставлены в полном объеме.
5. по мероприятию "Переселение граждан из жилых помещений, не отвечающих требованиям в связи с превышением предельно допустимой концентрации фенола и формальдегида" запланировано предоставление социальной выплаты 4 семьям, проживающих в жилых помещениях, не отвечающих требованиям в связи с превышением предельно допустимой концентрации фенола и формальдегида.  По состоянию на 31.12.2023 социальная выплата предоставлена  4 семьям, мероприятие исполнено в полном объеме. Остаток средств в размере 0,38 тыс.руб. сложился по факту предоставленных выплат.</t>
        </r>
        <r>
          <rPr>
            <sz val="16"/>
            <color rgb="FFFF0000"/>
            <rFont val="Times New Roman"/>
            <family val="1"/>
            <charset val="204"/>
          </rPr>
          <t xml:space="preserve">
ДАиГ:
Запланированы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Заключен контракт №1АН/2022 от 07.02.2022г. на услуги по авторскому надзору на сумму 299,8 тыс.руб. Заключен контракт №31АН/2022 от 01.09.2022г. на услуги по авторскому надзору на сумму 285,23 тыс.руб. Готовность объекта 82%. Подрядчиком нарушены сроки выполнения работ.
</t>
        </r>
        <r>
          <rPr>
            <sz val="16"/>
            <rFont val="Times New Roman"/>
            <family val="1"/>
            <charset val="204"/>
          </rPr>
          <t xml:space="preserve">
АГ:
В 2023 году  из средств окружного бюджета приобретены бумага и бумажные изделия.</t>
        </r>
        <r>
          <rPr>
            <sz val="16"/>
            <color rgb="FFFF0000"/>
            <rFont val="Times New Roman"/>
            <family val="1"/>
            <charset val="204"/>
          </rPr>
          <t xml:space="preserve">
</t>
        </r>
      </is>
    </oc>
    <nc r="I55" t="inlineStr">
      <is>
        <r>
          <rPr>
            <sz val="16"/>
            <rFont val="Times New Roman"/>
            <family val="1"/>
            <charset val="204"/>
          </rPr>
          <t>ДИиЗО: 
В рамках реализации программы предусмотрено:
1. по мероприятию "Обеспечение устойчивого сокращения непригодного для проживания жилищного фонда" предоставление выплат 12 семьям за изымаемое для муниципальных нужд недвижимое имущество и принятии в муниципальную собственность недвижимого имущества. По состоянию на 31.12.2023  произведена выплата собственникам за изымаемые жилые помещения (по 12 изданным постановлениям Администрации города) на сумму 57 614,80 тыс. рублей. Остаток средств в размере 0,19 тыс.руб. сложился по факту предоставленных выплат.
2. по мероприятию "Предоставление субсидий для реализации полномочий в области строительства и жилищных отношений":  
- выплата выкупной цены за изымаемые жилые помещения собственникам жилых помещений по состоянию на 31.12.2023 произведена на сумму 837 153,72 тыс. руб. по 173 изданным постановлениям Администрации города;
-  по переселению граждан из аварийного жилищного фонда, признанного таковым после 1 января 2017 года, на 31.12.2023 заключено 318 муниципальных контрактов на общую сумму 1 453 876,66 тыс. руб., из них 154 635,12 тыс. руб. приобретены на средства 2024 года. Оплата произведена по 289 контракту в размере 1 299 241,54 тыс. руб., по 29 контрактам оплата будет произведена в 2024 году. Остаток средств в размере 384,56 тыс. руб сложился по факту заключенных контрактов.
- по освобождению земельных участков заключены 39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По состоянию на 31.12.2023 снесено 39 домов на сумму 41 935,40 тыс. руб.
Остаток средств в размере 507,97 тыс. руб. сложился:
 - 166,86 тыс. руб -  в связи с экономией по результатам проведения закупочных процедур;
  - 341,11 тыс. руб.  - в связи с уточнением перечня домов, подлежащих выводу из эксплуатации с последующим демонтажем строительных конструкций, в связи с переселением из них граждан из-за отсутствия схемы из графической части проекта планировки территории с земельными участками, планируемыми для жилищного строительства и на которых выполнен снос зданий. 
 -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заключены 7 муниципальных контрактов  по 10 адресам на общую сумму 10 358,96 тыс. руб.. По состоянию на 31.12.2023 работы выполнены по 6 муниципальным контрактам по 9 адресам на сумму 8 586,53 тыс. руб., 
Остаток средств в размере 1 806,73 тыс. руб. сложился;
 - 1 417,47 тыс. руб. -  в связи с расторжением муниципального контракта № 303 от 07.11.2023   без исполнения в одностороннем порядке по причине невыполнения работ подрядчиком в установленные сроки;
 - 221,82 тыс. руб.  -  в связи с уменьшением  фактического объёма работ по 4 муниципальным контрактам;  
 - 167,44 тыс. руб. - в связи с экономией от проведения закупочных процедур. 
3.по мероприятию"Улучшение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по состоянию на 01.01.2023 в списке граждан, имеющих право на получение мер социальной поддержки по обеспечению жильем в соответствии с Федеральными законами "О ветеранах" и "О социальной защите инвалидов в Российской Федерации", нуждающихся в улучшении жилищных условий, вставших на учет до 1 января 2005 г., а также вставших на учет ветеранов и инвалидов Великой Отечественной войны, членов семей погибших (умерших) инвалидов и участников Великой Отечественной войны состоит 225 человек, в том числе 165 граждан - ветераны боевых действий; 60 граждан - инвалиды. 
По состоянию на 31.12.2023 в список получателей субсидии включено 26 льготополучателей, из них:                                                                                                                                                  - 15 льготополучателям перечислена субсидия; 
- 4 льготополучателям отказано в предоставлении субсидии по причине отсутствия нуждаемости в улучшении жилищных условий;                                                                                                                                                                               
- 7 льготополучателей отказались от получения субсидии в текущем году.    
Остаток средств в размере 308,92 тыс.руб. сложился по факту предоставленных субсидий.</t>
        </r>
        <r>
          <rPr>
            <sz val="16"/>
            <color rgb="FFFF0000"/>
            <rFont val="Times New Roman"/>
            <family val="1"/>
            <charset val="204"/>
          </rPr>
          <t xml:space="preserve">
</t>
        </r>
        <r>
          <rPr>
            <sz val="16"/>
            <rFont val="Times New Roman"/>
            <family val="1"/>
            <charset val="204"/>
          </rPr>
          <t>По состоянию на 31.12.2023 включены в список получателей 5 льготополучателей, из них:                                                                                                                                                       
- 2 льготополучателям  перечислена субсидия;                                                                                                                             
- 2 льготополучателей отказались от получения субсидии 2023 году;                                                                                            
 - 1 льготополучателю отказано в предоставлении субсидии.           
Остаток средств в размере 270,57 тыс.руб. сложился по факту предоставленных субсидий.
4. по мероприятию "Обеспечение жильем молодых семей государственной программы Российской Федерации "  в 2023 году запланировано предоставление социальных выплат 4 молодым семьям. По состоянию на 31.12.2023 социальные выплаты предоставлены в полном объеме.
5. по мероприятию "Переселение граждан из жилых помещений, не отвечающих требованиям в связи с превышением предельно допустимой концентрации фенола и формальдегида" запланировано предоставление социальной выплаты 4 семьям.  По состоянию на 31.12.2023 социальная выплата предоставлена  4 семьям, мероприятие исполнено в полном объеме. Остаток средств в размере 0,38 тыс.руб. сложился по факту предоставленных выплат.</t>
        </r>
        <r>
          <rPr>
            <sz val="16"/>
            <color rgb="FFFF0000"/>
            <rFont val="Times New Roman"/>
            <family val="1"/>
            <charset val="204"/>
          </rPr>
          <t xml:space="preserve">
ДАиГ:
Запланированы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Заключен контракт №1АН/2022 от 07.02.2022г. на услуги по авторскому надзору на сумму 299,8 тыс.руб. Заключен контракт №31АН/2022 от 01.09.2022г. на услуги по авторскому надзору на сумму 285,23 тыс.руб. Готовность объекта 82%. Подрядчиком нарушены сроки выполнения работ.
</t>
        </r>
        <r>
          <rPr>
            <sz val="16"/>
            <rFont val="Times New Roman"/>
            <family val="1"/>
            <charset val="204"/>
          </rPr>
          <t xml:space="preserve">
АГ:
В 2023 году  из средств окружного бюджета приобретены бумага и бумажные изделия.</t>
        </r>
        <r>
          <rPr>
            <sz val="16"/>
            <color rgb="FFFF0000"/>
            <rFont val="Times New Roman"/>
            <family val="1"/>
            <charset val="204"/>
          </rPr>
          <t xml:space="preserve">
</t>
        </r>
      </is>
    </nc>
  </rcc>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2" sId="1">
    <o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1.«Тепломагистраль №4 от 4 ТК - 42 до 4ТК - 42А, вдоль ул. Нефтяников. Участок от Н.О. №3 до 4ТК42Б», протяженность участка - 0,14132 км, на сумму 3 893,33 тыс.руб. 
2.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3.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4.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запланированы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Работы выполнены в полном объеме. Установлено 18 опор на 1 объекте.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прибора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oc>
    <n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«Тепломагистраль №4 от 4 ТК - 42 до 4ТК - 42А, вдоль ул. Нефтяников. Участок от Н.О. №3 до 4ТК42Б», протяженность участка - 0,14132 км, на сумму 3 893,33 тыс.руб.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запланированы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Работы выполнены в полном объеме. Установлено 18 опор на 1 объекте.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прибора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nc>
  </rcc>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3" sId="1">
    <o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1.«Тепломагистраль №4 от 4 ТК - 42 до 4ТК - 42А, вдоль ул. Нефтяников. Участок от Н.О. №3 до 4ТК42Б», протяженность участка - 0,14132 км, на сумму 3 893,33 тыс.руб. 
2.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3.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4.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запланированы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Работы выполнены в полном объеме. Установлено 18 опор на 1 объекте.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прибора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oc>
    <n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1.«Тепломагистраль №4 от 4 ТК - 42 до 4ТК - 42А, вдоль ул. Нефтяников. Участок от Н.О. №3 до 4ТК42Б», протяженность участка - 0,14132 км, на сумму 3 893,33 тыс.руб. 
2.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3.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4.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запланированы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Работы выполнены в полном объеме. Установлено 18 опор на 1 объекте.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прибора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Остаток средств в размере 0,1 тыс.руб. - экономия под факт выполненных работ.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Остаток средств в размере 55,06 тыс.руб. - экономия под факт выполненных работ.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Остаток средств в размере 0,05 тыс.руб. - экономия под факт выполненных работ.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Остаток средств в размере 0,01 тыс.руб. - экономия под факт выполненных работ.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Остаток средств в размере 1,03 тыс.руб. - экономия под факт выполненных работ.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nc>
  </rcc>
  <rcft rId="522" sheetId="1"/>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4" sId="1">
    <oc r="I43" t="inlineStr">
      <is>
        <r>
          <rPr>
            <sz val="16"/>
            <rFont val="Times New Roman"/>
            <family val="1"/>
            <charset val="204"/>
          </rPr>
          <t xml:space="preserve">ДО: В соответствии с письмом КУ ХМАО-Югры "Сургутский центр занятости населения" 1 образовательное учреждение, подведомственное департаменту образования, участвует в реализации мероприятий  "Содействие занятости молодежи".      
Между КУ ХМАО-Югры «Сургутский центр занятости населения» и подведомственным образовательным учреждением заключен договор, в соответствии с которым временно трудоустроено 2 человека.   </t>
        </r>
        <r>
          <rPr>
            <sz val="16"/>
            <color rgb="FFFF0000"/>
            <rFont val="Times New Roman"/>
            <family val="1"/>
            <charset val="204"/>
          </rPr>
          <t xml:space="preserve">
</t>
        </r>
        <r>
          <rPr>
            <sz val="16"/>
            <rFont val="Times New Roman"/>
            <family val="1"/>
            <charset val="204"/>
          </rPr>
          <t xml:space="preserve">- 1,77 тыс.руб.  - экономия, сложилась в связи с уменьшением объема компенсации по оплате труда (с учетом страховых взносов)  по причине уменьшения количества отработанных работником дней.
</t>
        </r>
        <r>
          <rPr>
            <sz val="16"/>
            <color rgb="FFFF0000"/>
            <rFont val="Times New Roman"/>
            <family val="1"/>
            <charset val="204"/>
          </rPr>
          <t xml:space="preserve">
</t>
        </r>
        <r>
          <rPr>
            <sz val="16"/>
            <rFont val="Times New Roman"/>
            <family val="1"/>
            <charset val="204"/>
          </rPr>
          <t>АГ: В рамках переданных полномочий осуществляется деятельность в сфере трудовых отношений и государственного управления охраной труда. Производится выплата заработной платы работникам органа местного самоуправления, перечисление начислений на выплаты по оплате труда. Оплата услуг по содержанию имущества, поставке основных средств и материальных запасов производится по факту поставки товаров, оказания услуг,  в соответствии с условиями заключенных договоров, муниципальных контрактов.  
     Остаток средств в объеме 39,08 тыс.рублей сложился в основном в связи с экономией по социальным пособиям и компенсациям персоналу в денежной форме.</t>
        </r>
        <r>
          <rPr>
            <sz val="16"/>
            <color rgb="FFFF0000"/>
            <rFont val="Times New Roman"/>
            <family val="1"/>
            <charset val="204"/>
          </rPr>
          <t xml:space="preserve">
</t>
        </r>
        <r>
          <rPr>
            <sz val="16"/>
            <rFont val="Times New Roman"/>
            <family val="1"/>
            <charset val="204"/>
          </rPr>
          <t>АГ (ДК): В соответствии с письмом КУ ХМАО-Югры "Сургутский центр занятости населения" в реализации мероприятий содействие занятости молодежи и содействие улучшению положения на рынке труда не занятых трудовой деятельностью и безработных граждан участвует 1 учреждение, курируемое департаментом культуры и молодежной политики Администрации города (МАУ ПРСМ "Наше время").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По состоянию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(трудоустроены 1757 чел.). 
       Остаток средств в сумме 0,10 тыс. руб. сложился по факту заключенных договоров на трудоустройство граждан по причине отсутствия кандидатов.</t>
        </r>
        <r>
          <rPr>
            <sz val="16"/>
            <color rgb="FFFF0000"/>
            <rFont val="Times New Roman"/>
            <family val="1"/>
            <charset val="204"/>
          </rPr>
          <t xml:space="preserve">
</t>
        </r>
      </is>
    </oc>
    <nc r="I43" t="inlineStr">
      <is>
        <r>
          <rPr>
            <sz val="16"/>
            <rFont val="Times New Roman"/>
            <family val="1"/>
            <charset val="204"/>
          </rPr>
          <t xml:space="preserve">ДО: В соответствии с письмом КУ ХМАО-Югры "Сургутский центр занятости населения" 1 образовательное учреждение, подведомственное департаменту образования, участвует в реализации мероприятий  "Содействие занятости молодежи".      
Между КУ ХМАО-Югры «Сургутский центр занятости населения» и подведомственным образовательным учреждением заключен договор, в соответствии с которым временно трудоустроено 2 человека.   </t>
        </r>
        <r>
          <rPr>
            <sz val="16"/>
            <color rgb="FFFF0000"/>
            <rFont val="Times New Roman"/>
            <family val="1"/>
            <charset val="204"/>
          </rPr>
          <t xml:space="preserve">
</t>
        </r>
        <r>
          <rPr>
            <sz val="16"/>
            <rFont val="Times New Roman"/>
            <family val="1"/>
            <charset val="204"/>
          </rPr>
          <t xml:space="preserve">- 1,77 тыс.руб.  - экономия, сложилась в связи с уменьшением объема компенсации по оплате труда (с учетом страховых взносов)  по причине уменьшения количества отработанных работником дней.
</t>
        </r>
        <r>
          <rPr>
            <sz val="16"/>
            <color rgb="FFFF0000"/>
            <rFont val="Times New Roman"/>
            <family val="1"/>
            <charset val="204"/>
          </rPr>
          <t xml:space="preserve">
</t>
        </r>
        <r>
          <rPr>
            <sz val="16"/>
            <rFont val="Times New Roman"/>
            <family val="1"/>
            <charset val="204"/>
          </rPr>
          <t>АГ: В рамках переданных полномочий осуществляется деятельность в сфере трудовых отношений и государственного управления охраной труда. Производится выплата заработной платы работникам органа местного самоуправления, перечисление начислений на выплаты по оплате труда. Оплата услуг по содержанию имущества, поставке основных средств и материальных запасов производится по факту поставки товаров, оказания услуг,  в соответствии с условиями заключенных договоров, муниципальных контрактов.  
     Остаток средств в объеме 39,08 тыс.рублей сложился в основном в связи с экономией по социальным пособиям и компенсациям персоналу в денежной форме.</t>
        </r>
        <r>
          <rPr>
            <sz val="16"/>
            <color rgb="FFFF0000"/>
            <rFont val="Times New Roman"/>
            <family val="1"/>
            <charset val="204"/>
          </rPr>
          <t xml:space="preserve">
</t>
        </r>
        <r>
          <rPr>
            <sz val="16"/>
            <rFont val="Times New Roman"/>
            <family val="1"/>
            <charset val="204"/>
          </rPr>
          <t>АГ (ДК): В соответствии с письмом КУ ХМАО-Югры "Сургутский центр занятости населения" в реализации мероприятий содействие занятости молодежи и содействие улучшению положения на рынке труда не занятых трудовой деятельностью и безработных граждан участвует 1 учреждение, курируемое департаментом культуры и молодежной политики Администрации города (МАУ ПРСМ "Наше время").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По состоянию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(трудоустроены 1757 чел.). 
       Остаток средств в сумме 0,10 тыс. руб. сложился по факту заключенных договоров на трудоустройство несовершеннолетних граждан.</t>
        </r>
        <r>
          <rPr>
            <sz val="16"/>
            <color rgb="FFFF0000"/>
            <rFont val="Times New Roman"/>
            <family val="1"/>
            <charset val="204"/>
          </rPr>
          <t xml:space="preserve">
</t>
        </r>
      </is>
    </nc>
  </rcc>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Titles" hidden="1" oldHidden="1">
    <formula>'на 01.11.2023'!$4:$7</formula>
    <oldFormula>'на 01.11.2023'!$4:$7</oldFormula>
  </rdn>
  <rdn rId="0" localSheetId="1" customView="1" name="Z_13BE7114_35DF_4699_8779_61985C68F6C3_.wvu.FilterData" hidden="1" oldHidden="1">
    <formula>'на 01.11.2023'!$A$6:$I$342</formula>
    <oldFormula>'на 01.11.2023'!$A$6:$I$342</oldFormula>
  </rdn>
  <rcv guid="{13BE7114-35DF-4699-8779-61985C68F6C3}" action="add"/>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7" sId="1">
    <o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1.«Тепломагистраль №4 от 4 ТК - 42 до 4ТК - 42А, вдоль ул. Нефтяников. Участок от Н.О. №3 до 4ТК42Б», протяженность участка - 0,14132 км, на сумму 3 893,33 тыс.руб. 
2.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3.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4.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запланированы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Работы выполнены в полном объеме. Установлено 18 опор на 1 объекте.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прибора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Остаток средств в размере 0,1 тыс.руб. - экономия под факт выполненных работ.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Остаток средств в размере 55,06 тыс.руб. - экономия под факт выполненных работ.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Остаток средств в размере 0,05 тыс.руб. - экономия под факт выполненных работ.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Остаток средств в размере 0,01 тыс.руб. - экономия под факт выполненных работ.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Остаток средств в размере 1,03 тыс.руб. - экономия под факт выполненных работ.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oc>
    <n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1.«Тепломагистраль №4 от 4 ТК - 42 до 4ТК - 42А, вдоль ул. Нефтяников. Участок от Н.О. №3 до 4ТК42Б», протяженность участка - 0,14132 км, на сумму 3 893,33 тыс.руб. 
2.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3.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4.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выполнены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Работы выполнены в полном объеме. Установлено 18 опор на 1 объекте.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прибора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Остаток средств в размере 0,1 тыс.руб. - экономия под факт выполненных работ.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Остаток средств в размере 55,06 тыс.руб. - экономия под факт выполненных работ.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Остаток средств в размере 0,05 тыс.руб. - экономия под факт выполненных работ.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Остаток средств в размере 0,01 тыс.руб. - экономия под факт выполненных работ.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Остаток средств в размере 1,03 тыс.руб. - экономия под факт выполненных работ.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 sId="1">
    <oc r="J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7 объектов:
1) тепломагистраль №4 от 4ТК-42 до 4ТК-42А, вдоль ул. Нефтяников. Участок от Н.О. №3 до 4ТК-42Б. Протяженность участка 136,6 м. Получено положительное заключение государственной экспертизы достоверности определения сметной стоимости. Заключен контракт с ООО «СтройАльянс». Ремонт завершен. Производится оформление документов, подтверждающих фактическое выполнение. Ориентировочно затраты составляют – 3 890,5 тыс. руб.;
2) магистральная улица 10 "В" на участке от улицы Маяковского до улицы 12 "В". Компенсатор на участке от 8ТК2 до 8ТК3. Протяженность участка 63,4 м. Получено положительное заключение государственной экспертизы достоверности определения сметной стоимости. Ранее заключенный контракт с ООО СК «ДаЮрСпецСтрой» по соглашению сторон расторгнут. 07.09.2023 договор заключен с ООО "Югра-Инэкс".  Ремонт завершен. Производится оформление документов, подтверждающих фактическое выполнение. Ориентировочно затраты составляют – 3 584,93 тыс. руб.;
3) тепломагистраль № 1 от 1ТК21-1ТК22-1ТК23 по ул. Губкина. Участок от т.А (НО_25) до Н.О.-22(Т1). Протяженность участка 86,4 м. Получено положительное заключение государственной экспертизы достоверности определения сметной стоимости. Заключен контракт с ООО СК «ДаЮрСпецСтрой».  Ремонт завершен. Производится оформление документов, подтверждающих фактическое выполнение. Ориентировочно затраты составляют – 2 395,40 тыс. руб.;
4) Водовод от 8 пром/узла до ВК-25 ул. 50 лет ВЛКСМ. Участок от ВК (Нефтеюганское шоссе) до ВК-25 (ул. Маяковского 42). Протяженность участка 258 м.  Капитальный ремонт объекта планировался в рамках мероприятия 3.1 «Предоставление субсидии на реализацию полномочий в сфере жилищно-коммунального комплекса" государственной программы «Жилищно-коммунальный комплекс и городская среда» в 2022 году. Ожидается принятие решения о финансировании объекта в 2023 году.
В виду риска неосвоения бюджетных ассигнований, в связи с отсутствием положительных заключений о достоверности сметной стоимости, в округ направлено письмо от 25.10.2023 № 01-02-15997/3 с предложением о перераспределении бюджетных ассигнований на иные мероприятия со следующих объектов:
1. Водовод от 8 пром/узла до ВК-25 ул. 50 лет ВЛКСМ. Участок от ВК по ул. Маяковского 42 до ВК по ул. Профсоюзов;
2. Водовод от 8 пром/узла до ВК-25 ул. 50 лет ВЛКСМ. Участок от ВК по ул. Профсоюзов до ВК по ул. Быстринская;
3. Водовод от 8 пром/узла до ВК-25 ул. 50 лет ВЛКСМ. Участок от ВК по ул. Быстринская до ВК по пр. Мира.
Расходы запланированы на 4 квартал 2023 года.
2.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3 900,81 тыс.руб., реализовано 1 837 кг сжиженного газа.
АГ: запланированы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декабрь 2023 года.
3.  В рамках подпрограммы "Повышение энергоэффективности в отраслях экономики"  предприятиями города запланированы работы:
1) по реконструкции уличных водопроводных сетей следующих объекта "Водопроводные сети по ул. Дзержинского 7/3 до ЦТП-36, 8 мкрн. 7, 7А". На отчетную дату проведена закупочная процедура, по результату конкурса с ИП Новиков Е.К. заключен договор  от 11.04.2023 № 2023/30 на выполнение ПИР и СМР на сумму 36 618,07 тыс.руб., протяженность трассы 0,557 км.  На отчетную дату выполнены ПИР, СМР. Проводится работа по заключению доп.соглашения в связи с увеличением стоимости работ. Оплата выполненных работ будет произведена после заключения доп.соглашения.
2) по техническому перевооружению магистральных тепловых сетей на основе современных технологий запланированы мероприятия по реконструкции сетей следующих объектов:
- "Сети тепловодоснабжения от ЦТП-49 до ж.д по ул. И.Киртбая, 21 в мкрн.5А" на сумму 23 569 тыс.руб. На отчетную дату поставка материалов и СМР выполнены в полном объеме, ведется работа по восстановлению благоустройства. Работы осуществляются собственными силами. 
- "Комплекс сетей тепловодоснабжения от ЦТП-72 в кв. 6" на сумму 21 444 тыс.руб. На отчетную дату заключен договор от 17.07.2023 № 223-923 с ООО "СК-Югра" на выполнение СМР на сумму 16 820 тыс.руб., поставка материалов, СМР выполнены в полном объеме, ведется работа по восстановлению благоустройства.
3) по оптимизации работы объектов электроснабжения выполнена реконструкция наружного освещения объекта "Территория водозаборов 9 и 9А промузлов". На отчетную дату заключен договор с ООО "Промкомплект-С" от 17.04.2023 №2023/38 на сумму 2 989,84 тыс.руб. Работы выполнены в полном объеме. Установлено 18 опор на 1 объекте.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Расходы запланированы в течение 2023 года.
Заключены договоры: 
1) № 64 от 09.03.2023 с ИП Бобылев В.В. на сумму 163,20 тыс. руб. на выполнение работ по установке индивидуальных приборов учета коммунальных ресурсов (ГХВС) в муниципальных жилых помещениях. Планируемое к установке количество индивидуальных приборов учета ГХВС – 48 шт.; Срок выполнения работ: с момента заключения договора с 09.03.2023. по 22.09.2023. 
По состоянию на 01.11.2023 установлено 31 индивидуальных прибора учета ХГВС на сумму 105,4 тыс.руб.
2) № 92 от 24.04.2023 с  ИП Бобылев В.В. на сумму 5,70 тыс. руб. на выполнение работ по замене индивидуальных приборов учета коммунальных ресурсов (ГХВС) в нежилых помещениях. Планируемое к замене количество индивидуальных приборов учета ГХВС – 3 шт.; Срок выполнения работ: с 24.04.2023. по 28.04.2023. Работы выполнены и оплачены.
3) № 136 от 30.05.2023 с  ИП Быков И.Н. на сумму 1,10 тыс. руб. на выполнение работ по поверке индивидуальных приборов учета коммунальных ресурсов (ГХВС) в нежилых помещениях.
Планируемое к поверке количество индивидуальных приборов учета ГХВС – 2 шт.; Срок выполнения работ: с 30.05.2023 по 20.06.2023. Работы выполнены и оплачены. 
4) № 197 от 19.07.2023 с  ИП Быков И.Н. на сумму 0,55 тыс. руб. на выполнение работ по поверке индивидуальных приборов учета коммунальных ресурсов (ГХВС) в нежилых помещениях.
Планируемое к поверке количество индивидуальных приборов учета ГХВС – 1 шт.; Срок выполнения работ: с 19.07.2023 по 08.08.2023. Работы выполнены и оплачены.
5) № 209 от 04.08.2023 с  ИП Быков И.Н. на сумму 3,00 тыс. руб. на выполнение работ по замене индивидуальных приборов учета коммунальных ресурсов (ГХВС) в нежилых помещениях.
Планируемое к замене количество индивидуальных приборов учета ГХВС – 2 шт.; Срок выполнения работ: с 04.08.2023 по 10.08.2023. Работы выполнены и оплачены.
6) № 225 от 18.08.2023 с  ИП Быков И.Н. на сумму 2,20 тыс. руб. на выполнение работ по поверке индивидуальных приборов учета коммунальных ресурсов (ГХВС) в нежилых помещениях.
Планируемое к поверке количество индивидуальных приборов учета ГХВС – 4 шт.; Срок выполнения работ: с 18.09.2023 по 26.09.2023. Работы выполнены и оплачены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245 585,89 тыс.руб. Срок выполнения работ: с момента подписания по  30.11.2023г.  Заключен контракт №24АН/2022 от 21.07.2022 с ООО «Спектр-Проект» на оказание услуг по проведению авторского надзора за строительством объекта на сумму 400,0 тыс.руб. Заключен контракт № 23/2022 от 05.07.2022 с ФБУ «Федеральный центр строительного контроля» на выполнение работ по проведению строительного контроля на сумму 5 459,37 тыс.руб. Строительная готовность объекта -  85% . В настоящее время ведутся работы по прокладке трубопровода методом ГНБ, проложено 5400 м из 6000 м.  Выполняется устройство переходов (дюкеров) через водные преграды, работы по устройству дюкерного перехода, обвязка камер, колодцев.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353 101,86 тыс.руб. Срок выполнения работ - 14.11.2023 года. Заключен муниципальный контракт №43АН/2022 от 26.09.2022 с ООО «Геонсервиспроект» на оказание услуг по проведению авторского надзора за строительством объекта на сумму 119,04 тыс.руб. Заключен контракт № 33/2022 от 12.09.2022 с ФБУ «Федеральный центр строительного контроля» на выполнение работ по проведению строительного контроля на сумму 7 347,61 тыс.руб.   Строительная готовность объекта - 95%. Завершены работы по монтажу оборудования. Выполнено бетонирование плиты перекрытия ж/б емкости. Ведутся работы к отсыпке территории песком под благоустройство.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Срок выполнения работ: 01.10.2022-30.11.2023. Заключен контракт № 42/2022 от 23.09.2022 с ФБУ «Федеральный центр строительного контроля» на выполнение работ по проведению строительного контроля на сумму 4244,73 тыс.руб.  Готовность объекта - 100%. Экономия в размере 11 870 тыс.руб. предложена к перераспределению.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409828,0 тыс.руб. Срок выполнения ПИР - 28.02.2023, СМР- 30.11.2023. Заключен договор №14/05/23Д от 15.05.2023 на проведение госэкспертизы. Проектно-сметная документация разработана. Получено положительное заключение государственной экспертизы. Начаты  строительно-монтажные работы.
5. "Внутриквартальные сети электроснабжения «Научно-технологического центра в городе Сургуте».  Заключен муниципальный контракт на выполнение проектных и строительных работ с ООО "С.И.Т.И." №28/2022 от 24.08.2022, цена контракта 497626,7 тыс.руб. Срок выполнения ПИР - 28.02.2023, СМР- 30.11.2023.  Ввиду нарушения Подрядчиком сроков выполнения работ, установленных контрактом, государственная экспертиза не получена. Расторгнут МК №28/2022 от 24.08.2022г. С ООО "С.И.Т.И" в одностороннем порядке. Проект разрабатывается МКУ "УКС". Ориентировочный срок получения государственной экспертизы проектной документации 29.12.2023. Средства в размере 262 593,47 тыс.руб. предложены к перераспределению на 2024 год.
6. "Сети газоснабжения «Научно-технологического центра в городе Сургуте». Заключен контракт № 37/2022 от 19.09.2022 с ООО «ТПП «Контур» на проектирование и строительство. Цена контракта 524 598,47012 тыс.руб. Срок выполнения ПИР - 28.02.2023 года, СМР-30.11.2023г. Проектная документация направлена на входной контроль в Управление гос.экспертизы. Плановый срок получения заключения - 02.12.23. Средства в размере 279 338,78 тыс.руб. предложены к перераспределению на 2024 год.
7."Сети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175081,694 тыс.руб. Срок выполнения ПИР - 28.02.2023, СМР- 30.11.2023. Получено положительное заключение государственной экспертизы № 86-1-1-2-026578-2023 от 19.05.2023. Готовность объекта - 20%. Ведутся сварочные работы, прокладка трубы методом ГНБ 800 м из 3368 м (проектных).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499 750,00 тыс.руб. Срок выполнения работ ПИР-29.09.2022-28.02.2023, СМР-01.03.2023-30.11.2023гг.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Средства в размере 73 163,6 тыс.руб. предложены к перераспределению на 2024 год.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Плановый срок исполнения - 4 квартал 2023 г. Работы выполнены и оплачены в размере 1 842,683 тыс.руб.
Экономия в размере 3,6 тыс.руб. сложилась по результатам электронного магазина "Портал поставщиков"; 1,26 тыс.руб. - в связи с уточнением НМЦК; 0,66 тыс.руб. - по фактическому исполнению муниципального контракта.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
Экономия составила 90,8 тыс. руб., в т.ч. 86,9 тыс.руб. - по результатам проведения закупки, 3,9 тыс.руб.- по результатам формирования НМЦК.</t>
      </is>
    </oc>
    <nc r="J63" t="inlineStr">
      <is>
        <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7 объектов:
1) тепломагистраль №4 от 4ТК-42 до 4ТК-42А, вдоль ул. Нефтяников. Участок от Н.О. №3 до 4ТК-42Б. Протяженность участка 136,6 м. Получено положительное заключение государственной экспертизы достоверности определения сметной стоимости. Заключен контракт с ООО «СтройАльянс». Ремонт завершен. Производится оформление документов, подтверждающих фактическое выполнение. Ориентировочно затраты составляют – 3 890,5 тыс. руб.;
2) магистральная улица 10 "В" на участке от улицы Маяковского до улицы 12 "В". Компенсатор на участке от 8ТК2 до 8ТК3. Протяженность участка 63,4 м. Получено положительное заключение государственной экспертизы достоверности определения сметной стоимости. Ранее заключенный контракт с ООО СК «ДаЮрСпецСтрой» по соглашению сторон расторгнут. 07.09.2023 договор заключен с ООО "Югра-Инэкс".  Ремонт завершен. Производится оформление документов, подтверждающих фактическое выполнение. Ориентировочно затраты составляют – 3 584,93 тыс. руб.;
3) тепломагистраль № 1 от 1ТК21-1ТК22-1ТК23 по ул. Губкина. Участок от т.А (НО_25) до Н.О.-22(Т1). Протяженность участка 86,4 м. Получено положительное заключение государственной экспертизы достоверности определения сметной стоимости. Заключен контракт с ООО СК «ДаЮрСпецСтрой».  Ремонт завершен. Производится оформление документов, подтверждающих фактическое выполнение. Ориентировочно затраты составляют – 2 395,40 тыс. руб.;
4) Водовод от 8 пром/узла до ВК-25 ул. 50 лет ВЛКСМ. Участок от ВК (Нефтеюганское шоссе) до ВК-25 (ул. Маяковского 42). Протяженность участка 258 м.  Капитальный ремонт объекта планировался в рамках мероприятия 3.1 «Предоставление субсидии на реализацию полномочий в сфере жилищно-коммунального комплекса" государственной программы «Жилищно-коммунальный комплекс и городская среда» в 2022 году. Ожидается принятие решения о финансировании объекта в 2023 году.
В виду риска неосвоения бюджетных ассигнований, в связи с отсутствием положительных заключений о достоверности сметной стоимости, в округ направлено письмо от 25.10.2023 № 01-02-15997/3 с предложением о перераспределении бюджетных ассигнований на иные мероприятия со следующих объектов:
1. Водовод от 8 пром/узла до ВК-25 ул. 50 лет ВЛКСМ. Участок от ВК по ул. Маяковского 42 до ВК по ул. Профсоюзов;
2. Водовод от 8 пром/узла до ВК-25 ул. 50 лет ВЛКСМ. Участок от ВК по ул. Профсоюзов до ВК по ул. Быстринская;
3. Водовод от 8 пром/узла до ВК-25 ул. 50 лет ВЛКСМ. Участок от ВК по ул. Быстринская до ВК по пр. Мира.
Расходы запланированы на 4 квартал 2023 года.
2.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3 900,81 тыс.руб., реализовано 1 837 кг сжиженного газа.
</t>
        </r>
        <r>
          <rPr>
            <sz val="16"/>
            <rFont val="Times New Roman"/>
            <family val="1"/>
            <charset val="204"/>
          </rPr>
          <t>АГ: произведены расходы на оплату труда для осуществления переданного государственного полномочия в сумме 2,6 тыс.руб.</t>
        </r>
        <r>
          <rPr>
            <sz val="16"/>
            <color rgb="FFFF0000"/>
            <rFont val="Times New Roman"/>
            <family val="1"/>
            <charset val="204"/>
          </rPr>
          <t xml:space="preserve">
3.  В рамках подпрограммы "Повышение энергоэффективности в отраслях экономики"  предприятиями города запланированы работы:
1) по реконструкции уличных водопроводных сетей следующих объекта "Водопроводные сети по ул. Дзержинского 7/3 до ЦТП-36, 8 мкрн. 7, 7А". На отчетную дату проведена закупочная процедура, по результату конкурса с ИП Новиков Е.К. заключен договор  от 11.04.2023 № 2023/30 на выполнение ПИР и СМР на сумму 36 618,07 тыс.руб., протяженность трассы 0,557 км.  На отчетную дату выполнены ПИР, СМР. Проводится работа по заключению доп.соглашения в связи с увеличением стоимости работ. Оплата выполненных работ будет произведена после заключения доп.соглашения.
2) по техническому перевооружению магистральных тепловых сетей на основе современных технологий запланированы мероприятия по реконструкции сетей следующих объектов:
- "Сети тепловодоснабжения от ЦТП-49 до ж.д по ул. И.Киртбая, 21 в мкрн.5А" на сумму 23 569 тыс.руб. На отчетную дату поставка материалов и СМР выполнены в полном объеме, ведется работа по восстановлению благоустройства. Работы осуществляются собственными силами. 
- "Комплекс сетей тепловодоснабжения от ЦТП-72 в кв. 6" на сумму 21 444 тыс.руб. На отчетную дату заключен договор от 17.07.2023 № 223-923 с ООО "СК-Югра" на выполнение СМР на сумму 16 820 тыс.руб., поставка материалов, СМР выполнены в полном объеме, ведется работа по восстановлению благоустройства.
3) по оптимизации работы объектов электроснабжения выполнена реконструкция наружного освещения объекта "Территория водозаборов 9 и 9А промузлов". На отчетную дату заключен договор с ООО "Промкомплект-С" от 17.04.2023 №2023/38 на сумму 2 989,84 тыс.руб. Работы выполнены в полном объеме. Установлено 18 опор на 1 объекте.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Расходы запланированы в течение 2023 года.
Заключены договоры: 
1) № 64 от 09.03.2023 с ИП Бобылев В.В. на сумму 163,20 тыс. руб. на выполнение работ по установке индивидуальных приборов учета коммунальных ресурсов (ГХВС) в муниципальных жилых помещениях. Планируемое к установке количество индивидуальных приборов учета ГХВС – 48 шт.; Срок выполнения работ: с момента заключения договора с 09.03.2023. по 22.09.2023. 
По состоянию на 01.11.2023 установлено 31 индивидуальных прибора учета ХГВС на сумму 105,4 тыс.руб.
2) № 92 от 24.04.2023 с  ИП Бобылев В.В. на сумму 5,70 тыс. руб. на выполнение работ по замене индивидуальных приборов учета коммунальных ресурсов (ГХВС) в нежилых помещениях. Планируемое к замене количество индивидуальных приборов учета ГХВС – 3 шт.; Срок выполнения работ: с 24.04.2023. по 28.04.2023. Работы выполнены и оплачены.
3) № 136 от 30.05.2023 с  ИП Быков И.Н. на сумму 1,10 тыс. руб. на выполнение работ по поверке индивидуальных приборов учета коммунальных ресурсов (ГХВС) в нежилых помещениях.
Планируемое к поверке количество индивидуальных приборов учета ГХВС – 2 шт.; Срок выполнения работ: с 30.05.2023 по 20.06.2023. Работы выполнены и оплачены. 
4) № 197 от 19.07.2023 с  ИП Быков И.Н. на сумму 0,55 тыс. руб. на выполнение работ по поверке индивидуальных приборов учета коммунальных ресурсов (ГХВС) в нежилых помещениях.
Планируемое к поверке количество индивидуальных приборов учета ГХВС – 1 шт.; Срок выполнения работ: с 19.07.2023 по 08.08.2023. Работы выполнены и оплачены.
5) № 209 от 04.08.2023 с  ИП Быков И.Н. на сумму 3,00 тыс. руб. на выполнение работ по замене индивидуальных приборов учета коммунальных ресурсов (ГХВС) в нежилых помещениях.
Планируемое к замене количество индивидуальных приборов учета ГХВС – 2 шт.; Срок выполнения работ: с 04.08.2023 по 10.08.2023. Работы выполнены и оплачены.
6) № 225 от 18.08.2023 с  ИП Быков И.Н. на сумму 2,20 тыс. руб. на выполнение работ по поверке индивидуальных приборов учета коммунальных ресурсов (ГХВС) в нежилых помещениях.
Планируемое к поверке количество индивидуальных приборов учета ГХВС – 4 шт.; Срок выполнения работ: с 18.09.2023 по 26.09.2023. Работы выполнены и оплачены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245 585,89 тыс.руб. Срок выполнения работ: с момента подписания по  30.11.2023г.  Заключен контракт №24АН/2022 от 21.07.2022 с ООО «Спектр-Проект» на оказание услуг по проведению авторского надзора за строительством объекта на сумму 400,0 тыс.руб. Заключен контракт № 23/2022 от 05.07.2022 с ФБУ «Федеральный центр строительного контроля» на выполнение работ по проведению строительного контроля на сумму 5 459,37 тыс.руб. Строительная готовность объекта -  85% . В настоящее время ведутся работы по прокладке трубопровода методом ГНБ, проложено 5400 м из 6000 м.  Выполняется устройство переходов (дюкеров) через водные преграды, работы по устройству дюкерного перехода, обвязка камер, колодцев.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353 101,86 тыс.руб. Срок выполнения работ - 14.11.2023 года. Заключен муниципальный контракт №43АН/2022 от 26.09.2022 с ООО «Геонсервиспроект» на оказание услуг по проведению авторского надзора за строительством объекта на сумму 119,04 тыс.руб. Заключен контракт № 33/2022 от 12.09.2022 с ФБУ «Федеральный центр строительного контроля» на выполнение работ по проведению строительного контроля на сумму 7 347,61 тыс.руб.   Строительная готовность объекта - 95%. Завершены работы по монтажу оборудования. Выполнено бетонирование плиты перекрытия ж/б емкости. Ведутся работы к отсыпке территории песком под благоустройство.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Срок выполнения работ: 01.10.2022-30.11.2023. Заключен контракт № 42/2022 от 23.09.2022 с ФБУ «Федеральный центр строительного контроля» на выполнение работ по проведению строительного контроля на сумму 4244,73 тыс.руб.  Готовность объекта - 100%. Экономия в размере 11 870 тыс.руб. предложена к перераспределению.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409828,0 тыс.руб. Срок выполнения ПИР - 28.02.2023, СМР- 30.11.2023. Заключен договор №14/05/23Д от 15.05.2023 на проведение госэкспертизы. Проектно-сметная документация разработана. Получено положительное заключение государственной экспертизы. Начаты  строительно-монтажные работы.
5. "Внутриквартальные сети электроснабжения «Научно-технологического центра в городе Сургуте».  Заключен муниципальный контракт на выполнение проектных и строительных работ с ООО "С.И.Т.И." №28/2022 от 24.08.2022, цена контракта 497626,7 тыс.руб. Срок выполнения ПИР - 28.02.2023, СМР- 30.11.2023.  Ввиду нарушения Подрядчиком сроков выполнения работ, установленных контрактом, государственная экспертиза не получена. Расторгнут МК №28/2022 от 24.08.2022г. С ООО "С.И.Т.И" в одностороннем порядке. Проект разрабатывается МКУ "УКС". Ориентировочный срок получения государственной экспертизы проектной документации 29.12.2023. Средства в размере 262 593,47 тыс.руб. предложены к перераспределению на 2024 год.
6. "Сети газоснабжения «Научно-технологического центра в городе Сургуте». Заключен контракт № 37/2022 от 19.09.2022 с ООО «ТПП «Контур» на проектирование и строительство. Цена контракта 524 598,47012 тыс.руб. Срок выполнения ПИР - 28.02.2023 года, СМР-30.11.2023г. Проектная документация направлена на входной контроль в Управление гос.экспертизы. Плановый срок получения заключения - 02.12.23. Средства в размере 279 338,78 тыс.руб. предложены к перераспределению на 2024 год.
7."Сети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175081,694 тыс.руб. Срок выполнения ПИР - 28.02.2023, СМР- 30.11.2023. Получено положительное заключение государственной экспертизы № 86-1-1-2-026578-2023 от 19.05.2023. Готовность объекта - 20%. Ведутся сварочные работы, прокладка трубы методом ГНБ 800 м из 3368 м (проектных).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499 750,00 тыс.руб. Срок выполнения работ ПИР-29.09.2022-28.02.2023, СМР-01.03.2023-30.11.2023гг.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Средства в размере 73 163,6 тыс.руб. предложены к перераспределению на 2024 год.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Плановый срок исполнения - 4 квартал 2023 г. Работы выполнены и оплачены в размере 1 842,683 тыс.руб.
Экономия в размере 3,6 тыс.руб. сложилась по результатам электронного магазина "Портал поставщиков"; 1,26 тыс.руб. - в связи с уточнением НМЦК; 0,66 тыс.руб. - по фактическому исполнению муниципального контракта.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
Экономия составила 90,8 тыс. руб., в т.ч. 86,9 тыс.руб. - по результатам проведения закупки, 3,9 тыс.руб.- по результатам формирования НМЦК.</t>
        </r>
      </is>
    </nc>
  </rc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8" sId="1">
    <o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1.«Тепломагистраль №4 от 4 ТК - 42 до 4ТК - 42А, вдоль ул. Нефтяников. Участок от Н.О. №3 до 4ТК42Б», протяженность участка - 0,14132 км, на сумму 3 893,33 тыс.руб. 
2.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3.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4.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выполнены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Работы выполнены в полном объеме. Установлено 18 опор на 1 объекте.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прибора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Остаток средств в размере 0,1 тыс.руб. - экономия под факт выполненных работ.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Остаток средств в размере 55,06 тыс.руб. - экономия под факт выполненных работ.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Остаток средств в размере 0,05 тыс.руб. - экономия под факт выполненных работ.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Остаток средств в размере 0,01 тыс.руб. - экономия под факт выполненных работ.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Остаток средств в размере 1,03 тыс.руб. - экономия под факт выполненных работ.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oc>
    <n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«Тепломагистраль №4 от 4 ТК - 42 до 4ТК - 42А, вдоль ул. Нефтяников. Участок от Н.О. №3 до 4ТК42Б», протяженность участка - 0,14132 км, на сумму 3 893,33 тыс.руб.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выполнены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Работы выполнены в полном объеме. Установлено 18 опор на 1 объекте.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прибора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Остаток средств в размере 0,1 тыс.руб. - экономия под факт выполненных работ.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Остаток средств в размере 55,06 тыс.руб. - экономия под факт выполненных работ.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Остаток средств в размере 0,05 тыс.руб. - экономия под факт выполненных работ.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Остаток средств в размере 0,01 тыс.руб. - экономия под факт выполненных работ.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Остаток средств в размере 1,03 тыс.руб. - экономия под факт выполненных работ.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nc>
  </rcc>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9" sId="1">
    <o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«Тепломагистраль №4 от 4 ТК - 42 до 4ТК - 42А, вдоль ул. Нефтяников. Участок от Н.О. №3 до 4ТК42Б», протяженность участка - 0,14132 км, на сумму 3 893,33 тыс.руб.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выполнены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Работы выполнены в полном объеме. Установлено 18 опор на 1 объекте.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прибора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Остаток средств в размере 0,1 тыс.руб. - экономия под факт выполненных работ.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Остаток средств в размере 55,06 тыс.руб. - экономия под факт выполненных работ.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Остаток средств в размере 0,05 тыс.руб. - экономия под факт выполненных работ.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Остаток средств в размере 0,01 тыс.руб. - экономия под факт выполненных работ.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Остаток средств в размере 1,03 тыс.руб. - экономия под факт выполненных работ.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oc>
    <n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«Тепломагистраль №4 от 4 ТК - 42 до 4ТК - 42А, вдоль ул. Нефтяников. Участок от Н.О. №3 до 4ТК42Б», протяженность участка - 0,14132 км, на сумму 3 893,33 тыс.руб.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выполнены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прибора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Остаток средств в размере 0,1 тыс.руб. - экономия под факт выполненных работ.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Остаток средств в размере 55,06 тыс.руб. - экономия под факт выполненных работ.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Остаток средств в размере 0,05 тыс.руб. - экономия под факт выполненных работ.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Остаток средств в размере 0,01 тыс.руб. - экономия под факт выполненных работ.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Остаток средств в размере 1,03 тыс.руб. - экономия под факт выполненных работ.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nc>
  </rcc>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0" sId="1">
    <oc r="I78" t="inlineStr">
      <is>
        <t xml:space="preserve">АГ: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от 12.01.2023 № МСПI4 2023 - 11, № МСПI5 2023-11. 
      Субсидия предоставлена на поддержку малого и среднего предпринимательства в целях реализации национального проекта ''Малое и среднее предпринимательство и поддержка индивидуальной предпринимательской инициативы''. 
      В рамках регионального проекта "Акселерация субъектов малого и среднего предпринимательства" осуществлялась финансовая поддержка субъектов малого и среднего предпринимательства, осуществляющих социально значимые (приоритетные) виды деятельности в виде возмещения части затрат.
       В рамках регионального проекта "Создание условий для легкого старта и комфортного ведения бизнеса" осуществлялась финансовая поддержка субъектов малого и среднего предпринимательства, впервые зарегистрированным и действующим менее 1 года, осуществляющих социально значимые (приоритетные) виды деятельности, в виде возмещения части затрат. 
       По состоянию на отчетную дату субсидии субъектам малого и среднего предпринимательства предоставлены 98 получателям. </t>
      </is>
    </oc>
    <nc r="I78" t="inlineStr">
      <is>
        <t xml:space="preserve">АГ: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от 12.01.2023 № МСПI4 2023 - 11, № МСПI5 2023-11. 
       Предоставлены субсидии на поддержку малого и среднего предпринимательства в целях реализации национального проекта ''Малое и среднее предпринимательство и поддержка индивидуальной предпринимательской инициативы''. 
      В рамках регионального проекта "Акселерация субъектов малого и среднего предпринимательства" осуществлялась финансовая поддержка субъектов малого и среднего предпринимательства, осуществляющих социально значимые (приоритетные) виды деятельности в виде возмещения части затрат.
       В рамках регионального проекта "Создание условий для легкого старта и комфортного ведения бизнеса" осуществлялась финансовая поддержка субъектов малого и среднего предпринимательства, впервые зарегистрированным и действующим менее 1 года, осуществляющих социально значимые (приоритетные) виды деятельности, в виде возмещения части затрат. 
       По состоянию на отчетную дату субсидии субъектам малого и среднего предпринимательства предоставлены 98 получателям. </t>
      </is>
    </nc>
  </rcc>
  <rcv guid="{BEA0FDBA-BB07-4C19-8BBD-5E57EE395C09}" action="delete"/>
  <rdn rId="0" localSheetId="1" customView="1" name="Z_BEA0FDBA_BB07_4C19_8BBD_5E57EE395C09_.wvu.PrintArea" hidden="1" oldHidden="1">
    <formula>'на 01.11.2023'!$A$1:$I$141</formula>
    <oldFormula>'на 01.11.2023'!$A$1:$I$141</oldFormula>
  </rdn>
  <rdn rId="0" localSheetId="1" customView="1" name="Z_BEA0FDBA_BB07_4C19_8BBD_5E57EE395C09_.wvu.PrintTitles" hidden="1" oldHidden="1">
    <formula>'на 01.11.2023'!$4:$7</formula>
    <oldFormula>'на 01.11.2023'!$4:$7</oldFormula>
  </rdn>
  <rdn rId="0" localSheetId="1" customView="1" name="Z_BEA0FDBA_BB07_4C19_8BBD_5E57EE395C09_.wvu.Rows" hidden="1" oldHidden="1">
    <formula>'на 01.11.2023'!$6:$6</formula>
    <oldFormula>'на 01.11.2023'!$6:$6</oldFormula>
  </rdn>
  <rdn rId="0" localSheetId="1" customView="1" name="Z_BEA0FDBA_BB07_4C19_8BBD_5E57EE395C09_.wvu.FilterData" hidden="1" oldHidden="1">
    <formula>'на 01.11.2023'!$A$6:$I$342</formula>
    <oldFormula>'на 01.11.2023'!$A$6:$I$342</oldFormula>
  </rdn>
  <rcv guid="{BEA0FDBA-BB07-4C19-8BBD-5E57EE395C09}" action="add"/>
</revisions>
</file>

<file path=xl/revisions/revisionLog1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5" sId="1">
    <oc r="I128" t="inlineStr">
      <is>
        <r>
          <rPr>
            <b/>
            <sz val="14"/>
            <rFont val="Times New Roman"/>
            <family val="1"/>
            <charset val="204"/>
          </rPr>
          <t xml:space="preserve">АГ (ДК), ДГХ, ДАиГ:
</t>
        </r>
        <r>
          <rPr>
            <sz val="14"/>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4"/>
            <color rgb="FFFF0000"/>
            <rFont val="Times New Roman"/>
            <family val="1"/>
            <charset val="204"/>
          </rPr>
          <t xml:space="preserve"> </t>
        </r>
        <r>
          <rPr>
            <sz val="14"/>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4"/>
            <color rgb="FFFF0000"/>
            <rFont val="Times New Roman"/>
            <family val="1"/>
            <charset val="204"/>
          </rPr>
          <t xml:space="preserve">
</t>
        </r>
        <r>
          <rPr>
            <sz val="14"/>
            <rFont val="Times New Roman"/>
            <family val="1"/>
            <charset val="204"/>
          </rPr>
          <t xml:space="preserve">1.2. Инициативный проект"Создание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4"/>
            <color rgb="FFFF0000"/>
            <rFont val="Times New Roman"/>
            <family val="1"/>
            <charset val="204"/>
          </rPr>
          <t xml:space="preserve">
</t>
        </r>
        <r>
          <rPr>
            <sz val="14"/>
            <rFont val="Times New Roman"/>
            <family val="1"/>
            <charset val="204"/>
          </rPr>
          <t xml:space="preserve">На 01.01.2024:
- заключены договоры на приобретение дипломов, свидетельств, рамок, подарочных сертификатов, услуг по организации конкурса-квеста по этнокультурным арт-объектам; </t>
        </r>
        <r>
          <rPr>
            <sz val="14"/>
            <color rgb="FFFF0000"/>
            <rFont val="Times New Roman"/>
            <family val="1"/>
            <charset val="204"/>
          </rPr>
          <t xml:space="preserve">
</t>
        </r>
        <r>
          <rPr>
            <sz val="14"/>
            <rFont val="Times New Roman"/>
            <family val="1"/>
            <charset val="204"/>
          </rPr>
          <t>- заключен муниципальный контракт на изготовление этнокультурных арт-объектов (6 объектов).Установлено 5 этнокультурных арт-объектов - "Лис", "Ворон", "Шишка", "Северный олень и олененок",  "Облас, хант и щука". Арт-объект "Маска ханты" не изготовлен исполнителем. Остаток средств в размере  1 185,37 тыс.руб. (средства округа - 283,49 тыс.руб., средства местного бюджета - 901,88 тыс.руб.) - экономия по итогам проведения закупочных процедур. МК расторгнут по соглашению сторон под факт выполненных работ.</t>
        </r>
        <r>
          <rPr>
            <sz val="14"/>
            <color rgb="FFFF0000"/>
            <rFont val="Times New Roman"/>
            <family val="1"/>
            <charset val="204"/>
          </rPr>
          <t xml:space="preserve">
</t>
        </r>
        <r>
          <rPr>
            <sz val="14"/>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Заключены договоры на приобретение мягкой мебели, игровой приставки, звукового оборудования, проекционного оборудования, компьютеров, услуги по изготовлению сборке и установке мебели (МБУ "Вариант").</t>
        </r>
        <r>
          <rPr>
            <sz val="14"/>
            <color rgb="FFFF0000"/>
            <rFont val="Times New Roman"/>
            <family val="1"/>
            <charset val="204"/>
          </rPr>
          <t xml:space="preserve">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 Остаток средств в размере 59,37 тыс.руб. будет предложен к перераспредлению;
</t>
        </r>
        <r>
          <rPr>
            <sz val="14"/>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4"/>
            <color rgb="FFFF0000"/>
            <rFont val="Times New Roman"/>
            <family val="1"/>
            <charset val="204"/>
          </rPr>
          <t xml:space="preserve">
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Срок выполнения по 30.11.2023.
</t>
        </r>
        <r>
          <rPr>
            <sz val="14"/>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4"/>
            <color rgb="FFFF0000"/>
            <rFont val="Times New Roman"/>
            <family val="1"/>
            <charset val="204"/>
          </rPr>
          <t xml:space="preserve">
</t>
        </r>
      </is>
    </oc>
    <nc r="I128" t="inlineStr">
      <is>
        <r>
          <rPr>
            <b/>
            <sz val="14"/>
            <rFont val="Times New Roman"/>
            <family val="1"/>
            <charset val="204"/>
          </rPr>
          <t xml:space="preserve">АГ (ДК), ДГХ, ДАиГ:
</t>
        </r>
        <r>
          <rPr>
            <sz val="14"/>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4"/>
            <color rgb="FFFF0000"/>
            <rFont val="Times New Roman"/>
            <family val="1"/>
            <charset val="204"/>
          </rPr>
          <t xml:space="preserve"> </t>
        </r>
        <r>
          <rPr>
            <sz val="14"/>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4"/>
            <color rgb="FFFF0000"/>
            <rFont val="Times New Roman"/>
            <family val="1"/>
            <charset val="204"/>
          </rPr>
          <t xml:space="preserve">
</t>
        </r>
        <r>
          <rPr>
            <sz val="14"/>
            <rFont val="Times New Roman"/>
            <family val="1"/>
            <charset val="204"/>
          </rPr>
          <t xml:space="preserve">1.2. Инициативный проект"Создание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4"/>
            <color rgb="FFFF0000"/>
            <rFont val="Times New Roman"/>
            <family val="1"/>
            <charset val="204"/>
          </rPr>
          <t xml:space="preserve">
</t>
        </r>
        <r>
          <rPr>
            <sz val="14"/>
            <rFont val="Times New Roman"/>
            <family val="1"/>
            <charset val="204"/>
          </rPr>
          <t xml:space="preserve">На 01.01.2024:
- заключены договоры на приобретение дипломов, свидетельств, рамок, подарочных сертификатов, услуг по организации конкурса-квеста по этнокультурным арт-объектам; </t>
        </r>
        <r>
          <rPr>
            <sz val="14"/>
            <color rgb="FFFF0000"/>
            <rFont val="Times New Roman"/>
            <family val="1"/>
            <charset val="204"/>
          </rPr>
          <t xml:space="preserve">
</t>
        </r>
        <r>
          <rPr>
            <sz val="14"/>
            <rFont val="Times New Roman"/>
            <family val="1"/>
            <charset val="204"/>
          </rPr>
          <t>- заключен муниципальный контракт на изготовление этнокультурных арт-объектов (6 объектов).Установлено 5 этнокультурных арт-объектов - "Лис", "Ворон", "Шишка", "Северный олень и олененок",  "Облас, хант и щука". Арт-объект "Маска ханты" не изготовлен исполнителем. Остаток средств в размере  1 063,87 тыс.руб. (средства округа - 283,49 тыс.руб., средства местного бюджета - 780,38 тыс.руб.) - экономия по итогам проведения закупочных процедур. Остаток средств в размере 121,5 тыс.руб.(средства местного бюджета)  - экономия под факт выполненных работ.</t>
        </r>
        <r>
          <rPr>
            <sz val="14"/>
            <color rgb="FFFF0000"/>
            <rFont val="Times New Roman"/>
            <family val="1"/>
            <charset val="204"/>
          </rPr>
          <t xml:space="preserve">
</t>
        </r>
        <r>
          <rPr>
            <sz val="14"/>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Заключены договоры на приобретение мягкой мебели, игровой приставки, звукового оборудования, проекционного оборудования, компьютеров, услуги по изготовлению сборке и установке мебели (МБУ "Вариант").</t>
        </r>
        <r>
          <rPr>
            <sz val="14"/>
            <color rgb="FFFF0000"/>
            <rFont val="Times New Roman"/>
            <family val="1"/>
            <charset val="204"/>
          </rPr>
          <t xml:space="preserve">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 Остаток средств в размере 59,37 тыс.руб. будет предложен к перераспредлению;
</t>
        </r>
        <r>
          <rPr>
            <sz val="14"/>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4"/>
            <color rgb="FFFF0000"/>
            <rFont val="Times New Roman"/>
            <family val="1"/>
            <charset val="204"/>
          </rPr>
          <t xml:space="preserve">
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Срок выполнения по 30.11.2023.
</t>
        </r>
        <r>
          <rPr>
            <sz val="14"/>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4"/>
            <color rgb="FFFF0000"/>
            <rFont val="Times New Roman"/>
            <family val="1"/>
            <charset val="204"/>
          </rPr>
          <t xml:space="preserve">
</t>
        </r>
      </is>
    </nc>
  </rcc>
</revisions>
</file>

<file path=xl/revisions/revisionLog1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6" sId="1">
    <o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«Тепломагистраль №4 от 4 ТК - 42 до 4ТК - 42А, вдоль ул. Нефтяников. Участок от Н.О. №3 до 4ТК42Б», протяженность участка - 0,14132 км, на сумму 3 893,33 тыс.руб.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выполнены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прибора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Остаток средств в размере 0,1 тыс.руб. - экономия под факт выполненных работ.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Остаток средств в размере 55,06 тыс.руб. - экономия под факт выполненных работ.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Остаток средств в размере 0,05 тыс.руб. - экономия под факт выполненных работ.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Остаток средств в размере 0,01 тыс.руб. - экономия под факт выполненных работ.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Остаток средств в размере 1,03 тыс.руб. - экономия под факт выполненных работ.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oc>
    <n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«Тепломагистраль №4 от 4 ТК - 42 до 4ТК - 42А, вдоль ул. Нефтяников. Участок от Н.О. №3 до 4ТК42Б», протяженность участка - 0,14132 км, на сумму 3 893,33 тыс.руб.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выполнены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приборов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Остаток средств в размере 0,1 тыс.руб. - экономия под факт выполненных работ.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Остаток средств в размере 55,06 тыс.руб. - экономия по факту выполненных работ.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Остаток средств в размере 0,05 тыс.руб. - экономия по факту выполненных работ.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Остаток средств в размере 0,01 тыс.руб. - экономия по факту выполненных работ.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Остаток средств в размере 1,03 тыс.руб. - экономия под факт выполненных работ.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nc>
  </rcc>
</revisions>
</file>

<file path=xl/revisions/revisionLog1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7" sId="1">
    <o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«Тепломагистраль №4 от 4 ТК - 42 до 4ТК - 42А, вдоль ул. Нефтяников. Участок от Н.О. №3 до 4ТК42Б», протяженность участка - 0,14132 км, на сумму 3 893,33 тыс.руб.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выполнены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приборов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Остаток средств в размере 0,1 тыс.руб. - экономия под факт выполненных работ.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Остаток средств в размере 55,06 тыс.руб. - экономия по факту выполненных работ.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Остаток средств в размере 0,05 тыс.руб. - экономия по факту выполненных работ.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Остаток средств в размере 0,01 тыс.руб. - экономия по факту выполненных работ.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Остаток средств в размере 1,03 тыс.руб. - экономия под факт выполненных работ.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oc>
    <n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«Тепломагистраль №4 от 4 ТК - 42 до 4ТК - 42А, вдоль ул. Нефтяников. Участок от Н.О. №3 до 4ТК42Б», протяженность участка - 0,14132 км, на сумму 3 893,33 тыс.руб.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выполнены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приборов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Остаток средств в размере 0,1 тыс.руб. - экономия под факт выполненных работ.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Остаток средств в размере 55,06 тыс.руб. - экономия по факту выполненных работ.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Остаток средств в размере 0,05 тыс.руб. - экономия по факту выполненных работ.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Остаток средств в размере 0,01 тыс.руб. - экономия по факту выполненных работ.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Остаток средств в размере 1,03 тыс.руб. - экономия по факту выполненных работ.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nc>
  </rcc>
</revisions>
</file>

<file path=xl/revisions/revisionLog1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8" sId="1">
    <o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«Тепломагистраль №4 от 4 ТК - 42 до 4ТК - 42А, вдоль ул. Нефтяников. Участок от Н.О. №3 до 4ТК42Б», протяженность участка - 0,14132 км, на сумму 3 893,33 тыс.руб.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выполнены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приборов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Остаток средств в размере 0,1 тыс.руб. - экономия под факт выполненных работ.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Остаток средств в размере 55,06 тыс.руб. - экономия по факту выполненных работ.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Остаток средств в размере 0,05 тыс.руб. - экономия по факту выполненных работ.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Остаток средств в размере 0,01 тыс.руб. - экономия по факту выполненных работ.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Остаток средств в размере 1,03 тыс.руб. - экономия по факту выполненных работ.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oc>
    <n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«Тепломагистраль №4 от 4 ТК - 42 до 4ТК - 42А, вдоль ул. Нефтяников. Участок от Н.О. №3 до 4ТК42Б», протяженность участка - 0,14132 км, на сумму 3 893,33 тыс.руб.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выполнены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приборов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Остаток средств в размере 0,1 тыс.руб. - экономия по факту выполненных работ.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Остаток средств в размере 55,06 тыс.руб. - экономия по факту выполненных работ.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Остаток средств в размере 0,05 тыс.руб. - экономия по факту выполненных работ.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Остаток средств в размере 0,01 тыс.руб. - экономия по факту выполненных работ.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Остаток средств в размере 1,03 тыс.руб. - экономия по факту выполненных работ.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nc>
  </rcc>
  <rcv guid="{67ADFAE6-A9AF-44D7-8539-93CD0F6B7849}" action="delete"/>
  <rdn rId="0" localSheetId="1" customView="1" name="Z_67ADFAE6_A9AF_44D7_8539_93CD0F6B7849_.wvu.PrintArea" hidden="1" oldHidden="1">
    <formula>'на 01.11.2023'!$A$1:$I$141</formula>
    <oldFormula>'на 01.11.2023'!$A$1:$I$141</oldFormula>
  </rdn>
  <rdn rId="0" localSheetId="1" customView="1" name="Z_67ADFAE6_A9AF_44D7_8539_93CD0F6B7849_.wvu.PrintTitles" hidden="1" oldHidden="1">
    <formula>'на 01.11.2023'!$4:$7</formula>
    <oldFormula>'на 01.11.2023'!$4:$7</oldFormula>
  </rdn>
  <rdn rId="0" localSheetId="1" customView="1" name="Z_67ADFAE6_A9AF_44D7_8539_93CD0F6B7849_.wvu.Cols" hidden="1" oldHidden="1">
    <formula>'на 01.11.2023'!$J:$J</formula>
    <oldFormula>'на 01.11.2023'!$J:$J</oldFormula>
  </rdn>
  <rdn rId="0" localSheetId="1" customView="1" name="Z_67ADFAE6_A9AF_44D7_8539_93CD0F6B7849_.wvu.FilterData" hidden="1" oldHidden="1">
    <formula>'на 01.11.2023'!$A$6:$I$342</formula>
    <oldFormula>'на 01.11.2023'!$A$6:$I$342</oldFormula>
  </rdn>
  <rcv guid="{67ADFAE6-A9AF-44D7-8539-93CD0F6B7849}" action="add"/>
</revisions>
</file>

<file path=xl/revisions/revisionLog1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3" sId="1">
    <oc r="I72" t="inlineStr">
      <is>
        <r>
          <rPr>
            <u/>
            <sz val="16"/>
            <rFont val="Times New Roman"/>
            <family val="1"/>
            <charset val="204"/>
          </rPr>
          <t xml:space="preserve">АГ: </t>
        </r>
        <r>
          <rPr>
            <sz val="16"/>
            <rFont val="Times New Roman"/>
            <family val="1"/>
            <charset val="204"/>
          </rPr>
          <t xml:space="preserve">В рамках реализации  переданного государственного полномочия осуществлялась деятельность  в сфере обращения с твердыми коммунальными отходами.  Производена выплата заработной платы работникам органа местного самоуправления, перечислены начисления на выплаты по оплате труда, приоберетены канцелярские товаров и бумажные изделия.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 xml:space="preserve">предусмотрено строительство объекта "Участок набережной протоки Кривуля в г.Сургуте".  
Заключены муниципальные контракты:
- на выполнение работ по строительству с ООО «ЮВИС». Сумма по контракту 3 740 000,00 тыс.руб. Срок выполнения работ: 14.10.2022-29.11.2024. 
- на строительный контроль с ФБУ «Федеральный центр строительного контроля» на сумму 50 610,25 тыс.руб. 
Строительная готовность объекта - 55 %
Ведутся работы по берегоукреплению, устройство анкерных тяг. Погружено трубо шпунта 1 510 м из 1 736 м проектных, с учетом амфитеатров. 
</t>
        </r>
        <r>
          <rPr>
            <sz val="16"/>
            <color rgb="FFFF0000"/>
            <rFont val="Times New Roman"/>
            <family val="1"/>
            <charset val="204"/>
          </rPr>
          <t xml:space="preserve">
</t>
        </r>
      </is>
    </oc>
    <nc r="I72" t="inlineStr">
      <is>
        <r>
          <rPr>
            <u/>
            <sz val="16"/>
            <rFont val="Times New Roman"/>
            <family val="1"/>
            <charset val="204"/>
          </rPr>
          <t xml:space="preserve">АГ: </t>
        </r>
        <r>
          <rPr>
            <sz val="16"/>
            <rFont val="Times New Roman"/>
            <family val="1"/>
            <charset val="204"/>
          </rPr>
          <t xml:space="preserve">В рамках реализации  переданного государственного полномочия осуществлялась деятельность  в сфере обращения с твердыми коммунальными отходами.  Производена выплата заработной платы работникам органа местного самоуправления, перечислены начисления на выплаты по оплате труда, приоберетены канцелярские товаров и бумажные изделия.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 xml:space="preserve">предусмотрено строительство объекта "Участок набережной протоки Кривуля в г.Сургуте".  
Заключены муниципальные контракты:
- на выполнение работ по строительству с ООО «ЮВИС». Сумма по контракту 3 740 000,00 тыс.руб. Срок выполнения работ: 14.10.2022-29.11.2024. 
- на строительный контроль с ФБУ «Федеральный центр строительного контроля» на сумму 50 610,25 тыс.руб. 
Строительная готовность объекта - 55 %
Ведутся работы по берегоукреплению, устройству анкерных тяг. Погружено трубо шпунта 1 510 м из 1 736 м проектных, с учетом амфитеатров. 
</t>
        </r>
        <r>
          <rPr>
            <sz val="16"/>
            <color rgb="FFFF0000"/>
            <rFont val="Times New Roman"/>
            <family val="1"/>
            <charset val="204"/>
          </rPr>
          <t xml:space="preserve">
</t>
        </r>
      </is>
    </nc>
  </rcc>
</revisions>
</file>

<file path=xl/revisions/revisionLog1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4" sId="1">
    <oc r="I78" t="inlineStr">
      <is>
        <t xml:space="preserve">АГ: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от 12.01.2023 № МСПI4 2023 - 11, № МСПI5 2023-11. 
       Предоставлены субсидии на поддержку малого и среднего предпринимательства в целях реализации национального проекта ''Малое и среднее предпринимательство и поддержка индивидуальной предпринимательской инициативы''. 
      В рамках регионального проекта "Акселерация субъектов малого и среднего предпринимательства" осуществлялась финансовая поддержка субъектов малого и среднего предпринимательства, осуществляющих социально значимые (приоритетные) виды деятельности в виде возмещения части затрат.
       В рамках регионального проекта "Создание условий для легкого старта и комфортного ведения бизнеса" осуществлялась финансовая поддержка субъектов малого и среднего предпринимательства, впервые зарегистрированным и действующим менее 1 года, осуществляющих социально значимые (приоритетные) виды деятельности, в виде возмещения части затрат. 
       По состоянию на отчетную дату субсидии субъектам малого и среднего предпринимательства предоставлены 98 получателям. </t>
      </is>
    </oc>
    <nc r="I78" t="inlineStr">
      <is>
        <t xml:space="preserve">АГ: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от 12.01.2023 № МСПI4 2023 - 11, № МСПI5 2023-11. 
       В целях реализации национального проекта ''Малое и среднее предпринимательство и поддержка индивидуальной предпринимательской инициативы'' осуществлялась: 
      - в рамках регионального проекта "Акселерация субъектов малого и среднего предпринимательства" финансовая поддержка субъектов малого и среднего предпринимательства, осуществляющих социально значимые (приоритетные) виды деятельности в виде возмещения части затрат;
      - в рамках регионального проекта "Создание условий для легкого старта и комфортного ведения бизнеса" финансовая поддержка субъектов малого и среднего предпринимательства, впервые зарегистрированным и действующим менее 1 года, осуществляющих социально значимые (приоритетные) виды деятельности, в виде возмещения части затрат. 
       По состоянию на отчетную дату субсидии субъектам малого и среднего предпринимательства предоставлены 98 получателям. </t>
      </is>
    </nc>
  </rcc>
</revisions>
</file>

<file path=xl/revisions/revisionLog1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01.11.2023'!$A$1:$I$141</formula>
    <oldFormula>'на 01.11.2023'!$A$1:$I$141</oldFormula>
  </rdn>
  <rdn rId="0" localSheetId="1" customView="1" name="Z_67ADFAE6_A9AF_44D7_8539_93CD0F6B7849_.wvu.PrintTitles" hidden="1" oldHidden="1">
    <formula>'на 01.11.2023'!$4:$7</formula>
    <oldFormula>'на 01.11.2023'!$4:$7</oldFormula>
  </rdn>
  <rdn rId="0" localSheetId="1" customView="1" name="Z_67ADFAE6_A9AF_44D7_8539_93CD0F6B7849_.wvu.Cols" hidden="1" oldHidden="1">
    <formula>'на 01.11.2023'!$J:$J</formula>
    <oldFormula>'на 01.11.2023'!$J:$J</oldFormula>
  </rdn>
  <rdn rId="0" localSheetId="1" customView="1" name="Z_67ADFAE6_A9AF_44D7_8539_93CD0F6B7849_.wvu.FilterData" hidden="1" oldHidden="1">
    <formula>'на 01.11.2023'!$A$6:$I$342</formula>
    <oldFormula>'на 01.11.2023'!$A$6:$I$342</oldFormula>
  </rdn>
  <rcv guid="{67ADFAE6-A9AF-44D7-8539-93CD0F6B7849}"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 sId="1" numFmtId="4">
    <oc r="F80">
      <v>13967.1</v>
    </oc>
    <nc r="F80">
      <v>19967.099999999999</v>
    </nc>
  </rcc>
  <rcc rId="20" sId="1" numFmtId="4">
    <oc r="F81">
      <f>D81</f>
    </oc>
    <nc r="F81">
      <v>2218.5700000000002</v>
    </nc>
  </rcc>
  <rcc rId="21" sId="1">
    <oc r="H80">
      <f>C80</f>
    </oc>
    <nc r="H80">
      <f>F80</f>
    </nc>
  </rcc>
  <rcc rId="22" sId="1" odxf="1" dxf="1">
    <oc r="H81">
      <f>C81</f>
    </oc>
    <nc r="H81">
      <f>F81</f>
    </nc>
    <odxf/>
    <ndxf/>
  </rcc>
  <rfmt sheetId="1" sqref="A78:I83" start="0" length="2147483647">
    <dxf>
      <font>
        <color auto="1"/>
      </font>
    </dxf>
  </rfmt>
  <rfmt sheetId="1" sqref="D78:D81" start="0" length="2147483647">
    <dxf>
      <font>
        <color rgb="FFFF0000"/>
      </font>
    </dxf>
  </rfmt>
</revisions>
</file>

<file path=xl/revisions/revisionLog1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9" sId="1">
    <oc r="I96" t="inlineStr">
      <is>
        <t>АГ: 1. В рамках переданных государственных полномочий осуществлялась деятельность административных комиссий.  За счет окружного бюджета  произведена выплата заработной платы работникам органа местного самоуправления, перечислены начисления на выплаты по оплате труда.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Остаток средств в объеме 2,98 тыс.рублей сложился в основном по оплате коммунальных услуг и приобретению основных средств по факту оказания услуг и поставки товаров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осуществлены расходы на поставку канцелярских товаров и услуги СМИ по печати списков. 
       3. В рамках реализации государственной программы заключено соглашение между Департаментом региональной безопасности ХМАО-Югры  и Администрацией города от 25.01.2023 № ДРБ-29-02 о предоставлении субсидии в 2023 году на создание условий для деятельности народных дружин. 
      По состоянию на отчетную дату заключены договоры на оказание услуг по страхованию народных дружинников, произведено материальное стимулирование народных дружинников за 2023 год.</t>
      </is>
    </oc>
    <nc r="I96" t="inlineStr">
      <is>
        <t>АГ: 1. В рамках переданных государственных полномочий осуществлялась деятельность административных комиссий.  За счет окружного бюджета  произведена выплата заработной платы работникам органа местного самоуправления, перечислены начисления на выплаты по оплате труда.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Остаток средств в объеме 2,98 тыс.рублей сложился в основном по оплате коммунальных услуг и приобретению основных средств по факту оказания услуг и поставки товаров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осуществлены расходы на поставку канцелярских товаров и за услуги СМИ по печати списков. 
       3. В рамках реализации государственной программы заключено соглашение между Департаментом региональной безопасности ХМАО-Югры  и Администрацией города от 25.01.2023 № ДРБ-29-02 о предоставлении субсидии в 2023 году на создание условий для деятельности народных дружин. 
      По состоянию на отчетную дату заключены договоры на оказание услуг по страхованию народных дружинников, произведено материальное стимулирование народных дружинников за 2023 год.</t>
      </is>
    </nc>
  </rcc>
</revisions>
</file>

<file path=xl/revisions/revisionLog1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0" sId="1">
    <oc r="I128" t="inlineStr">
      <is>
        <r>
          <rPr>
            <b/>
            <sz val="14"/>
            <rFont val="Times New Roman"/>
            <family val="1"/>
            <charset val="204"/>
          </rPr>
          <t xml:space="preserve">АГ (ДК), ДГХ, ДАиГ:
</t>
        </r>
        <r>
          <rPr>
            <sz val="14"/>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4"/>
            <color rgb="FFFF0000"/>
            <rFont val="Times New Roman"/>
            <family val="1"/>
            <charset val="204"/>
          </rPr>
          <t xml:space="preserve"> </t>
        </r>
        <r>
          <rPr>
            <sz val="14"/>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4"/>
            <color rgb="FFFF0000"/>
            <rFont val="Times New Roman"/>
            <family val="1"/>
            <charset val="204"/>
          </rPr>
          <t xml:space="preserve">
</t>
        </r>
        <r>
          <rPr>
            <sz val="14"/>
            <rFont val="Times New Roman"/>
            <family val="1"/>
            <charset val="204"/>
          </rPr>
          <t xml:space="preserve">1.2. Инициативный проект"Создание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4"/>
            <color rgb="FFFF0000"/>
            <rFont val="Times New Roman"/>
            <family val="1"/>
            <charset val="204"/>
          </rPr>
          <t xml:space="preserve">
</t>
        </r>
        <r>
          <rPr>
            <sz val="14"/>
            <rFont val="Times New Roman"/>
            <family val="1"/>
            <charset val="204"/>
          </rPr>
          <t xml:space="preserve">На 01.01.2024:
- заключены договоры на приобретение дипломов, свидетельств, рамок, подарочных сертификатов, услуг по организации конкурса-квеста по этнокультурным арт-объектам; </t>
        </r>
        <r>
          <rPr>
            <sz val="14"/>
            <color rgb="FFFF0000"/>
            <rFont val="Times New Roman"/>
            <family val="1"/>
            <charset val="204"/>
          </rPr>
          <t xml:space="preserve">
</t>
        </r>
        <r>
          <rPr>
            <sz val="14"/>
            <rFont val="Times New Roman"/>
            <family val="1"/>
            <charset val="204"/>
          </rPr>
          <t>- заключен муниципальный контракт на изготовление этнокультурных арт-объектов (6 объектов).Установлено 5 этнокультурных арт-объектов - "Лис", "Ворон", "Шишка", "Северный олень и олененок",  "Облас, хант и щука". Арт-объект "Маска ханты" не изготовлен исполнителем. Остаток средств в размере  1 063,87 тыс.руб. (средства округа - 283,49 тыс.руб., средства местного бюджета - 780,38 тыс.руб.) - экономия по итогам проведения закупочных процедур. Остаток средств в размере 121,5 тыс.руб.(средства местного бюджета)  - экономия под факт выполненных работ.</t>
        </r>
        <r>
          <rPr>
            <sz val="14"/>
            <color rgb="FFFF0000"/>
            <rFont val="Times New Roman"/>
            <family val="1"/>
            <charset val="204"/>
          </rPr>
          <t xml:space="preserve">
</t>
        </r>
        <r>
          <rPr>
            <sz val="14"/>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Заключены договоры на приобретение мягкой мебели, игровой приставки, звукового оборудования, проекционного оборудования, компьютеров, услуги по изготовлению сборке и установке мебели (МБУ "Вариант").</t>
        </r>
        <r>
          <rPr>
            <sz val="14"/>
            <color rgb="FFFF0000"/>
            <rFont val="Times New Roman"/>
            <family val="1"/>
            <charset val="204"/>
          </rPr>
          <t xml:space="preserve">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 Остаток средств в размере 59,37 тыс.руб. будет предложен к перераспредлению;
</t>
        </r>
        <r>
          <rPr>
            <sz val="14"/>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4"/>
            <color rgb="FFFF0000"/>
            <rFont val="Times New Roman"/>
            <family val="1"/>
            <charset val="204"/>
          </rPr>
          <t xml:space="preserve">
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Срок выполнения по 30.11.2023.
</t>
        </r>
        <r>
          <rPr>
            <sz val="14"/>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4"/>
            <color rgb="FFFF0000"/>
            <rFont val="Times New Roman"/>
            <family val="1"/>
            <charset val="204"/>
          </rPr>
          <t xml:space="preserve">
</t>
        </r>
      </is>
    </oc>
    <nc r="I128" t="inlineStr">
      <is>
        <r>
          <rPr>
            <b/>
            <sz val="14"/>
            <rFont val="Times New Roman"/>
            <family val="1"/>
            <charset val="204"/>
          </rPr>
          <t xml:space="preserve">АГ (ДК), ДГХ, ДАиГ:
</t>
        </r>
        <r>
          <rPr>
            <sz val="14"/>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4"/>
            <color rgb="FFFF0000"/>
            <rFont val="Times New Roman"/>
            <family val="1"/>
            <charset val="204"/>
          </rPr>
          <t xml:space="preserve"> </t>
        </r>
        <r>
          <rPr>
            <sz val="14"/>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4"/>
            <color rgb="FFFF0000"/>
            <rFont val="Times New Roman"/>
            <family val="1"/>
            <charset val="204"/>
          </rPr>
          <t xml:space="preserve">
</t>
        </r>
        <r>
          <rPr>
            <sz val="14"/>
            <rFont val="Times New Roman"/>
            <family val="1"/>
            <charset val="204"/>
          </rPr>
          <t xml:space="preserve">1.2. Инициативный проект"Создание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4"/>
            <color rgb="FFFF0000"/>
            <rFont val="Times New Roman"/>
            <family val="1"/>
            <charset val="204"/>
          </rPr>
          <t xml:space="preserve">
</t>
        </r>
        <r>
          <rPr>
            <sz val="14"/>
            <rFont val="Times New Roman"/>
            <family val="1"/>
            <charset val="204"/>
          </rPr>
          <t xml:space="preserve">На 01.01.2024:
- приобретены дипломы, свидетельства, рамки, подарочные сертификаты, оказаны услуги по организации конкурса-квеста по этнокультурным арт-объектам; </t>
        </r>
        <r>
          <rPr>
            <sz val="14"/>
            <color rgb="FFFF0000"/>
            <rFont val="Times New Roman"/>
            <family val="1"/>
            <charset val="204"/>
          </rPr>
          <t xml:space="preserve">
</t>
        </r>
        <r>
          <rPr>
            <sz val="14"/>
            <rFont val="Times New Roman"/>
            <family val="1"/>
            <charset val="204"/>
          </rPr>
          <t>- заключен муниципальный контракт на изготовление этнокультурных арт-объектов (6 объектов).Установлено 5 этнокультурных арт-объектов - "Лис", "Ворон", "Шишка", "Северный олень и олененок",  "Облас, хант и щука". Арт-объект "Маска ханты" не изготовлен исполнителем. Остаток средств в размере  1 063,87 тыс.руб. (средства округа - 283,49 тыс.руб., средства местного бюджета - 780,38 тыс.руб.) - экономия по итогам проведения закупочных процедур. Остаток средств в размере 121,5 тыс.руб.(средства местного бюджета)  - экономия под факт выполненных работ.</t>
        </r>
        <r>
          <rPr>
            <sz val="14"/>
            <color rgb="FFFF0000"/>
            <rFont val="Times New Roman"/>
            <family val="1"/>
            <charset val="204"/>
          </rPr>
          <t xml:space="preserve">
</t>
        </r>
        <r>
          <rPr>
            <sz val="14"/>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Заключены договоры на приобретение мягкой мебели, игровой приставки, звукового оборудования, проекционного оборудования, компьютеров, услуги по изготовлению сборке и установке мебели (МБУ "Вариант").</t>
        </r>
        <r>
          <rPr>
            <sz val="14"/>
            <color rgb="FFFF0000"/>
            <rFont val="Times New Roman"/>
            <family val="1"/>
            <charset val="204"/>
          </rPr>
          <t xml:space="preserve">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 Остаток средств в размере 59,37 тыс.руб. будет предложен к перераспредлению;
</t>
        </r>
        <r>
          <rPr>
            <sz val="14"/>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4"/>
            <color rgb="FFFF0000"/>
            <rFont val="Times New Roman"/>
            <family val="1"/>
            <charset val="204"/>
          </rPr>
          <t xml:space="preserve">
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Срок выполнения по 30.11.2023.
</t>
        </r>
        <r>
          <rPr>
            <sz val="14"/>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4"/>
            <color rgb="FFFF0000"/>
            <rFont val="Times New Roman"/>
            <family val="1"/>
            <charset val="204"/>
          </rPr>
          <t xml:space="preserve">
</t>
        </r>
      </is>
    </nc>
  </rcc>
</revisions>
</file>

<file path=xl/revisions/revisionLog1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1" sId="1">
    <oc r="I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осуществлена поставка спортивного инвентаря и экипировки, автоматизированного рабочего места, лодки для отделения гребного слалома, помоста для пауэрлифтинга, мячей волейбольных, заключены договоры на услуги проведения углубленного медицинского обследования.                                                                                              </t>
        </r>
        <r>
          <rPr>
            <sz val="16"/>
            <color rgb="FFFF0000"/>
            <rFont val="Times New Roman"/>
            <family val="1"/>
            <charset val="204"/>
          </rPr>
          <t xml:space="preserve">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заключен договор на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oc>
    <nc r="I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осуществлена поставка спортивного инвентаря и экипировки, автоматизированного рабочего места, лодки для отделения гребного слалома, помоста для пауэрлифтинга, мячей волейбольных, заключены договоры на услуги проведения углубленного медицинского обследования.                                                                                              </t>
        </r>
        <r>
          <rPr>
            <sz val="16"/>
            <color rgb="FFFF0000"/>
            <rFont val="Times New Roman"/>
            <family val="1"/>
            <charset val="204"/>
          </rPr>
          <t xml:space="preserve">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заключен договор на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- 01.03.2024г.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31.01.2024 года. 26.04.2023 заключено дополнительное соглашение к концессионному соглашения в части продления промежуточных сроков создания объекта. Начаты подготовительные к СМР работы на земельном участке. Строительная готовность - 3%. Остаток средств в размере 65 672,99 руб.  по объекту "Дворец боевых искусств" и 65 371,61 тыс.руб. по объекту "Спортивный комплекс с универсальным игровым залом" обусловлен заявительным характером выплат капитального гранта концессионеру.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февраль 2024 года.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- 12% Остаток средств в размере 67 166,91 тыс.руб. обусловлен заявительным характером выплаты капитального гранта концессионеру.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- 18%. Завершены работы по бетонированию фундамента, по подключению временного электроснабжения на строительной площадке, ведется монтаж металлоконструкций.  Произведена выплата части капитального гранта. Остаток средств в размере 61 401,77 тыс.руб. обусловлен заявительным характером выплаты капитального гранта концессионеру.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-февраль 2024 года. Остаток средств в размере 154 721,63 тыс.руб. обусловлен заявительным характером выплаты капитального гранта концессионеру.</t>
        </r>
      </is>
    </nc>
  </rcc>
  <rfmt sheetId="1" sqref="I36:I42" start="0" length="2147483647">
    <dxf>
      <font>
        <color auto="1"/>
      </font>
    </dxf>
  </rfmt>
</revisions>
</file>

<file path=xl/revisions/revisionLog1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2" sId="1">
    <oc r="I128" t="inlineStr">
      <is>
        <r>
          <rPr>
            <b/>
            <sz val="14"/>
            <rFont val="Times New Roman"/>
            <family val="1"/>
            <charset val="204"/>
          </rPr>
          <t xml:space="preserve">АГ (ДК), ДГХ, ДАиГ:
</t>
        </r>
        <r>
          <rPr>
            <sz val="14"/>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4"/>
            <color rgb="FFFF0000"/>
            <rFont val="Times New Roman"/>
            <family val="1"/>
            <charset val="204"/>
          </rPr>
          <t xml:space="preserve"> </t>
        </r>
        <r>
          <rPr>
            <sz val="14"/>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4"/>
            <color rgb="FFFF0000"/>
            <rFont val="Times New Roman"/>
            <family val="1"/>
            <charset val="204"/>
          </rPr>
          <t xml:space="preserve">
</t>
        </r>
        <r>
          <rPr>
            <sz val="14"/>
            <rFont val="Times New Roman"/>
            <family val="1"/>
            <charset val="204"/>
          </rPr>
          <t xml:space="preserve">1.2. Инициативный проект"Создание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4"/>
            <color rgb="FFFF0000"/>
            <rFont val="Times New Roman"/>
            <family val="1"/>
            <charset val="204"/>
          </rPr>
          <t xml:space="preserve">
</t>
        </r>
        <r>
          <rPr>
            <sz val="14"/>
            <rFont val="Times New Roman"/>
            <family val="1"/>
            <charset val="204"/>
          </rPr>
          <t xml:space="preserve">На 01.01.2024:
- приобретены дипломы, свидетельства, рамки, подарочные сертификаты, оказаны услуги по организации конкурса-квеста по этнокультурным арт-объектам; </t>
        </r>
        <r>
          <rPr>
            <sz val="14"/>
            <color rgb="FFFF0000"/>
            <rFont val="Times New Roman"/>
            <family val="1"/>
            <charset val="204"/>
          </rPr>
          <t xml:space="preserve">
</t>
        </r>
        <r>
          <rPr>
            <sz val="14"/>
            <rFont val="Times New Roman"/>
            <family val="1"/>
            <charset val="204"/>
          </rPr>
          <t>- заключен муниципальный контракт на изготовление этнокультурных арт-объектов (6 объектов).Установлено 5 этнокультурных арт-объектов - "Лис", "Ворон", "Шишка", "Северный олень и олененок",  "Облас, хант и щука". Арт-объект "Маска ханты" не изготовлен исполнителем. Остаток средств в размере  1 063,87 тыс.руб. (средства округа - 283,49 тыс.руб., средства местного бюджета - 780,38 тыс.руб.) - экономия по итогам проведения закупочных процедур. Остаток средств в размере 121,5 тыс.руб.(средства местного бюджета)  - экономия под факт выполненных работ.</t>
        </r>
        <r>
          <rPr>
            <sz val="14"/>
            <color rgb="FFFF0000"/>
            <rFont val="Times New Roman"/>
            <family val="1"/>
            <charset val="204"/>
          </rPr>
          <t xml:space="preserve">
</t>
        </r>
        <r>
          <rPr>
            <sz val="14"/>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Заключены договоры на приобретение мягкой мебели, игровой приставки, звукового оборудования, проекционного оборудования, компьютеров, услуги по изготовлению сборке и установке мебели (МБУ "Вариант").</t>
        </r>
        <r>
          <rPr>
            <sz val="14"/>
            <color rgb="FFFF0000"/>
            <rFont val="Times New Roman"/>
            <family val="1"/>
            <charset val="204"/>
          </rPr>
          <t xml:space="preserve">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 Остаток средств в размере 59,37 тыс.руб. будет предложен к перераспредлению;
</t>
        </r>
        <r>
          <rPr>
            <sz val="14"/>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4"/>
            <color rgb="FFFF0000"/>
            <rFont val="Times New Roman"/>
            <family val="1"/>
            <charset val="204"/>
          </rPr>
          <t xml:space="preserve">
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Срок выполнения по 30.11.2023.
</t>
        </r>
        <r>
          <rPr>
            <sz val="14"/>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4"/>
            <color rgb="FFFF0000"/>
            <rFont val="Times New Roman"/>
            <family val="1"/>
            <charset val="204"/>
          </rPr>
          <t xml:space="preserve">
</t>
        </r>
      </is>
    </oc>
    <nc r="I128" t="inlineStr">
      <is>
        <r>
          <rPr>
            <b/>
            <sz val="14"/>
            <rFont val="Times New Roman"/>
            <family val="1"/>
            <charset val="204"/>
          </rPr>
          <t xml:space="preserve">АГ (ДК), ДГХ, ДАиГ:
</t>
        </r>
        <r>
          <rPr>
            <sz val="14"/>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4"/>
            <color rgb="FFFF0000"/>
            <rFont val="Times New Roman"/>
            <family val="1"/>
            <charset val="204"/>
          </rPr>
          <t xml:space="preserve"> </t>
        </r>
        <r>
          <rPr>
            <sz val="14"/>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4"/>
            <color rgb="FFFF0000"/>
            <rFont val="Times New Roman"/>
            <family val="1"/>
            <charset val="204"/>
          </rPr>
          <t xml:space="preserve">
</t>
        </r>
        <r>
          <rPr>
            <sz val="14"/>
            <rFont val="Times New Roman"/>
            <family val="1"/>
            <charset val="204"/>
          </rPr>
          <t xml:space="preserve">1.2. Инициативный проект"Создание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4"/>
            <color rgb="FFFF0000"/>
            <rFont val="Times New Roman"/>
            <family val="1"/>
            <charset val="204"/>
          </rPr>
          <t xml:space="preserve">
</t>
        </r>
        <r>
          <rPr>
            <sz val="14"/>
            <rFont val="Times New Roman"/>
            <family val="1"/>
            <charset val="204"/>
          </rPr>
          <t xml:space="preserve">На 01.01.2024:
- приобретены дипломы, свидетельства, рамки, подарочные сертификаты, оказаны услуги по организации конкурса-квеста по этнокультурным арт-объектам; </t>
        </r>
        <r>
          <rPr>
            <sz val="14"/>
            <color rgb="FFFF0000"/>
            <rFont val="Times New Roman"/>
            <family val="1"/>
            <charset val="204"/>
          </rPr>
          <t xml:space="preserve">
</t>
        </r>
        <r>
          <rPr>
            <sz val="14"/>
            <rFont val="Times New Roman"/>
            <family val="1"/>
            <charset val="204"/>
          </rPr>
          <t>- заключен муниципальный контракт на изготовление этнокультурных арт-объектов (6 объектов).Установлено 5 этнокультурных арт-объектов - "Лис", "Ворон", "Шишка", "Северный олень и олененок",  "Облас, хант и щука". Арт-объект "Маска ханты" не изготовлен исполнителем. Остаток средств в размере  1 063,87 тыс.руб. (средства округа - 283,49 тыс.руб., средства местного бюджета - 780,38 тыс.руб.) - экономия по итогам проведения закупочных процедур. Остаток средств в размере 121,5 тыс.руб.(средства местного бюджета)  - экономия под факт выполненных работ.</t>
        </r>
        <r>
          <rPr>
            <sz val="14"/>
            <color rgb="FFFF0000"/>
            <rFont val="Times New Roman"/>
            <family val="1"/>
            <charset val="204"/>
          </rPr>
          <t xml:space="preserve">
</t>
        </r>
        <r>
          <rPr>
            <sz val="14"/>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Приобретены мягкя мебель, игровая приставка, звуковое оборудование, проекционное оборудование, компьютеры, оказаны услуги по изготовлению, сборке и установке мебели (МБУ "Вариант").</t>
        </r>
        <r>
          <rPr>
            <sz val="14"/>
            <color rgb="FFFF0000"/>
            <rFont val="Times New Roman"/>
            <family val="1"/>
            <charset val="204"/>
          </rPr>
          <t xml:space="preserve">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 Остаток средств в размере 59,37 тыс.руб. будет предложен к перераспредлению;
</t>
        </r>
        <r>
          <rPr>
            <sz val="14"/>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4"/>
            <color rgb="FFFF0000"/>
            <rFont val="Times New Roman"/>
            <family val="1"/>
            <charset val="204"/>
          </rPr>
          <t xml:space="preserve">
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Срок выполнения по 30.11.2023.
</t>
        </r>
        <r>
          <rPr>
            <sz val="14"/>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4"/>
            <color rgb="FFFF0000"/>
            <rFont val="Times New Roman"/>
            <family val="1"/>
            <charset val="204"/>
          </rPr>
          <t xml:space="preserve">
</t>
        </r>
      </is>
    </nc>
  </rcc>
</revisions>
</file>

<file path=xl/revisions/revisionLog1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Titles" hidden="1" oldHidden="1">
    <formula>'на 01.11.2023'!$4:$7</formula>
    <oldFormula>'на 01.11.2023'!$4:$7</oldFormula>
  </rdn>
  <rdn rId="0" localSheetId="1" customView="1" name="Z_13BE7114_35DF_4699_8779_61985C68F6C3_.wvu.FilterData" hidden="1" oldHidden="1">
    <formula>'на 01.11.2023'!$A$6:$I$342</formula>
    <oldFormula>'на 01.11.2023'!$A$6:$I$342</oldFormula>
  </rdn>
  <rcv guid="{13BE7114-35DF-4699-8779-61985C68F6C3}" action="add"/>
</revisions>
</file>

<file path=xl/revisions/revisionLog1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01.11.2023'!$A$1:$I$141</formula>
    <oldFormula>'на 01.11.2023'!$A$1:$I$141</oldFormula>
  </rdn>
  <rdn rId="0" localSheetId="1" customView="1" name="Z_BEA0FDBA_BB07_4C19_8BBD_5E57EE395C09_.wvu.PrintTitles" hidden="1" oldHidden="1">
    <formula>'на 01.11.2023'!$4:$7</formula>
    <oldFormula>'на 01.11.2023'!$4:$7</oldFormula>
  </rdn>
  <rdn rId="0" localSheetId="1" customView="1" name="Z_BEA0FDBA_BB07_4C19_8BBD_5E57EE395C09_.wvu.Rows" hidden="1" oldHidden="1">
    <formula>'на 01.11.2023'!$6:$6</formula>
    <oldFormula>'на 01.11.2023'!$6:$6</oldFormula>
  </rdn>
  <rdn rId="0" localSheetId="1" customView="1" name="Z_BEA0FDBA_BB07_4C19_8BBD_5E57EE395C09_.wvu.FilterData" hidden="1" oldHidden="1">
    <formula>'на 01.11.2023'!$A$6:$I$342</formula>
    <oldFormula>'на 01.11.2023'!$A$6:$I$342</oldFormula>
  </rdn>
  <rcv guid="{BEA0FDBA-BB07-4C19-8BBD-5E57EE395C09}" action="add"/>
</revisions>
</file>

<file path=xl/revisions/revisionLog1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36:H40" start="0" length="2147483647">
    <dxf>
      <font>
        <color auto="1"/>
      </font>
    </dxf>
  </rfmt>
  <rcv guid="{67ADFAE6-A9AF-44D7-8539-93CD0F6B7849}" action="delete"/>
  <rdn rId="0" localSheetId="1" customView="1" name="Z_67ADFAE6_A9AF_44D7_8539_93CD0F6B7849_.wvu.PrintArea" hidden="1" oldHidden="1">
    <formula>'на 01.11.2023'!$A$1:$I$141</formula>
    <oldFormula>'на 01.11.2023'!$A$1:$I$141</oldFormula>
  </rdn>
  <rdn rId="0" localSheetId="1" customView="1" name="Z_67ADFAE6_A9AF_44D7_8539_93CD0F6B7849_.wvu.PrintTitles" hidden="1" oldHidden="1">
    <formula>'на 01.11.2023'!$4:$7</formula>
    <oldFormula>'на 01.11.2023'!$4:$7</oldFormula>
  </rdn>
  <rdn rId="0" localSheetId="1" customView="1" name="Z_67ADFAE6_A9AF_44D7_8539_93CD0F6B7849_.wvu.Cols" hidden="1" oldHidden="1">
    <formula>'на 01.11.2023'!$J:$J</formula>
    <oldFormula>'на 01.11.2023'!$J:$J</oldFormula>
  </rdn>
  <rdn rId="0" localSheetId="1" customView="1" name="Z_67ADFAE6_A9AF_44D7_8539_93CD0F6B7849_.wvu.FilterData" hidden="1" oldHidden="1">
    <formula>'на 01.11.2023'!$A$6:$I$342</formula>
    <oldFormula>'на 01.11.2023'!$A$6:$I$342</oldFormula>
  </rdn>
  <rcv guid="{67ADFAE6-A9AF-44D7-8539-93CD0F6B7849}" action="add"/>
</revisions>
</file>

<file path=xl/revisions/revisionLog1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3" sId="1">
    <oc r="I14" t="inlineStr">
      <is>
        <t xml:space="preserve">ДО:  Соглашения между Департаментом образования и науки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
АГ(ДК): Численность детей, посетивших лагерь дневного пребывания за период весенних и летних каникул- 770 чел, при плане 770 чел. По условиям заключенного контракта была осуществлена 100% предоплата. Остаток средств в сумме 5,32 тыс. руб. сложился в связи с заболеванием учащихся в период проведения лагеря.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Получено положительное заключение проверки достоверности сметной стоимости от 10.11.2023 №86-1-1-2-068022.  Строительная готовность объекта - 8%. Забито 1477 свай (100% из общего числа), выполнена срубка свай в количестве 1477 шт, внутренний дренаж котлована сделан, устройство основания из щебня; проложены временные инженерные сети (водовод,электричество, интернет), установлены временные здания и сооружения, подбетонка в объеме  54%, гидроизоляция 32%. Произведена оплата капитального гранта.  Остаток средств в размере 0,38 тыс.руб. - экономия по фактическим расходам на оплату капитального гранта в соответствии с обращением концессионера.                                         </t>
      </is>
    </oc>
    <nc r="I14" t="inlineStr">
      <is>
        <t xml:space="preserve">ДО:  Соглашения между Департаментом образования и науки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
АГ(ДК): Численность детей, посетивших лагерь дневного пребывания за период весенних и летних каникул- 770 чел, при плане 770 чел. По условиям заключенного контракта была осуществлена 100% предоплата. Остаток средств в сумме 5,32 тыс. руб. сложился в связи с заболеванием учащихся в период проведения лагеря.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Получено положительное заключение проверки достоверности сметной стоимости от 10.11.2023 №86-1-1-2-068022.  Строительная готовность объекта - 8%. Забито 1477 свай (100% из общего числа), выполнена срубка свай в количестве 1477 шт, внутренний дренаж котлована сделан, устройство основания из щебня; проложены временные инженерные сети (водовод,электричество, интернет), установлены временные здания и сооружения, подбетонка в объеме  54%, гидроизоляция 32%. Произведена оплата капитального гранта.  Остаток средств в размере 0,38 тыс.руб. - экономия по фактическим расходам на оплату капитального гранта в соответствии с обращением концессионера.                                         </t>
      </is>
    </nc>
  </rcc>
  <rcv guid="{3EEA7E1A-5F2B-4408-A34C-1F0223B5B245}" action="delete"/>
  <rdn rId="0" localSheetId="1" customView="1" name="Z_3EEA7E1A_5F2B_4408_A34C_1F0223B5B245_.wvu.FilterData" hidden="1" oldHidden="1">
    <formula>'на 01.11.2023'!$A$6:$I$342</formula>
    <oldFormula>'на 01.11.2023'!$A$6:$I$342</oldFormula>
  </rdn>
  <rcv guid="{3EEA7E1A-5F2B-4408-A34C-1F0223B5B245}" action="add"/>
</revisions>
</file>

<file path=xl/revisions/revisionLog1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5" sId="1">
    <oc r="I14" t="inlineStr">
      <is>
        <t xml:space="preserve">ДО:  Соглашения между Департаментом образования и науки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
АГ(ДК): Численность детей, посетивших лагерь дневного пребывания за период весенних и летних каникул- 770 чел, при плане 770 чел. По условиям заключенного контракта была осуществлена 100% предоплата. Остаток средств в сумме 5,32 тыс. руб. сложился в связи с заболеванием учащихся в период проведения лагеря.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Получено положительное заключение проверки достоверности сметной стоимости от 10.11.2023 №86-1-1-2-068022.  Строительная готовность объекта - 8%. Забито 1477 свай (100% из общего числа), выполнена срубка свай в количестве 1477 шт, внутренний дренаж котлована сделан, устройство основания из щебня; проложены временные инженерные сети (водовод,электричество, интернет), установлены временные здания и сооружения, подбетонка в объеме  54%, гидроизоляция 32%. Произведена оплата капитального гранта.  Остаток средств в размере 0,38 тыс.руб. - экономия по фактическим расходам на оплату капитального гранта в соответствии с обращением концессионера.                                         </t>
      </is>
    </oc>
    <nc r="I14" t="inlineStr">
      <is>
        <t xml:space="preserve">ДО:  Соглашения между Департаментом образования и науки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
АГ(ДК): Численность детей, посетивших лагерь дневного пребывания за период весенних и летних каникул- 770 чел, при плане 770 чел. По условиям заключенного контракта была осуществлена 100% предоплата. Остаток средств в сумме 5,32 тыс. руб. сложился в связи с заболеванием учащихся в период проведения лагеря.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Получено положительное заключение проверки достоверности сметной стоимости от 10.11.2023 №86-1-1-2-068022.  Строительная готовность объекта - 8%. Забито 1477 свай (100% из общего числа), выполнена срубка свай в количестве 1477 шт, внутренний дренаж котлована сделан, устройство основания из щебня; проложены временные инженерные сети (водовод,электричество, интернет), установлены временные здания и сооружения, подбетонка в объеме  54%, гидроизоляция 32%. Произведена оплата капитального гранта.  Остаток средств в размере 0,38 тыс.руб. - экономия по фактическим расходам на оплату капитального гранта в соответствии с обращением концессионера.                                         </t>
      </is>
    </nc>
  </rcc>
</revisions>
</file>

<file path=xl/revisions/revisionLog1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5:I62" start="0" length="2147483647">
    <dxf>
      <font>
        <color auto="1"/>
      </font>
    </dxf>
  </rfmt>
  <rcc rId="566" sId="1">
    <oc r="I55" t="inlineStr">
      <is>
        <r>
          <rPr>
            <sz val="16"/>
            <rFont val="Times New Roman"/>
            <family val="1"/>
            <charset val="204"/>
          </rPr>
          <t>ДИиЗО: 
В рамках реализации программы предусмотрено:
1. по мероприятию "Обеспечение устойчивого сокращения непригодного для проживания жилищного фонда" предоставление выплат 12 семьям за изымаемое для муниципальных нужд недвижимое имущество и принятии в муниципальную собственность недвижимого имущества. По состоянию на 31.12.2023  произведена выплата собственникам за изымаемые жилые помещения (по 12 изданным постановлениям Администрации города) на сумму 57 614,80 тыс. рублей. Остаток средств в размере 0,19 тыс.руб. сложился по факту предоставленных выплат.
2. по мероприятию "Предоставление субсидий для реализации полномочий в области строительства и жилищных отношений":  
- выплата выкупной цены за изымаемые жилые помещения собственникам жилых помещений по состоянию на 31.12.2023 произведена на сумму 837 153,72 тыс. руб. по 173 изданным постановлениям Администрации города;
-  по переселению граждан из аварийного жилищного фонда, признанного таковым после 1 января 2017 года, на 31.12.2023 заключено 318 муниципальных контрактов на общую сумму 1 453 876,66 тыс. руб., из них 154 635,12 тыс. руб. приобретены на средства 2024 года. Оплата произведена по 289 контракту в размере 1 299 241,54 тыс. руб., по 29 контрактам оплата будет произведена в 2024 году. Остаток средств в размере 384,56 тыс. руб сложился по факту заключенных контрактов.
- по освобождению земельных участков заключены 39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По состоянию на 31.12.2023 снесено 39 домов на сумму 41 935,40 тыс. руб.
Остаток средств в размере 507,97 тыс. руб. сложился:
 - 166,86 тыс. руб -  в связи с экономией по результатам проведения закупочных процедур;
  - 341,11 тыс. руб.  - в связи с уточнением перечня домов, подлежащих выводу из эксплуатации с последующим демонтажем строительных конструкций, в связи с переселением из них граждан из-за отсутствия схемы из графической части проекта планировки территории с земельными участками, планируемыми для жилищного строительства и на которых выполнен снос зданий. 
 -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заключены 7 муниципальных контрактов  по 10 адресам на общую сумму 10 358,96 тыс. руб.. По состоянию на 31.12.2023 работы выполнены по 6 муниципальным контрактам по 9 адресам на сумму 8 586,53 тыс. руб., 
Остаток средств в размере 1 806,73 тыс. руб. сложился;
 - 1 417,47 тыс. руб. -  в связи с расторжением муниципального контракта № 303 от 07.11.2023   без исполнения в одностороннем порядке по причине невыполнения работ подрядчиком в установленные сроки;
 - 221,82 тыс. руб.  -  в связи с уменьшением  фактического объёма работ по 4 муниципальным контрактам;  
 - 167,44 тыс. руб. - в связи с экономией от проведения закупочных процедур. 
3.по мероприятию"Улучшение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по состоянию на 01.01.2023 в списке граждан, имеющих право на получение мер социальной поддержки по обеспечению жильем в соответствии с Федеральными законами "О ветеранах" и "О социальной защите инвалидов в Российской Федерации", нуждающихся в улучшении жилищных условий, вставших на учет до 1 января 2005 г., а также вставших на учет ветеранов и инвалидов Великой Отечественной войны, членов семей погибших (умерших) инвалидов и участников Великой Отечественной войны состоит 225 человек, в том числе 165 граждан - ветераны боевых действий; 60 граждан - инвалиды. 
По состоянию на 31.12.2023 в список получателей субсидии включено 26 льготополучателей, из них:                                                                                                                                                  - 15 льготополучателям перечислена субсидия; 
- 4 льготополучателям отказано в предоставлении субсидии по причине отсутствия нуждаемости в улучшении жилищных условий;                                                                                                                                                                               
- 7 льготополучателей отказались от получения субсидии в текущем году.    
Остаток средств в размере 308,92 тыс.руб. сложился по факту предоставленных субсидий.</t>
        </r>
        <r>
          <rPr>
            <sz val="16"/>
            <color rgb="FFFF0000"/>
            <rFont val="Times New Roman"/>
            <family val="1"/>
            <charset val="204"/>
          </rPr>
          <t xml:space="preserve">
</t>
        </r>
        <r>
          <rPr>
            <sz val="16"/>
            <rFont val="Times New Roman"/>
            <family val="1"/>
            <charset val="204"/>
          </rPr>
          <t>По состоянию на 31.12.2023 включены в список получателей 5 льготополучателей, из них:                                                                                                                                                       
- 2 льготополучателям  перечислена субсидия;                                                                                                                             
- 2 льготополучателей отказались от получения субсидии 2023 году;                                                                                            
 - 1 льготополучателю отказано в предоставлении субсидии.           
Остаток средств в размере 270,57 тыс.руб. сложился по факту предоставленных субсидий.
4. по мероприятию "Обеспечение жильем молодых семей государственной программы Российской Федерации "  в 2023 году запланировано предоставление социальных выплат 4 молодым семьям. По состоянию на 31.12.2023 социальные выплаты предоставлены в полном объеме.
5. по мероприятию "Переселение граждан из жилых помещений, не отвечающих требованиям в связи с превышением предельно допустимой концентрации фенола и формальдегида" запланировано предоставление социальной выплаты 4 семьям.  По состоянию на 31.12.2023 социальная выплата предоставлена  4 семьям, мероприятие исполнено в полном объеме. Остаток средств в размере 0,38 тыс.руб. сложился по факту предоставленных выплат.</t>
        </r>
        <r>
          <rPr>
            <sz val="16"/>
            <color rgb="FFFF0000"/>
            <rFont val="Times New Roman"/>
            <family val="1"/>
            <charset val="204"/>
          </rPr>
          <t xml:space="preserve">
ДАиГ:
Запланированы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Заключен контракт №1АН/2022 от 07.02.2022г. на услуги по авторскому надзору на сумму 299,8 тыс.руб. Заключен контракт №31АН/2022 от 01.09.2022г. на услуги по авторскому надзору на сумму 285,23 тыс.руб. Готовность объекта 82%. Подрядчиком нарушены сроки выполнения работ.
</t>
        </r>
        <r>
          <rPr>
            <sz val="16"/>
            <rFont val="Times New Roman"/>
            <family val="1"/>
            <charset val="204"/>
          </rPr>
          <t xml:space="preserve">
АГ:
В 2023 году  из средств окружного бюджета приобретены бумага и бумажные изделия.</t>
        </r>
        <r>
          <rPr>
            <sz val="16"/>
            <color rgb="FFFF0000"/>
            <rFont val="Times New Roman"/>
            <family val="1"/>
            <charset val="204"/>
          </rPr>
          <t xml:space="preserve">
</t>
        </r>
      </is>
    </oc>
    <nc r="I55" t="inlineStr">
      <is>
        <t xml:space="preserve">ДИиЗО: 
В рамках реализации программы предусмотрено:
1. по мероприятию "Обеспечение устойчивого сокращения непригодного для проживания жилищного фонда" предоставление выплат 12 семьям за изымаемое для муниципальных нужд недвижимое имущество и принятии в муниципальную собственность недвижимого имущества. По состоянию на 31.12.2023  произведена выплата собственникам за изымаемые жилые помещения (по 12 изданным постановлениям Администрации города) на сумму 57 614,80 тыс. рублей. Остаток средств в размере 0,19 тыс.руб. сложился по факту предоставленных выплат.
2. по мероприятию "Предоставление субсидий для реализации полномочий в области строительства и жилищных отношений":  
- выплата выкупной цены за изымаемые жилые помещения собственникам жилых помещений по состоянию на 31.12.2023 произведена на сумму 837 153,72 тыс. руб. по 173 изданным постановлениям Администрации города;
-  по переселению граждан из аварийного жилищного фонда, признанного таковым после 1 января 2017 года, на 31.12.2023 заключено 318 муниципальных контрактов на общую сумму 1 453 876,66 тыс. руб., из них 154 635,12 тыс. руб. приобретены на средства 2024 года. Оплата произведена по 289 контракту в размере 1 299 241,54 тыс. руб., по 29 контрактам оплата будет произведена в 2024 году. Остаток средств в размере 384,56 тыс. руб сложился по факту заключенных контрактов.
- по освобождению земельных участков заключены 39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По состоянию на 31.12.2023 снесено 39 домов на сумму 41 935,40 тыс. руб.
Остаток средств в размере 507,97 тыс. руб. сложился:
 - 166,86 тыс. руб -  в связи с экономией по результатам проведения закупочных процедур;
  - 341,11 тыс. руб.  - в связи с уточнением перечня домов, подлежащих выводу из эксплуатации с последующим демонтажем строительных конструкций, в связи с переселением из них граждан из-за отсутствия схемы из графической части проекта планировки территории с земельными участками, планируемыми для жилищного строительства и на которых выполнен снос зданий. 
 -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заключены 7 муниципальных контрактов  по 10 адресам на общую сумму 10 358,96 тыс. руб.. По состоянию на 31.12.2023 работы выполнены по 6 муниципальным контрактам по 9 адресам на сумму 8 586,53 тыс. руб., 
Остаток средств в размере 1 806,73 тыс. руб. сложился;
 - 1 417,47 тыс. руб. -  в связи с расторжением муниципального контракта № 303 от 07.11.2023   без исполнения в одностороннем порядке по причине невыполнения работ подрядчиком в установленные сроки;
 - 221,82 тыс. руб.  -  в связи с уменьшением  фактического объёма работ по 4 муниципальным контрактам;  
 - 167,44 тыс. руб. - в связи с экономией от проведения закупочных процедур. 
3.по мероприятию"Улучшение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по состоянию на 01.01.2023 в списке граждан, имеющих право на получение мер социальной поддержки по обеспечению жильем в соответствии с Федеральными законами "О ветеранах" и "О социальной защите инвалидов в Российской Федерации", нуждающихся в улучшении жилищных условий, вставших на учет до 1 января 2005 г., а также вставших на учет ветеранов и инвалидов Великой Отечественной войны, членов семей погибших (умерших) инвалидов и участников Великой Отечественной войны состоит 225 человек, в том числе 165 граждан - ветераны боевых действий; 60 граждан - инвалиды. 
По состоянию на 31.12.2023 в список получателей субсидии включено 26 ветеранов боевых действий, из них:                                                                                                                                                  - 15 льготополучателям перечислена субсидия; 
- 4 льготополучателям отказано в предоставлении субсидии по причине отсутствия нуждаемости в улучшении жилищных условий;                                                                                                                                                                               
- 7 льготополучателей отказались от получения субсидии в текущем году.    
Остаток средств в размере 308,92 тыс.руб. сложился по факту предоставленных субсидий.
По состоянию на 31.12.2023 включены в список получателей 5 инвалидов, из них:                                                                                                                                                       
- 2 льготополучателям  перечислена субсидия;                                                                                                                             
- 2 льготополучателей отказались от получения субсидии 2023 году;                                                                                            
 - 1 льготополучателю отказано в предоставлении субсидии.           
Остаток средств в размере 270,57 тыс.руб. сложился по факту предоставленных субсидий.
4. по мероприятию "Обеспечение жильем молодых семей государственной программы Российской Федерации "  в 2023 году запланировано предоставление социальных выплат 4 молодым семьям. По состоянию на 31.12.2023 социальные выплаты предоставлены в полном объеме.
5. по мероприятию "Переселение граждан из жилых помещений, не отвечающих требованиям в связи с превышением предельно допустимой концентрации фенола и формальдегида" запланировано предоставление социальной выплаты 4 семьям.  По состоянию на 31.12.2023 социальная выплата предоставлена  4 семьям, мероприятие исполнено в полном объеме. Остаток средств в размере 0,38 тыс.руб. сложился по факту предоставленных выплат.
ДАиГ:
Предусмотрены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Готовность объекта 100%. Остаток средств в размере 16 452,64 тыс.руб. - экономия под факт выполненных работ.
АГ:
В 2023 году  из средств окружного бюджета приобретены бумага и бумажные изделия.
</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на 2023 год - 14 298 чел. В период весенних каникул организованы лагеря с дневным пребыванием детей для 3 770 детей.   В период летних каникул организованы лагеря с дневным пребыванием детей для 7 678 детей. В период осенних каникул организованы лагеря с дневным пребыванием детей для 2 850 детей.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на 2023 год - 14 298 чел. В период весенних каникул организованы лагеря с дневным пребыванием детей для 3 770 детей.   В период летних каникул организованы лагеря с дневным пребыванием детей для 7 678 детей. В период осенних каникул организованы лагеря с дневным пребыванием детей для 2 850 детей.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cv guid="{3EEA7E1A-5F2B-4408-A34C-1F0223B5B245}" action="delete"/>
  <rdn rId="0" localSheetId="1" customView="1" name="Z_3EEA7E1A_5F2B_4408_A34C_1F0223B5B245_.wvu.FilterData" hidden="1" oldHidden="1">
    <formula>'на 01.11.2023'!$A$6:$J$342</formula>
    <oldFormula>'на 01.11.2023'!$A$6:$J$342</oldFormula>
  </rdn>
  <rcv guid="{3EEA7E1A-5F2B-4408-A34C-1F0223B5B245}" action="add"/>
</revisions>
</file>

<file path=xl/revisions/revisionLog1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5:I62" start="0" length="2147483647">
    <dxf>
      <font>
        <color auto="1"/>
      </font>
    </dxf>
  </rfmt>
  <rcv guid="{67ADFAE6-A9AF-44D7-8539-93CD0F6B7849}" action="delete"/>
  <rdn rId="0" localSheetId="1" customView="1" name="Z_67ADFAE6_A9AF_44D7_8539_93CD0F6B7849_.wvu.PrintArea" hidden="1" oldHidden="1">
    <formula>'на 01.11.2023'!$A$1:$I$141</formula>
    <oldFormula>'на 01.11.2023'!$A$1:$I$141</oldFormula>
  </rdn>
  <rdn rId="0" localSheetId="1" customView="1" name="Z_67ADFAE6_A9AF_44D7_8539_93CD0F6B7849_.wvu.PrintTitles" hidden="1" oldHidden="1">
    <formula>'на 01.11.2023'!$4:$7</formula>
    <oldFormula>'на 01.11.2023'!$4:$7</oldFormula>
  </rdn>
  <rdn rId="0" localSheetId="1" customView="1" name="Z_67ADFAE6_A9AF_44D7_8539_93CD0F6B7849_.wvu.Cols" hidden="1" oldHidden="1">
    <formula>'на 01.11.2023'!$J:$J</formula>
    <oldFormula>'на 01.11.2023'!$J:$J</oldFormula>
  </rdn>
  <rdn rId="0" localSheetId="1" customView="1" name="Z_67ADFAE6_A9AF_44D7_8539_93CD0F6B7849_.wvu.FilterData" hidden="1" oldHidden="1">
    <formula>'на 01.11.2023'!$A$6:$I$342</formula>
    <oldFormula>'на 01.11.2023'!$A$6:$I$342</oldFormula>
  </rdn>
  <rcv guid="{67ADFAE6-A9AF-44D7-8539-93CD0F6B7849}" action="add"/>
</revisions>
</file>

<file path=xl/revisions/revisionLog1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1" sId="1">
    <oc r="I55" t="inlineStr">
      <is>
        <t xml:space="preserve">ДИиЗО: 
В рамках реализации программы предусмотрено:
1. по мероприятию "Обеспечение устойчивого сокращения непригодного для проживания жилищного фонда" предоставление выплат 12 семьям за изымаемое для муниципальных нужд недвижимое имущество и принятии в муниципальную собственность недвижимого имущества. По состоянию на 31.12.2023  произведена выплата собственникам за изымаемые жилые помещения (по 12 изданным постановлениям Администрации города) на сумму 57 614,80 тыс. рублей. Остаток средств в размере 0,19 тыс.руб. сложился по факту предоставленных выплат.
2. по мероприятию "Предоставление субсидий для реализации полномочий в области строительства и жилищных отношений":  
- выплата выкупной цены за изымаемые жилые помещения собственникам жилых помещений по состоянию на 31.12.2023 произведена на сумму 837 153,72 тыс. руб. по 173 изданным постановлениям Администрации города;
-  по переселению граждан из аварийного жилищного фонда, признанного таковым после 1 января 2017 года, на 31.12.2023 заключено 318 муниципальных контрактов на общую сумму 1 453 876,66 тыс. руб., из них 154 635,12 тыс. руб. приобретены на средства 2024 года. Оплата произведена по 289 контракту в размере 1 299 241,54 тыс. руб., по 29 контрактам оплата будет произведена в 2024 году. Остаток средств в размере 384,56 тыс. руб сложился по факту заключенных контрактов.
- по освобождению земельных участков заключены 39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По состоянию на 31.12.2023 снесено 39 домов на сумму 41 935,40 тыс. руб.
Остаток средств в размере 507,97 тыс. руб. сложился:
 - 166,86 тыс. руб -  в связи с экономией по результатам проведения закупочных процедур;
  - 341,11 тыс. руб.  - в связи с уточнением перечня домов, подлежащих выводу из эксплуатации с последующим демонтажем строительных конструкций, в связи с переселением из них граждан из-за отсутствия схемы из графической части проекта планировки территории с земельными участками, планируемыми для жилищного строительства и на которых выполнен снос зданий. 
 -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заключены 7 муниципальных контрактов  по 10 адресам на общую сумму 10 358,96 тыс. руб.. По состоянию на 31.12.2023 работы выполнены по 6 муниципальным контрактам по 9 адресам на сумму 8 586,53 тыс. руб., 
Остаток средств в размере 1 806,73 тыс. руб. сложился;
 - 1 417,47 тыс. руб. -  в связи с расторжением муниципального контракта № 303 от 07.11.2023   без исполнения в одностороннем порядке по причине невыполнения работ подрядчиком в установленные сроки;
 - 221,82 тыс. руб.  -  в связи с уменьшением  фактического объёма работ по 4 муниципальным контрактам;  
 - 167,44 тыс. руб. - в связи с экономией от проведения закупочных процедур. 
3.по мероприятию"Улучшение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по состоянию на 01.01.2023 в списке граждан, имеющих право на получение мер социальной поддержки по обеспечению жильем в соответствии с Федеральными законами "О ветеранах" и "О социальной защите инвалидов в Российской Федерации", нуждающихся в улучшении жилищных условий, вставших на учет до 1 января 2005 г., а также вставших на учет ветеранов и инвалидов Великой Отечественной войны, членов семей погибших (умерших) инвалидов и участников Великой Отечественной войны состоит 225 человек, в том числе 165 граждан - ветераны боевых действий; 60 граждан - инвалиды. 
По состоянию на 31.12.2023 в список получателей субсидии включено 26 ветеранов боевых действий, из них:                                                                                                                                                  - 15 льготополучателям перечислена субсидия; 
- 4 льготополучателям отказано в предоставлении субсидии по причине отсутствия нуждаемости в улучшении жилищных условий;                                                                                                                                                                               
- 7 льготополучателей отказались от получения субсидии в текущем году.    
Остаток средств в размере 308,92 тыс.руб. сложился по факту предоставленных субсидий.
По состоянию на 31.12.2023 включены в список получателей 5 инвалидов, из них:                                                                                                                                                       
- 2 льготополучателям  перечислена субсидия;                                                                                                                             
- 2 льготополучателей отказались от получения субсидии 2023 году;                                                                                            
 - 1 льготополучателю отказано в предоставлении субсидии.           
Остаток средств в размере 270,57 тыс.руб. сложился по факту предоставленных субсидий.
4. по мероприятию "Обеспечение жильем молодых семей государственной программы Российской Федерации "  в 2023 году запланировано предоставление социальных выплат 4 молодым семьям. По состоянию на 31.12.2023 социальные выплаты предоставлены в полном объеме.
5. по мероприятию "Переселение граждан из жилых помещений, не отвечающих требованиям в связи с превышением предельно допустимой концентрации фенола и формальдегида" запланировано предоставление социальной выплаты 4 семьям.  По состоянию на 31.12.2023 социальная выплата предоставлена  4 семьям, мероприятие исполнено в полном объеме. Остаток средств в размере 0,38 тыс.руб. сложился по факту предоставленных выплат.
ДАиГ:
Предусмотрены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Готовность объекта 100%. Остаток средств в размере 16 452,64 тыс.руб. - экономия под факт выполненных работ.
АГ:
В 2023 году  из средств окружного бюджета приобретены бумага и бумажные изделия.
</t>
      </is>
    </oc>
    <nc r="I55" t="inlineStr">
      <is>
        <t xml:space="preserve">ДИиЗО: 
В рамках реализации программы предусмотрено:
1. по мероприятию "Обеспечение устойчивого сокращения непригодного для проживания жилищного фонда" предоставление выплат 12 семьям за изымаемое для муниципальных нужд недвижимое имущество и принятии в муниципальную собственность недвижимого имущества. По состоянию на 31.12.2023  произведена выплата собственникам за изымаемые жилые помещения (по 12 изданным постановлениям Администрации города) на сумму 57 614,80 тыс. рублей. Остаток средств в размере 0,19 тыс.руб. сложился по факту предоставленных выплат.
2. по мероприятию "Предоставление субсидий для реализации полномочий в области строительства и жилищных отношений":  
- выплата выкупной цены за изымаемые жилые помещения собственникам жилых помещений по состоянию на 31.12.2023 произведена на сумму 837 153,72 тыс. руб. по 173 изданным постановлениям Администрации города;
-  по переселению граждан из аварийного жилищного фонда, признанного таковым после 1 января 2017 года, на 31.12.2023 заключено 318 муниципальных контрактов на общую сумму 1 453 876,66 тыс. руб., из них 154 635,12 тыс. руб. приобретены на средства 2024 года. Оплата произведена по 289 контракту в размере 1 299 241,54 тыс. руб., по 29 контрактам оплата будет произведена в 2024 году. Остаток средств в размере 384,56 тыс. руб сложился по факту заключенных контрактов.
- по освобождению земельных участков заключены 39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По состоянию на 31.12.2023 снесено 39 домов на сумму 41 935,40 тыс. руб.
Остаток средств в размере 507,97 тыс. руб. сложился:
 - 166,86 тыс. руб -  в связи с экономией по результатам проведения закупочных процедур;
  - 341,11 тыс. руб.  - в связи с уточнением перечня домов, подлежащих выводу из эксплуатации с последующим демонтажем строительных конструкций, в связи с переселением из них граждан из-за отсутствия схемы из графической части проекта планировки территории с земельными участками, планируемыми для жилищного строительства и на которых выполнен снос зданий. 
 -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заключены 7 муниципальных контрактов  по 10 адресам на общую сумму 10 358,96 тыс. руб.. По состоянию на 31.12.2023 работы выполнены по 6 муниципальным контрактам по 9 адресам на сумму 8 586,53 тыс. руб., 
Остаток средств в размере 1 806,73 тыс. руб. сложился;
 - 1 417,47 тыс. руб. -  в связи с расторжением муниципального контракта № 303 от 07.11.2023   без исполнения в одностороннем порядке по причине невыполнения работ подрядчиком в установленные сроки;
 - 221,82 тыс. руб.  -  в связи с уменьшением  фактического объёма работ по 4 муниципальным контрактам;  
 - 167,44 тыс. руб. - в связи с экономией от проведения закупочных процедур. 
3.по мероприятию"Улучшение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по состоянию на 01.01.2023 в списке граждан, имеющих право на получение мер социальной поддержки по обеспечению жильем в соответствии с Федеральными законами "О ветеранах" и "О социальной защите инвалидов в Российской Федерации", нуждающихся в улучшении жилищных условий, вставших на учет до 1 января 2005 г., а также вставших на учет ветеранов и инвалидов Великой Отечественной войны, членов семей погибших (умерших) инвалидов и участников Великой Отечественной войны состоит 225 человек, в том числе 165 граждан - ветераны боевых действий; 60 граждан - инвалиды. 
По состоянию на 31.12.2023 в список получателей субсидии включено 26 ветеранов боевых действий, из них:                                                                                                                                                  - 15 льготополучателям перечислена субсидия; 
- 4 льготополучателям отказано в предоставлении субсидии по причине отсутствия нуждаемости в улучшении жилищных условий;                                                                                                                                                                               
- 7 льготополучателей отказались от получения субсидии в текущем году.    
Остаток средств в размере 308,92 тыс.руб. сложился по факту предоставленных субсидий.
По состоянию на 31.12.2023 включены в список получателей 5 инвалидов, из них:                                                                                                                                                       
- 2 льготополучателям  перечислена субсидия;                                                                                                                             
- 2 льготополучателей отказались от получения субсидии 2023 году;                                                                                            
 - 1 льготополучателю отказано в предоставлении субсидии.           
Остаток средств в размере 270,57 тыс.руб. сложился по факту предоставленных субсидий.
4. по мероприятию "Обеспечение жильем молодых семей государственной программы Российской Федерации "  в 2023 году запланировано предоставление социальных выплат 4 молодым семьям. По состоянию на 31.12.2023 социальные выплаты предоставлены в полном объеме.
5. по мероприятию "Переселение граждан из жилых помещений, не отвечающих требованиям в связи с превышением предельно допустимой концентрации фенола и формальдегида" запланировано предоставление социальной выплаты 4 семьям.  По состоянию на 31.12.2023 социальная выплата предоставлена  4 семьям, мероприятие исполнено в полном объеме. Остаток средств в размере 0,38 тыс.руб. сложился по факту предоставленных выплат.
ДАиГ:
Предусмотрены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Готовность объекта 100%. Остаток средств в размере 16 452,64 тыс.руб. - экономия по факту выполненных работ.
АГ:
В 2023 году  из средств окружного бюджета приобретены бумага и бумажные изделия.
</t>
      </is>
    </nc>
  </rcc>
  <rcc rId="572" sId="1">
    <oc r="F55">
      <f>SUM(F58:F62)</f>
    </oc>
    <nc r="F55">
      <f>SUM(F58:F62)</f>
    </nc>
  </rcc>
</revisions>
</file>

<file path=xl/revisions/revisionLog1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3" sId="1">
    <oc r="I14" t="inlineStr">
      <is>
        <t xml:space="preserve">ДО:  Соглашения между Департаментом образования и науки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
АГ(ДК): Численность детей, посетивших лагерь дневного пребывания за период весенних и летних каникул- 770 чел, при плане 770 чел. По условиям заключенного контракта была осуществлена 100% предоплата. Остаток средств в сумме 5,32 тыс. руб. сложился в связи с заболеванием учащихся в период проведения лагеря.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Получено положительное заключение проверки достоверности сметной стоимости от 10.11.2023 №86-1-1-2-068022.  Строительная готовность объекта - 8%. Забито 1477 свай (100% из общего числа), выполнена срубка свай в количестве 1477 шт, внутренний дренаж котлована сделан, устройство основания из щебня; проложены временные инженерные сети (водовод,электричество, интернет), установлены временные здания и сооружения, подбетонка в объеме  54%, гидроизоляция 32%. Произведена оплата капитального гранта.  Остаток средств в размере 0,38 тыс.руб. - экономия по фактическим расходам на оплату капитального гранта в соответствии с обращением концессионера.                                         </t>
      </is>
    </oc>
    <nc r="I14" t="inlineStr">
      <is>
        <t xml:space="preserve">ДО:  Соглашения между Департаментом образования и науки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по причине поступления обращений концессионера на предоставление инвестиционного платежа и возмещения процентов в рамках реализации концессионного соглашения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в объеме менее запланированного.
АГ(ДК): Численность детей, посетивших лагерь дневного пребывания за период весенних и летних каникул- 770 чел, при плане 770 чел. По условиям заключенного контракта была осуществлена 100% предоплата. Остаток средств в сумме 5,32 тыс. руб. сложился в связи с заболеванием учащихся в период проведения лагеря.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Получено положительное заключение проверки достоверности сметной стоимости от 10.11.2023 №86-1-1-2-068022.  Строительная готовность объекта - 8%. Забито 1477 свай (100% из общего числа), выполнена срубка свай в количестве 1477 шт, внутренний дренаж котлована сделан, устройство основания из щебня; проложены временные инженерные сети (водовод,электричество, интернет), установлены временные здания и сооружения, подбетонка в объеме  54%, гидроизоляция 32%. Произведена оплата капитального гранта.  Остаток средств в размере 0,38 тыс.руб. - экономия по фактическим расходам на оплату капитального гранта в соответствии с обращением концессионера.                                         </t>
      </is>
    </nc>
  </rcc>
</revisions>
</file>

<file path=xl/revisions/revisionLog1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4" sId="1">
    <oc r="I30" t="inlineStr">
      <is>
        <r>
          <rPr>
            <sz val="16"/>
            <rFont val="Times New Roman"/>
            <family val="1"/>
            <charset val="204"/>
          </rPr>
          <t xml:space="preserve">АГ(ДК): 1. В рамках реализации подпрограммы "Поддержка творческих инициатив, способствующих самореализации населения" заключены 2 соглашения:                                                                                                                                                                                                                                    1.1. О предоставлении субсидии из бюджета Ханты-Мансийского автономного округа - Югры местному бюджету от 30.01.2023 № 71876000-1-2023-012. Бюджетные ассигнования, запланированные на техническое оснащение детских и кукольных театров, освоены в полном объеме. Заключены договоры на поставку материальных запасов, услуг по организации, постановке, изготовлению кукол, декораций для подготовки спектакля "Путешествие Нильса с дикими гусями".        </t>
        </r>
        <r>
          <rPr>
            <sz val="16"/>
            <color rgb="FFFF0000"/>
            <rFont val="Times New Roman"/>
            <family val="1"/>
            <charset val="204"/>
          </rPr>
          <t xml:space="preserve">                                                                                                                                                                                                                                                                              </t>
        </r>
        <r>
          <rPr>
            <sz val="16"/>
            <rFont val="Times New Roman"/>
            <family val="1"/>
            <charset val="204"/>
          </rPr>
          <t xml:space="preserve">1.2. О предоставлении субсидии из бюджета Ханты-Мансийского автономного округа - Югры местному бюджету от 30.01.2023 № 71876000-1-2023-006. Бюджетные ассигнования, запланированные на создание школы креативных индустрий, освоены в полном объеме. Осуществлена поставка комплекса технического и технологического оборудования для оснащения школы креативных индустрий.  </t>
        </r>
        <r>
          <rPr>
            <sz val="16"/>
            <color rgb="FFFF0000"/>
            <rFont val="Times New Roman"/>
            <family val="1"/>
            <charset val="204"/>
          </rPr>
          <t xml:space="preserve">                                                                                                                                                                                                                                                                                                                                                                              </t>
        </r>
        <r>
          <rPr>
            <sz val="16"/>
            <rFont val="Times New Roman"/>
            <family val="1"/>
            <charset val="204"/>
          </rPr>
          <t xml:space="preserve">2. В рамках реализации подпрограммы "Модернизация и развитие учреждений и организаций культуры" заключены 2 соглашения:                                                                                                                                                                                                                                                                                                                                                                                                                                                                   2.1. О предоставлении субсидии из бюджета Ханты-Мансийского автономного округа - Югры местному бюджету от 30.01.2023 №71876000-1-2023-013. Бюджетные ассигнования, запланированные на комплектование книжных фондов муниципальных общедоступных библиотек и государственных центральных библиотек субъектов Российской Федерации, освоены в полном объеме. Осуществлена поставка печатных изданий для комплектования книжных фондов.                  </t>
        </r>
        <r>
          <rPr>
            <sz val="16"/>
            <color rgb="FFFF0000"/>
            <rFont val="Times New Roman"/>
            <family val="1"/>
            <charset val="204"/>
          </rPr>
          <t xml:space="preserve">                                                                                                                                                           
</t>
        </r>
        <r>
          <rPr>
            <sz val="16"/>
            <rFont val="Times New Roman"/>
            <family val="1"/>
            <charset val="204"/>
          </rPr>
          <t xml:space="preserve">2.2. О предоставлении субсидии местному бюджету из бюджета Ханты-Мансийского автономного округа - Югры от 27.01.2023 №14. Бюджетные ассигнования, запланированные на модернизацию муниципальных общедоступных библиотек автономного округа, освоены в полном объеме. Заключены договоры на подписку и предоставление периодических изданий, предоставление права использования программного обеспечения и базы данных, информационно-техническое сопровождение программных продуктов (сертификатов), работы по гарантийному абонентскому обслуживанию  автоматизированной интегрированной библиотечной системы "МегаПро" для осуществления каталогизации.                    </t>
        </r>
        <r>
          <rPr>
            <sz val="16"/>
            <color rgb="FFFF0000"/>
            <rFont val="Times New Roman"/>
            <family val="1"/>
            <charset val="204"/>
          </rPr>
          <t xml:space="preserve">                                                                                                                                                                                                                                                                                                                                                                                                                                                                                                                                                                                                                                                                                                                                                                                                                                                                                                                            
</t>
        </r>
        <r>
          <rPr>
            <sz val="16"/>
            <rFont val="Times New Roman"/>
            <family val="1"/>
            <charset val="204"/>
          </rPr>
          <t xml:space="preserve">3. В рамках реализации регионального проекта "Культурная среда" государственной программы заключено соглашение от 30.01.2023 №71876000-1-2023-011 о предоставлении субсидии из бюджета Ханты-Мансийского автономного округа - Югры местному бюджету. Бюджетные ассигнования, запланированные на приобретение оборудования, музыкальных инструментов, включая их доставку и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освоены в полном объеме.  </t>
        </r>
        <r>
          <rPr>
            <sz val="16"/>
            <color rgb="FFFF0000"/>
            <rFont val="Times New Roman"/>
            <family val="1"/>
            <charset val="204"/>
          </rPr>
          <t xml:space="preserve">
</t>
        </r>
        <r>
          <rPr>
            <sz val="16"/>
            <rFont val="Times New Roman"/>
            <family val="1"/>
            <charset val="204"/>
          </rPr>
          <t>АГ: В рамках переданных государственных полномочий осуществлялись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По состоянию на отчетную дату приобретены архивные короба, персональные компьютеры и скоросшиватели.</t>
        </r>
        <r>
          <rPr>
            <sz val="16"/>
            <color rgb="FFFF0000"/>
            <rFont val="Times New Roman"/>
            <family val="1"/>
            <charset val="204"/>
          </rPr>
          <t xml:space="preserve">
ДАиГ: запланированы средства на капитальный ремонт следующих объектов: 
1. "Капитальный ремонт фасада и кровли здания МБУК "Сургутский краеведческий музей". Заключен контракт от 21.03.2023 № МК-1-23 c ООО «СТК-1» «Капитальный ремонт фасада и кровли здания муниципального бюджетного учреждения культуры «Сургутский краеведческий музей» на сумму 26 199,97 тыс. рублей. Срок выполнения работ до 31.08.2023 года. Готовность объекта 100%.. По результатам принятия выполненных работ образовалась экономия средств. За счет данных средств планируется проведение капитального ремонта сетей вентиляции. Размещение закупки путем запроса котировок в электронной форме запланировано на 08.11.2023. Ориентировочный срок выполнения ремонтных работ составляет 23 дня (по 08.12.2023), приемка работ до 15.12.2023, оплата работ до 22.12.2023.  
 2. "Капитальный ремонт объекта культурного наследия регионального значения МБУК "Сургутский краеведческий музей" Дом Г.С. Клепикова" Заключен муниципальный контракт с ООО «Строительное управление» №МК-3-23 от 10.04.2023 года, сумма по контракту – 2 124, 6 тыс.руб. Сроки выполнения работ с 01.06.2023 по 04.08.2023 года. Готовность объекта 100%.. Оплата произведена в полном объеме. 
3. "Капитальный ремонт здания МБУК «Сургутский краеведческий музей», Центр патриотического наследия, Тюменская область, город Сургут, ул. Просвещения, 7/1". Заключен муниципальный контракт с ООО «ОПТИМУМ-У». Сумма по контракту 12 347, 73886 тыс.рублей. Срок выполнения работ: с момента подписания контракта до 28.11.2023 (допсоглашение №1 от 21.09.2023). Строительная готовность объекта - 25%. 
</t>
        </r>
      </is>
    </oc>
    <nc r="I30" t="inlineStr">
      <is>
        <r>
          <rPr>
            <sz val="16"/>
            <rFont val="Times New Roman"/>
            <family val="1"/>
            <charset val="204"/>
          </rPr>
          <t xml:space="preserve">АГ(ДК): 1. В рамках реализации подпрограммы "Поддержка творческих инициатив, способствующих самореализации населения" заключены 2 соглашения:                                                                                                                                                                                                                                    1.1. О предоставлении субсидии из бюджета Ханты-Мансийского автономного округа - Югры местному бюджету от 30.01.2023 № 71876000-1-2023-012. Бюджетные ассигнования, запланированные на техническое оснащение детских и кукольных театров, освоены в полном объеме. Заключены договоры на поставку материальных запасов, услуг по организации, постановке, изготовлению кукол, декораций для подготовки спектакля "Путешествие Нильса с дикими гусями".        </t>
        </r>
        <r>
          <rPr>
            <sz val="16"/>
            <color rgb="FFFF0000"/>
            <rFont val="Times New Roman"/>
            <family val="1"/>
            <charset val="204"/>
          </rPr>
          <t xml:space="preserve">                                                                                                                                                                                                                                                                              </t>
        </r>
        <r>
          <rPr>
            <sz val="16"/>
            <rFont val="Times New Roman"/>
            <family val="1"/>
            <charset val="204"/>
          </rPr>
          <t xml:space="preserve">1.2. О предоставлении субсидии из бюджета Ханты-Мансийского автономного округа - Югры местному бюджету от 30.01.2023 № 71876000-1-2023-006. Бюджетные ассигнования, запланированные на создание школы креативных индустрий, освоены в полном объеме. Осуществлена поставка комплекса технического и технологического оборудования для оснащения школы креативных индустрий.  </t>
        </r>
        <r>
          <rPr>
            <sz val="16"/>
            <color rgb="FFFF0000"/>
            <rFont val="Times New Roman"/>
            <family val="1"/>
            <charset val="204"/>
          </rPr>
          <t xml:space="preserve">                                                                                                                                                                                                                                                                                                                                                                              </t>
        </r>
        <r>
          <rPr>
            <sz val="16"/>
            <rFont val="Times New Roman"/>
            <family val="1"/>
            <charset val="204"/>
          </rPr>
          <t xml:space="preserve">2. В рамках реализации подпрограммы "Модернизация и развитие учреждений и организаций культуры" заключены 2 соглашения:                                                                                                                                                                                                                                                                                                                                                                                                                                                                   2.1. О предоставлении субсидии из бюджета Ханты-Мансийского автономного округа - Югры местному бюджету от 30.01.2023 №71876000-1-2023-013. Бюджетные ассигнования, запланированные на комплектование книжных фондов муниципальных общедоступных библиотек и государственных центральных библиотек субъектов Российской Федерации, освоены в полном объеме. Осуществлена поставка печатных изданий для комплектования книжных фондов.                  </t>
        </r>
        <r>
          <rPr>
            <sz val="16"/>
            <color rgb="FFFF0000"/>
            <rFont val="Times New Roman"/>
            <family val="1"/>
            <charset val="204"/>
          </rPr>
          <t xml:space="preserve">                                                                                                                                                           
</t>
        </r>
        <r>
          <rPr>
            <sz val="16"/>
            <rFont val="Times New Roman"/>
            <family val="1"/>
            <charset val="204"/>
          </rPr>
          <t xml:space="preserve">2.2. О предоставлении субсидии местному бюджету из бюджета Ханты-Мансийского автономного округа - Югры от 27.01.2023 №14. Бюджетные ассигнования, запланированные на модернизацию муниципальных общедоступных библиотек автономного округа, освоены в полном объеме. Заключены договоры на подписку и предоставление периодических изданий, предоставление права использования программного обеспечения и базы данных, информационно-техническое сопровождение программных продуктов (сертификатов), работы по гарантийному абонентскому обслуживанию  автоматизированной интегрированной библиотечной системы "МегаПро" для осуществления каталогизации.                    </t>
        </r>
        <r>
          <rPr>
            <sz val="16"/>
            <color rgb="FFFF0000"/>
            <rFont val="Times New Roman"/>
            <family val="1"/>
            <charset val="204"/>
          </rPr>
          <t xml:space="preserve">                                                                                                                                                                                                                                                                                                                                                                                                                                                                                                                                                                                                                                                                                                                                                                                                                                                                                                                            
</t>
        </r>
        <r>
          <rPr>
            <sz val="16"/>
            <rFont val="Times New Roman"/>
            <family val="1"/>
            <charset val="204"/>
          </rPr>
          <t xml:space="preserve">3. В рамках реализации регионального проекта "Культурная среда" государственной программы заключено соглашение от 30.01.2023 №71876000-1-2023-011 о предоставлении субсидии из бюджета Ханты-Мансийского автономного округа - Югры местному бюджету. Бюджетные ассигнования, запланированные на приобретение оборудования, музыкальных инструментов, включая их доставку и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освоены в полном объеме.  </t>
        </r>
        <r>
          <rPr>
            <sz val="16"/>
            <color rgb="FFFF0000"/>
            <rFont val="Times New Roman"/>
            <family val="1"/>
            <charset val="204"/>
          </rPr>
          <t xml:space="preserve">
</t>
        </r>
        <r>
          <rPr>
            <sz val="16"/>
            <rFont val="Times New Roman"/>
            <family val="1"/>
            <charset val="204"/>
          </rPr>
          <t>АГ: В рамках переданных государственных полномочий осуществлялись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По состоянию на отчетную дату приобретены архивные короба, персональные компьютеры и скоросшиватели.</t>
        </r>
        <r>
          <rPr>
            <sz val="16"/>
            <color rgb="FFFF0000"/>
            <rFont val="Times New Roman"/>
            <family val="1"/>
            <charset val="204"/>
          </rPr>
          <t xml:space="preserve">
ДАиГ: запланированы средства на капитальный ремонт следующих объектов: 
1. "Капитальный ремонт фасада и кровли здания МБУК "Сургутский краеведческий музей". Заключен контракт от 21.03.2023 № МК-1-23 c ООО «СТК-1» «Капитальный ремонт фасада и кровли здания муниципального бюджетного учреждения культуры «Сургутский краеведческий музей» на сумму 26 199,97 тыс. рублей. Срок выполнения работ до 31.08.2023 года. Готовность объекта 100%. Также в соответствии с муниципальным контрактом от 23.11.2023 №МК-47-23 с ООО «Нордтехгрупп» выполнен капитальный ремонта сетей вентиляции, цена контракта 2897,0 тыс.рублей. Готовность объекта в части МК-47-23 на отчетную дату 100%. Реконструкция объекта завершена.
 2. "Капитальный ремонт объекта культурного наследия регионального значения МБУК "Сургутский краеведческий музей" Дом Г.С. Клепикова" Заключен муниципальный контракт с ООО «Строительное управление» №МК-3-23 от 10.04.2023 года. Готовность объекта 100%. Реконструкция объекта завершена.
3. "Капитальный ремонт здания МБУК «Сургутский краеведческий музей», Центр патриотического наследия, Тюменская область, город Сургут, ул. Просвещения, 7/1". Заключен муниципальный контракт с ООО «ОПТИМУМ-У» №МК-27-23 от 11.07.2023. Готовность объекта 100%. Реконструкция объекта завершена.
</t>
        </r>
      </is>
    </nc>
  </rcc>
  <rfmt sheetId="1" sqref="I30:I35" start="0" length="2147483647">
    <dxf>
      <font>
        <color auto="1"/>
      </font>
    </dxf>
  </rfmt>
  <rcc rId="575" sId="1">
    <oc r="I128" t="inlineStr">
      <is>
        <r>
          <rPr>
            <b/>
            <sz val="14"/>
            <rFont val="Times New Roman"/>
            <family val="1"/>
            <charset val="204"/>
          </rPr>
          <t xml:space="preserve">АГ (ДК), ДГХ, ДАиГ:
</t>
        </r>
        <r>
          <rPr>
            <sz val="14"/>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4"/>
            <color rgb="FFFF0000"/>
            <rFont val="Times New Roman"/>
            <family val="1"/>
            <charset val="204"/>
          </rPr>
          <t xml:space="preserve"> </t>
        </r>
        <r>
          <rPr>
            <sz val="14"/>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4"/>
            <color rgb="FFFF0000"/>
            <rFont val="Times New Roman"/>
            <family val="1"/>
            <charset val="204"/>
          </rPr>
          <t xml:space="preserve">
</t>
        </r>
        <r>
          <rPr>
            <sz val="14"/>
            <rFont val="Times New Roman"/>
            <family val="1"/>
            <charset val="204"/>
          </rPr>
          <t xml:space="preserve">1.2. Инициативный проект"Создание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4"/>
            <color rgb="FFFF0000"/>
            <rFont val="Times New Roman"/>
            <family val="1"/>
            <charset val="204"/>
          </rPr>
          <t xml:space="preserve">
</t>
        </r>
        <r>
          <rPr>
            <sz val="14"/>
            <rFont val="Times New Roman"/>
            <family val="1"/>
            <charset val="204"/>
          </rPr>
          <t xml:space="preserve">На 01.01.2024:
- приобретены дипломы, свидетельства, рамки, подарочные сертификаты, оказаны услуги по организации конкурса-квеста по этнокультурным арт-объектам; </t>
        </r>
        <r>
          <rPr>
            <sz val="14"/>
            <color rgb="FFFF0000"/>
            <rFont val="Times New Roman"/>
            <family val="1"/>
            <charset val="204"/>
          </rPr>
          <t xml:space="preserve">
</t>
        </r>
        <r>
          <rPr>
            <sz val="14"/>
            <rFont val="Times New Roman"/>
            <family val="1"/>
            <charset val="204"/>
          </rPr>
          <t>- заключен муниципальный контракт на изготовление этнокультурных арт-объектов (6 объектов).Установлено 5 этнокультурных арт-объектов - "Лис", "Ворон", "Шишка", "Северный олень и олененок",  "Облас, хант и щука". Арт-объект "Маска ханты" не изготовлен исполнителем. Остаток средств в размере  1 063,87 тыс.руб. (средства округа - 283,49 тыс.руб., средства местного бюджета - 780,38 тыс.руб.) - экономия по итогам проведения закупочных процедур. Остаток средств в размере 121,5 тыс.руб.(средства местного бюджета)  - экономия под факт выполненных работ.</t>
        </r>
        <r>
          <rPr>
            <sz val="14"/>
            <color rgb="FFFF0000"/>
            <rFont val="Times New Roman"/>
            <family val="1"/>
            <charset val="204"/>
          </rPr>
          <t xml:space="preserve">
</t>
        </r>
        <r>
          <rPr>
            <sz val="14"/>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Приобретены мягкя мебель, игровая приставка, звуковое оборудование, проекционное оборудование, компьютеры, оказаны услуги по изготовлению, сборке и установке мебели (МБУ "Вариант").</t>
        </r>
        <r>
          <rPr>
            <sz val="14"/>
            <color rgb="FFFF0000"/>
            <rFont val="Times New Roman"/>
            <family val="1"/>
            <charset val="204"/>
          </rPr>
          <t xml:space="preserve">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 Остаток средств в размере 59,37 тыс.руб. будет предложен к перераспредлению;
</t>
        </r>
        <r>
          <rPr>
            <sz val="14"/>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4"/>
            <color rgb="FFFF0000"/>
            <rFont val="Times New Roman"/>
            <family val="1"/>
            <charset val="204"/>
          </rPr>
          <t xml:space="preserve">
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Срок выполнения по 30.11.2023.
</t>
        </r>
        <r>
          <rPr>
            <sz val="14"/>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4"/>
            <color rgb="FFFF0000"/>
            <rFont val="Times New Roman"/>
            <family val="1"/>
            <charset val="204"/>
          </rPr>
          <t xml:space="preserve">
</t>
        </r>
      </is>
    </oc>
    <nc r="I128" t="inlineStr">
      <is>
        <r>
          <rPr>
            <b/>
            <sz val="14"/>
            <rFont val="Times New Roman"/>
            <family val="1"/>
            <charset val="204"/>
          </rPr>
          <t xml:space="preserve">АГ (ДК), ДГХ, ДАиГ:
</t>
        </r>
        <r>
          <rPr>
            <sz val="14"/>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4"/>
            <color rgb="FFFF0000"/>
            <rFont val="Times New Roman"/>
            <family val="1"/>
            <charset val="204"/>
          </rPr>
          <t xml:space="preserve"> </t>
        </r>
        <r>
          <rPr>
            <sz val="14"/>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4"/>
            <color rgb="FFFF0000"/>
            <rFont val="Times New Roman"/>
            <family val="1"/>
            <charset val="204"/>
          </rPr>
          <t xml:space="preserve">
</t>
        </r>
        <r>
          <rPr>
            <sz val="14"/>
            <rFont val="Times New Roman"/>
            <family val="1"/>
            <charset val="204"/>
          </rPr>
          <t xml:space="preserve">1.2. Инициативный проект"Создание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4"/>
            <color rgb="FFFF0000"/>
            <rFont val="Times New Roman"/>
            <family val="1"/>
            <charset val="204"/>
          </rPr>
          <t xml:space="preserve">
</t>
        </r>
        <r>
          <rPr>
            <sz val="14"/>
            <rFont val="Times New Roman"/>
            <family val="1"/>
            <charset val="204"/>
          </rPr>
          <t xml:space="preserve">На 01.01.2024:
- приобретены дипломы, свидетельства, рамки, подарочные сертификаты, оказаны услуги по организации конкурса-квеста по этнокультурным арт-объектам; </t>
        </r>
        <r>
          <rPr>
            <sz val="14"/>
            <color rgb="FFFF0000"/>
            <rFont val="Times New Roman"/>
            <family val="1"/>
            <charset val="204"/>
          </rPr>
          <t xml:space="preserve">
</t>
        </r>
        <r>
          <rPr>
            <sz val="14"/>
            <rFont val="Times New Roman"/>
            <family val="1"/>
            <charset val="204"/>
          </rPr>
          <t>- заключен муниципальный контракт на изготовление этнокультурных арт-объектов (6 объектов).Установлено 5 этнокультурных арт-объектов - "Лис", "Ворон", "Шишка", "Северный олень и олененок",  "Облас, хант и щука". Арт-объект "Маска ханты" не изготовлен исполнителем. Остаток средств в размере  1 063,87 тыс.руб. (средства округа - 283,49 тыс.руб., средства местного бюджета - 780,38 тыс.руб.) - экономия по итогам проведения закупочных процедур. Остаток средств в размере 121,5 тыс.руб.(средства местного бюджета)  - экономия под факт выполненных работ.</t>
        </r>
        <r>
          <rPr>
            <sz val="14"/>
            <color rgb="FFFF0000"/>
            <rFont val="Times New Roman"/>
            <family val="1"/>
            <charset val="204"/>
          </rPr>
          <t xml:space="preserve">
</t>
        </r>
        <r>
          <rPr>
            <sz val="14"/>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Приобретены мягкя мебель, игровая приставка, звуковое оборудование, проекционное оборудование, компьютеры, оказаны услуги по изготовлению, сборке и установке мебели (МБУ "Вариант").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t>
        </r>
        <r>
          <rPr>
            <sz val="14"/>
            <color rgb="FFFF0000"/>
            <rFont val="Times New Roman"/>
            <family val="1"/>
            <charset val="204"/>
          </rPr>
          <t xml:space="preserve">
</t>
        </r>
        <r>
          <rPr>
            <sz val="14"/>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4"/>
            <color rgb="FFFF0000"/>
            <rFont val="Times New Roman"/>
            <family val="1"/>
            <charset val="204"/>
          </rPr>
          <t xml:space="preserve">
</t>
        </r>
        <r>
          <rPr>
            <sz val="14"/>
            <rFont val="Times New Roman"/>
            <family val="1"/>
            <charset val="204"/>
          </rPr>
          <t>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Строительная готовность -100 %.</t>
        </r>
        <r>
          <rPr>
            <sz val="14"/>
            <color rgb="FFFF0000"/>
            <rFont val="Times New Roman"/>
            <family val="1"/>
            <charset val="204"/>
          </rPr>
          <t xml:space="preserve">
</t>
        </r>
        <r>
          <rPr>
            <sz val="14"/>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4"/>
            <color rgb="FFFF0000"/>
            <rFont val="Times New Roman"/>
            <family val="1"/>
            <charset val="204"/>
          </rPr>
          <t xml:space="preserve">
</t>
        </r>
      </is>
    </nc>
  </rcc>
</revisions>
</file>

<file path=xl/revisions/revisionLog1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6" sId="1">
    <oc r="I134" t="inlineStr">
      <is>
        <r>
          <rPr>
            <b/>
            <sz val="16"/>
            <color rgb="FFFF0000"/>
            <rFont val="Times New Roman"/>
            <family val="1"/>
            <charset val="204"/>
          </rPr>
          <t>ДАиГ:</t>
        </r>
        <r>
          <rPr>
            <sz val="16"/>
            <color rgb="FFFF0000"/>
            <rFont val="Times New Roman"/>
            <family val="1"/>
            <charset val="204"/>
          </rPr>
          <t xml:space="preserve">
На 2023 год предусмотрены средства на выполнение комплексных кадастровых работ на территории муниципального образования городской округ Сургут. Заключены муниципальные контракты на выполнение:
 1.комплексных кадастровых работ в отношении кадастрового квартала 86:10:0101229 (микрорайон ПИКС). Муниципальный контракт №4/2023 от 17.04.2023 с ООО "Центр межевания и кадастра". Срок выполнения работ - 01.09.2023. Подрядчиком нарушены сроки выполнения работ, ведется претензионная работа. 
  2. комплексных кадастровых работ в отношении кадастрового квартала 86:10:0101066 (микрорайон 24). Муниципальный контракт №5/2023 от 18.04.2023 с ООО "ГеоПроектКадастр". Срок выполнения работ - 01.09.2023г. Подрядчиком нарушены сроки выполнения работ, ведется претензионная работа. </t>
        </r>
      </is>
    </oc>
    <nc r="I134" t="inlineStr">
      <is>
        <r>
          <rPr>
            <b/>
            <sz val="16"/>
            <color rgb="FFFF0000"/>
            <rFont val="Times New Roman"/>
            <family val="1"/>
            <charset val="204"/>
          </rPr>
          <t>ДАиГ:</t>
        </r>
        <r>
          <rPr>
            <sz val="16"/>
            <color rgb="FFFF0000"/>
            <rFont val="Times New Roman"/>
            <family val="1"/>
            <charset val="204"/>
          </rPr>
          <t xml:space="preserve">
На 2023 год предусмотрены средства на выполнение комплексных кадастровых работ на территории муниципального образования городской округ Сургут. Заключены муниципальные контракты на выполнение:
 1.комплексных кадастровых работ в отношении кадастрового квартала 86:10:0101229 (микрорайон ПИКС). Муниципальный контракт №4/2023 от 17.04.2023 с ООО "Центр межевания и кадастра". Срок выполнения работ - 01.09.2023. Подрядчиком нарушены сроки выполнения работ, ведется претензионная работа. Работы выполнены частично, оплата произведена за счет средств местного бюджета. Остаток средств 
2. комплексных кадастровых работ в отношении кадастрового квартала 86:10:0101066 (микрорайон 24). Муниципальный контракт №5/2023 от 18.04.2023 с ООО "ГеоПроектКадастр". Срок выполнения работ - 01.09.2023г. Подрядчиком нарушены сроки выполнения работ, ведется претензионная работа. Работы выполнены частично, оплата произведена за счет средств местного бюджета. </t>
        </r>
      </is>
    </nc>
  </rcc>
</revisions>
</file>

<file path=xl/revisions/revisionLog1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28:I133" start="0" length="2147483647">
    <dxf>
      <font>
        <sz val="16"/>
      </font>
    </dxf>
  </rfmt>
  <rcc rId="577" sId="1">
    <oc r="I128" t="inlineStr">
      <is>
        <r>
          <rPr>
            <b/>
            <sz val="16"/>
            <rFont val="Times New Roman"/>
            <family val="1"/>
            <charset val="204"/>
          </rPr>
          <t xml:space="preserve">АГ (ДК), ДГХ, ДАиГ:
</t>
        </r>
        <r>
          <rPr>
            <sz val="16"/>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6"/>
            <color rgb="FFFF0000"/>
            <rFont val="Times New Roman"/>
            <family val="1"/>
            <charset val="204"/>
          </rPr>
          <t xml:space="preserve"> </t>
        </r>
        <r>
          <rPr>
            <sz val="16"/>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6"/>
            <color rgb="FFFF0000"/>
            <rFont val="Times New Roman"/>
            <family val="1"/>
            <charset val="204"/>
          </rPr>
          <t xml:space="preserve">
</t>
        </r>
        <r>
          <rPr>
            <sz val="16"/>
            <rFont val="Times New Roman"/>
            <family val="1"/>
            <charset val="204"/>
          </rPr>
          <t xml:space="preserve">1.2. Инициативный проект"Создание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6"/>
            <color rgb="FFFF0000"/>
            <rFont val="Times New Roman"/>
            <family val="1"/>
            <charset val="204"/>
          </rPr>
          <t xml:space="preserve">
</t>
        </r>
        <r>
          <rPr>
            <sz val="16"/>
            <rFont val="Times New Roman"/>
            <family val="1"/>
            <charset val="204"/>
          </rPr>
          <t xml:space="preserve">На 01.01.2024:
- приобретены дипломы, свидетельства, рамки, подарочные сертификаты, оказаны услуги по организации конкурса-квеста по этнокультурным арт-объектам; </t>
        </r>
        <r>
          <rPr>
            <sz val="16"/>
            <color rgb="FFFF0000"/>
            <rFont val="Times New Roman"/>
            <family val="1"/>
            <charset val="204"/>
          </rPr>
          <t xml:space="preserve">
</t>
        </r>
        <r>
          <rPr>
            <sz val="16"/>
            <rFont val="Times New Roman"/>
            <family val="1"/>
            <charset val="204"/>
          </rPr>
          <t>- заключен муниципальный контракт на изготовление этнокультурных арт-объектов (6 объектов).Установлено 5 этнокультурных арт-объектов - "Лис", "Ворон", "Шишка", "Северный олень и олененок",  "Облас, хант и щука". Арт-объект "Маска ханты" не изготовлен исполнителем. Остаток средств в размере  1 063,87 тыс.руб. (средства округа - 283,49 тыс.руб., средства местного бюджета - 780,38 тыс.руб.) - экономия по итогам проведения закупочных процедур. Остаток средств в размере 121,5 тыс.руб.(средства местного бюджета)  - экономия под факт выполненных работ.</t>
        </r>
        <r>
          <rPr>
            <sz val="16"/>
            <color rgb="FFFF0000"/>
            <rFont val="Times New Roman"/>
            <family val="1"/>
            <charset val="204"/>
          </rPr>
          <t xml:space="preserve">
</t>
        </r>
        <r>
          <rPr>
            <sz val="16"/>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Приобретены мягкя мебель, игровая приставка, звуковое оборудование, проекционное оборудование, компьютеры, оказаны услуги по изготовлению, сборке и установке мебели (МБУ "Вариант").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t>
        </r>
        <r>
          <rPr>
            <sz val="16"/>
            <color rgb="FFFF0000"/>
            <rFont val="Times New Roman"/>
            <family val="1"/>
            <charset val="204"/>
          </rPr>
          <t xml:space="preserve">
</t>
        </r>
        <r>
          <rPr>
            <sz val="16"/>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6"/>
            <color rgb="FFFF0000"/>
            <rFont val="Times New Roman"/>
            <family val="1"/>
            <charset val="204"/>
          </rPr>
          <t xml:space="preserve">
</t>
        </r>
        <r>
          <rPr>
            <sz val="16"/>
            <rFont val="Times New Roman"/>
            <family val="1"/>
            <charset val="204"/>
          </rPr>
          <t>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Строительная готовность -100 %.</t>
        </r>
        <r>
          <rPr>
            <sz val="16"/>
            <color rgb="FFFF0000"/>
            <rFont val="Times New Roman"/>
            <family val="1"/>
            <charset val="204"/>
          </rPr>
          <t xml:space="preserve">
</t>
        </r>
        <r>
          <rPr>
            <sz val="16"/>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6"/>
            <color rgb="FFFF0000"/>
            <rFont val="Times New Roman"/>
            <family val="1"/>
            <charset val="204"/>
          </rPr>
          <t xml:space="preserve">
</t>
        </r>
      </is>
    </oc>
    <nc r="I128" t="inlineStr">
      <is>
        <r>
          <rPr>
            <b/>
            <sz val="16"/>
            <rFont val="Times New Roman"/>
            <family val="1"/>
            <charset val="204"/>
          </rPr>
          <t xml:space="preserve">АГ (ДК), ДГХ, ДАиГ:
</t>
        </r>
        <r>
          <rPr>
            <sz val="16"/>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6"/>
            <color rgb="FFFF0000"/>
            <rFont val="Times New Roman"/>
            <family val="1"/>
            <charset val="204"/>
          </rPr>
          <t xml:space="preserve"> </t>
        </r>
        <r>
          <rPr>
            <sz val="16"/>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6"/>
            <color rgb="FFFF0000"/>
            <rFont val="Times New Roman"/>
            <family val="1"/>
            <charset val="204"/>
          </rPr>
          <t xml:space="preserve">
</t>
        </r>
        <r>
          <rPr>
            <sz val="16"/>
            <rFont val="Times New Roman"/>
            <family val="1"/>
            <charset val="204"/>
          </rPr>
          <t xml:space="preserve">1.2. Инициативный проект"Создание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6"/>
            <color rgb="FFFF0000"/>
            <rFont val="Times New Roman"/>
            <family val="1"/>
            <charset val="204"/>
          </rPr>
          <t xml:space="preserve">
</t>
        </r>
        <r>
          <rPr>
            <sz val="16"/>
            <rFont val="Times New Roman"/>
            <family val="1"/>
            <charset val="204"/>
          </rPr>
          <t xml:space="preserve">На 01.01.2024:
- приобретены дипломы, свидетельства, рамки, подарочные сертификаты, оказаны услуги по организации конкурса-квеста по этнокультурным арт-объектам; </t>
        </r>
        <r>
          <rPr>
            <sz val="16"/>
            <color rgb="FFFF0000"/>
            <rFont val="Times New Roman"/>
            <family val="1"/>
            <charset val="204"/>
          </rPr>
          <t xml:space="preserve">
</t>
        </r>
        <r>
          <rPr>
            <sz val="16"/>
            <rFont val="Times New Roman"/>
            <family val="1"/>
            <charset val="204"/>
          </rPr>
          <t>- заключен муниципальный контракт на изготовление этнокультурных арт-объектов (6 объектов).Установлено 5 этнокультурных арт-объектов - "Лис", "Ворон", "Шишка", "Северный олень и олененок",  "Облас, хант и щука". Арт-объект "Маска ханты" не изготовлен исполнителем. Остаток средств в размере  1 063,87 тыс.руб. (средства округа - 283,49 тыс.руб., средства местного бюджета - 780,38 тыс.руб.) - экономия по итогам проведения закупочных процедур. Остаток средств в размере 121,5 тыс.руб.(средства местного бюджета)  - экономия под факт выполненных работ.</t>
        </r>
        <r>
          <rPr>
            <sz val="16"/>
            <color rgb="FFFF0000"/>
            <rFont val="Times New Roman"/>
            <family val="1"/>
            <charset val="204"/>
          </rPr>
          <t xml:space="preserve">
</t>
        </r>
        <r>
          <rPr>
            <sz val="16"/>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Приобретены мягкая мебель, игровая приставка, звуковое оборудование, проекционное оборудование, компьютеры, оказаны услуги по изготовлению, сборке и установке мебели (МБУ "Вариант").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t>
        </r>
        <r>
          <rPr>
            <sz val="16"/>
            <color rgb="FFFF0000"/>
            <rFont val="Times New Roman"/>
            <family val="1"/>
            <charset val="204"/>
          </rPr>
          <t xml:space="preserve">
</t>
        </r>
        <r>
          <rPr>
            <sz val="16"/>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6"/>
            <color rgb="FFFF0000"/>
            <rFont val="Times New Roman"/>
            <family val="1"/>
            <charset val="204"/>
          </rPr>
          <t xml:space="preserve">
</t>
        </r>
        <r>
          <rPr>
            <sz val="16"/>
            <rFont val="Times New Roman"/>
            <family val="1"/>
            <charset val="204"/>
          </rPr>
          <t>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Строительная готовность -100 %.</t>
        </r>
        <r>
          <rPr>
            <sz val="16"/>
            <color rgb="FFFF0000"/>
            <rFont val="Times New Roman"/>
            <family val="1"/>
            <charset val="204"/>
          </rPr>
          <t xml:space="preserve">
</t>
        </r>
        <r>
          <rPr>
            <sz val="16"/>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6"/>
            <color rgb="FFFF0000"/>
            <rFont val="Times New Roman"/>
            <family val="1"/>
            <charset val="204"/>
          </rPr>
          <t xml:space="preserve">
</t>
        </r>
      </is>
    </nc>
  </rcc>
  <rcv guid="{67ADFAE6-A9AF-44D7-8539-93CD0F6B7849}" action="delete"/>
  <rdn rId="0" localSheetId="1" customView="1" name="Z_67ADFAE6_A9AF_44D7_8539_93CD0F6B7849_.wvu.PrintArea" hidden="1" oldHidden="1">
    <formula>'на 01.11.2023'!$A$1:$I$141</formula>
    <oldFormula>'на 01.11.2023'!$A$1:$I$141</oldFormula>
  </rdn>
  <rdn rId="0" localSheetId="1" customView="1" name="Z_67ADFAE6_A9AF_44D7_8539_93CD0F6B7849_.wvu.PrintTitles" hidden="1" oldHidden="1">
    <formula>'на 01.11.2023'!$4:$7</formula>
    <oldFormula>'на 01.11.2023'!$4:$7</oldFormula>
  </rdn>
  <rdn rId="0" localSheetId="1" customView="1" name="Z_67ADFAE6_A9AF_44D7_8539_93CD0F6B7849_.wvu.Cols" hidden="1" oldHidden="1">
    <formula>'на 01.11.2023'!$J:$J</formula>
    <oldFormula>'на 01.11.2023'!$J:$J</oldFormula>
  </rdn>
  <rdn rId="0" localSheetId="1" customView="1" name="Z_67ADFAE6_A9AF_44D7_8539_93CD0F6B7849_.wvu.FilterData" hidden="1" oldHidden="1">
    <formula>'на 01.11.2023'!$A$6:$I$342</formula>
    <oldFormula>'на 01.11.2023'!$A$6:$I$342</oldFormula>
  </rdn>
  <rcv guid="{67ADFAE6-A9AF-44D7-8539-93CD0F6B7849}" action="add"/>
</revisions>
</file>

<file path=xl/revisions/revisionLog1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2" sId="1">
    <oc r="I134" t="inlineStr">
      <is>
        <r>
          <rPr>
            <b/>
            <sz val="16"/>
            <color rgb="FFFF0000"/>
            <rFont val="Times New Roman"/>
            <family val="1"/>
            <charset val="204"/>
          </rPr>
          <t>ДАиГ:</t>
        </r>
        <r>
          <rPr>
            <sz val="16"/>
            <color rgb="FFFF0000"/>
            <rFont val="Times New Roman"/>
            <family val="1"/>
            <charset val="204"/>
          </rPr>
          <t xml:space="preserve">
На 2023 год предусмотрены средства на выполнение комплексных кадастровых работ на территории муниципального образования городской округ Сургут. Заключены муниципальные контракты на выполнение:
 1.комплексных кадастровых работ в отношении кадастрового квартала 86:10:0101229 (микрорайон ПИКС). Муниципальный контракт №4/2023 от 17.04.2023 с ООО "Центр межевания и кадастра". Срок выполнения работ - 01.09.2023. Подрядчиком нарушены сроки выполнения работ, ведется претензионная работа. Работы выполнены частично, оплата произведена за счет средств местного бюджета. Остаток средств 
2. комплексных кадастровых работ в отношении кадастрового квартала 86:10:0101066 (микрорайон 24). Муниципальный контракт №5/2023 от 18.04.2023 с ООО "ГеоПроектКадастр". Срок выполнения работ - 01.09.2023г. Подрядчиком нарушены сроки выполнения работ, ведется претензионная работа. Работы выполнены частично, оплата произведена за счет средств местного бюджета. </t>
        </r>
      </is>
    </oc>
    <nc r="I134" t="inlineStr">
      <is>
        <r>
          <rPr>
            <b/>
            <sz val="16"/>
            <color rgb="FFFF0000"/>
            <rFont val="Times New Roman"/>
            <family val="1"/>
            <charset val="204"/>
          </rPr>
          <t>ДАиГ:</t>
        </r>
        <r>
          <rPr>
            <sz val="16"/>
            <color rgb="FFFF0000"/>
            <rFont val="Times New Roman"/>
            <family val="1"/>
            <charset val="204"/>
          </rPr>
          <t xml:space="preserve">
На 2023 год предусмотрены средства на выполнение комплексных кадастровых работ на территории муниципального образования городской округ Сургут. Заключены муниципальные контракты на выполнение:
 1.комплексных кадастровых работ в отношении кадастрового квартала 86:10:0101229 (микрорайон ПИКС). Муниципальный контракт №4/2023 от 17.04.2023 с ООО "Центр межевания и кадастра". Срок выполнения работ - 01.09.2023. Подрядчиком нарушены сроки выполнения работ, ведется претензионная работа. 
2. комплексных кадастровых работ в отношении кадастрового квартала 86:10:0101066 (микрорайон 24). Муниципальный контракт №5/2023 от 18.04.2023 с ООО "ГеоПроектКадастр". Срок выполнения работ - 01.09.2023г. Подрядчиком нарушены сроки выполнения работ, ведется претензионная работа. </t>
        </r>
      </is>
    </nc>
  </rcc>
  <rfmt sheetId="1" sqref="I134:I139" start="0" length="2147483647">
    <dxf>
      <font>
        <color auto="1"/>
      </font>
    </dxf>
  </rfmt>
</revisions>
</file>

<file path=xl/revisions/revisionLog1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128:H131" start="0" length="2147483647">
    <dxf>
      <font>
        <color auto="1"/>
      </font>
    </dxf>
  </rfmt>
  <rcc rId="583" sId="1">
    <oc r="I14" t="inlineStr">
      <is>
        <t xml:space="preserve">ДО:  Соглашения между Департаментом образования и науки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по причине поступления обращений концессионера на предоставление инвестиционного платежа и возмещения процентов в рамках реализации концессионного соглашения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в объеме менее запланированного.
АГ(ДК): Численность детей, посетивших лагерь дневного пребывания за период весенних и летних каникул- 770 чел, при плане 770 чел. По условиям заключенного контракта была осуществлена 100% предоплата. Остаток средств в сумме 5,32 тыс. руб. сложился в связи с заболеванием учащихся в период проведения лагеря.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Получено положительное заключение проверки достоверности сметной стоимости от 10.11.2023 №86-1-1-2-068022.  Строительная готовность объекта - 8%. Забито 1477 свай (100% из общего числа), выполнена срубка свай в количестве 1477 шт, внутренний дренаж котлована сделан, устройство основания из щебня; проложены временные инженерные сети (водовод,электричество, интернет), установлены временные здания и сооружения, подбетонка в объеме  54%, гидроизоляция 32%. Произведена оплата капитального гранта.  Остаток средств в размере 0,38 тыс.руб. - экономия по фактическим расходам на оплату капитального гранта в соответствии с обращением концессионера.                                         </t>
      </is>
    </oc>
    <nc r="I14" t="inlineStr">
      <is>
        <t xml:space="preserve">ДО:  Соглашения между Департаментом образования и науки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по причине поступления обращений концессионера на предоставление инвестиционного платежа и возмещения процентов в рамках реализации концессионного соглашения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в объеме менее запланированного.
АГ(ДК): Численность детей, посетивших лагерь дневного пребывания за период весенних и летних каникул- 770 чел, при плане 770 чел. По условиям заключенного контракта была осуществлена 100% предоплата. Остаток средств в сумме 5,32 тыс. руб. сложился в связи с заболеванием учащихся в период проведения лагеря.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Получено положительное заключение проверки достоверности сметной стоимости от 10.11.2023 №86-1-1-2-068022.  Строительная готовность объекта - 8%. Забито 1477 свай (100% из общего числа), выполнена срубка свай в количестве 1477 шт., внутренний дренаж котлована сделан, устройство основания из щебня; проложены временные инженерные сети (водовод, электричество, интернет), установлены временные здания и сооружения, подбетонка в объеме  54%, гидроизоляция 32%. Произведена оплата капитального гранта.  Остаток средств в размере 0,38 тыс.руб. - экономия по фактическим расходам на оплату капитального гранта в соответствии с обращением концессионера.                                         </t>
      </is>
    </nc>
  </rcc>
  <rcc rId="584" sId="1">
    <oc r="I55" t="inlineStr">
      <is>
        <t xml:space="preserve">ДИиЗО: 
В рамках реализации программы предусмотрено:
1. по мероприятию "Обеспечение устойчивого сокращения непригодного для проживания жилищного фонда" предоставление выплат 12 семьям за изымаемое для муниципальных нужд недвижимое имущество и принятии в муниципальную собственность недвижимого имущества. По состоянию на 31.12.2023  произведена выплата собственникам за изымаемые жилые помещения (по 12 изданным постановлениям Администрации города) на сумму 57 614,80 тыс. рублей. Остаток средств в размере 0,19 тыс.руб. сложился по факту предоставленных выплат.
2. по мероприятию "Предоставление субсидий для реализации полномочий в области строительства и жилищных отношений":  
- выплата выкупной цены за изымаемые жилые помещения собственникам жилых помещений по состоянию на 31.12.2023 произведена на сумму 837 153,72 тыс. руб. по 173 изданным постановлениям Администрации города;
-  по переселению граждан из аварийного жилищного фонда, признанного таковым после 1 января 2017 года, на 31.12.2023 заключено 318 муниципальных контрактов на общую сумму 1 453 876,66 тыс. руб., из них 154 635,12 тыс. руб. приобретены на средства 2024 года. Оплата произведена по 289 контракту в размере 1 299 241,54 тыс. руб., по 29 контрактам оплата будет произведена в 2024 году. Остаток средств в размере 384,56 тыс. руб сложился по факту заключенных контрактов.
- по освобождению земельных участков заключены 39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По состоянию на 31.12.2023 снесено 39 домов на сумму 41 935,40 тыс. руб.
Остаток средств в размере 507,97 тыс. руб. сложился:
 - 166,86 тыс. руб -  в связи с экономией по результатам проведения закупочных процедур;
  - 341,11 тыс. руб.  - в связи с уточнением перечня домов, подлежащих выводу из эксплуатации с последующим демонтажем строительных конструкций, в связи с переселением из них граждан из-за отсутствия схемы из графической части проекта планировки территории с земельными участками, планируемыми для жилищного строительства и на которых выполнен снос зданий. 
 -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заключены 7 муниципальных контрактов  по 10 адресам на общую сумму 10 358,96 тыс. руб.. По состоянию на 31.12.2023 работы выполнены по 6 муниципальным контрактам по 9 адресам на сумму 8 586,53 тыс. руб., 
Остаток средств в размере 1 806,73 тыс. руб. сложился;
 - 1 417,47 тыс. руб. -  в связи с расторжением муниципального контракта № 303 от 07.11.2023   без исполнения в одностороннем порядке по причине невыполнения работ подрядчиком в установленные сроки;
 - 221,82 тыс. руб.  -  в связи с уменьшением  фактического объёма работ по 4 муниципальным контрактам;  
 - 167,44 тыс. руб. - в связи с экономией от проведения закупочных процедур. 
3.по мероприятию"Улучшение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по состоянию на 01.01.2023 в списке граждан, имеющих право на получение мер социальной поддержки по обеспечению жильем в соответствии с Федеральными законами "О ветеранах" и "О социальной защите инвалидов в Российской Федерации", нуждающихся в улучшении жилищных условий, вставших на учет до 1 января 2005 г., а также вставших на учет ветеранов и инвалидов Великой Отечественной войны, членов семей погибших (умерших) инвалидов и участников Великой Отечественной войны состоит 225 человек, в том числе 165 граждан - ветераны боевых действий; 60 граждан - инвалиды. 
По состоянию на 31.12.2023 в список получателей субсидии включено 26 ветеранов боевых действий, из них:                                                                                                                                                  - 15 льготополучателям перечислена субсидия; 
- 4 льготополучателям отказано в предоставлении субсидии по причине отсутствия нуждаемости в улучшении жилищных условий;                                                                                                                                                                               
- 7 льготополучателей отказались от получения субсидии в текущем году.    
Остаток средств в размере 308,92 тыс.руб. сложился по факту предоставленных субсидий.
По состоянию на 31.12.2023 включены в список получателей 5 инвалидов, из них:                                                                                                                                                       
- 2 льготополучателям  перечислена субсидия;                                                                                                                             
- 2 льготополучателей отказались от получения субсидии 2023 году;                                                                                            
 - 1 льготополучателю отказано в предоставлении субсидии.           
Остаток средств в размере 270,57 тыс.руб. сложился по факту предоставленных субсидий.
4. по мероприятию "Обеспечение жильем молодых семей государственной программы Российской Федерации "  в 2023 году запланировано предоставление социальных выплат 4 молодым семьям. По состоянию на 31.12.2023 социальные выплаты предоставлены в полном объеме.
5. по мероприятию "Переселение граждан из жилых помещений, не отвечающих требованиям в связи с превышением предельно допустимой концентрации фенола и формальдегида" запланировано предоставление социальной выплаты 4 семьям.  По состоянию на 31.12.2023 социальная выплата предоставлена  4 семьям, мероприятие исполнено в полном объеме. Остаток средств в размере 0,38 тыс.руб. сложился по факту предоставленных выплат.
ДАиГ:
Предусмотрены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Готовность объекта 100%. Остаток средств в размере 16 452,64 тыс.руб. - экономия по факту выполненных работ.
АГ:
В 2023 году  из средств окружного бюджета приобретены бумага и бумажные изделия.
</t>
      </is>
    </oc>
    <nc r="I55" t="inlineStr">
      <is>
        <t xml:space="preserve">ДИиЗО: 
В рамках реализации программы предусмотрено:
1. по мероприятию "Обеспечение устойчивого сокращения непригодного для проживания жилищного фонда" предоставление выплат 12 семьям за изымаемое для муниципальных нужд недвижимое имущество и принятии в муниципальную собственность недвижимого имущества. По состоянию на 31.12.2023  произведена выплата собственникам за изымаемые жилые помещения (по 12 изданным постановлениям Администрации города) на сумму 57 614,80 тыс. рублей. Остаток средств в размере 0,19 тыс.руб. сложился по факту предоставленных выплат.
2. по мероприятию "Предоставление субсидий для реализации полномочий в области строительства и жилищных отношений":  
- выплата выкупной цены за изымаемые жилые помещения собственникам жилых помещений по состоянию на 31.12.2023 произведена на сумму 837 153,72 тыс. руб. по 173 изданным постановлениям Администрации города;
-  по переселению граждан из аварийного жилищного фонда, признанного таковым после 1 января 2017 года, на 31.12.2023 заключено 318 муниципальных контрактов на общую сумму 1 453 876,66 тыс. руб., из них 154 635,12 тыс. руб. приобретены на средства 2024 года. Оплата произведена по 289 контракту в размере 1 299 241,54 тыс. руб., по 29 контрактам оплата будет произведена в 2024 году. Остаток средств в размере 384,56 тыс. руб. сложился по факту заключенных контрактов.
- по освобождению земельных участков заключены 39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По состоянию на 31.12.2023 снесено 39 домов на сумму 41 935,40 тыс. руб.
Остаток средств в размере 507,97 тыс. руб. сложился:
 - 166,86 тыс. руб. -  в связи с экономией по результатам проведения закупочных процедур;
  - 341,11 тыс. руб.  - в связи с уточнением перечня домов, подлежащих выводу из эксплуатации с последующим демонтажем строительных конструкций, в связи с переселением из них граждан из-за отсутствия схемы из графической части проекта планировки территории с земельными участками, планируемыми для жилищного строительства и на которых выполнен снос зданий. 
 -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заключены 7 муниципальных контрактов  по 10 адресам на общую сумму 10 358,96 тыс. руб.. По состоянию на 31.12.2023 работы выполнены по 6 муниципальным контрактам по 9 адресам на сумму 8 586,53 тыс. руб., 
Остаток средств в размере 1 806,73 тыс. руб. сложился;
 - 1 417,47 тыс. руб. -  в связи с расторжением муниципального контракта № 303 от 07.11.2023   без исполнения в одностороннем порядке по причине невыполнения работ подрядчиком в установленные сроки;
 - 221,82 тыс. руб.  -  в связи с уменьшением  фактического объёма работ по 4 муниципальным контрактам;  
 - 167,44 тыс. руб. - в связи с экономией от проведения закупочных процедур. 
3.по мероприятию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по состоянию на 01.01.2023 в списке граждан, имеющих право на получение мер социальной поддержки по обеспечению жильем в соответствии с Федеральными законами "О ветеранах" и "О социальной защите инвалидов в Российской Федерации", нуждающихся в улучшении жилищных условий, вставших на учет до 1 января 2005 г., а также вставших на учет ветеранов и инвалидов Великой Отечественной войны, членов семей погибших (умерших) инвалидов и участников Великой Отечественной войны состоит 225 человек, в том числе 165 граждан - ветераны боевых действий; 60 граждан - инвалиды. 
По состоянию на 31.12.2023 в список получателей субсидии включено 26 ветеранов боевых действий, из них:                                                                                                                                                  - 15 льготополучателям перечислена субсидия; 
- 4 льготополучателям отказано в предоставлении субсидии по причине отсутствия нуждаемости в улучшении жилищных условий;                                                                                                                                                                               
- 7 льготополучателей отказались от получения субсидии в текущем году.    
Остаток средств в размере 308,92 тыс.руб. сложился по факту предоставленных субсидий.
По состоянию на 31.12.2023 включены в список получателей 5 инвалидов, из них:                                                                                                                                                       
- 2 льготополучателям  перечислена субсидия;                                                                                                                             
- 2 льготополучателей отказались от получения субсидии 2023 году;                                                                                            
 - 1 льготополучателю отказано в предоставлении субсидии.           
Остаток средств в размере 270,57 тыс.руб. сложился по факту предоставленных субсидий.
4. по мероприятию "Обеспечение жильем молодых семей государственной программы Российской Федерации "  в 2023 году запланировано предоставление социальных выплат 4 молодым семьям. По состоянию на 31.12.2023 социальные выплаты предоставлены в полном объеме.
5. по мероприятию "Переселение граждан из жилых помещений, не отвечающих требованиям в связи с превышением предельно допустимой концентрации фенола и формальдегида" запланировано предоставление социальной выплаты 4 семьям.  По состоянию на 31.12.2023 социальная выплата предоставлена  4 семьям, мероприятие исполнено в полном объеме. Остаток средств в размере 0,38 тыс.руб. сложился по факту предоставленных выплат.
ДАиГ:
Предусмотрены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Готовность объекта 100%. Остаток средств в размере 16 452,64 тыс.руб. - экономия по факту выполненных работ.
АГ:
В 2023 году  из средств окружного бюджета приобретены бумага и бумажные изделия.
</t>
      </is>
    </nc>
  </rcc>
  <rcc rId="585" sId="1">
    <o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«Тепломагистраль №4 от 4 ТК - 42 до 4ТК - 42А, вдоль ул. Нефтяников. Участок от Н.О. №3 до 4ТК42Б», протяженность участка - 0,14132 км, на сумму 3 893,33 тыс.руб.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выполнены работы:
1) по реконструкции уличных водопроводных сетей следующих объекта "Водопроводные сети по ул. Дзержинского 7/3 до ЦТП-36, 8 мкрн.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приборов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Остаток средств в размере 0,1 тыс.руб. - экономия по факту выполненных работ.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Остаток средств в размере 55,06 тыс.руб. - экономия по факту выполненных работ.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Остаток средств в размере 0,05 тыс.руб. - экономия по факту выполненных работ.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Остаток средств в размере 0,01 тыс.руб. - экономия по факту выполненных работ.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Остаток средств в размере 1,03 тыс.руб. - экономия по факту выполненных работ.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oc>
    <nc r="I63"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выполнен капитальный ремонт 4 объектов:
«Тепломагистраль №4 от 4 ТК - 42 до 4ТК - 42А, вдоль ул. Нефтяников. Участок от Н.О. №3 до 4ТК42Б», протяженность участка - 0,14132 км, на сумму 3 893,33 тыс.руб. 
«Магистральная улица 10 «В» на участке от улицы Маяковского до улицы 12 «В». Компенсатор на участке от 8ТК2 до 8ТК3», протяженность участка - 0,069 км, на сумму 3 585,0 тыс.руб. 
 «Тепломагистраль №1 от 1ТК21-1ТК22-1ТК23 по ул. Губкина. Участок от т.А (НО-25) до Н.О.-22 (Т1)», протяженность участка - 0,06938 км, на сумму 2 395,38 тыс.руб.  
- в рамках Соглашения о предоставлении субсидии местному бюджету из бюджета Ханты-Мансийского автономного округа – Югры от 20.11.2023 № 05-ОЗП-2023:
 «Коллектор хозбытовой канализации от КК по ул. Островского 45 до КК по ул. Островского 47», протяженность участка - 0,124 км, на сумму 21 378,75 тыс.руб. 
2. "Создание условий для обеспечения качественными коммунальными услугами" произведена корректировка проектной документации. Проведены общественные обсуждения раздела оценки вредного воздействия на окружающую среду. Получено положительное заключение государственной экспертизы ПСД, государственной экологической экспертизы. Выдано разрешение на строительство в части реконструкции объекта на основании существующего проекта. Данное разрешение позволило проводить строительные работы. На объекте произведены регламентные подготовительные работы. Выполняется строительство здания УФО. Произведена поставка оборудования - "Дисковый самопромывной фильтр" в количестве 6 штук. Работы по реконструкции объекта ведутся в соответствии с графиком. Окончание работ  - октябрь 2025
3.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5 476,43 тыс.руб., реализовано 2 579 кг сжиженного газа. Остаток средств в размере 3,77 тыс.руб. - экономия по фактическим расходам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АГ: произведены расходы на оплату труда для осуществления переданного государственного полномочия в сумме 2,6 тыс.руб.
3.  В рамках подпрограммы "Повышение энергоэффективности в отраслях экономики"  предприятиями города выполнены работы:
1) по реконструкции уличных водопроводных сетей следующих объекта "Водопроводные сети по ул. Дзержинского 7/3 до ЦТП-36, 8 мкр. 7, 7А", протяженность трассы 0,557 км. 
2) по техническому перевооружению магистральных тепловых сетей на основе современных технологий реализованы мероприятия по реконструкции сетей следующих объектов:
- "Сети тепловодоснабжения от ЦТП-49 до ж.д по ул. И.Киртбая, 21 в мкрн.5А". 
- "Комплекс сетей тепловодоснабжения от ЦТП-72 в кв. 6".
3) по оптимизации работы объектов электроснабжения выполнена реконструкция наружного освещения объекта "Территория водозаборов 9 и 9А промузлов".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приборов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269 618,94 тыс.руб.  Готовность объекта - 100%. Остаток средств в размере 0,1 тыс.руб. - экономия по факту выполненных работ.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375 727,35 тыс.руб.  Готовность объекта - 100%. Остаток средств в размере 10 670, 36 тыс.руб. - экономия по факту выполненных работ.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Готовность объекта - 100%. Получено разрешение на ввод объекта в эксплуатацию от 29.11.2023 №86-10-38-2023. Остаток средств в размере 55,06 тыс.руб. - экономия по факту выполненных работ.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409 828,0 тыс.руб. Срок выполнения ПИР - 28.02.2023, СМР- 30.11.2024. Проектно-сметная документация разработана. Получено положительное заключение государственной экспертизы. Начаты  подготовительные к строительно-монтажным работы. Строительная готовность - 5%. Остаток средств в размере 0,05 тыс.руб. - экономия по факту выполненных работ.
5."Сети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172 162,06 тыс.руб. Срок выполнения ПИР - 28.02.2023, СМР- 30.11.2024. Получено положительное заключение государственной экспертизы № 86-1-1-2-026578-2023 от 19.05.2023. Готовность объекта - 26%. Ведется прокладка трубы методом ГНБ 1 500 м из 3368 м (проектных), устройство колодцев. Остаток средств в размере 0,01 тыс.руб. - экономия по факту выполненных работ.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370 094,11 тыс.руб. Срок выполнения работ ПИР-29.09.2022-28.02.2023, СМР-01.03.2023-30.11.2024 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Остаток средств в размере 1,03 тыс.руб. - экономия по факту выполненных работ.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Работы выполнены и оплачены.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t>
      </is>
    </nc>
  </rcc>
  <rcc rId="586" sId="1">
    <oc r="I72" t="inlineStr">
      <is>
        <r>
          <rPr>
            <u/>
            <sz val="16"/>
            <rFont val="Times New Roman"/>
            <family val="1"/>
            <charset val="204"/>
          </rPr>
          <t xml:space="preserve">АГ: </t>
        </r>
        <r>
          <rPr>
            <sz val="16"/>
            <rFont val="Times New Roman"/>
            <family val="1"/>
            <charset val="204"/>
          </rPr>
          <t xml:space="preserve">В рамках реализации  переданного государственного полномочия осуществлялась деятельность  в сфере обращения с твердыми коммунальными отходами.  Производена выплата заработной платы работникам органа местного самоуправления, перечислены начисления на выплаты по оплате труда, приоберетены канцелярские товаров и бумажные изделия.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 xml:space="preserve">предусмотрено строительство объекта "Участок набережной протоки Кривуля в г.Сургуте".  
Заключены муниципальные контракты:
- на выполнение работ по строительству с ООО «ЮВИС». Сумма по контракту 3 740 000,00 тыс.руб. Срок выполнения работ: 14.10.2022-29.11.2024. 
- на строительный контроль с ФБУ «Федеральный центр строительного контроля» на сумму 50 610,25 тыс.руб. 
Строительная готовность объекта - 55 %
Ведутся работы по берегоукреплению, устройству анкерных тяг. Погружено трубо шпунта 1 510 м из 1 736 м проектных, с учетом амфитеатров. 
</t>
        </r>
        <r>
          <rPr>
            <sz val="16"/>
            <color rgb="FFFF0000"/>
            <rFont val="Times New Roman"/>
            <family val="1"/>
            <charset val="204"/>
          </rPr>
          <t xml:space="preserve">
</t>
        </r>
      </is>
    </oc>
    <nc r="I72" t="inlineStr">
      <is>
        <r>
          <rPr>
            <u/>
            <sz val="16"/>
            <rFont val="Times New Roman"/>
            <family val="1"/>
            <charset val="204"/>
          </rPr>
          <t xml:space="preserve">АГ: </t>
        </r>
        <r>
          <rPr>
            <sz val="16"/>
            <rFont val="Times New Roman"/>
            <family val="1"/>
            <charset val="204"/>
          </rPr>
          <t xml:space="preserve">В рамках реализации  переданного государственного полномочия осуществлялась деятельность  в сфере обращения с твердыми коммунальными отходами.  Произведена выплата заработной платы работникам органа местного самоуправления, перечислены начисления на выплаты по оплате труда, приобретены канцелярские товаров и бумажные изделия.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 xml:space="preserve">предусмотрено строительство объекта "Участок набережной протоки Кривуля в г.Сургуте".  
Заключены муниципальные контракты:
- на выполнение работ по строительству с ООО «ЮВИС». Сумма по контракту 3 740 000,00 тыс.руб. Срок выполнения работ: 14.10.2022-29.11.2024. 
- на строительный контроль с ФБУ «Федеральный центр строительного контроля» на сумму 50 610,25 тыс.руб. 
Строительная готовность объекта - 55 %
Ведутся работы по берегоукреплению, устройству анкерных тяг. Погружено трубо шпунта 1 510 м из 1 736 м проектных, с учетом амфитеатров. 
</t>
        </r>
        <r>
          <rPr>
            <sz val="16"/>
            <color rgb="FFFF0000"/>
            <rFont val="Times New Roman"/>
            <family val="1"/>
            <charset val="204"/>
          </rPr>
          <t xml:space="preserve">
</t>
        </r>
      </is>
    </nc>
  </rcc>
  <rcc rId="587" sId="1">
    <oc r="I90" t="inlineStr">
      <is>
        <t xml:space="preserve">АГ: В рамках переданных государственных полномочий осуществлялась деятельность  по государственной регистрации актов гражданского состояния.
       Производена выплата заработной платы работникам органа местного самоуправления, перечислены начисления на выплаты по оплате труда.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Остаток средств в объеме 278,34 тыс.рублей сложился в основном в связи с экономией по выплате социальных пособий и компенсации персоналу в денежной форме и прочих несоциальных выплат персоналу в натуральной форме.     </t>
      </is>
    </oc>
    <nc r="I90" t="inlineStr">
      <is>
        <t xml:space="preserve">АГ: В рамках переданных государственных полномочий осуществлялась деятельность  по государственной регистрации актов гражданского состояния.
       Произведена выплата заработной платы работникам органа местного самоуправления, перечислены начисления на выплаты по оплате труда.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Остаток средств в объеме 278,34 тыс.рублей сложился в основном в связи с экономией по выплате социальных пособий и компенсации персоналу в денежной форме и прочих несоциальных выплат персоналу в натуральной форме.     </t>
      </is>
    </nc>
  </rcc>
  <rcc rId="588" sId="1">
    <oc r="I128" t="inlineStr">
      <is>
        <r>
          <rPr>
            <b/>
            <sz val="16"/>
            <rFont val="Times New Roman"/>
            <family val="1"/>
            <charset val="204"/>
          </rPr>
          <t xml:space="preserve">АГ (ДК), ДГХ, ДАиГ:
</t>
        </r>
        <r>
          <rPr>
            <sz val="16"/>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6"/>
            <color rgb="FFFF0000"/>
            <rFont val="Times New Roman"/>
            <family val="1"/>
            <charset val="204"/>
          </rPr>
          <t xml:space="preserve"> </t>
        </r>
        <r>
          <rPr>
            <sz val="16"/>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6"/>
            <color rgb="FFFF0000"/>
            <rFont val="Times New Roman"/>
            <family val="1"/>
            <charset val="204"/>
          </rPr>
          <t xml:space="preserve">
</t>
        </r>
        <r>
          <rPr>
            <sz val="16"/>
            <rFont val="Times New Roman"/>
            <family val="1"/>
            <charset val="204"/>
          </rPr>
          <t xml:space="preserve">1.2. Инициативный проект"Создание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6"/>
            <color rgb="FFFF0000"/>
            <rFont val="Times New Roman"/>
            <family val="1"/>
            <charset val="204"/>
          </rPr>
          <t xml:space="preserve">
</t>
        </r>
        <r>
          <rPr>
            <sz val="16"/>
            <rFont val="Times New Roman"/>
            <family val="1"/>
            <charset val="204"/>
          </rPr>
          <t xml:space="preserve">На 01.01.2024:
- приобретены дипломы, свидетельства, рамки, подарочные сертификаты, оказаны услуги по организации конкурса-квеста по этнокультурным арт-объектам; </t>
        </r>
        <r>
          <rPr>
            <sz val="16"/>
            <color rgb="FFFF0000"/>
            <rFont val="Times New Roman"/>
            <family val="1"/>
            <charset val="204"/>
          </rPr>
          <t xml:space="preserve">
</t>
        </r>
        <r>
          <rPr>
            <sz val="16"/>
            <rFont val="Times New Roman"/>
            <family val="1"/>
            <charset val="204"/>
          </rPr>
          <t>- заключен муниципальный контракт на изготовление этнокультурных арт-объектов (6 объектов).Установлено 5 этнокультурных арт-объектов - "Лис", "Ворон", "Шишка", "Северный олень и олененок",  "Облас, хант и щука". Арт-объект "Маска ханты" не изготовлен исполнителем. Остаток средств в размере  1 063,87 тыс.руб. (средства округа - 283,49 тыс.руб., средства местного бюджета - 780,38 тыс.руб.) - экономия по итогам проведения закупочных процедур. Остаток средств в размере 121,5 тыс.руб.(средства местного бюджета)  - экономия под факт выполненных работ.</t>
        </r>
        <r>
          <rPr>
            <sz val="16"/>
            <color rgb="FFFF0000"/>
            <rFont val="Times New Roman"/>
            <family val="1"/>
            <charset val="204"/>
          </rPr>
          <t xml:space="preserve">
</t>
        </r>
        <r>
          <rPr>
            <sz val="16"/>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Приобретены мягкая мебель, игровая приставка, звуковое оборудование, проекционное оборудование, компьютеры, оказаны услуги по изготовлению, сборке и установке мебели (МБУ "Вариант").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t>
        </r>
        <r>
          <rPr>
            <sz val="16"/>
            <color rgb="FFFF0000"/>
            <rFont val="Times New Roman"/>
            <family val="1"/>
            <charset val="204"/>
          </rPr>
          <t xml:space="preserve">
</t>
        </r>
        <r>
          <rPr>
            <sz val="16"/>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6"/>
            <color rgb="FFFF0000"/>
            <rFont val="Times New Roman"/>
            <family val="1"/>
            <charset val="204"/>
          </rPr>
          <t xml:space="preserve">
</t>
        </r>
        <r>
          <rPr>
            <sz val="16"/>
            <rFont val="Times New Roman"/>
            <family val="1"/>
            <charset val="204"/>
          </rPr>
          <t>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Строительная готовность -100 %.</t>
        </r>
        <r>
          <rPr>
            <sz val="16"/>
            <color rgb="FFFF0000"/>
            <rFont val="Times New Roman"/>
            <family val="1"/>
            <charset val="204"/>
          </rPr>
          <t xml:space="preserve">
</t>
        </r>
        <r>
          <rPr>
            <sz val="16"/>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6"/>
            <color rgb="FFFF0000"/>
            <rFont val="Times New Roman"/>
            <family val="1"/>
            <charset val="204"/>
          </rPr>
          <t xml:space="preserve">
</t>
        </r>
      </is>
    </oc>
    <nc r="I128" t="inlineStr">
      <is>
        <r>
          <rPr>
            <b/>
            <sz val="16"/>
            <rFont val="Times New Roman"/>
            <family val="1"/>
            <charset val="204"/>
          </rPr>
          <t xml:space="preserve">АГ (ДК), ДГХ, ДАиГ:
</t>
        </r>
        <r>
          <rPr>
            <sz val="16"/>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6"/>
            <color rgb="FFFF0000"/>
            <rFont val="Times New Roman"/>
            <family val="1"/>
            <charset val="204"/>
          </rPr>
          <t xml:space="preserve"> </t>
        </r>
        <r>
          <rPr>
            <sz val="16"/>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6"/>
            <color rgb="FFFF0000"/>
            <rFont val="Times New Roman"/>
            <family val="1"/>
            <charset val="204"/>
          </rPr>
          <t xml:space="preserve">
</t>
        </r>
        <r>
          <rPr>
            <sz val="16"/>
            <rFont val="Times New Roman"/>
            <family val="1"/>
            <charset val="204"/>
          </rPr>
          <t xml:space="preserve">1.2. Инициативный проект "Создание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6"/>
            <color rgb="FFFF0000"/>
            <rFont val="Times New Roman"/>
            <family val="1"/>
            <charset val="204"/>
          </rPr>
          <t xml:space="preserve">
</t>
        </r>
        <r>
          <rPr>
            <sz val="16"/>
            <rFont val="Times New Roman"/>
            <family val="1"/>
            <charset val="204"/>
          </rPr>
          <t xml:space="preserve">На 01.01.2024:
- приобретены дипломы, свидетельства, рамки, подарочные сертификаты, оказаны услуги по организации конкурса-квеста по этнокультурным арт-объектам; </t>
        </r>
        <r>
          <rPr>
            <sz val="16"/>
            <color rgb="FFFF0000"/>
            <rFont val="Times New Roman"/>
            <family val="1"/>
            <charset val="204"/>
          </rPr>
          <t xml:space="preserve">
</t>
        </r>
        <r>
          <rPr>
            <sz val="16"/>
            <rFont val="Times New Roman"/>
            <family val="1"/>
            <charset val="204"/>
          </rPr>
          <t>- заключен муниципальный контракт на изготовление этнокультурных арт-объектов (6 объектов).Установлено 5 этнокультурных арт-объектов - "Лис", "Ворон", "Шишка", "Северный олень и олененок",  "Облас, хант и щука". Арт-объект "Маска ханты" не изготовлен исполнителем. Остаток средств в размере  1 063,87 тыс.руб. (средства округа - 283,49 тыс.руб., средства местного бюджета - 780,38 тыс.руб.) - экономия по итогам проведения закупочных процедур. Остаток средств в размере 121,5 тыс.руб.(средства местного бюджета)  - экономия под факт выполненных работ.</t>
        </r>
        <r>
          <rPr>
            <sz val="16"/>
            <color rgb="FFFF0000"/>
            <rFont val="Times New Roman"/>
            <family val="1"/>
            <charset val="204"/>
          </rPr>
          <t xml:space="preserve">
</t>
        </r>
        <r>
          <rPr>
            <sz val="16"/>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Приобретены мягкая мебель, игровая приставка, звуковое оборудование, проекционное оборудование, компьютеры, оказаны услуги по изготовлению, сборке и установке мебели (МБУ "Вариант").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t>
        </r>
        <r>
          <rPr>
            <sz val="16"/>
            <color rgb="FFFF0000"/>
            <rFont val="Times New Roman"/>
            <family val="1"/>
            <charset val="204"/>
          </rPr>
          <t xml:space="preserve">
</t>
        </r>
        <r>
          <rPr>
            <sz val="16"/>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6"/>
            <color rgb="FFFF0000"/>
            <rFont val="Times New Roman"/>
            <family val="1"/>
            <charset val="204"/>
          </rPr>
          <t xml:space="preserve">
</t>
        </r>
        <r>
          <rPr>
            <sz val="16"/>
            <rFont val="Times New Roman"/>
            <family val="1"/>
            <charset val="204"/>
          </rPr>
          <t>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Строительная готовность -100 %.</t>
        </r>
        <r>
          <rPr>
            <sz val="16"/>
            <color rgb="FFFF0000"/>
            <rFont val="Times New Roman"/>
            <family val="1"/>
            <charset val="204"/>
          </rPr>
          <t xml:space="preserve">
</t>
        </r>
        <r>
          <rPr>
            <sz val="16"/>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6"/>
            <color rgb="FFFF0000"/>
            <rFont val="Times New Roman"/>
            <family val="1"/>
            <charset val="204"/>
          </rPr>
          <t xml:space="preserve">
</t>
        </r>
      </is>
    </nc>
  </rcc>
</revisions>
</file>

<file path=xl/revisions/revisionLog1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14:H21" start="0" length="2147483647">
    <dxf>
      <font>
        <color auto="1"/>
      </font>
    </dxf>
  </rfmt>
</revisions>
</file>

<file path=xl/revisions/revisionLog1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snm rId="589" sheetId="1" oldName="[отчет по госпрограммам на 01.01.2024.xlsx]на 01.11.2023" newName="[отчет по госпрограммам на 01.01.2024.xlsx]на 31.12.2023"/>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на 2023 год - 14 298 чел. В период весенних каникул организованы лагеря с дневным пребыванием детей для 3 770 детей.   В период летних каникул организованы лагеря с дневным пребыванием детей для 7 678 детей. В период осенних каникул организованы лагеря с дневным пребыванием детей для 2 850 детей.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на 2023 год - 14 298 чел. В период весенних каникул организованы лагеря с дневным пребыванием детей для 3 770 детей.   В период летних каникул организованы лагеря с дневным пребыванием детей для 7 678 детей. В период осенних каникул организованы лагеря с дневным пребыванием детей для 2 850 детей.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1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0" sId="1">
    <oc r="H14">
      <f>C14-F14</f>
    </oc>
    <nc r="H14">
      <f>C14-F14</f>
    </nc>
  </rcc>
  <rfmt sheetId="1" sqref="H14:H17" start="0" length="2147483647">
    <dxf>
      <font>
        <color auto="1"/>
      </font>
    </dxf>
  </rfmt>
</revisions>
</file>

<file path=xl/revisions/revisionLog1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1" sId="1">
    <nc r="J8">
      <f>D8-F8</f>
    </nc>
  </rcc>
  <rcc rId="592" sId="1">
    <nc r="J9">
      <f>D9-F9</f>
    </nc>
  </rcc>
  <rcc rId="593" sId="1">
    <nc r="J10">
      <f>D10-F10</f>
    </nc>
  </rcc>
  <rcc rId="594" sId="1">
    <nc r="J11">
      <f>D11-F11</f>
    </nc>
  </rcc>
  <rcc rId="595" sId="1">
    <nc r="J12">
      <f>D12-F12</f>
    </nc>
  </rcc>
  <rcc rId="596" sId="1">
    <nc r="J13">
      <f>D13-F13</f>
    </nc>
  </rcc>
  <rcc rId="597" sId="1">
    <nc r="J14">
      <f>D14-F14</f>
    </nc>
  </rcc>
  <rcc rId="598" sId="1">
    <nc r="J15">
      <f>D15-F15</f>
    </nc>
  </rcc>
  <rcc rId="599" sId="1">
    <nc r="J16">
      <f>D16-F16</f>
    </nc>
  </rcc>
  <rcc rId="600" sId="1">
    <nc r="J17">
      <f>D17-F17</f>
    </nc>
  </rcc>
  <rcc rId="601" sId="1">
    <nc r="J18">
      <f>D18-F18</f>
    </nc>
  </rcc>
  <rcc rId="602" sId="1">
    <nc r="J19">
      <f>D19-F19</f>
    </nc>
  </rcc>
  <rcc rId="603" sId="1">
    <nc r="J20">
      <f>D20-F20</f>
    </nc>
  </rcc>
  <rcc rId="604" sId="1">
    <nc r="J21">
      <f>D21-F21</f>
    </nc>
  </rcc>
  <rcc rId="605" sId="1">
    <nc r="J22">
      <f>D22-F22</f>
    </nc>
  </rcc>
  <rcc rId="606" sId="1">
    <nc r="J23">
      <f>D23-F23</f>
    </nc>
  </rcc>
  <rcc rId="607" sId="1">
    <nc r="J24">
      <f>D24-F24</f>
    </nc>
  </rcc>
  <rcc rId="608" sId="1">
    <nc r="J25">
      <f>D25-F25</f>
    </nc>
  </rcc>
  <rcc rId="609" sId="1">
    <nc r="J26">
      <f>D26-F26</f>
    </nc>
  </rcc>
  <rcc rId="610" sId="1">
    <nc r="J27">
      <f>D27-F27</f>
    </nc>
  </rcc>
  <rcc rId="611" sId="1">
    <nc r="J28">
      <f>D28-F28</f>
    </nc>
  </rcc>
  <rcc rId="612" sId="1">
    <nc r="J29">
      <f>D29-F29</f>
    </nc>
  </rcc>
  <rcc rId="613" sId="1">
    <nc r="J30">
      <f>D30-F30</f>
    </nc>
  </rcc>
  <rcc rId="614" sId="1">
    <nc r="J31">
      <f>D31-F31</f>
    </nc>
  </rcc>
  <rcc rId="615" sId="1">
    <nc r="J32">
      <f>D32-F32</f>
    </nc>
  </rcc>
  <rcc rId="616" sId="1">
    <nc r="J33">
      <f>D33-F33</f>
    </nc>
  </rcc>
  <rcc rId="617" sId="1">
    <nc r="J34">
      <f>D34-F34</f>
    </nc>
  </rcc>
  <rcc rId="618" sId="1">
    <nc r="J35">
      <f>D35-F35</f>
    </nc>
  </rcc>
  <rcc rId="619" sId="1">
    <nc r="J36">
      <f>D36-F36</f>
    </nc>
  </rcc>
  <rcc rId="620" sId="1">
    <nc r="J37">
      <f>D37-F37</f>
    </nc>
  </rcc>
  <rcc rId="621" sId="1">
    <nc r="J38">
      <f>D38-F38</f>
    </nc>
  </rcc>
  <rcc rId="622" sId="1">
    <nc r="J39">
      <f>D39-F39</f>
    </nc>
  </rcc>
  <rcc rId="623" sId="1">
    <nc r="J40">
      <f>D40-F40</f>
    </nc>
  </rcc>
  <rcc rId="624" sId="1">
    <nc r="J41">
      <f>D41-F41</f>
    </nc>
  </rcc>
  <rcc rId="625" sId="1">
    <nc r="J42">
      <f>D42-F42</f>
    </nc>
  </rcc>
  <rcc rId="626" sId="1">
    <nc r="J43">
      <f>D43-F43</f>
    </nc>
  </rcc>
  <rcc rId="627" sId="1">
    <nc r="J44">
      <f>D44-F44</f>
    </nc>
  </rcc>
  <rcc rId="628" sId="1">
    <nc r="J45">
      <f>D45-F45</f>
    </nc>
  </rcc>
  <rcc rId="629" sId="1">
    <nc r="J46">
      <f>D46-F46</f>
    </nc>
  </rcc>
  <rcc rId="630" sId="1">
    <nc r="J47">
      <f>D47-F47</f>
    </nc>
  </rcc>
  <rcc rId="631" sId="1">
    <nc r="J48">
      <f>D48-F48</f>
    </nc>
  </rcc>
  <rcc rId="632" sId="1">
    <nc r="J49">
      <f>D49-F49</f>
    </nc>
  </rcc>
  <rcc rId="633" sId="1">
    <nc r="J50">
      <f>D50-F50</f>
    </nc>
  </rcc>
  <rcc rId="634" sId="1">
    <nc r="J51">
      <f>D51-F51</f>
    </nc>
  </rcc>
  <rcc rId="635" sId="1">
    <nc r="J52">
      <f>D52-F52</f>
    </nc>
  </rcc>
  <rcc rId="636" sId="1">
    <nc r="J53">
      <f>D53-F53</f>
    </nc>
  </rcc>
  <rcc rId="637" sId="1">
    <nc r="J54">
      <f>D54-F54</f>
    </nc>
  </rcc>
  <rcc rId="638" sId="1">
    <nc r="J55">
      <f>D55-F55</f>
    </nc>
  </rcc>
  <rcc rId="639" sId="1">
    <nc r="J56">
      <f>D56-F56</f>
    </nc>
  </rcc>
  <rcc rId="640" sId="1">
    <nc r="J57">
      <f>D57-F57</f>
    </nc>
  </rcc>
  <rcc rId="641" sId="1">
    <nc r="J58">
      <f>D58-F58</f>
    </nc>
  </rcc>
  <rcc rId="642" sId="1">
    <nc r="J59">
      <f>D59-F59</f>
    </nc>
  </rcc>
  <rcc rId="643" sId="1">
    <nc r="J60">
      <f>D60-F60</f>
    </nc>
  </rcc>
  <rcc rId="644" sId="1">
    <nc r="J61">
      <f>D61-F61</f>
    </nc>
  </rcc>
  <rcc rId="645" sId="1">
    <nc r="J62">
      <f>D62-F62</f>
    </nc>
  </rcc>
  <rcc rId="646" sId="1">
    <nc r="J63">
      <f>D63-F63</f>
    </nc>
  </rcc>
  <rcc rId="647" sId="1">
    <nc r="J64">
      <f>D64-F64</f>
    </nc>
  </rcc>
  <rcc rId="648" sId="1">
    <nc r="J65">
      <f>D65-F65</f>
    </nc>
  </rcc>
  <rcc rId="649" sId="1">
    <nc r="J66">
      <f>D66-F66</f>
    </nc>
  </rcc>
  <rcc rId="650" sId="1">
    <nc r="J67">
      <f>D67-F67</f>
    </nc>
  </rcc>
  <rcc rId="651" sId="1">
    <nc r="J68">
      <f>D68-F68</f>
    </nc>
  </rcc>
  <rcc rId="652" sId="1">
    <nc r="J69">
      <f>D69-F69</f>
    </nc>
  </rcc>
  <rcc rId="653" sId="1">
    <nc r="J70">
      <f>D70-F70</f>
    </nc>
  </rcc>
  <rcc rId="654" sId="1">
    <nc r="J71">
      <f>D71-F71</f>
    </nc>
  </rcc>
  <rcc rId="655" sId="1">
    <nc r="J72">
      <f>D72-F72</f>
    </nc>
  </rcc>
  <rcc rId="656" sId="1">
    <nc r="J73">
      <f>D73-F73</f>
    </nc>
  </rcc>
  <rcc rId="657" sId="1">
    <nc r="J74">
      <f>D74-F74</f>
    </nc>
  </rcc>
  <rcc rId="658" sId="1">
    <nc r="J75">
      <f>D75-F75</f>
    </nc>
  </rcc>
  <rcc rId="659" sId="1">
    <nc r="J76">
      <f>D76-F76</f>
    </nc>
  </rcc>
  <rcc rId="660" sId="1">
    <nc r="J77">
      <f>D77-F77</f>
    </nc>
  </rcc>
  <rcc rId="661" sId="1">
    <nc r="J78">
      <f>D78-F78</f>
    </nc>
  </rcc>
  <rcc rId="662" sId="1">
    <nc r="J79">
      <f>D79-F79</f>
    </nc>
  </rcc>
  <rcc rId="663" sId="1">
    <nc r="J80">
      <f>D80-F80</f>
    </nc>
  </rcc>
  <rcc rId="664" sId="1">
    <nc r="J81">
      <f>D81-F81</f>
    </nc>
  </rcc>
  <rcc rId="665" sId="1">
    <nc r="J82">
      <f>D82-F82</f>
    </nc>
  </rcc>
  <rcc rId="666" sId="1">
    <nc r="J83">
      <f>D83-F83</f>
    </nc>
  </rcc>
  <rcc rId="667" sId="1">
    <nc r="J84">
      <f>D84-F84</f>
    </nc>
  </rcc>
  <rcc rId="668" sId="1">
    <nc r="J85">
      <f>D85-F85</f>
    </nc>
  </rcc>
  <rcc rId="669" sId="1">
    <nc r="J86">
      <f>D86-F86</f>
    </nc>
  </rcc>
  <rcc rId="670" sId="1">
    <nc r="J87">
      <f>D87-F87</f>
    </nc>
  </rcc>
  <rcc rId="671" sId="1">
    <nc r="J88">
      <f>D88-F88</f>
    </nc>
  </rcc>
  <rcc rId="672" sId="1">
    <nc r="J89">
      <f>D89-F89</f>
    </nc>
  </rcc>
  <rcc rId="673" sId="1">
    <nc r="J90">
      <f>D90-F90</f>
    </nc>
  </rcc>
  <rcc rId="674" sId="1">
    <nc r="J91">
      <f>D91-F91</f>
    </nc>
  </rcc>
  <rcc rId="675" sId="1">
    <nc r="J92">
      <f>D92-F92</f>
    </nc>
  </rcc>
  <rcc rId="676" sId="1">
    <nc r="J93">
      <f>D93-F93</f>
    </nc>
  </rcc>
  <rcc rId="677" sId="1">
    <nc r="J94">
      <f>D94-F94</f>
    </nc>
  </rcc>
  <rcc rId="678" sId="1">
    <nc r="J95">
      <f>D95-F95</f>
    </nc>
  </rcc>
  <rcc rId="679" sId="1">
    <nc r="J96">
      <f>D96-F96</f>
    </nc>
  </rcc>
  <rcc rId="680" sId="1">
    <nc r="J97">
      <f>D97-F97</f>
    </nc>
  </rcc>
  <rcc rId="681" sId="1">
    <nc r="J98">
      <f>D98-F98</f>
    </nc>
  </rcc>
  <rcc rId="682" sId="1">
    <nc r="J99">
      <f>D99-F99</f>
    </nc>
  </rcc>
  <rcc rId="683" sId="1">
    <nc r="J100">
      <f>D100-F100</f>
    </nc>
  </rcc>
  <rcc rId="684" sId="1">
    <nc r="J101">
      <f>D101-F101</f>
    </nc>
  </rcc>
  <rcc rId="685" sId="1">
    <nc r="J102">
      <f>D102-F102</f>
    </nc>
  </rcc>
  <rcc rId="686" sId="1">
    <nc r="J103">
      <f>D103-F103</f>
    </nc>
  </rcc>
  <rcc rId="687" sId="1">
    <nc r="J104">
      <f>D104-F104</f>
    </nc>
  </rcc>
  <rcc rId="688" sId="1">
    <nc r="J105">
      <f>D105-F105</f>
    </nc>
  </rcc>
  <rcc rId="689" sId="1">
    <nc r="J106">
      <f>D106-F106</f>
    </nc>
  </rcc>
  <rcc rId="690" sId="1">
    <nc r="J107">
      <f>D107-F107</f>
    </nc>
  </rcc>
  <rcc rId="691" sId="1">
    <nc r="J108">
      <f>D108-F108</f>
    </nc>
  </rcc>
  <rcc rId="692" sId="1">
    <nc r="J109">
      <f>D109-F109</f>
    </nc>
  </rcc>
  <rcc rId="693" sId="1">
    <nc r="J110">
      <f>D110-F110</f>
    </nc>
  </rcc>
  <rcc rId="694" sId="1">
    <nc r="J111">
      <f>D111-F111</f>
    </nc>
  </rcc>
  <rcc rId="695" sId="1">
    <nc r="J112">
      <f>D112-F112</f>
    </nc>
  </rcc>
  <rcc rId="696" sId="1">
    <nc r="J113">
      <f>D113-F113</f>
    </nc>
  </rcc>
  <rcc rId="697" sId="1">
    <nc r="J114">
      <f>D114-F114</f>
    </nc>
  </rcc>
  <rcc rId="698" sId="1">
    <nc r="J115">
      <f>D115-F115</f>
    </nc>
  </rcc>
  <rcc rId="699" sId="1">
    <nc r="J116">
      <f>D116-F116</f>
    </nc>
  </rcc>
  <rcc rId="700" sId="1">
    <nc r="J117">
      <f>D117-F117</f>
    </nc>
  </rcc>
  <rcc rId="701" sId="1">
    <nc r="J118">
      <f>D118-F118</f>
    </nc>
  </rcc>
  <rcc rId="702" sId="1">
    <nc r="J119">
      <f>D119-F119</f>
    </nc>
  </rcc>
  <rcc rId="703" sId="1">
    <nc r="J120">
      <f>D120-F120</f>
    </nc>
  </rcc>
  <rcc rId="704" sId="1">
    <nc r="J121">
      <f>D121-F121</f>
    </nc>
  </rcc>
  <rcc rId="705" sId="1">
    <nc r="J122">
      <f>D122-F122</f>
    </nc>
  </rcc>
  <rcc rId="706" sId="1">
    <nc r="J123">
      <f>D123-F123</f>
    </nc>
  </rcc>
  <rcc rId="707" sId="1">
    <nc r="J124">
      <f>D124-F124</f>
    </nc>
  </rcc>
  <rcc rId="708" sId="1">
    <nc r="J125">
      <f>D125-F125</f>
    </nc>
  </rcc>
  <rcc rId="709" sId="1">
    <nc r="J126">
      <f>D126-F126</f>
    </nc>
  </rcc>
  <rcc rId="710" sId="1">
    <nc r="J127">
      <f>D127-F127</f>
    </nc>
  </rcc>
  <rcc rId="711" sId="1" odxf="1" dxf="1">
    <nc r="J128">
      <f>D128-F128</f>
    </nc>
    <odxf>
      <font>
        <b/>
        <sz val="20"/>
        <color rgb="FFFF0000"/>
      </font>
    </odxf>
    <ndxf>
      <font>
        <b val="0"/>
        <sz val="20"/>
        <color rgb="FFFF0000"/>
      </font>
    </ndxf>
  </rcc>
  <rcc rId="712" sId="1">
    <nc r="J129">
      <f>D129-F129</f>
    </nc>
  </rcc>
  <rcc rId="713" sId="1">
    <nc r="J130">
      <f>D130-F130</f>
    </nc>
  </rcc>
  <rcc rId="714" sId="1">
    <nc r="J131">
      <f>D131-F131</f>
    </nc>
  </rcc>
  <rcc rId="715" sId="1">
    <nc r="J132">
      <f>D132-F132</f>
    </nc>
  </rcc>
  <rcc rId="716" sId="1">
    <nc r="J133">
      <f>D133-F133</f>
    </nc>
  </rcc>
  <rcc rId="717" sId="1">
    <nc r="J134">
      <f>D134-F134</f>
    </nc>
  </rcc>
  <rcc rId="718" sId="1">
    <nc r="J135">
      <f>D135-F135</f>
    </nc>
  </rcc>
  <rcc rId="719" sId="1">
    <nc r="J136">
      <f>D136-F136</f>
    </nc>
  </rcc>
  <rcc rId="720" sId="1">
    <nc r="J137">
      <f>D137-F137</f>
    </nc>
  </rcc>
  <rcc rId="721" sId="1">
    <nc r="J138">
      <f>D138-F138</f>
    </nc>
  </rcc>
  <rcc rId="722" sId="1">
    <nc r="J139">
      <f>D139-F139</f>
    </nc>
  </rcc>
  <rcv guid="{BEA0FDBA-BB07-4C19-8BBD-5E57EE395C09}" action="delete"/>
  <rdn rId="0" localSheetId="1" customView="1" name="Z_BEA0FDBA_BB07_4C19_8BBD_5E57EE395C09_.wvu.PrintArea" hidden="1" oldHidden="1">
    <formula>'на 31.12.2023'!$A$1:$I$141</formula>
    <oldFormula>'на 31.12.2023'!$A$1:$I$141</oldFormula>
  </rdn>
  <rdn rId="0" localSheetId="1" customView="1" name="Z_BEA0FDBA_BB07_4C19_8BBD_5E57EE395C09_.wvu.PrintTitles" hidden="1" oldHidden="1">
    <formula>'на 31.12.2023'!$4:$7</formula>
    <oldFormula>'на 31.12.2023'!$4:$7</oldFormula>
  </rdn>
  <rdn rId="0" localSheetId="1" customView="1" name="Z_BEA0FDBA_BB07_4C19_8BBD_5E57EE395C09_.wvu.Rows" hidden="1" oldHidden="1">
    <formula>'на 31.12.2023'!$6:$6</formula>
    <oldFormula>'на 31.12.2023'!$6:$6</oldFormula>
  </rdn>
  <rdn rId="0" localSheetId="1" customView="1" name="Z_BEA0FDBA_BB07_4C19_8BBD_5E57EE395C09_.wvu.FilterData" hidden="1" oldHidden="1">
    <formula>'на 31.12.2023'!$A$6:$I$342</formula>
    <oldFormula>'на 31.12.2023'!$A$6:$I$342</oldFormula>
  </rdn>
  <rcv guid="{BEA0FDBA-BB07-4C19-8BBD-5E57EE395C09}" action="add"/>
</revisions>
</file>

<file path=xl/revisions/revisionLog1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7" sId="1">
    <nc r="K8">
      <f>C8-F8</f>
    </nc>
  </rcc>
  <rcc rId="728" sId="1">
    <nc r="K9">
      <f>C9-F9</f>
    </nc>
  </rcc>
  <rcc rId="729" sId="1">
    <nc r="K10">
      <f>C10-F10</f>
    </nc>
  </rcc>
  <rcc rId="730" sId="1">
    <nc r="K11">
      <f>C11-F11</f>
    </nc>
  </rcc>
  <rcc rId="731" sId="1">
    <oc r="K12">
      <f>F12-D12</f>
    </oc>
    <nc r="K12">
      <f>C12-F12</f>
    </nc>
  </rcc>
  <rcc rId="732" sId="1">
    <oc r="K13">
      <f>F13-D13</f>
    </oc>
    <nc r="K13">
      <f>C13-F13</f>
    </nc>
  </rcc>
  <rcc rId="733" sId="1">
    <nc r="K14">
      <f>C14-F14</f>
    </nc>
  </rcc>
  <rcc rId="734" sId="1">
    <oc r="K15">
      <f>C15-F15</f>
    </oc>
    <nc r="K15">
      <f>C15-F15</f>
    </nc>
  </rcc>
  <rcc rId="735" sId="1">
    <oc r="K16">
      <f>C16-F16</f>
    </oc>
    <nc r="K16">
      <f>C16-F16</f>
    </nc>
  </rcc>
  <rcc rId="736" sId="1">
    <oc r="K17">
      <f>C17-F17</f>
    </oc>
    <nc r="K17">
      <f>C17-F17</f>
    </nc>
  </rcc>
  <rcc rId="737" sId="1">
    <oc r="K18">
      <f>C18-F18</f>
    </oc>
    <nc r="K18">
      <f>C18-F18</f>
    </nc>
  </rcc>
  <rcc rId="738" sId="1">
    <oc r="K19">
      <f>C19-F19</f>
    </oc>
    <nc r="K19">
      <f>C19-F19</f>
    </nc>
  </rcc>
  <rcc rId="739" sId="1">
    <oc r="K20">
      <f>C20-F20</f>
    </oc>
    <nc r="K20">
      <f>C20-F20</f>
    </nc>
  </rcc>
  <rcc rId="740" sId="1">
    <oc r="K21">
      <f>C21-F21</f>
    </oc>
    <nc r="K21">
      <f>C21-F21</f>
    </nc>
  </rcc>
  <rcc rId="741" sId="1">
    <oc r="K22">
      <f>C22-F22</f>
    </oc>
    <nc r="K22">
      <f>C22-F22</f>
    </nc>
  </rcc>
  <rcc rId="742" sId="1">
    <oc r="K23">
      <f>C23-F23</f>
    </oc>
    <nc r="K23">
      <f>C23-F23</f>
    </nc>
  </rcc>
  <rcc rId="743" sId="1">
    <oc r="K24">
      <f>C24-F24</f>
    </oc>
    <nc r="K24">
      <f>C24-F24</f>
    </nc>
  </rcc>
  <rcc rId="744" sId="1">
    <oc r="K25">
      <f>C25-F25</f>
    </oc>
    <nc r="K25">
      <f>C25-F25</f>
    </nc>
  </rcc>
  <rcc rId="745" sId="1">
    <oc r="K26">
      <f>C26-F26</f>
    </oc>
    <nc r="K26">
      <f>C26-F26</f>
    </nc>
  </rcc>
  <rcc rId="746" sId="1">
    <oc r="K27">
      <f>C27-F27</f>
    </oc>
    <nc r="K27">
      <f>C27-F27</f>
    </nc>
  </rcc>
  <rcc rId="747" sId="1">
    <oc r="K28">
      <f>C28-F28</f>
    </oc>
    <nc r="K28">
      <f>C28-F28</f>
    </nc>
  </rcc>
  <rcc rId="748" sId="1">
    <oc r="K29">
      <f>C29-F29</f>
    </oc>
    <nc r="K29">
      <f>C29-F29</f>
    </nc>
  </rcc>
  <rcc rId="749" sId="1">
    <oc r="K30">
      <f>C30-F30</f>
    </oc>
    <nc r="K30">
      <f>C30-F30</f>
    </nc>
  </rcc>
  <rcc rId="750" sId="1">
    <oc r="K31">
      <f>C31-F31</f>
    </oc>
    <nc r="K31">
      <f>C31-F31</f>
    </nc>
  </rcc>
  <rcc rId="751" sId="1">
    <oc r="K32">
      <f>C32-F32</f>
    </oc>
    <nc r="K32">
      <f>C32-F32</f>
    </nc>
  </rcc>
  <rcc rId="752" sId="1">
    <oc r="K33">
      <f>C33-F33</f>
    </oc>
    <nc r="K33">
      <f>C33-F33</f>
    </nc>
  </rcc>
  <rcc rId="753" sId="1">
    <oc r="K34">
      <f>C34-F34</f>
    </oc>
    <nc r="K34">
      <f>C34-F34</f>
    </nc>
  </rcc>
  <rcc rId="754" sId="1">
    <oc r="K35">
      <f>C35-F35</f>
    </oc>
    <nc r="K35">
      <f>C35-F35</f>
    </nc>
  </rcc>
  <rcc rId="755" sId="1">
    <oc r="K36">
      <f>C36-F36</f>
    </oc>
    <nc r="K36">
      <f>C36-F36</f>
    </nc>
  </rcc>
  <rcc rId="756" sId="1">
    <oc r="K37">
      <f>C37-F37</f>
    </oc>
    <nc r="K37">
      <f>C37-F37</f>
    </nc>
  </rcc>
  <rcc rId="757" sId="1">
    <oc r="K38">
      <f>C38-F38</f>
    </oc>
    <nc r="K38">
      <f>C38-F38</f>
    </nc>
  </rcc>
  <rcc rId="758" sId="1">
    <oc r="K39">
      <f>C39-F39</f>
    </oc>
    <nc r="K39">
      <f>C39-F39</f>
    </nc>
  </rcc>
  <rcc rId="759" sId="1">
    <oc r="K40">
      <f>C40-F40</f>
    </oc>
    <nc r="K40">
      <f>C40-F40</f>
    </nc>
  </rcc>
  <rcc rId="760" sId="1">
    <oc r="K41">
      <f>C41-F41</f>
    </oc>
    <nc r="K41">
      <f>C41-F41</f>
    </nc>
  </rcc>
  <rcc rId="761" sId="1">
    <oc r="K42">
      <f>C42-F42</f>
    </oc>
    <nc r="K42">
      <f>C42-F42</f>
    </nc>
  </rcc>
  <rcc rId="762" sId="1">
    <oc r="K43">
      <f>C43-F43</f>
    </oc>
    <nc r="K43">
      <f>C43-F43</f>
    </nc>
  </rcc>
  <rcc rId="763" sId="1">
    <oc r="K44">
      <f>C44-F44</f>
    </oc>
    <nc r="K44">
      <f>C44-F44</f>
    </nc>
  </rcc>
  <rcc rId="764" sId="1">
    <oc r="K45">
      <f>C45-F45</f>
    </oc>
    <nc r="K45">
      <f>C45-F45</f>
    </nc>
  </rcc>
  <rcc rId="765" sId="1">
    <oc r="K46">
      <f>C46-F46</f>
    </oc>
    <nc r="K46">
      <f>C46-F46</f>
    </nc>
  </rcc>
  <rcc rId="766" sId="1">
    <oc r="K47">
      <f>C47-F47</f>
    </oc>
    <nc r="K47">
      <f>C47-F47</f>
    </nc>
  </rcc>
  <rcc rId="767" sId="1">
    <oc r="K48">
      <f>C48-F48</f>
    </oc>
    <nc r="K48">
      <f>C48-F48</f>
    </nc>
  </rcc>
  <rcc rId="768" sId="1">
    <oc r="K49">
      <f>C49-F49</f>
    </oc>
    <nc r="K49">
      <f>C49-F49</f>
    </nc>
  </rcc>
  <rcc rId="769" sId="1">
    <oc r="K50">
      <f>C50-F50</f>
    </oc>
    <nc r="K50">
      <f>C50-F50</f>
    </nc>
  </rcc>
  <rcc rId="770" sId="1">
    <oc r="K51">
      <f>C51-F51</f>
    </oc>
    <nc r="K51">
      <f>C51-F51</f>
    </nc>
  </rcc>
  <rcc rId="771" sId="1">
    <oc r="K52">
      <f>C52-F52</f>
    </oc>
    <nc r="K52">
      <f>C52-F52</f>
    </nc>
  </rcc>
  <rcc rId="772" sId="1">
    <oc r="K53">
      <f>C53-F53</f>
    </oc>
    <nc r="K53">
      <f>C53-F53</f>
    </nc>
  </rcc>
  <rcc rId="773" sId="1">
    <oc r="K54">
      <f>C54-F54</f>
    </oc>
    <nc r="K54">
      <f>C54-F54</f>
    </nc>
  </rcc>
  <rcc rId="774" sId="1">
    <oc r="K55">
      <f>C55-F55</f>
    </oc>
    <nc r="K55">
      <f>C55-F55</f>
    </nc>
  </rcc>
  <rcc rId="775" sId="1">
    <oc r="K56">
      <f>C56-F56</f>
    </oc>
    <nc r="K56">
      <f>C56-F56</f>
    </nc>
  </rcc>
  <rcc rId="776" sId="1">
    <oc r="K57">
      <f>C57-F57</f>
    </oc>
    <nc r="K57">
      <f>C57-F57</f>
    </nc>
  </rcc>
  <rcc rId="777" sId="1">
    <oc r="K58">
      <f>C58-F58</f>
    </oc>
    <nc r="K58">
      <f>C58-F58</f>
    </nc>
  </rcc>
  <rcc rId="778" sId="1">
    <oc r="K59">
      <f>C59-F59</f>
    </oc>
    <nc r="K59">
      <f>C59-F59</f>
    </nc>
  </rcc>
  <rcc rId="779" sId="1">
    <oc r="K60">
      <f>C60-F60</f>
    </oc>
    <nc r="K60">
      <f>C60-F60</f>
    </nc>
  </rcc>
  <rcc rId="780" sId="1">
    <oc r="K61">
      <f>C61-F61</f>
    </oc>
    <nc r="K61">
      <f>C61-F61</f>
    </nc>
  </rcc>
  <rcc rId="781" sId="1">
    <oc r="K62">
      <f>C62-F62</f>
    </oc>
    <nc r="K62">
      <f>C62-F62</f>
    </nc>
  </rcc>
  <rcc rId="782" sId="1">
    <oc r="K63">
      <f>C63-F63</f>
    </oc>
    <nc r="K63">
      <f>C63-F63</f>
    </nc>
  </rcc>
  <rcc rId="783" sId="1" odxf="1" dxf="1">
    <oc r="K64" t="inlineStr">
      <is>
        <r>
          <t xml:space="preserve">
</t>
        </r>
        <r>
          <rPr>
            <u/>
            <sz val="16"/>
            <rFont val="Times New Roman"/>
            <family val="1"/>
            <charset val="204"/>
          </rPr>
          <t/>
        </r>
      </is>
    </oc>
    <nc r="K64">
      <f>C64-F64</f>
    </nc>
    <odxf>
      <font>
        <b val="0"/>
        <sz val="18"/>
        <color rgb="FFFF0000"/>
      </font>
      <numFmt numFmtId="13" formatCode="0%"/>
      <alignment horizontal="justify" vertical="center" readingOrder="0"/>
      <border outline="0">
        <left style="thin">
          <color auto="1"/>
        </left>
        <right style="thin">
          <color auto="1"/>
        </right>
        <top style="thin">
          <color auto="1"/>
        </top>
      </border>
    </odxf>
    <ndxf>
      <font>
        <b/>
        <sz val="20"/>
        <color rgb="FFFF0000"/>
      </font>
      <numFmt numFmtId="168" formatCode="#\ ##0.00"/>
      <alignment horizontal="left" vertical="top" readingOrder="0"/>
      <border outline="0">
        <left/>
        <right/>
        <top/>
      </border>
    </ndxf>
  </rcc>
  <rcc rId="784" sId="1" odxf="1" dxf="1">
    <nc r="K65">
      <f>C65-F65</f>
    </nc>
    <odxf>
      <font>
        <b val="0"/>
        <sz val="18"/>
        <color rgb="FFFF0000"/>
      </font>
      <numFmt numFmtId="0" formatCode="General"/>
      <alignment horizontal="justify" vertical="center" readingOrder="0"/>
      <border outline="0">
        <left style="thin">
          <color auto="1"/>
        </left>
        <right style="thin">
          <color auto="1"/>
        </right>
      </border>
    </odxf>
    <ndxf>
      <font>
        <b/>
        <sz val="20"/>
        <color rgb="FFFF0000"/>
      </font>
      <numFmt numFmtId="168" formatCode="#\ ##0.00"/>
      <alignment horizontal="left" vertical="top" readingOrder="0"/>
      <border outline="0">
        <left/>
        <right/>
      </border>
    </ndxf>
  </rcc>
  <rcc rId="785" sId="1" odxf="1" dxf="1">
    <nc r="K66">
      <f>C66-F66</f>
    </nc>
    <odxf>
      <font>
        <b val="0"/>
        <sz val="18"/>
        <color rgb="FFFF0000"/>
      </font>
      <numFmt numFmtId="0" formatCode="General"/>
      <alignment horizontal="justify" vertical="center" readingOrder="0"/>
      <border outline="0">
        <left style="thin">
          <color auto="1"/>
        </left>
        <right style="thin">
          <color auto="1"/>
        </right>
        <bottom style="thin">
          <color auto="1"/>
        </bottom>
      </border>
    </odxf>
    <ndxf>
      <font>
        <b/>
        <sz val="20"/>
        <color rgb="FFFF0000"/>
      </font>
      <numFmt numFmtId="168" formatCode="#\ ##0.00"/>
      <alignment horizontal="left" vertical="top" readingOrder="0"/>
      <border outline="0">
        <left/>
        <right/>
        <bottom/>
      </border>
    </ndxf>
  </rcc>
  <rcc rId="786" sId="1">
    <oc r="K67">
      <f>C67-F67</f>
    </oc>
    <nc r="K67">
      <f>C67-F67</f>
    </nc>
  </rcc>
  <rcc rId="787" sId="1">
    <oc r="K68">
      <f>C68-F68</f>
    </oc>
    <nc r="K68">
      <f>C68-F68</f>
    </nc>
  </rcc>
  <rcc rId="788" sId="1">
    <oc r="K69">
      <f>C69-F69</f>
    </oc>
    <nc r="K69">
      <f>C69-F69</f>
    </nc>
  </rcc>
  <rcc rId="789" sId="1">
    <nc r="K70">
      <f>C70-F70</f>
    </nc>
  </rcc>
  <rcc rId="790" sId="1">
    <oc r="K71">
      <f>C71-F71</f>
    </oc>
    <nc r="K71">
      <f>C71-F71</f>
    </nc>
  </rcc>
  <rcc rId="791" sId="1">
    <oc r="K72">
      <f>C72-F72</f>
    </oc>
    <nc r="K72">
      <f>C72-F72</f>
    </nc>
  </rcc>
  <rcc rId="792" sId="1">
    <oc r="K73">
      <f>C73-F73</f>
    </oc>
    <nc r="K73">
      <f>C73-F73</f>
    </nc>
  </rcc>
  <rcc rId="793" sId="1">
    <oc r="K74">
      <f>C74-F74</f>
    </oc>
    <nc r="K74">
      <f>C74-F74</f>
    </nc>
  </rcc>
  <rcc rId="794" sId="1">
    <oc r="K75">
      <f>C75-F75</f>
    </oc>
    <nc r="K75">
      <f>C75-F75</f>
    </nc>
  </rcc>
  <rcc rId="795" sId="1">
    <oc r="K76">
      <f>C76-F76</f>
    </oc>
    <nc r="K76">
      <f>C76-F76</f>
    </nc>
  </rcc>
  <rcc rId="796" sId="1">
    <oc r="K77">
      <f>C77-F77</f>
    </oc>
    <nc r="K77">
      <f>C77-F77</f>
    </nc>
  </rcc>
  <rcc rId="797" sId="1">
    <oc r="K78">
      <f>C78-F78</f>
    </oc>
    <nc r="K78">
      <f>C78-F78</f>
    </nc>
  </rcc>
  <rcc rId="798" sId="1">
    <oc r="K79">
      <f>C79-F79</f>
    </oc>
    <nc r="K79">
      <f>C79-F79</f>
    </nc>
  </rcc>
  <rcc rId="799" sId="1">
    <oc r="K80">
      <f>C80-F80</f>
    </oc>
    <nc r="K80">
      <f>C80-F80</f>
    </nc>
  </rcc>
  <rcc rId="800" sId="1">
    <oc r="K81">
      <f>C81-F81</f>
    </oc>
    <nc r="K81">
      <f>C81-F81</f>
    </nc>
  </rcc>
  <rcc rId="801" sId="1">
    <oc r="K82">
      <f>C82-F82</f>
    </oc>
    <nc r="K82">
      <f>C82-F82</f>
    </nc>
  </rcc>
  <rcc rId="802" sId="1">
    <oc r="K83">
      <f>C83-F83</f>
    </oc>
    <nc r="K83">
      <f>C83-F83</f>
    </nc>
  </rcc>
  <rcc rId="803" sId="1">
    <oc r="K84">
      <f>C84-F84</f>
    </oc>
    <nc r="K84">
      <f>C84-F84</f>
    </nc>
  </rcc>
  <rcc rId="804" sId="1">
    <oc r="K85">
      <f>C85-F85</f>
    </oc>
    <nc r="K85">
      <f>C85-F85</f>
    </nc>
  </rcc>
  <rcc rId="805" sId="1">
    <oc r="K86">
      <f>C86-F86</f>
    </oc>
    <nc r="K86">
      <f>C86-F86</f>
    </nc>
  </rcc>
  <rcc rId="806" sId="1">
    <oc r="K87">
      <f>C87-F87</f>
    </oc>
    <nc r="K87">
      <f>C87-F87</f>
    </nc>
  </rcc>
  <rcc rId="807" sId="1">
    <oc r="K88">
      <f>C88-F88</f>
    </oc>
    <nc r="K88">
      <f>C88-F88</f>
    </nc>
  </rcc>
  <rcc rId="808" sId="1">
    <oc r="K89">
      <f>C89-F89</f>
    </oc>
    <nc r="K89">
      <f>C89-F89</f>
    </nc>
  </rcc>
  <rcc rId="809" sId="1">
    <oc r="K90">
      <f>C90-F90</f>
    </oc>
    <nc r="K90">
      <f>C90-F90</f>
    </nc>
  </rcc>
  <rcc rId="810" sId="1">
    <oc r="K91">
      <f>C91-F91</f>
    </oc>
    <nc r="K91">
      <f>C91-F91</f>
    </nc>
  </rcc>
  <rcc rId="811" sId="1">
    <oc r="K92">
      <f>C92-F92</f>
    </oc>
    <nc r="K92">
      <f>C92-F92</f>
    </nc>
  </rcc>
  <rcc rId="812" sId="1">
    <oc r="K93">
      <f>C93-F93</f>
    </oc>
    <nc r="K93">
      <f>C93-F93</f>
    </nc>
  </rcc>
  <rcc rId="813" sId="1">
    <oc r="K94">
      <f>C94-F94</f>
    </oc>
    <nc r="K94">
      <f>C94-F94</f>
    </nc>
  </rcc>
  <rcc rId="814" sId="1">
    <oc r="K95">
      <f>C95-F95</f>
    </oc>
    <nc r="K95">
      <f>C95-F95</f>
    </nc>
  </rcc>
  <rcc rId="815" sId="1">
    <oc r="K96">
      <f>C96-F96</f>
    </oc>
    <nc r="K96">
      <f>C96-F96</f>
    </nc>
  </rcc>
  <rcc rId="816" sId="1">
    <oc r="K97">
      <f>C97-F97</f>
    </oc>
    <nc r="K97">
      <f>C97-F97</f>
    </nc>
  </rcc>
  <rcc rId="817" sId="1">
    <oc r="K98">
      <f>C98-F98</f>
    </oc>
    <nc r="K98">
      <f>C98-F98</f>
    </nc>
  </rcc>
  <rcc rId="818" sId="1">
    <oc r="K99">
      <f>C99-F99</f>
    </oc>
    <nc r="K99">
      <f>C99-F99</f>
    </nc>
  </rcc>
  <rcc rId="819" sId="1">
    <oc r="K100">
      <f>C100-F100</f>
    </oc>
    <nc r="K100">
      <f>C100-F100</f>
    </nc>
  </rcc>
  <rcc rId="820" sId="1">
    <oc r="K101">
      <f>C101-F101</f>
    </oc>
    <nc r="K101">
      <f>C101-F101</f>
    </nc>
  </rcc>
  <rcc rId="821" sId="1">
    <oc r="K102">
      <f>C102-F102</f>
    </oc>
    <nc r="K102">
      <f>C102-F102</f>
    </nc>
  </rcc>
  <rcc rId="822" sId="1">
    <oc r="K103">
      <f>C103-F103</f>
    </oc>
    <nc r="K103">
      <f>C103-F103</f>
    </nc>
  </rcc>
  <rcc rId="823" sId="1">
    <oc r="K104">
      <f>C104-F104</f>
    </oc>
    <nc r="K104">
      <f>C104-F104</f>
    </nc>
  </rcc>
  <rcc rId="824" sId="1">
    <oc r="K105">
      <f>C105-F105</f>
    </oc>
    <nc r="K105">
      <f>C105-F105</f>
    </nc>
  </rcc>
  <rcc rId="825" sId="1">
    <oc r="K106">
      <f>C106-F106</f>
    </oc>
    <nc r="K106">
      <f>C106-F106</f>
    </nc>
  </rcc>
  <rcc rId="826" sId="1">
    <oc r="K107">
      <f>C107-F107</f>
    </oc>
    <nc r="K107">
      <f>C107-F107</f>
    </nc>
  </rcc>
  <rcc rId="827" sId="1">
    <oc r="K108">
      <f>C108-F108</f>
    </oc>
    <nc r="K108">
      <f>C108-F108</f>
    </nc>
  </rcc>
  <rcc rId="828" sId="1">
    <oc r="K109">
      <f>C109-F109</f>
    </oc>
    <nc r="K109">
      <f>C109-F109</f>
    </nc>
  </rcc>
  <rcc rId="829" sId="1">
    <oc r="K110">
      <f>C110-F110</f>
    </oc>
    <nc r="K110">
      <f>C110-F110</f>
    </nc>
  </rcc>
  <rcc rId="830" sId="1">
    <oc r="K111">
      <f>C111-F111</f>
    </oc>
    <nc r="K111">
      <f>C111-F111</f>
    </nc>
  </rcc>
  <rcc rId="831" sId="1">
    <oc r="K112">
      <f>C112-F112</f>
    </oc>
    <nc r="K112">
      <f>C112-F112</f>
    </nc>
  </rcc>
  <rcc rId="832" sId="1">
    <oc r="K113">
      <f>C113-F113</f>
    </oc>
    <nc r="K113">
      <f>C113-F113</f>
    </nc>
  </rcc>
  <rcc rId="833" sId="1">
    <oc r="K114">
      <f>C114-F114</f>
    </oc>
    <nc r="K114">
      <f>C114-F114</f>
    </nc>
  </rcc>
  <rcc rId="834" sId="1">
    <oc r="K115">
      <f>C115-F115</f>
    </oc>
    <nc r="K115">
      <f>C115-F115</f>
    </nc>
  </rcc>
  <rcc rId="835" sId="1">
    <oc r="K116">
      <f>C116-F116</f>
    </oc>
    <nc r="K116">
      <f>C116-F116</f>
    </nc>
  </rcc>
  <rcc rId="836" sId="1">
    <oc r="K117">
      <f>C117-F117</f>
    </oc>
    <nc r="K117">
      <f>C117-F117</f>
    </nc>
  </rcc>
  <rcc rId="837" sId="1">
    <oc r="K118">
      <f>C118-F118</f>
    </oc>
    <nc r="K118">
      <f>C118-F118</f>
    </nc>
  </rcc>
  <rcc rId="838" sId="1">
    <oc r="K119">
      <f>C119-F119</f>
    </oc>
    <nc r="K119">
      <f>C119-F119</f>
    </nc>
  </rcc>
  <rcc rId="839" sId="1">
    <oc r="K120">
      <f>C120-F120</f>
    </oc>
    <nc r="K120">
      <f>C120-F120</f>
    </nc>
  </rcc>
  <rcc rId="840" sId="1">
    <oc r="K121">
      <f>C121-F121</f>
    </oc>
    <nc r="K121">
      <f>C121-F121</f>
    </nc>
  </rcc>
  <rcc rId="841" sId="1">
    <oc r="K122">
      <f>C122-F122</f>
    </oc>
    <nc r="K122">
      <f>C122-F122</f>
    </nc>
  </rcc>
  <rcc rId="842" sId="1">
    <oc r="K123">
      <f>C123-F123</f>
    </oc>
    <nc r="K123">
      <f>C123-F123</f>
    </nc>
  </rcc>
  <rcc rId="843" sId="1">
    <oc r="K124">
      <f>C124-F124</f>
    </oc>
    <nc r="K124">
      <f>C124-F124</f>
    </nc>
  </rcc>
  <rcc rId="844" sId="1">
    <oc r="K125">
      <f>C125-F125</f>
    </oc>
    <nc r="K125">
      <f>C125-F125</f>
    </nc>
  </rcc>
  <rcc rId="845" sId="1">
    <oc r="K126">
      <f>C126-F126</f>
    </oc>
    <nc r="K126">
      <f>C126-F126</f>
    </nc>
  </rcc>
  <rcc rId="846" sId="1">
    <oc r="K127">
      <f>C127-F127</f>
    </oc>
    <nc r="K127">
      <f>C127-F127</f>
    </nc>
  </rcc>
  <rcc rId="847" sId="1">
    <oc r="K128">
      <f>C128-F128</f>
    </oc>
    <nc r="K128">
      <f>C128-F128</f>
    </nc>
  </rcc>
  <rcc rId="848" sId="1">
    <oc r="K129">
      <f>C129-F129</f>
    </oc>
    <nc r="K129">
      <f>C129-F129</f>
    </nc>
  </rcc>
  <rcc rId="849" sId="1">
    <oc r="K130">
      <f>C130-F130</f>
    </oc>
    <nc r="K130">
      <f>C130-F130</f>
    </nc>
  </rcc>
  <rcc rId="850" sId="1">
    <oc r="K131">
      <f>C131-F131</f>
    </oc>
    <nc r="K131">
      <f>C131-F131</f>
    </nc>
  </rcc>
  <rcc rId="851" sId="1">
    <oc r="K132">
      <f>C132-F132</f>
    </oc>
    <nc r="K132">
      <f>C132-F132</f>
    </nc>
  </rcc>
  <rcc rId="852" sId="1">
    <oc r="K133">
      <f>C133-F133</f>
    </oc>
    <nc r="K133">
      <f>C133-F133</f>
    </nc>
  </rcc>
  <rcc rId="853" sId="1">
    <nc r="K134">
      <f>C134-F134</f>
    </nc>
  </rcc>
  <rcc rId="854" sId="1">
    <nc r="K135">
      <f>C135-F135</f>
    </nc>
  </rcc>
  <rcc rId="855" sId="1">
    <nc r="K136">
      <f>C136-F136</f>
    </nc>
  </rcc>
  <rcc rId="856" sId="1">
    <nc r="K137">
      <f>C137-F137</f>
    </nc>
  </rcc>
  <rcc rId="857" sId="1">
    <nc r="K138">
      <f>C138-F138</f>
    </nc>
  </rcc>
  <rcc rId="858" sId="1">
    <nc r="K139">
      <f>C139-F139</f>
    </nc>
  </rcc>
  <rrc rId="859" sId="1" ref="A8:XFD8" action="insertRow">
    <undo index="0" exp="area" ref3D="1" dr="$J$1:$J$1048576" dn="Z_CCF533A2_322B_40E2_88B2_065E6D1D35B4_.wvu.Cols" sId="1"/>
    <undo index="0" exp="area" ref3D="1" dr="$J$1:$K$1048576" dn="Z_CA384592_0CFD_4322_A4EB_34EC04693944_.wvu.Cols" sId="1"/>
    <undo index="0" exp="area" ref3D="1" dr="$J$1:$J$1048576" dn="Z_B128763D_80F0_47B0_A951_7CE59556729E_.wvu.Cols" sId="1"/>
    <undo index="0" exp="area" ref3D="1" dr="$A$98:$XFD$98" dn="Z_032DDD1D_7C32_4E80_928D_C908C764BB01_.wvu.Rows" sId="1"/>
    <undo index="0" exp="area" ref3D="1" dr="$J$1:$K$1048576" dn="Z_032DDD1D_7C32_4E80_928D_C908C764BB01_.wvu.Cols" sId="1"/>
    <undo index="4" exp="area" ref3D="1" dr="$J$1:$BK$1048576" dn="Z_F2110B0B_AAE7_42F0_B553_C360E9249AD4_.wvu.Cols" sId="1"/>
    <undo index="4" exp="area" ref3D="1" dr="$J$1:$BK$1048576" dn="Z_D7BC8E82_4392_4806_9DAE_D94253790B9C_.wvu.Cols" sId="1"/>
    <undo index="4" exp="area" ref3D="1" dr="$J$1:$BK$1048576" dn="Z_A6B98527_7CBF_4E4D_BDEA_9334A3EB779F_.wvu.Cols" sId="1"/>
    <undo index="0" exp="area" ref3D="1" dr="$J$1:$J$1048576" dn="Z_6E4A7295_8CE0_4D28_ABEF_D38EBAE7C204_.wvu.Cols" sId="1"/>
    <undo index="0" exp="area" ref3D="1" dr="$J$1:$J$1048576" dn="Z_67ADFAE6_A9AF_44D7_8539_93CD0F6B7849_.wvu.Cols" sId="1"/>
    <undo index="2" exp="area" ref3D="1" dr="$J$1:$J$1048576" dn="Z_4EA492D8_B170_444C_A887_0AC42BCFF83B_.wvu.Cols" sId="1"/>
  </rrc>
  <rcc rId="860" sId="1">
    <nc r="B8" t="inlineStr">
      <is>
        <t>КОНТРОЛЬ</t>
      </is>
    </nc>
  </rcc>
  <rfmt sheetId="1" sqref="B8:H8">
    <dxf>
      <fill>
        <patternFill patternType="solid">
          <bgColor rgb="FFFFFF00"/>
        </patternFill>
      </fill>
    </dxf>
  </rfmt>
  <rcc rId="861" sId="1" odxf="1" dxf="1" numFmtId="4">
    <nc r="C8">
      <v>24458821</v>
    </nc>
    <ndxf>
      <font>
        <b/>
        <i val="0"/>
        <sz val="20"/>
        <color auto="1"/>
      </font>
      <numFmt numFmtId="4" formatCode="#,##0.00"/>
      <fill>
        <patternFill patternType="none">
          <bgColor indexed="65"/>
        </patternFill>
      </fill>
    </ndxf>
  </rcc>
  <rfmt sheetId="1" sqref="D8" start="0" length="0">
    <dxf>
      <font>
        <b/>
        <i val="0"/>
        <sz val="20"/>
        <color rgb="FFFF0000"/>
      </font>
      <numFmt numFmtId="4" formatCode="#,##0.00"/>
      <fill>
        <patternFill patternType="none">
          <bgColor indexed="65"/>
        </patternFill>
      </fill>
    </dxf>
  </rfmt>
  <rfmt sheetId="1" sqref="E8" start="0" length="0">
    <dxf>
      <font>
        <b/>
        <i val="0"/>
        <sz val="20"/>
        <color rgb="FFFF0000"/>
      </font>
      <numFmt numFmtId="14" formatCode="0.00%"/>
      <fill>
        <patternFill patternType="none">
          <bgColor indexed="65"/>
        </patternFill>
      </fill>
    </dxf>
  </rfmt>
  <rfmt sheetId="1" sqref="F8" start="0" length="0">
    <dxf>
      <font>
        <b/>
        <i val="0"/>
        <sz val="20"/>
        <color rgb="FFFF0000"/>
      </font>
      <numFmt numFmtId="4" formatCode="#,##0.00"/>
      <fill>
        <patternFill patternType="none">
          <bgColor indexed="65"/>
        </patternFill>
      </fill>
    </dxf>
  </rfmt>
  <rfmt sheetId="1" sqref="G8" start="0" length="0">
    <dxf>
      <font>
        <b/>
        <i val="0"/>
        <sz val="20"/>
        <color rgb="FFFF0000"/>
      </font>
      <numFmt numFmtId="14" formatCode="0.00%"/>
      <fill>
        <patternFill patternType="none">
          <bgColor indexed="65"/>
        </patternFill>
      </fill>
    </dxf>
  </rfmt>
  <rfmt sheetId="1" sqref="H8" start="0" length="0">
    <dxf>
      <font>
        <b/>
        <i val="0"/>
        <sz val="20"/>
        <color rgb="FFFF0000"/>
      </font>
      <numFmt numFmtId="4" formatCode="#,##0.00"/>
      <fill>
        <patternFill patternType="none">
          <bgColor indexed="65"/>
        </patternFill>
      </fill>
    </dxf>
  </rfmt>
  <rfmt sheetId="1" sqref="C8:H8">
    <dxf>
      <fill>
        <patternFill patternType="solid">
          <bgColor rgb="FFFFFF00"/>
        </patternFill>
      </fill>
    </dxf>
  </rfmt>
  <rcc rId="862" sId="1" numFmtId="4">
    <nc r="F8">
      <v>23706194.960000001</v>
    </nc>
  </rcc>
  <rcc rId="863" sId="1">
    <nc r="H8">
      <f>C8-F8</f>
    </nc>
  </rcc>
</revisions>
</file>

<file path=xl/revisions/revisionLog1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43:G45" start="0" length="2147483647">
    <dxf>
      <font>
        <color auto="1"/>
      </font>
    </dxf>
  </rfmt>
  <rcc rId="864" sId="1" numFmtId="4">
    <oc r="D59">
      <v>43890.1</v>
    </oc>
    <nc r="D59">
      <v>43849.1</v>
    </nc>
  </rcc>
  <rcc rId="865" sId="1" numFmtId="4">
    <oc r="D61">
      <v>260611.1</v>
    </oc>
    <nc r="D61">
      <v>260611.15</v>
    </nc>
  </rcc>
  <rcc rId="866" sId="1" numFmtId="4">
    <oc r="F61">
      <v>260611.1</v>
    </oc>
    <nc r="F61">
      <v>260611.15</v>
    </nc>
  </rcc>
  <rcc rId="867" sId="1" numFmtId="4">
    <oc r="D76">
      <v>289957.17</v>
    </oc>
    <nc r="D76">
      <v>289957.18</v>
    </nc>
  </rcc>
  <rcc rId="868" sId="1" numFmtId="4">
    <oc r="F76">
      <v>289957.17</v>
    </oc>
    <nc r="F76">
      <v>289957.18</v>
    </nc>
  </rcc>
</revisions>
</file>

<file path=xl/revisions/revisionLog1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9" sId="1" numFmtId="4">
    <oc r="C88">
      <v>64079.15</v>
    </oc>
    <nc r="C88">
      <v>64079.16</v>
    </nc>
  </rcc>
</revisions>
</file>

<file path=xl/revisions/revisionLog1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0" sId="1">
    <oc r="H46">
      <f>C46-F46</f>
    </oc>
    <nc r="H46">
      <f>C46-F46</f>
    </nc>
  </rcc>
  <rcc rId="871" sId="1" numFmtId="4">
    <oc r="C8">
      <v>24458821</v>
    </oc>
    <nc r="C8">
      <v>24458820.809999999</v>
    </nc>
  </rcc>
</revisions>
</file>

<file path=xl/revisions/revisionLog1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2" sId="1" numFmtId="4">
    <oc r="F59">
      <v>43849.1</v>
    </oc>
    <nc r="F59">
      <v>43849.08</v>
    </nc>
  </rcc>
  <rcc rId="873" sId="1" numFmtId="4">
    <oc r="D59">
      <v>43849.1</v>
    </oc>
    <nc r="D59">
      <v>43849.08</v>
    </nc>
  </rcc>
</revisions>
</file>

<file path=xl/revisions/revisionLog1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8:H14" start="0" length="2147483647">
    <dxf>
      <font>
        <color auto="1"/>
      </font>
    </dxf>
  </rfmt>
  <rfmt sheetId="1" sqref="B9:B14" start="0" length="2147483647">
    <dxf>
      <font>
        <color auto="1"/>
      </font>
    </dxf>
  </rfmt>
  <rcv guid="{67ADFAE6-A9AF-44D7-8539-93CD0F6B7849}" action="delete"/>
  <rdn rId="0" localSheetId="1" customView="1" name="Z_67ADFAE6_A9AF_44D7_8539_93CD0F6B7849_.wvu.PrintArea" hidden="1" oldHidden="1">
    <formula>'на 31.12.2023'!$A$1:$I$142</formula>
    <oldFormula>'на 31.12.2023'!$A$1:$I$142</oldFormula>
  </rdn>
  <rdn rId="0" localSheetId="1" customView="1" name="Z_67ADFAE6_A9AF_44D7_8539_93CD0F6B7849_.wvu.PrintTitles" hidden="1" oldHidden="1">
    <formula>'на 31.12.2023'!$4:$7</formula>
    <oldFormula>'на 31.12.2023'!$4:$7</oldFormula>
  </rdn>
  <rdn rId="0" localSheetId="1" customView="1" name="Z_67ADFAE6_A9AF_44D7_8539_93CD0F6B7849_.wvu.Rows" hidden="1" oldHidden="1">
    <formula>'на 31.12.2023'!$8:$8</formula>
  </rdn>
  <rdn rId="0" localSheetId="1" customView="1" name="Z_67ADFAE6_A9AF_44D7_8539_93CD0F6B7849_.wvu.Cols" hidden="1" oldHidden="1">
    <formula>'на 31.12.2023'!$J:$J</formula>
    <oldFormula>'на 31.12.2023'!$J:$J</oldFormula>
  </rdn>
  <rdn rId="0" localSheetId="1" customView="1" name="Z_67ADFAE6_A9AF_44D7_8539_93CD0F6B7849_.wvu.FilterData" hidden="1" oldHidden="1">
    <formula>'на 31.12.2023'!$A$6:$I$343</formula>
    <oldFormula>'на 31.12.2023'!$A$6:$I$343</oldFormula>
  </rdn>
  <rcv guid="{67ADFAE6-A9AF-44D7-8539-93CD0F6B7849}" action="add"/>
</revisions>
</file>

<file path=xl/revisions/revisionLog1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31.12.2023'!$A$1:$I$142</formula>
    <oldFormula>'на 31.12.2023'!$A$1:$I$142</oldFormula>
  </rdn>
  <rdn rId="0" localSheetId="1" customView="1" name="Z_67ADFAE6_A9AF_44D7_8539_93CD0F6B7849_.wvu.PrintTitles" hidden="1" oldHidden="1">
    <formula>'на 31.12.2023'!$4:$7</formula>
    <oldFormula>'на 31.12.2023'!$4:$7</oldFormula>
  </rdn>
  <rdn rId="0" localSheetId="1" customView="1" name="Z_67ADFAE6_A9AF_44D7_8539_93CD0F6B7849_.wvu.Rows" hidden="1" oldHidden="1">
    <formula>'на 31.12.2023'!$8:$8</formula>
    <oldFormula>'на 31.12.2023'!$8:$8</oldFormula>
  </rdn>
  <rdn rId="0" localSheetId="1" customView="1" name="Z_67ADFAE6_A9AF_44D7_8539_93CD0F6B7849_.wvu.Cols" hidden="1" oldHidden="1">
    <formula>'на 31.12.2023'!$J:$J</formula>
    <oldFormula>'на 31.12.2023'!$J:$J</oldFormula>
  </rdn>
  <rdn rId="0" localSheetId="1" customView="1" name="Z_67ADFAE6_A9AF_44D7_8539_93CD0F6B7849_.wvu.FilterData" hidden="1" oldHidden="1">
    <formula>'на 31.12.2023'!$A$6:$I$343</formula>
    <oldFormula>'на 31.12.2023'!$A$6:$I$343</oldFormula>
  </rdn>
  <rcv guid="{67ADFAE6-A9AF-44D7-8539-93CD0F6B7849}" action="add"/>
</revisions>
</file>

<file path=xl/revisions/revisionLog1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4" sId="1">
    <oc r="I31" t="inlineStr">
      <is>
        <t xml:space="preserve">АГ(ДК): 1. В рамках реализации подпрограммы "Поддержка творческих инициатив, способствующих самореализации населения" заключены 2 соглашения:                                                                                                                                                                                                                                    1.1. О предоставлении субсидии из бюджета Ханты-Мансийского автономного округа - Югры местному бюджету от 30.01.2023 № 71876000-1-2023-012. Бюджетные ассигнования, запланированные на техническое оснащение детских и кукольных театров, освоены в полном объеме. Заключены договоры на поставку материальных запасов, услуг по организации, постановке, изготовлению кукол, декораций для подготовки спектакля "Путешествие Нильса с дикими гусями".                                                                                                                                                                                                                                                                                      1.2. О предоставлении субсидии из бюджета Ханты-Мансийского автономного округа - Югры местному бюджету от 30.01.2023 № 71876000-1-2023-006. Бюджетные ассигнования, запланированные на создание школы креативных индустрий, освоены в полном объеме. Осуществлена поставка комплекса технического и технологического оборудования для оснащения школы креативных индустрий.                                                                                                                                                                                                                                                                                                                                                                                2. В рамках реализации подпрограммы "Модернизация и развитие учреждений и организаций культуры" заключены 2 соглашения:                                                                                                                                                                                                                                                                                                                                                                                                                                                                   2.1. О предоставлении субсидии из бюджета Ханты-Мансийского автономного округа - Югры местному бюджету от 30.01.2023 №71876000-1-2023-013. Бюджетные ассигнования, запланированные на комплектование книжных фондов муниципальных общедоступных библиотек и государственных центральных библиотек субъектов Российской Федерации, освоены в полном объеме. Осуществлена поставка печатных изданий для комплектования книжных фондов.                                                                                                                                                                             
2.2. О предоставлении субсидии местному бюджету из бюджета Ханты-Мансийского автономного округа - Югры от 27.01.2023 №14. Бюджетные ассигнования, запланированные на модернизацию муниципальных общедоступных библиотек автономного округа, освоены в полном объеме. Заключены договоры на подписку и предоставление периодических изданий, предоставление права использования программного обеспечения и базы данных, информационно-техническое сопровождение программных продуктов (сертификатов), работы по гарантийному абонентскому обслуживанию  автоматизированной интегрированной библиотечной системы "МегаПро" для осуществления каталогизации.                                                                                                                                                                                                                                                                                                                                                                                                                                                                                                                                                                                                                                                                                                                                                                                                                                                                                                                                                
3. В рамках реализации регионального проекта "Культурная среда" государственной программы заключено соглашение от 30.01.2023 №71876000-1-2023-011 о предоставлении субсидии из бюджета Ханты-Мансийского автономного округа - Югры местному бюджету. Бюджетные ассигнования, запланированные на приобретение оборудования, музыкальных инструментов, включая их доставку и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освоены в полном объеме.  
АГ: В рамках переданных государственных полномочий осуществлялись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По состоянию на отчетную дату приобретены архивные короба, персональные компьютеры и скоросшиватели.
ДАиГ: запланированы средства на капитальный ремонт следующих объектов: 
1. "Капитальный ремонт фасада и кровли здания МБУК "Сургутский краеведческий музей". Заключен контракт от 21.03.2023 № МК-1-23 c ООО «СТК-1» «Капитальный ремонт фасада и кровли здания муниципального бюджетного учреждения культуры «Сургутский краеведческий музей» на сумму 26 199,97 тыс. рублей. Срок выполнения работ до 31.08.2023 года. Готовность объекта 100%. Также в соответствии с муниципальным контрактом от 23.11.2023 №МК-47-23 с ООО «Нордтехгрупп» выполнен капитальный ремонта сетей вентиляции, цена контракта 2897,0 тыс.рублей. Готовность объекта в части МК-47-23 на отчетную дату 100%. Реконструкция объекта завершена.
 2. "Капитальный ремонт объекта культурного наследия регионального значения МБУК "Сургутский краеведческий музей" Дом Г.С. Клепикова" Заключен муниципальный контракт с ООО «Строительное управление» №МК-3-23 от 10.04.2023 года. Готовность объекта 100%. Реконструкция объекта завершена.
3. "Капитальный ремонт здания МБУК «Сургутский краеведческий музей», Центр патриотического наследия, Тюменская область, город Сургут, ул. Просвещения, 7/1". Заключен муниципальный контракт с ООО «ОПТИМУМ-У» №МК-27-23 от 11.07.2023. Готовность объекта 100%. Реконструкция объекта завершена.
</t>
      </is>
    </oc>
    <nc r="I31" t="inlineStr">
      <is>
        <t xml:space="preserve">АГ(ДК): 1. В рамках реализации подпрограммы "Поддержка творческих инициатив, способствующих самореализации населения" заключены 2 соглашения:                                                                                                                                                                                                                                    1.1. О предоставлении субсидии из бюджета Ханты-Мансийского автономного округа - Югры местному бюджету от 30.01.2023 № 71876000-1-2023-012. Бюджетные ассигнования, запланированные на техническое оснащение детских и кукольных театров, освоены в полном объеме. Осуществлена поставка материальных запасов, оказаны услуги по организации, постановке, изготовлению кукол, декораций для подготовки спектакля "Путешествие Нильса с дикими гусями".                                                                                                                                                                                                                                                                                      1.2. О предоставлении субсидии из бюджета Ханты-Мансийского автономного округа - Югры местному бюджету от 30.01.2023 № 71876000-1-2023-006. Бюджетные ассигнования, запланированные на создание школы креативных индустрий, освоены в полном объеме. Осуществлена поставка комплекса технического и технологического оборудования для оснащения школы креативных индустрий.                                                                                                                                                                                                                                                                                                                                                                                2. В рамках реализации подпрограммы "Модернизация и развитие учреждений и организаций культуры" заключены 2 соглашения:                                                                                                                                                                                                                                                                                                                                                                                                                                                                   2.1. О предоставлении субсидии из бюджета Ханты-Мансийского автономного округа - Югры местному бюджету от 30.01.2023 №71876000-1-2023-013. Бюджетные ассигнования, запланированные на комплектование книжных фондов муниципальных общедоступных библиотек и государственных центральных библиотек субъектов Российской Федерации, освоены в полном объеме. Осуществлена поставка печатных изданий для комплектования книжных фондов.                                                                                                                                                                             
2.2. О предоставлении субсидии местному бюджету из бюджета Ханты-Мансийского автономного округа - Югры от 27.01.2023 №14. Бюджетные ассигнования, запланированные на модернизацию муниципальных общедоступных библиотек автономного округа, освоены в полном объеме. Заключены договоры на подписку и предоставление периодических изданий, предоставление права использования программного обеспечения и базы данных, информационно-техническое сопровождение программных продуктов (сертификатов), работы по гарантийному абонентскому обслуживанию  автоматизированной интегрированной библиотечной системы "МегаПро" для осуществления каталогизации.                                                                                                                                                                                                                                                                                                                                                                                                                                                                                                                                                                                                                                                                                                                                                                                                                                                                                                                                                
3. В рамках реализации регионального проекта "Культурная среда" государственной программы заключено соглашение от 30.01.2023 №71876000-1-2023-011 о предоставлении субсидии из бюджета Ханты-Мансийского автономного округа - Югры местному бюджету. Бюджетные ассигнования, запланированные на приобретение оборудования, музыкальных инструментов, включая их доставку и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освоены в полном объеме.  
АГ: В рамках переданных государственных полномочий осуществлялись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По состоянию на отчетную дату приобретены архивные короба, персональные компьютеры и скоросшиватели.
ДАиГ: запланированы средства на капитальный ремонт следующих объектов: 
1. "Капитальный ремонт фасада и кровли здания МБУК "Сургутский краеведческий музей". Заключен контракт от 21.03.2023 № МК-1-23 c ООО «СТК-1» «Капитальный ремонт фасада и кровли здания муниципального бюджетного учреждения культуры «Сургутский краеведческий музей» на сумму 26 199,97 тыс. рублей. Срок выполнения работ до 31.08.2023 года. Готовность объекта 100%. Также в соответствии с муниципальным контрактом от 23.11.2023 №МК-47-23 с ООО «Нордтехгрупп» выполнен капитальный ремонта сетей вентиляции, цена контракта 2897,0 тыс.рублей. Готовность объекта в части МК-47-23 на отчетную дату 100%. Реконструкция объекта завершена.
 2. "Капитальный ремонт объекта культурного наследия регионального значения МБУК "Сургутский краеведческий музей" Дом Г.С. Клепикова" Заключен муниципальный контракт с ООО «Строительное управление» №МК-3-23 от 10.04.2023 года. Готовность объекта 100%. Реконструкция объекта завершена.
3. "Капитальный ремонт здания МБУК «Сургутский краеведческий музей», Центр патриотического наследия, Тюменская область, город Сургут, ул. Просвещения, 7/1". Заключен муниципальный контракт с ООО «ОПТИМУМ-У» №МК-27-23 от 11.07.2023. Готовность объекта 100%. Реконструкция объекта завершена.
</t>
      </is>
    </nc>
  </rcc>
  <rcv guid="{13BE7114-35DF-4699-8779-61985C68F6C3}" action="delete"/>
  <rdn rId="0" localSheetId="1" customView="1" name="Z_13BE7114_35DF_4699_8779_61985C68F6C3_.wvu.PrintTitles" hidden="1" oldHidden="1">
    <formula>'на 31.12.2023'!$4:$7</formula>
    <oldFormula>'на 31.12.2023'!$4:$7</oldFormula>
  </rdn>
  <rdn rId="0" localSheetId="1" customView="1" name="Z_13BE7114_35DF_4699_8779_61985C68F6C3_.wvu.FilterData" hidden="1" oldHidden="1">
    <formula>'на 31.12.2023'!$A$6:$I$343</formula>
    <oldFormula>'на 31.12.2023'!$A$6:$I$343</oldFormula>
  </rdn>
  <rcv guid="{13BE7114-35DF-4699-8779-61985C68F6C3}"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на 2023 год - 14 298 чел. В период весенних каникул организованы лагеря с дневным пребыванием детей для 3 770 детей.   В период летних каникул организованы лагеря с дневным пребыванием детей для 7 678 детей. В период осенних каникул организованы лагеря с дневным пребыванием детей для 2 850 детей.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1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7" sId="1">
    <oc r="I31" t="inlineStr">
      <is>
        <t xml:space="preserve">АГ(ДК): 1. В рамках реализации подпрограммы "Поддержка творческих инициатив, способствующих самореализации населения" заключены 2 соглашения:                                                                                                                                                                                                                                    1.1. О предоставлении субсидии из бюджета Ханты-Мансийского автономного округа - Югры местному бюджету от 30.01.2023 № 71876000-1-2023-012. Бюджетные ассигнования, запланированные на техническое оснащение детских и кукольных театров, освоены в полном объеме. Осуществлена поставка материальных запасов, оказаны услуги по организации, постановке, изготовлению кукол, декораций для подготовки спектакля "Путешествие Нильса с дикими гусями".                                                                                                                                                                                                                                                                                      1.2. О предоставлении субсидии из бюджета Ханты-Мансийского автономного округа - Югры местному бюджету от 30.01.2023 № 71876000-1-2023-006. Бюджетные ассигнования, запланированные на создание школы креативных индустрий, освоены в полном объеме. Осуществлена поставка комплекса технического и технологического оборудования для оснащения школы креативных индустрий.                                                                                                                                                                                                                                                                                                                                                                                2. В рамках реализации подпрограммы "Модернизация и развитие учреждений и организаций культуры" заключены 2 соглашения:                                                                                                                                                                                                                                                                                                                                                                                                                                                                   2.1. О предоставлении субсидии из бюджета Ханты-Мансийского автономного округа - Югры местному бюджету от 30.01.2023 №71876000-1-2023-013. Бюджетные ассигнования, запланированные на комплектование книжных фондов муниципальных общедоступных библиотек и государственных центральных библиотек субъектов Российской Федерации, освоены в полном объеме. Осуществлена поставка печатных изданий для комплектования книжных фондов.                                                                                                                                                                             
2.2. О предоставлении субсидии местному бюджету из бюджета Ханты-Мансийского автономного округа - Югры от 27.01.2023 №14. Бюджетные ассигнования, запланированные на модернизацию муниципальных общедоступных библиотек автономного округа, освоены в полном объеме. Заключены договоры на подписку и предоставление периодических изданий, предоставление права использования программного обеспечения и базы данных, информационно-техническое сопровождение программных продуктов (сертификатов), работы по гарантийному абонентскому обслуживанию  автоматизированной интегрированной библиотечной системы "МегаПро" для осуществления каталогизации.                                                                                                                                                                                                                                                                                                                                                                                                                                                                                                                                                                                                                                                                                                                                                                                                                                                                                                                                                
3. В рамках реализации регионального проекта "Культурная среда" государственной программы заключено соглашение от 30.01.2023 №71876000-1-2023-011 о предоставлении субсидии из бюджета Ханты-Мансийского автономного округа - Югры местному бюджету. Бюджетные ассигнования, запланированные на приобретение оборудования, музыкальных инструментов, включая их доставку и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освоены в полном объеме.  
АГ: В рамках переданных государственных полномочий осуществлялись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По состоянию на отчетную дату приобретены архивные короба, персональные компьютеры и скоросшиватели.
ДАиГ: запланированы средства на капитальный ремонт следующих объектов: 
1. "Капитальный ремонт фасада и кровли здания МБУК "Сургутский краеведческий музей". Заключен контракт от 21.03.2023 № МК-1-23 c ООО «СТК-1» «Капитальный ремонт фасада и кровли здания муниципального бюджетного учреждения культуры «Сургутский краеведческий музей» на сумму 26 199,97 тыс. рублей. Срок выполнения работ до 31.08.2023 года. Готовность объекта 100%. Также в соответствии с муниципальным контрактом от 23.11.2023 №МК-47-23 с ООО «Нордтехгрупп» выполнен капитальный ремонта сетей вентиляции, цена контракта 2897,0 тыс.рублей. Готовность объекта в части МК-47-23 на отчетную дату 100%. Реконструкция объекта завершена.
 2. "Капитальный ремонт объекта культурного наследия регионального значения МБУК "Сургутский краеведческий музей" Дом Г.С. Клепикова" Заключен муниципальный контракт с ООО «Строительное управление» №МК-3-23 от 10.04.2023 года. Готовность объекта 100%. Реконструкция объекта завершена.
3. "Капитальный ремонт здания МБУК «Сургутский краеведческий музей», Центр патриотического наследия, Тюменская область, город Сургут, ул. Просвещения, 7/1". Заключен муниципальный контракт с ООО «ОПТИМУМ-У» №МК-27-23 от 11.07.2023. Готовность объекта 100%. Реконструкция объекта завершена.
</t>
      </is>
    </oc>
    <nc r="I31" t="inlineStr">
      <is>
        <t xml:space="preserve">АГ(ДК): 1. В рамках реализации подпрограммы "Поддержка творческих инициатив, способствующих самореализации населения" заключены 2 соглашения:                                                                                                                                                                                                                                    1.1. О предоставлении субсидии из бюджета Ханты-Мансийского автономного округа - Югры местному бюджету от 30.01.2023 № 71876000-1-2023-012. Бюджетные ассигнования, запланированные на техническое оснащение детских и кукольных театров, освоены в полном объеме. Осуществлена поставка материальных запасов, оказаны услуги по организации, постановке, изготовлению кукол, декораций для подготовки спектакля "Путешествие Нильса с дикими гусями".                                                                                                                                                                                                                                                                                      1.2. О предоставлении субсидии из бюджета Ханты-Мансийского автономного округа - Югры местному бюджету от 30.01.2023 № 71876000-1-2023-006. Бюджетные ассигнования, запланированные на создание школы креативных индустрий, освоены в полном объеме. Осуществлена поставка комплекса технического и технологического оборудования для оснащения школы креативных индустрий.                                                                                                                                                                                                                                                                                                                                                                                2. В рамках реализации подпрограммы "Модернизация и развитие учреждений и организаций культуры" заключены 2 соглашения:                                                                                                                                                                                                                                                                                                                                                                                                                                                                   2.1. О предоставлении субсидии из бюджета Ханты-Мансийского автономного округа - Югры местному бюджету от 30.01.2023 №71876000-1-2023-013. Бюджетные ассигнования, запланированные на комплектование книжных фондов муниципальных общедоступных библиотек и государственных центральных библиотек субъектов Российской Федерации, освоены в полном объеме. Осуществлена поставка печатных изданий для комплектования книжных фондов.                                                                                                                                                                             
2.2. О предоставлении субсидии местному бюджету из бюджета Ханты-Мансийского автономного округа - Югры от 27.01.2023 №14. Бюджетные ассигнования, запланированные на модернизацию муниципальных общедоступных библиотек автономного округа, освоены в полном объеме. Оказаны услуги на подписку и предоставление периодических изданий, предоставление права использования программного обеспечения и базы данных, информационно-техническое сопровождение программных продуктов (сертификатов), работы по гарантийному абонентскому обслуживанию  автоматизированной интегрированной библиотечной системы "МегаПро" для осуществления каталогизации.                                                                                                                                                                                                                                                                                                                                                                                                                                                                                                                                                                                                                                                                                                                                                                                                                                                                                                                                                
3. В рамках реализации регионального проекта "Культурная среда" государственной программы заключено соглашение от 30.01.2023 №71876000-1-2023-011 о предоставлении субсидии из бюджета Ханты-Мансийского автономного округа - Югры местному бюджету. Бюджетные ассигнования, запланированные на приобретение оборудования, музыкальных инструментов, включая их доставку и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освоены в полном объеме.  
АГ: В рамках переданных государственных полномочий осуществлялись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По состоянию на отчетную дату приобретены архивные короба, персональные компьютеры и скоросшиватели.
ДАиГ: запланированы средства на капитальный ремонт следующих объектов: 
1. "Капитальный ремонт фасада и кровли здания МБУК "Сургутский краеведческий музей". Заключен контракт от 21.03.2023 № МК-1-23 c ООО «СТК-1» «Капитальный ремонт фасада и кровли здания муниципального бюджетного учреждения культуры «Сургутский краеведческий музей» на сумму 26 199,97 тыс. рублей. Срок выполнения работ до 31.08.2023 года. Готовность объекта 100%. Также в соответствии с муниципальным контрактом от 23.11.2023 №МК-47-23 с ООО «Нордтехгрупп» выполнен капитальный ремонта сетей вентиляции, цена контракта 2897,0 тыс.рублей. Готовность объекта в части МК-47-23 на отчетную дату 100%. Реконструкция объекта завершена.
 2. "Капитальный ремонт объекта культурного наследия регионального значения МБУК "Сургутский краеведческий музей" Дом Г.С. Клепикова" Заключен муниципальный контракт с ООО «Строительное управление» №МК-3-23 от 10.04.2023 года. Готовность объекта 100%. Реконструкция объекта завершена.
3. "Капитальный ремонт здания МБУК «Сургутский краеведческий музей», Центр патриотического наследия, Тюменская область, город Сургут, ул. Просвещения, 7/1". Заключен муниципальный контракт с ООО «ОПТИМУМ-У» №МК-27-23 от 11.07.2023. Готовность объекта 100%. Реконструкция объекта завершена.
</t>
      </is>
    </nc>
  </rcc>
</revisions>
</file>

<file path=xl/revisions/revisionLog1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8" sId="1">
    <oc r="I31" t="inlineStr">
      <is>
        <t xml:space="preserve">АГ(ДК): 1. В рамках реализации подпрограммы "Поддержка творческих инициатив, способствующих самореализации населения" заключены 2 соглашения:                                                                                                                                                                                                                                    1.1. О предоставлении субсидии из бюджета Ханты-Мансийского автономного округа - Югры местному бюджету от 30.01.2023 № 71876000-1-2023-012. Бюджетные ассигнования, запланированные на техническое оснащение детских и кукольных театров, освоены в полном объеме. Осуществлена поставка материальных запасов, оказаны услуги по организации, постановке, изготовлению кукол, декораций для подготовки спектакля "Путешествие Нильса с дикими гусями".                                                                                                                                                                                                                                                                                      1.2. О предоставлении субсидии из бюджета Ханты-Мансийского автономного округа - Югры местному бюджету от 30.01.2023 № 71876000-1-2023-006. Бюджетные ассигнования, запланированные на создание школы креативных индустрий, освоены в полном объеме. Осуществлена поставка комплекса технического и технологического оборудования для оснащения школы креативных индустрий.                                                                                                                                                                                                                                                                                                                                                                                2. В рамках реализации подпрограммы "Модернизация и развитие учреждений и организаций культуры" заключены 2 соглашения:                                                                                                                                                                                                                                                                                                                                                                                                                                                                   2.1. О предоставлении субсидии из бюджета Ханты-Мансийского автономного округа - Югры местному бюджету от 30.01.2023 №71876000-1-2023-013. Бюджетные ассигнования, запланированные на комплектование книжных фондов муниципальных общедоступных библиотек и государственных центральных библиотек субъектов Российской Федерации, освоены в полном объеме. Осуществлена поставка печатных изданий для комплектования книжных фондов.                                                                                                                                                                             
2.2. О предоставлении субсидии местному бюджету из бюджета Ханты-Мансийского автономного округа - Югры от 27.01.2023 №14. Бюджетные ассигнования, запланированные на модернизацию муниципальных общедоступных библиотек автономного округа, освоены в полном объеме. Оказаны услуги на подписку и предоставление периодических изданий, предоставление права использования программного обеспечения и базы данных, информационно-техническое сопровождение программных продуктов (сертификатов), работы по гарантийному абонентскому обслуживанию  автоматизированной интегрированной библиотечной системы "МегаПро" для осуществления каталогизации.                                                                                                                                                                                                                                                                                                                                                                                                                                                                                                                                                                                                                                                                                                                                                                                                                                                                                                                                                
3. В рамках реализации регионального проекта "Культурная среда" государственной программы заключено соглашение от 30.01.2023 №71876000-1-2023-011 о предоставлении субсидии из бюджета Ханты-Мансийского автономного округа - Югры местному бюджету. Бюджетные ассигнования, запланированные на приобретение оборудования, музыкальных инструментов, включая их доставку и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освоены в полном объеме.  
АГ: В рамках переданных государственных полномочий осуществлялись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По состоянию на отчетную дату приобретены архивные короба, персональные компьютеры и скоросшиватели.
ДАиГ: запланированы средства на капитальный ремонт следующих объектов: 
1. "Капитальный ремонт фасада и кровли здания МБУК "Сургутский краеведческий музей". Заключен контракт от 21.03.2023 № МК-1-23 c ООО «СТК-1» «Капитальный ремонт фасада и кровли здания муниципального бюджетного учреждения культуры «Сургутский краеведческий музей» на сумму 26 199,97 тыс. рублей. Срок выполнения работ до 31.08.2023 года. Готовность объекта 100%. Также в соответствии с муниципальным контрактом от 23.11.2023 №МК-47-23 с ООО «Нордтехгрупп» выполнен капитальный ремонта сетей вентиляции, цена контракта 2897,0 тыс.рублей. Готовность объекта в части МК-47-23 на отчетную дату 100%. Реконструкция объекта завершена.
 2. "Капитальный ремонт объекта культурного наследия регионального значения МБУК "Сургутский краеведческий музей" Дом Г.С. Клепикова" Заключен муниципальный контракт с ООО «Строительное управление» №МК-3-23 от 10.04.2023 года. Готовность объекта 100%. Реконструкция объекта завершена.
3. "Капитальный ремонт здания МБУК «Сургутский краеведческий музей», Центр патриотического наследия, Тюменская область, город Сургут, ул. Просвещения, 7/1". Заключен муниципальный контракт с ООО «ОПТИМУМ-У» №МК-27-23 от 11.07.2023. Готовность объекта 100%. Реконструкция объекта завершена.
</t>
      </is>
    </oc>
    <nc r="I31" t="inlineStr">
      <is>
        <t xml:space="preserve">АГ(ДК): 1. В рамках реализации подпрограммы "Поддержка творческих инициатив, способствующих самореализации населения" заключены 2 соглашения:                                                                                                                                                                                                                                    1.1. О предоставлении субсидии из бюджета Ханты-Мансийского автономного округа - Югры местному бюджету от 30.01.2023 № 71876000-1-2023-012. Бюджетные ассигнования, запланированные на техническое оснащение детских и кукольных театров, освоены в полном объеме. Осуществлена поставка материальных запасов, оказаны услуги по организации, постановке, изготовлению кукол, декораций для подготовки спектакля "Путешествие Нильса с дикими гусями".                                                                                                                                                                                                                                                                                      1.2. О предоставлении субсидии из бюджета Ханты-Мансийского автономного округа - Югры местному бюджету от 30.01.2023 № 71876000-1-2023-006. Бюджетные ассигнования, запланированные на создание школы креативных индустрий, освоены в полном объеме. Осуществлена поставка комплекса технического и технологического оборудования для оснащения школы креативных индустрий.                                                                                                                                                                                                                                                                                                                                                                                2. В рамках реализации подпрограммы "Модернизация и развитие учреждений и организаций культуры" заключены 2 соглашения:                                                                                                                                                                                                                                                                                                                                                                                                                                                                   2.1. О предоставлении субсидии из бюджета Ханты-Мансийского автономного округа - Югры местному бюджету от 30.01.2023 №71876000-1-2023-013. Бюджетные ассигнования, запланированные на комплектование книжных фондов муниципальных общедоступных библиотек и государственных центральных библиотек субъектов Российской Федерации, освоены в полном объеме. Осуществлена поставка печатных изданий для комплектования книжных фондов.                                                                                                                                                                             
2.2. О предоставлении субсидии местному бюджету из бюджета Ханты-Мансийского автономного округа - Югры от 27.01.2023 №14. Бюджетные ассигнования, запланированные на модернизацию муниципальных общедоступных библиотек автономного округа, освоены в полном объеме. Оказаны услуги на подписку и предоставления периодических изданий, предоставление права использования программного обеспечения и базы данных, информационно-технического сопровождения программных продуктов (сертификатов), работы по гарантийному абонентскому обслуживанию  автоматизированной интегрированной библиотечной системы "МегаПро" для осуществления каталогизации.                                                                                                                                                                                                                                                                                                                                                                                                                                                                                                                                                                                                                                                                                                                                                                                                                                                                                                                                                
3. В рамках реализации регионального проекта "Культурная среда" государственной программы заключено соглашение от 30.01.2023 №71876000-1-2023-011 о предоставлении субсидии из бюджета Ханты-Мансийского автономного округа - Югры местному бюджету. Бюджетные ассигнования, запланированные на приобретение оборудования, музыкальных инструментов, включая их доставку и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освоены в полном объеме.  
АГ: В рамках переданных государственных полномочий осуществлялись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По состоянию на отчетную дату приобретены архивные короба, персональные компьютеры и скоросшиватели.
ДАиГ: запланированы средства на капитальный ремонт следующих объектов: 
1. "Капитальный ремонт фасада и кровли здания МБУК "Сургутский краеведческий музей". Заключен контракт от 21.03.2023 № МК-1-23 c ООО «СТК-1» «Капитальный ремонт фасада и кровли здания муниципального бюджетного учреждения культуры «Сургутский краеведческий музей» на сумму 26 199,97 тыс. рублей. Срок выполнения работ до 31.08.2023 года. Готовность объекта 100%. Также в соответствии с муниципальным контрактом от 23.11.2023 №МК-47-23 с ООО «Нордтехгрупп» выполнен капитальный ремонта сетей вентиляции, цена контракта 2897,0 тыс.рублей. Готовность объекта в части МК-47-23 на отчетную дату 100%. Реконструкция объекта завершена.
 2. "Капитальный ремонт объекта культурного наследия регионального значения МБУК "Сургутский краеведческий музей" Дом Г.С. Клепикова" Заключен муниципальный контракт с ООО «Строительное управление» №МК-3-23 от 10.04.2023 года. Готовность объекта 100%. Реконструкция объекта завершена.
3. "Капитальный ремонт здания МБУК «Сургутский краеведческий музей», Центр патриотического наследия, Тюменская область, город Сургут, ул. Просвещения, 7/1". Заключен муниципальный контракт с ООО «ОПТИМУМ-У» №МК-27-23 от 11.07.2023. Готовность объекта 100%. Реконструкция объекта завершена.
</t>
      </is>
    </nc>
  </rcc>
</revisions>
</file>

<file path=xl/revisions/revisionLog1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9" sId="1">
    <oc r="I31" t="inlineStr">
      <is>
        <t xml:space="preserve">АГ(ДК): 1. В рамках реализации подпрограммы "Поддержка творческих инициатив, способствующих самореализации населения" заключены 2 соглашения:                                                                                                                                                                                                                                    1.1. О предоставлении субсидии из бюджета Ханты-Мансийского автономного округа - Югры местному бюджету от 30.01.2023 № 71876000-1-2023-012. Бюджетные ассигнования, запланированные на техническое оснащение детских и кукольных театров, освоены в полном объеме. Осуществлена поставка материальных запасов, оказаны услуги по организации, постановке, изготовлению кукол, декораций для подготовки спектакля "Путешествие Нильса с дикими гусями".                                                                                                                                                                                                                                                                                      1.2. О предоставлении субсидии из бюджета Ханты-Мансийского автономного округа - Югры местному бюджету от 30.01.2023 № 71876000-1-2023-006. Бюджетные ассигнования, запланированные на создание школы креативных индустрий, освоены в полном объеме. Осуществлена поставка комплекса технического и технологического оборудования для оснащения школы креативных индустрий.                                                                                                                                                                                                                                                                                                                                                                                2. В рамках реализации подпрограммы "Модернизация и развитие учреждений и организаций культуры" заключены 2 соглашения:                                                                                                                                                                                                                                                                                                                                                                                                                                                                   2.1. О предоставлении субсидии из бюджета Ханты-Мансийского автономного округа - Югры местному бюджету от 30.01.2023 №71876000-1-2023-013. Бюджетные ассигнования, запланированные на комплектование книжных фондов муниципальных общедоступных библиотек и государственных центральных библиотек субъектов Российской Федерации, освоены в полном объеме. Осуществлена поставка печатных изданий для комплектования книжных фондов.                                                                                                                                                                             
2.2. О предоставлении субсидии местному бюджету из бюджета Ханты-Мансийского автономного округа - Югры от 27.01.2023 №14. Бюджетные ассигнования, запланированные на модернизацию муниципальных общедоступных библиотек автономного округа, освоены в полном объеме. Оказаны услуги на подписку и предоставления периодических изданий, предоставление права использования программного обеспечения и базы данных, информационно-технического сопровождения программных продуктов (сертификатов), работы по гарантийному абонентскому обслуживанию  автоматизированной интегрированной библиотечной системы "МегаПро" для осуществления каталогизации.                                                                                                                                                                                                                                                                                                                                                                                                                                                                                                                                                                                                                                                                                                                                                                                                                                                                                                                                                
3. В рамках реализации регионального проекта "Культурная среда" государственной программы заключено соглашение от 30.01.2023 №71876000-1-2023-011 о предоставлении субсидии из бюджета Ханты-Мансийского автономного округа - Югры местному бюджету. Бюджетные ассигнования, запланированные на приобретение оборудования, музыкальных инструментов, включая их доставку и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освоены в полном объеме.  
АГ: В рамках переданных государственных полномочий осуществлялись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По состоянию на отчетную дату приобретены архивные короба, персональные компьютеры и скоросшиватели.
ДАиГ: запланированы средства на капитальный ремонт следующих объектов: 
1. "Капитальный ремонт фасада и кровли здания МБУК "Сургутский краеведческий музей". Заключен контракт от 21.03.2023 № МК-1-23 c ООО «СТК-1» «Капитальный ремонт фасада и кровли здания муниципального бюджетного учреждения культуры «Сургутский краеведческий музей» на сумму 26 199,97 тыс. рублей. Срок выполнения работ до 31.08.2023 года. Готовность объекта 100%. Также в соответствии с муниципальным контрактом от 23.11.2023 №МК-47-23 с ООО «Нордтехгрупп» выполнен капитальный ремонта сетей вентиляции, цена контракта 2897,0 тыс.рублей. Готовность объекта в части МК-47-23 на отчетную дату 100%. Реконструкция объекта завершена.
 2. "Капитальный ремонт объекта культурного наследия регионального значения МБУК "Сургутский краеведческий музей" Дом Г.С. Клепикова" Заключен муниципальный контракт с ООО «Строительное управление» №МК-3-23 от 10.04.2023 года. Готовность объекта 100%. Реконструкция объекта завершена.
3. "Капитальный ремонт здания МБУК «Сургутский краеведческий музей», Центр патриотического наследия, Тюменская область, город Сургут, ул. Просвещения, 7/1". Заключен муниципальный контракт с ООО «ОПТИМУМ-У» №МК-27-23 от 11.07.2023. Готовность объекта 100%. Реконструкция объекта завершена.
</t>
      </is>
    </oc>
    <nc r="I31" t="inlineStr">
      <is>
        <t xml:space="preserve">АГ(ДК): 1. В рамках реализации подпрограммы "Поддержка творческих инициатив, способствующих самореализации населения" заключены 2 соглашения:                                                                                                                                                                                                                                    1.1. О предоставлении субсидии из бюджета Ханты-Мансийского автономного округа - Югры местному бюджету от 30.01.2023 № 71876000-1-2023-012. Бюджетные ассигнования, запланированные на техническое оснащение детских и кукольных театров, освоены в полном объеме. Осуществлена поставка материальных запасов, оказаны услуги по организации, постановке, изготовлению кукол, декораций для подготовки спектакля "Путешествие Нильса с дикими гусями".                                                                                                                                                                                                                                                                                      1.2. О предоставлении субсидии из бюджета Ханты-Мансийского автономного округа - Югры местному бюджету от 30.01.2023 № 71876000-1-2023-006. Бюджетные ассигнования, запланированные на создание школы креативных индустрий, освоены в полном объеме. Осуществлена поставка комплекса технического и технологического оборудования для оснащения школы креативных индустрий.                                                                                                                                                                                                                                                                                                                                                                                2. В рамках реализации подпрограммы "Модернизация и развитие учреждений и организаций культуры" заключены 2 соглашения:                                                                                                                                                                                                                                                                                                                                                                                                                                                                   2.1. О предоставлении субсидии из бюджета Ханты-Мансийского автономного округа - Югры местному бюджету от 30.01.2023 №71876000-1-2023-013. Бюджетные ассигнования, запланированные на комплектование книжных фондов муниципальных общедоступных библиотек и государственных центральных библиотек субъектов Российской Федерации, освоены в полном объеме. Осуществлена поставка печатных изданий для комплектования книжных фондов.                                                                                                                                                                             
2.2. О предоставлении субсидии местному бюджету из бюджета Ханты-Мансийского автономного округа - Югры от 27.01.2023 №14. Бюджетные ассигнования, запланированные на модернизацию муниципальных общедоступных библиотек автономного округа, освоены в полном объеме. Оказаны услуги на подписку и предоставление периодических изданий, предоставление права использования программного обеспечения и базы данных, информационно-технического сопровождения программных продуктов (сертификатов), работы по гарантийному абонентскому обслуживанию  автоматизированной интегрированной библиотечной системы "МегаПро" для осуществления каталогизации.                                                                                                                                                                                                                                                                                                                                                                                                                                                                                                                                                                                                                                                                                                                                                                                                                                                                                                                                                
3. В рамках реализации регионального проекта "Культурная среда" государственной программы заключено соглашение от 30.01.2023 №71876000-1-2023-011 о предоставлении субсидии из бюджета Ханты-Мансийского автономного округа - Югры местному бюджету. Бюджетные ассигнования, запланированные на приобретение оборудования, музыкальных инструментов, включая их доставку и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освоены в полном объеме.  
АГ: В рамках переданных государственных полномочий осуществлялись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По состоянию на отчетную дату приобретены архивные короба, персональные компьютеры и скоросшиватели.
ДАиГ: запланированы средства на капитальный ремонт следующих объектов: 
1. "Капитальный ремонт фасада и кровли здания МБУК "Сургутский краеведческий музей". Заключен контракт от 21.03.2023 № МК-1-23 c ООО «СТК-1» «Капитальный ремонт фасада и кровли здания муниципального бюджетного учреждения культуры «Сургутский краеведческий музей» на сумму 26 199,97 тыс. рублей. Срок выполнения работ до 31.08.2023 года. Готовность объекта 100%. Также в соответствии с муниципальным контрактом от 23.11.2023 №МК-47-23 с ООО «Нордтехгрупп» выполнен капитальный ремонта сетей вентиляции, цена контракта 2897,0 тыс.рублей. Готовность объекта в части МК-47-23 на отчетную дату 100%. Реконструкция объекта завершена.
 2. "Капитальный ремонт объекта культурного наследия регионального значения МБУК "Сургутский краеведческий музей" Дом Г.С. Клепикова" Заключен муниципальный контракт с ООО «Строительное управление» №МК-3-23 от 10.04.2023 года. Готовность объекта 100%. Реконструкция объекта завершена.
3. "Капитальный ремонт здания МБУК «Сургутский краеведческий музей», Центр патриотического наследия, Тюменская область, город Сургут, ул. Просвещения, 7/1". Заключен муниципальный контракт с ООО «ОПТИМУМ-У» №МК-27-23 от 11.07.2023. Готовность объекта 100%. Реконструкция объекта завершена.
</t>
      </is>
    </nc>
  </rcc>
</revisions>
</file>

<file path=xl/revisions/revisionLog1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0" sId="1">
    <oc r="I37" t="inlineStr">
      <is>
        <t>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осуществлена поставка спортивного инвентаря и экипировки, автоматизированного рабочего места, лодки для отделения гребного слалома, помоста для пауэрлифтинга, мячей волейбольных, заключены договоры на услуги проведения углубленного медицинского обследования.                                                                                                                                                                                                                                                                                                                                                                                                               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заключен договор на установку поста охраны.         
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- 01.03.2024г.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31.01.2024 года. 26.04.2023 заключено дополнительное соглашение к концессионному соглашения в части продления промежуточных сроков создания объекта. Начаты подготовительные к СМР работы на земельном участке. Строительная готовность - 3%. Остаток средств в размере 65 672,99 руб.  по объекту "Дворец боевых искусств" и 65 371,61 тыс.руб. по объекту "Спортивный комплекс с универсальным игровым залом" обусловлен заявительным характером выплат капитального гранта концессионеру.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февраль 2024 года.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- 12% Остаток средств в размере 67 166,91 тыс.руб. обусловлен заявительным характером выплаты капитального гранта концессионеру.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- 18%. Завершены работы по бетонированию фундамента, по подключению временного электроснабжения на строительной площадке, ведется монтаж металлоконструкций.  Произведена выплата части капитального гранта. Остаток средств в размере 61 401,77 тыс.руб. обусловлен заявительным характером выплаты капитального гранта концессионеру.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-февраль 2024 года. Остаток средств в размере 154 721,63 тыс.руб. обусловлен заявительным характером выплаты капитального гранта концессионеру.</t>
      </is>
    </oc>
    <nc r="I37" t="inlineStr">
      <is>
        <t>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осуществлена поставка спортивного инвентаря и экипировки, автоматизированного рабочего места, лодки для отделения гребного слалома, помоста для пауэрлифтинга, мячей волейбольных, заключены договоры на услуги проведения углубленного медицинского обследования.                                                                                                                                                                                                                                                                                                                                                                                                               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оказаны услуги на установку поста охраны.         
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- 01.03.2024г.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31.01.2024 года. 26.04.2023 заключено дополнительное соглашение к концессионному соглашения в части продления промежуточных сроков создания объекта. Начаты подготовительные к СМР работы на земельном участке. Строительная готовность - 3%. Остаток средств в размере 65 672,99 руб.  по объекту "Дворец боевых искусств" и 65 371,61 тыс.руб. по объекту "Спортивный комплекс с универсальным игровым залом" обусловлен заявительным характером выплат капитального гранта концессионеру.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февраль 2024 года.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- 12% Остаток средств в размере 67 166,91 тыс.руб. обусловлен заявительным характером выплаты капитального гранта концессионеру.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- 18%. Завершены работы по бетонированию фундамента, по подключению временного электроснабжения на строительной площадке, ведется монтаж металлоконструкций.  Произведена выплата части капитального гранта. Остаток средств в размере 61 401,77 тыс.руб. обусловлен заявительным характером выплаты капитального гранта концессионеру.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-февраль 2024 года. Остаток средств в размере 154 721,63 тыс.руб. обусловлен заявительным характером выплаты капитального гранта концессионеру.</t>
      </is>
    </nc>
  </rcc>
</revisions>
</file>

<file path=xl/revisions/revisionLog1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1" sId="1">
    <oc r="I37" t="inlineStr">
      <is>
        <t>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осуществлена поставка спортивного инвентаря и экипировки, автоматизированного рабочего места, лодки для отделения гребного слалома, помоста для пауэрлифтинга, мячей волейбольных, заключены договоры на услуги проведения углубленного медицинского обследования.                                                                                                                                                                                                                                                                                                                                                                                                               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оказаны услуги на установку поста охраны.         
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- 01.03.2024г.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31.01.2024 года. 26.04.2023 заключено дополнительное соглашение к концессионному соглашения в части продления промежуточных сроков создания объекта. Начаты подготовительные к СМР работы на земельном участке. Строительная готовность - 3%. Остаток средств в размере 65 672,99 руб.  по объекту "Дворец боевых искусств" и 65 371,61 тыс.руб. по объекту "Спортивный комплекс с универсальным игровым залом" обусловлен заявительным характером выплат капитального гранта концессионеру.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февраль 2024 года.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- 12% Остаток средств в размере 67 166,91 тыс.руб. обусловлен заявительным характером выплаты капитального гранта концессионеру.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- 18%. Завершены работы по бетонированию фундамента, по подключению временного электроснабжения на строительной площадке, ведется монтаж металлоконструкций.  Произведена выплата части капитального гранта. Остаток средств в размере 61 401,77 тыс.руб. обусловлен заявительным характером выплаты капитального гранта концессионеру.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-февраль 2024 года. Остаток средств в размере 154 721,63 тыс.руб. обусловлен заявительным характером выплаты капитального гранта концессионеру.</t>
      </is>
    </oc>
    <nc r="I37" t="inlineStr">
      <is>
        <t>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осуществлена поставка спортивного инвентаря и экипировки, автоматизированного рабочего места, лодки для отделения гребного слалома, помоста для пауэрлифтинга, мячей волейбольных, оказаны услуги проведения углубленного медицинского обследования.                                                                                                                                                                                                                                                                                                                                                                                                               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оказаны услуги на установку поста охраны.         
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- 01.03.2024г.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31.01.2024 года. 26.04.2023 заключено дополнительное соглашение к концессионному соглашения в части продления промежуточных сроков создания объекта. Начаты подготовительные к СМР работы на земельном участке. Строительная готовность - 3%. Остаток средств в размере 65 672,99 руб.  по объекту "Дворец боевых искусств" и 65 371,61 тыс.руб. по объекту "Спортивный комплекс с универсальным игровым залом" обусловлен заявительным характером выплат капитального гранта концессионеру.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февраль 2024 года.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- 12% Остаток средств в размере 67 166,91 тыс.руб. обусловлен заявительным характером выплаты капитального гранта концессионеру.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- 18%. Завершены работы по бетонированию фундамента, по подключению временного электроснабжения на строительной площадке, ведется монтаж металлоконструкций.  Произведена выплата части капитального гранта. Остаток средств в размере 61 401,77 тыс.руб. обусловлен заявительным характером выплаты капитального гранта концессионеру.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-февраль 2024 года. Остаток средств в размере 154 721,63 тыс.руб. обусловлен заявительным характером выплаты капитального гранта концессионеру.</t>
      </is>
    </nc>
  </rcc>
</revisions>
</file>

<file path=xl/revisions/revisionLog1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2" sId="1">
    <oc r="I37" t="inlineStr">
      <is>
        <t>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осуществлена поставка спортивного инвентаря и экипировки, автоматизированного рабочего места, лодки для отделения гребного слалома, помоста для пауэрлифтинга, мячей волейбольных, оказаны услуги проведения углубленного медицинского обследования.                                                                                                                                                                                                                                                                                                                                                                                                               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оказаны услуги на установку поста охраны.         
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- 01.03.2024г.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31.01.2024 года. 26.04.2023 заключено дополнительное соглашение к концессионному соглашения в части продления промежуточных сроков создания объекта. Начаты подготовительные к СМР работы на земельном участке. Строительная готовность - 3%. Остаток средств в размере 65 672,99 руб.  по объекту "Дворец боевых искусств" и 65 371,61 тыс.руб. по объекту "Спортивный комплекс с универсальным игровым залом" обусловлен заявительным характером выплат капитального гранта концессионеру.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февраль 2024 года.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- 12% Остаток средств в размере 67 166,91 тыс.руб. обусловлен заявительным характером выплаты капитального гранта концессионеру.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- 18%. Завершены работы по бетонированию фундамента, по подключению временного электроснабжения на строительной площадке, ведется монтаж металлоконструкций.  Произведена выплата части капитального гранта. Остаток средств в размере 61 401,77 тыс.руб. обусловлен заявительным характером выплаты капитального гранта концессионеру.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-февраль 2024 года. Остаток средств в размере 154 721,63 тыс.руб. обусловлен заявительным характером выплаты капитального гранта концессионеру.</t>
      </is>
    </oc>
    <nc r="I37" t="inlineStr">
      <is>
        <t>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осуществлена поставка спортивного инвентаря и экипировки, автоматизированного рабочего места, лодки для отделения гребного слалома, помоста для пауэрлифтинга, мячей волейбольных, оказаны услуги по проведению углубленного медицинского обследования.                                                                                                                                                                                                                                                                                                                                                                                                               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оказаны услуги на установку поста охраны.         
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- 01.03.2024г.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31.01.2024 года. 26.04.2023 заключено дополнительное соглашение к концессионному соглашения в части продления промежуточных сроков создания объекта. Начаты подготовительные к СМР работы на земельном участке. Строительная готовность - 3%. Остаток средств в размере 65 672,99 руб.  по объекту "Дворец боевых искусств" и 65 371,61 тыс.руб. по объекту "Спортивный комплекс с универсальным игровым залом" обусловлен заявительным характером выплат капитального гранта концессионеру.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февраль 2024 года.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- 12% Остаток средств в размере 67 166,91 тыс.руб. обусловлен заявительным характером выплаты капитального гранта концессионеру.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- 18%. Завершены работы по бетонированию фундамента, по подключению временного электроснабжения на строительной площадке, ведется монтаж металлоконструкций.  Произведена выплата части капитального гранта. Остаток средств в размере 61 401,77 тыс.руб. обусловлен заявительным характером выплаты капитального гранта концессионеру.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-февраль 2024 года. Остаток средств в размере 154 721,63 тыс.руб. обусловлен заявительным характером выплаты капитального гранта концессионеру.</t>
      </is>
    </nc>
  </rcc>
</revisions>
</file>

<file path=xl/revisions/revisionLog1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3" sId="1">
    <oc r="I37" t="inlineStr">
      <is>
        <t>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осуществлена поставка спортивного инвентаря и экипировки, автоматизированного рабочего места, лодки для отделения гребного слалома, помоста для пауэрлифтинга, мячей волейбольных, оказаны услуги по проведению углубленного медицинского обследования.                                                                                                                                                                                                                                                                                                                                                                                                               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оказаны услуги на установку поста охраны.         
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- 01.03.2024г.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31.01.2024 года. 26.04.2023 заключено дополнительное соглашение к концессионному соглашения в части продления промежуточных сроков создания объекта. Начаты подготовительные к СМР работы на земельном участке. Строительная готовность - 3%. Остаток средств в размере 65 672,99 руб.  по объекту "Дворец боевых искусств" и 65 371,61 тыс.руб. по объекту "Спортивный комплекс с универсальным игровым залом" обусловлен заявительным характером выплат капитального гранта концессионеру.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февраль 2024 года.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- 12% Остаток средств в размере 67 166,91 тыс.руб. обусловлен заявительным характером выплаты капитального гранта концессионеру.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- 18%. Завершены работы по бетонированию фундамента, по подключению временного электроснабжения на строительной площадке, ведется монтаж металлоконструкций.  Произведена выплата части капитального гранта. Остаток средств в размере 61 401,77 тыс.руб. обусловлен заявительным характером выплаты капитального гранта концессионеру.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-февраль 2024 года. Остаток средств в размере 154 721,63 тыс.руб. обусловлен заявительным характером выплаты капитального гранта концессионеру.</t>
      </is>
    </oc>
    <nc r="I37" t="inlineStr">
      <is>
        <t>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осуществлена поставка спортивного инвентаря и экипировки, автоматизированного рабочего места, лодки для отделения гребного слалома, помоста для пауэрлифтинга, мячей волейбольных, оказаны услуги по проведению углубленного медицинского обследования.                                                                                                                                                                                                                                                                                                                                                                                                               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Осуществлена поставка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оказаны услуги по установке поста охраны.         
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Осуществлена поставка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- 01.03.2024г.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31.01.2024 года. 26.04.2023 заключено дополнительное соглашение к концессионному соглашения в части продления промежуточных сроков создания объекта. Начаты подготовительные к СМР работы на земельном участке. Строительная готовность - 3%. Остаток средств в размере 65 672,99 руб.  по объекту "Дворец боевых искусств" и 65 371,61 тыс.руб. по объекту "Спортивный комплекс с универсальным игровым залом" обусловлен заявительным характером выплат капитального гранта концессионеру.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февраль 2024 года.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- 12% Остаток средств в размере 67 166,91 тыс.руб. обусловлен заявительным характером выплаты капитального гранта концессионеру.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- 18%. Завершены работы по бетонированию фундамента, по подключению временного электроснабжения на строительной площадке, ведется монтаж металлоконструкций.  Произведена выплата части капитального гранта. Остаток средств в размере 61 401,77 тыс.руб. обусловлен заявительным характером выплаты капитального гранта концессионеру.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-февраль 2024 года. Остаток средств в размере 154 721,63 тыс.руб. обусловлен заявительным характером выплаты капитального гранта концессионеру.</t>
      </is>
    </nc>
  </rcc>
</revisions>
</file>

<file path=xl/revisions/revisionLog1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4" sId="1" quotePrefix="1">
    <oc r="I85" t="inlineStr">
      <is>
        <t xml:space="preserve">ДГХ: 
В рамках реализации национального проекта "Безопасные и качественные автомобильные дороги":
1. в рамках подпрограммы "Дорожное хозяйство" выполнен ремонт общей протяженностью 2,546 км. в т.ч.:
1) ремонт автомобильных дорог общего пользования местного значения в отношении следующих объектов:
- улица Бажова – 0,740 км., заключен муниципальный контракт от 06.09.2022 № 45-ГХ с АО "АВТОДОРСТРОЙ", срок выполнения работ по контракту - 15.12.2023. Готовность объекта - 100%. Работы на объекте завершены.
- Автомобильная дорога по проспекту Комсомольский (от ул. Югорской до ул. Щепеткина) - 0,674 км, заключен муниципальный контракт от 06.09.2022 № 46-ГХ с АО "АВТОДОРСТРОЙ". Готовность объекта - 100%. Работы на объекте завершены.
2) капитальный ремонт улица Привокзальная –  общая протяженность - 1,732 км, из них в 2023 году - 1,132 км.
Заключен муниципальный контракт от 30.05.2022 № 16-ГХ с ООО СК "ЮВ и С". В настоящее время ведется приемка работ и подготовка исполнительной документации.
По итогам ремонтной кампании 2023 года планируется достичь значение показателя "Доля дорожной сети городской агломерации, соответствующая нормативным требованиям, %" - 84,0%.
2. в рамках подпрограммы "Безопасность дорожного движения" выполнены:
1) модернизация начального уровня системы метеомониторинга, в части установки и подключения 1 (одного) комплекса метеорологического контроля, подключение 2 (двух) существующих комплектов метеомониторинга, создание и интеграция Подсистемы метеомониторинга в существующую ИТС;
2) создание Подсистемы Детектирования ДТП и ЧС;
3) модернизация интеграционной платформы;
4) модернизация Подсистемы светофорного управления.
Работы выполнены на сумму 52 266,3 тыс.руб. (проведена модернизация существующей ПО "Умный транспорт", модернизация интеграционной платформы ИТС (поставка ПО), модернизация существующей подсистемы видеонаблюдения, модернизация ПО Vocord, расширение функционала существующей Подсистемы параметров транспортного потока в части поставки ПО "Фактор-Мониторинг", интеграция с существующей интеграционной платформой RITM3, модернизация существующей подсистемы видеонаблюдения в части  дооборудования светофорных объектов видеокамерами, внесена новая маршрутная сеть в базу данных, разработан баннер, макеты для главной страницы портала по новой маршрутной сети, проведена модернизация начального уровня системы метеомониторинга, проведены пуско-наладочные работы и испытания, обучен персонал).
ДАиГ: осуществляется строительство объекта "Магистральная дорога на участках: ул. 16 «ЮР» от ул. 3 «ЮР» до примыкания к ул. Никольская; ул. 3 «ЮР» от ул. 16 «ЮР» до ул. 18 «ЮР»; ул. 18 «ЮР» от 3 «ЮР» до примыкания к ул. Энгельса в г. Сургуте". Заключен муниципальный контракт на выполнение работ по строительству с ООО «ЮВИС» №32/2022 от 08.09.2022 на сумму 1 416 148,91 тыс.руб. Срок выполнения работ: 19.09.2022-31.05.2024. Заключен контракт с ФБУ «Федеральный центр строительного контроля» на выполнение работ по проведению строительного контроля на сумму 23 802,27 тыс.руб. Готовность объекта -29%,  Ведутся работы: проложено 1560 из 1882 проектных п.м. сетей ливневой канализации, 1340 из 2434 п.м. сетей хозбытовой канализации, устройство колодцев, устройство земляного полотна. Остаток средств в размере 0,05 тыс.руб. - экономия по фактическим расходам на строительство объекта.
</t>
      </is>
    </oc>
    <nc r="I85" t="inlineStr">
      <is>
        <t xml:space="preserve">ДГХ: 
В рамках реализации национального проекта "Безопасные и качественные автомобильные дороги":
1. в рамках подпрограммы "Дорожное хозяйство" выполнен ремонт общей протяженностью 2,546 км. в т.ч.:
1) ремонт автомобильных дорог общего пользования местного значения в отношении следующих объектов:
- улица Бажова – 0,740 км., заключен муниципальный контракт от 06.09.2022 № 45-ГХ с АО "АВТОДОРСТРОЙ", срок выполнения работ по контракту - 15.12.2023. Готовность объекта - 100%. Работы на объекте завершены.
- Автомобильная дорога по проспекту Комсомольский (от ул. Югорской до ул. Щепеткина) - 0,674 км, заключен муниципальный контракт от 06.09.2022 № 46-ГХ с АО "АВТОДОРСТРОЙ". Готовность объекта - 100%. Работы на объекте завершены.
2) капитальный ремонт улица Привокзальная –  общая протяженность - 1,732 км, из них в 2023 году - 1,132 км.
Заключен муниципальный контракт от 30.05.2022 № 16-ГХ с ООО СК "ЮВ и С". В настоящее время ведется приемка работ и подготовка исполнительной документации.
По итогам ремонтной кампании 2023 года достигнуто плановое значение показателя "Доля дорожной сети городской агломерации, соответствующая нормативным требованиям, %" - 84,0%.
2. в рамках подпрограммы "Безопасность дорожного движения" выполнены:
1) модернизация начального уровня системы метеомониторинга, в части установки и подключения 1 (одного) комплекса метеорологического контроля, подключение 2 (двух) существующих комплектов метеомониторинга, создание и интеграция Подсистемы метеомониторинга в существующую ИТС;
2) создание Подсистемы Детектирования ДТП и ЧС;
3) модернизация интеграционной платформы;
4) модернизация Подсистемы светофорного управления.
Работы выполнены на сумму 52 266,3 тыс.руб. (проведена модернизация существующей ПО "Умный транспорт", модернизация интеграционной платформы ИТС (поставка ПО), модернизация существующей подсистемы видеонаблюдения, модернизация ПО Vocord, расширение функционала существующей Подсистемы параметров транспортного потока в части поставки ПО "Фактор-Мониторинг", интеграция с существующей интеграционной платформой RITM3, модернизация существующей подсистемы видеонаблюдения в части  дооборудования светофорных объектов видеокамерами, внесена новая маршрутная сеть в базу данных, разработан баннер, макеты для главной страницы портала по новой маршрутной сети, проведена модернизация начального уровня системы метеомониторинга, проведены пуско-наладочные работы и испытания, обучен персонал).
ДАиГ: осуществляется строительство объекта "Магистральная дорога на участках: ул. 16 «ЮР» от ул. 3 «ЮР» до примыкания к ул. Никольская; ул. 3 «ЮР» от ул. 16 «ЮР» до ул. 18 «ЮР»; ул. 18 «ЮР» от 3 «ЮР» до примыкания к ул. Энгельса в г. Сургуте". Заключен муниципальный контракт на выполнение работ по строительству с ООО «ЮВИС» №32/2022 от 08.09.2022 на сумму 1 416 148,91 тыс.руб. Срок выполнения работ: 19.09.2022-31.05.2024. Заключен контракт с ФБУ «Федеральный центр строительного контроля» на выполнение работ по проведению строительного контроля на сумму 23 802,27 тыс.руб. Готовность объекта -29%,  Ведутся работы: проложено 1560 из 1882 проектных п.м. сетей ливневой канализации, 1340 из 2434 п.м. сетей хозбытовой канализации, устройство колодцев, устройство земляного полотна. Остаток средств в размере 0,05 тыс.руб. - экономия по фактическим расходам на строительство объекта.
</t>
      </is>
    </nc>
  </rcc>
  <rcv guid="{67ADFAE6-A9AF-44D7-8539-93CD0F6B7849}" action="delete"/>
  <rdn rId="0" localSheetId="1" customView="1" name="Z_67ADFAE6_A9AF_44D7_8539_93CD0F6B7849_.wvu.PrintArea" hidden="1" oldHidden="1">
    <formula>'на 31.12.2023'!$A$1:$I$142</formula>
    <oldFormula>'на 31.12.2023'!$A$1:$I$142</oldFormula>
  </rdn>
  <rdn rId="0" localSheetId="1" customView="1" name="Z_67ADFAE6_A9AF_44D7_8539_93CD0F6B7849_.wvu.PrintTitles" hidden="1" oldHidden="1">
    <formula>'на 31.12.2023'!$4:$7</formula>
    <oldFormula>'на 31.12.2023'!$4:$7</oldFormula>
  </rdn>
  <rdn rId="0" localSheetId="1" customView="1" name="Z_67ADFAE6_A9AF_44D7_8539_93CD0F6B7849_.wvu.Rows" hidden="1" oldHidden="1">
    <formula>'на 31.12.2023'!$8:$8</formula>
    <oldFormula>'на 31.12.2023'!$8:$8</oldFormula>
  </rdn>
  <rdn rId="0" localSheetId="1" customView="1" name="Z_67ADFAE6_A9AF_44D7_8539_93CD0F6B7849_.wvu.Cols" hidden="1" oldHidden="1">
    <formula>'на 31.12.2023'!$J:$J</formula>
    <oldFormula>'на 31.12.2023'!$J:$J</oldFormula>
  </rdn>
  <rdn rId="0" localSheetId="1" customView="1" name="Z_67ADFAE6_A9AF_44D7_8539_93CD0F6B7849_.wvu.FilterData" hidden="1" oldHidden="1">
    <formula>'на 31.12.2023'!$A$6:$I$343</formula>
    <oldFormula>'на 31.12.2023'!$A$6:$I$343</oldFormula>
  </rdn>
  <rcv guid="{67ADFAE6-A9AF-44D7-8539-93CD0F6B7849}" action="add"/>
</revisions>
</file>

<file path=xl/revisions/revisionLog1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0" sId="1" quotePrefix="1">
    <oc r="I85" t="inlineStr">
      <is>
        <t xml:space="preserve">ДГХ: 
В рамках реализации национального проекта "Безопасные и качественные автомобильные дороги":
1. в рамках подпрограммы "Дорожное хозяйство" выполнен ремонт общей протяженностью 2,546 км. в т.ч.:
1) ремонт автомобильных дорог общего пользования местного значения в отношении следующих объектов:
- улица Бажова – 0,740 км., заключен муниципальный контракт от 06.09.2022 № 45-ГХ с АО "АВТОДОРСТРОЙ", срок выполнения работ по контракту - 15.12.2023. Готовность объекта - 100%. Работы на объекте завершены.
- Автомобильная дорога по проспекту Комсомольский (от ул. Югорской до ул. Щепеткина) - 0,674 км, заключен муниципальный контракт от 06.09.2022 № 46-ГХ с АО "АВТОДОРСТРОЙ". Готовность объекта - 100%. Работы на объекте завершены.
2) капитальный ремонт улица Привокзальная –  общая протяженность - 1,732 км, из них в 2023 году - 1,132 км.
Заключен муниципальный контракт от 30.05.2022 № 16-ГХ с ООО СК "ЮВ и С". В настоящее время ведется приемка работ и подготовка исполнительной документации.
По итогам ремонтной кампании 2023 года достигнуто плановое значение показателя "Доля дорожной сети городской агломерации, соответствующая нормативным требованиям, %" - 84,0%.
2. в рамках подпрограммы "Безопасность дорожного движения" выполнены:
1) модернизация начального уровня системы метеомониторинга, в части установки и подключения 1 (одного) комплекса метеорологического контроля, подключение 2 (двух) существующих комплектов метеомониторинга, создание и интеграция Подсистемы метеомониторинга в существующую ИТС;
2) создание Подсистемы Детектирования ДТП и ЧС;
3) модернизация интеграционной платформы;
4) модернизация Подсистемы светофорного управления.
Работы выполнены на сумму 52 266,3 тыс.руб. (проведена модернизация существующей ПО "Умный транспорт", модернизация интеграционной платформы ИТС (поставка ПО), модернизация существующей подсистемы видеонаблюдения, модернизация ПО Vocord, расширение функционала существующей Подсистемы параметров транспортного потока в части поставки ПО "Фактор-Мониторинг", интеграция с существующей интеграционной платформой RITM3, модернизация существующей подсистемы видеонаблюдения в части  дооборудования светофорных объектов видеокамерами, внесена новая маршрутная сеть в базу данных, разработан баннер, макеты для главной страницы портала по новой маршрутной сети, проведена модернизация начального уровня системы метеомониторинга, проведены пуско-наладочные работы и испытания, обучен персонал).
ДАиГ: осуществляется строительство объекта "Магистральная дорога на участках: ул. 16 «ЮР» от ул. 3 «ЮР» до примыкания к ул. Никольская; ул. 3 «ЮР» от ул. 16 «ЮР» до ул. 18 «ЮР»; ул. 18 «ЮР» от 3 «ЮР» до примыкания к ул. Энгельса в г. Сургуте". Заключен муниципальный контракт на выполнение работ по строительству с ООО «ЮВИС» №32/2022 от 08.09.2022 на сумму 1 416 148,91 тыс.руб. Срок выполнения работ: 19.09.2022-31.05.2024. Заключен контракт с ФБУ «Федеральный центр строительного контроля» на выполнение работ по проведению строительного контроля на сумму 23 802,27 тыс.руб. Готовность объекта -29%,  Ведутся работы: проложено 1560 из 1882 проектных п.м. сетей ливневой канализации, 1340 из 2434 п.м. сетей хозбытовой канализации, устройство колодцев, устройство земляного полотна. Остаток средств в размере 0,05 тыс.руб. - экономия по фактическим расходам на строительство объекта.
</t>
      </is>
    </oc>
    <nc r="I85" t="inlineStr">
      <is>
        <t xml:space="preserve">ДГХ: 
В рамках реализации национального проекта "Безопасные и качественные автомобильные дороги":
1. в рамках подпрограммы "Дорожное хозяйство" выполнен ремонт общей протяженностью 2,546 км. в т.ч.:
1) ремонт автомобильных дорог общего пользования местного значения в отношении следующих объектов:
- улица Бажова – 0,740 км., заключен муниципальный контракт от 06.09.2022 № 45-ГХ с АО "АВТОДОРСТРОЙ", срок выполнения работ по контракту - 15.12.2023. Готовность объекта - 100%. Работы на объекте завершены.
- Автомобильная дорога по проспекту Комсомольский (от ул. Югорской до ул. Щепеткина) - 0,674 км, заключен муниципальный контракт от 06.09.2022 № 46-ГХ с АО "АВТОДОРСТРОЙ". Готовность объекта - 100%. Работы на объекте завершены.
2) капитальный ремонт улица Привокзальная –  общая протяженность - 1,732 км, из них в 2023 году - 1,132 км.
Заключен муниципальный контракт от 30.05.2022 № 16-ГХ с ООО СК "ЮВ и С". В настоящее время ведется приемка работ и подготовка исполнительной документации.
По итогам ремонтной кампании 2023 года достигнуто плановое значение показателя "Доля дорожной сети городской агломерации, соответствующая нормативным требованиям, %" - 84,0%.
2. в рамках подпрограммы "Безопасность дорожного движения" выполнены:
1) модернизация начального уровня системы метеомониторинга, в части установки и подключения 1 (одного) комплекса метеорологического контроля, подключение 2 (двух) существующих комплектов метеомониторинга, создание и интеграция Подсистемы метеомониторинга в существующую ИТС;
2) создание Подсистемы Детектирования ДТП и ЧС;
3) модернизация интеграционной платформы;
4) модернизация Подсистемы светофорного управления.
Работы выполнены на сумму 52 266,3 тыс.руб. (проведена модернизация существующей ПО "Умный транспорт", модернизация интеграционной платформы ИТС (поставка ПО), модернизация существующей подсистемы видеонаблюдения, модернизация ПО Vocord, расширение функционала существующей Подсистемы параметров транспортного потока в части поставки ПО "Фактор-Мониторинг", интеграция с существующей интеграционной платформой RITM3, модернизация существующей подсистемы видеонаблюдения в части  дооборудования светофорных объектов видеокамерами, внесена новая маршрутная сеть в базу данных, разработан баннер, макеты для главной страницы портала по новой маршрутной сети, проведена модернизация начального уровня системы метеомониторинга, проведены пуско-наладочные работы и испытания, обучен персонал).
ДАиГ: осуществляется строительство объекта "Магистральная дорога на участках: ул. 16 «ЮР» от ул. 3 «ЮР» до примыкания к ул. Никольская; ул. 3 «ЮР» от ул. 16 «ЮР» до ул. 18 «ЮР»; ул. 18 «ЮР» от 3 «ЮР» до примыкания к ул. Энгельса в г. Сургуте". Заключен муниципальный контракт на выполнение работ по строительству с ООО «ЮВИС» №32/2022 от 08.09.2022 на сумму 1 416 148,91 тыс.руб. Срок выполнения работ: 19.09.2022-31.05.2024. Заключен контракт с ФБУ «Федеральный центр строительного контроля» на выполнение работ по проведению строительного контроля на сумму 23 802,27 тыс.руб. Готовность объекта -29%,  Ведутся работы: проложено 1560 из 1882 проектных п.м. сетей ливневой канализации, 1340 из 2434 п.м. сетей хозбытовой канализации, устройство колодцев, устройство земляного полотна. Остаток средств в размере 0,06 тыс.руб. - экономия по фактическим расходам на строительство объекта.
</t>
      </is>
    </nc>
  </rcc>
</revisions>
</file>

<file path=xl/revisions/revisionLog1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1" sId="1">
    <oc r="I129" t="inlineStr">
      <is>
        <r>
          <rPr>
            <b/>
            <sz val="16"/>
            <rFont val="Times New Roman"/>
            <family val="1"/>
            <charset val="204"/>
          </rPr>
          <t xml:space="preserve">АГ (ДК), ДГХ, ДАиГ:
</t>
        </r>
        <r>
          <rPr>
            <sz val="16"/>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6"/>
            <color rgb="FFFF0000"/>
            <rFont val="Times New Roman"/>
            <family val="1"/>
            <charset val="204"/>
          </rPr>
          <t xml:space="preserve"> </t>
        </r>
        <r>
          <rPr>
            <sz val="16"/>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6"/>
            <color rgb="FFFF0000"/>
            <rFont val="Times New Roman"/>
            <family val="1"/>
            <charset val="204"/>
          </rPr>
          <t xml:space="preserve">
</t>
        </r>
        <r>
          <rPr>
            <sz val="16"/>
            <rFont val="Times New Roman"/>
            <family val="1"/>
            <charset val="204"/>
          </rPr>
          <t xml:space="preserve">1.2. Инициативный проект "Создание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6"/>
            <color rgb="FFFF0000"/>
            <rFont val="Times New Roman"/>
            <family val="1"/>
            <charset val="204"/>
          </rPr>
          <t xml:space="preserve">
</t>
        </r>
        <r>
          <rPr>
            <sz val="16"/>
            <rFont val="Times New Roman"/>
            <family val="1"/>
            <charset val="204"/>
          </rPr>
          <t xml:space="preserve">На 01.01.2024:
- приобретены дипломы, свидетельства, рамки, подарочные сертификаты, оказаны услуги по организации конкурса-квеста по этнокультурным арт-объектам; </t>
        </r>
        <r>
          <rPr>
            <sz val="16"/>
            <color rgb="FFFF0000"/>
            <rFont val="Times New Roman"/>
            <family val="1"/>
            <charset val="204"/>
          </rPr>
          <t xml:space="preserve">
</t>
        </r>
        <r>
          <rPr>
            <sz val="16"/>
            <rFont val="Times New Roman"/>
            <family val="1"/>
            <charset val="204"/>
          </rPr>
          <t>- заключен муниципальный контракт на изготовление этнокультурных арт-объектов (6 объектов).Установлено 5 этнокультурных арт-объектов - "Лис", "Ворон", "Шишка", "Северный олень и олененок",  "Облас, хант и щука". Арт-объект "Маска ханты" не изготовлен исполнителем. Остаток средств в размере  1 063,87 тыс.руб. (средства округа - 283,49 тыс.руб., средства местного бюджета - 780,38 тыс.руб.) - экономия по итогам проведения закупочных процедур. Остаток средств в размере 121,5 тыс.руб.(средства местного бюджета)  - экономия под факт выполненных работ.</t>
        </r>
        <r>
          <rPr>
            <sz val="16"/>
            <color rgb="FFFF0000"/>
            <rFont val="Times New Roman"/>
            <family val="1"/>
            <charset val="204"/>
          </rPr>
          <t xml:space="preserve">
</t>
        </r>
        <r>
          <rPr>
            <sz val="16"/>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Приобретены мягкая мебель, игровая приставка, звуковое оборудование, проекционное оборудование, компьютеры, оказаны услуги по изготовлению, сборке и установке мебели (МБУ "Вариант").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t>
        </r>
        <r>
          <rPr>
            <sz val="16"/>
            <color rgb="FFFF0000"/>
            <rFont val="Times New Roman"/>
            <family val="1"/>
            <charset val="204"/>
          </rPr>
          <t xml:space="preserve">
</t>
        </r>
        <r>
          <rPr>
            <sz val="16"/>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6"/>
            <color rgb="FFFF0000"/>
            <rFont val="Times New Roman"/>
            <family val="1"/>
            <charset val="204"/>
          </rPr>
          <t xml:space="preserve">
</t>
        </r>
        <r>
          <rPr>
            <sz val="16"/>
            <rFont val="Times New Roman"/>
            <family val="1"/>
            <charset val="204"/>
          </rPr>
          <t>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Строительная готовность -100 %.</t>
        </r>
        <r>
          <rPr>
            <sz val="16"/>
            <color rgb="FFFF0000"/>
            <rFont val="Times New Roman"/>
            <family val="1"/>
            <charset val="204"/>
          </rPr>
          <t xml:space="preserve">
</t>
        </r>
        <r>
          <rPr>
            <sz val="16"/>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6"/>
            <color rgb="FFFF0000"/>
            <rFont val="Times New Roman"/>
            <family val="1"/>
            <charset val="204"/>
          </rPr>
          <t xml:space="preserve">
</t>
        </r>
      </is>
    </oc>
    <nc r="I129" t="inlineStr">
      <is>
        <r>
          <rPr>
            <b/>
            <sz val="16"/>
            <rFont val="Times New Roman"/>
            <family val="1"/>
            <charset val="204"/>
          </rPr>
          <t xml:space="preserve">АГ (ДК), ДГХ, ДАиГ:
</t>
        </r>
        <r>
          <rPr>
            <sz val="16"/>
            <rFont val="Times New Roman"/>
            <family val="1"/>
            <charset val="204"/>
          </rPr>
          <t>1. В рамках подпрограммы "Создание условий для развития гражданских инициатив, обеспечение взаимодействия с гражданами и организация их участия в реализации потенциала территории" реализуются:                                                                                                                                                                                                                                                                                                                                                                                                                                                                                           1.1. Инициативный проект "Летние филармонические сезоны" заключено соглашение о предоставлении субсидии местному бюджету из бюджета Ханты-Мансийского автономного округа - Югры от 06.07.2023 №31-с.</t>
        </r>
        <r>
          <rPr>
            <sz val="16"/>
            <color rgb="FFFF0000"/>
            <rFont val="Times New Roman"/>
            <family val="1"/>
            <charset val="204"/>
          </rPr>
          <t xml:space="preserve"> </t>
        </r>
        <r>
          <rPr>
            <sz val="16"/>
            <rFont val="Times New Roman"/>
            <family val="1"/>
            <charset val="204"/>
          </rPr>
          <t>Заключен и оплачен договор на приобретение мобильного сценического комплекса 13х11м с двускатной крышей на электроприводе и пультовой башней - 1 шт.  (МАУ "Сургутская филармония");</t>
        </r>
        <r>
          <rPr>
            <sz val="16"/>
            <color rgb="FFFF0000"/>
            <rFont val="Times New Roman"/>
            <family val="1"/>
            <charset val="204"/>
          </rPr>
          <t xml:space="preserve">
</t>
        </r>
        <r>
          <rPr>
            <sz val="16"/>
            <rFont val="Times New Roman"/>
            <family val="1"/>
            <charset val="204"/>
          </rPr>
          <t xml:space="preserve">1.2. Инициативный проект "Создание этнокультурных арт-объектов" заключено соглашение о предоставлении субсидии местному бюджету из бюджета Ханты-Мансийского автономного округа - Югры от 04.07.2023 №28-с. Бюджетные ассигнования запланированы на создание этнокультурных объектов, приобретение материальных запасов и услуг на организацию проведения квеста для жителей города (МБУ ИКЦ "Старый Сургут"). </t>
        </r>
        <r>
          <rPr>
            <sz val="16"/>
            <color rgb="FFFF0000"/>
            <rFont val="Times New Roman"/>
            <family val="1"/>
            <charset val="204"/>
          </rPr>
          <t xml:space="preserve">
</t>
        </r>
        <r>
          <rPr>
            <sz val="16"/>
            <rFont val="Times New Roman"/>
            <family val="1"/>
            <charset val="204"/>
          </rPr>
          <t xml:space="preserve">На 01.01.2024:
- приобретены дипломы, свидетельства, рамки, подарочные сертификаты, оказаны услуги по организации конкурса-квеста по этнокультурным арт-объектам; </t>
        </r>
        <r>
          <rPr>
            <sz val="16"/>
            <color rgb="FFFF0000"/>
            <rFont val="Times New Roman"/>
            <family val="1"/>
            <charset val="204"/>
          </rPr>
          <t xml:space="preserve">
</t>
        </r>
        <r>
          <rPr>
            <sz val="16"/>
            <rFont val="Times New Roman"/>
            <family val="1"/>
            <charset val="204"/>
          </rPr>
          <t>- заключен муниципальный контракт на изготовление этнокультурных арт-объектов.Установлены этнокультурные арт-объекты - "Лис", "Ворон", "Шишка", "Северный олень и олененок",  "Облас, хант и щука".  Остаток средств в размере  1 063,87 тыс.руб. (средства округа - 283,49 тыс.руб., средства местного бюджета - 780,38 тыс.руб.) - экономия по итогам проведения закупочных процедур. Остаток средств в размере 121,5 тыс.руб.(средства местного бюджета)  - экономия под факт выполненных работ.</t>
        </r>
        <r>
          <rPr>
            <sz val="16"/>
            <color rgb="FFFF0000"/>
            <rFont val="Times New Roman"/>
            <family val="1"/>
            <charset val="204"/>
          </rPr>
          <t xml:space="preserve">
</t>
        </r>
        <r>
          <rPr>
            <sz val="16"/>
            <rFont val="Times New Roman"/>
            <family val="1"/>
            <charset val="204"/>
          </rPr>
          <t>1.3. Инициативный проект "Открытие молодежного пространства "Точка " заключено  соглашение о предоставлении субсидии местному бюджету из бюджета Ханты-Мансийского автономного округа - Югры от 05.07.2023 №30-с. Приобретены мягкая мебель, игровая приставка, звуковое оборудование, проекционное оборудование, компьютеры, оказаны услуги по изготовлению, сборке и установке мебели (МБУ "Вариант"). В целях выполнения работ по ремонту помещений молодежного пространства "Точка" на базе МПК "Факел" МБУ "Вариант" заключен муниципальный контракт  от 26.05.23 № МК-16-23 с ИП Шаимов Р.А.на сумму 3 889,590 тыс.руб.  Строительная готовность - 100%.</t>
        </r>
        <r>
          <rPr>
            <sz val="16"/>
            <color rgb="FFFF0000"/>
            <rFont val="Times New Roman"/>
            <family val="1"/>
            <charset val="204"/>
          </rPr>
          <t xml:space="preserve">
</t>
        </r>
        <r>
          <rPr>
            <sz val="16"/>
            <rFont val="Times New Roman"/>
            <family val="1"/>
            <charset val="204"/>
          </rPr>
          <t>1.4. Инициативный проект "Благоустройство приюта для животных без владельцев (приобретение вольеров)" приобретены 75 вольеров , остаток средств в размере  2 286,65 тыс.руб.(средства округа - 2 275,89 тыс.руб., средства местного бюджета - 10,76 тыс.руб.) - экономия по итогам проведения закупочных процедур.</t>
        </r>
        <r>
          <rPr>
            <sz val="16"/>
            <color rgb="FFFF0000"/>
            <rFont val="Times New Roman"/>
            <family val="1"/>
            <charset val="204"/>
          </rPr>
          <t xml:space="preserve">
</t>
        </r>
        <r>
          <rPr>
            <sz val="16"/>
            <rFont val="Times New Roman"/>
            <family val="1"/>
            <charset val="204"/>
          </rPr>
          <t>1.5. Инициативный проект "Благоустройство исторического сквера в 27-м микрорайоне" заключен муниципальный контракт №1П/2023 от 18.05.2023 г с ООО "Стройуслуга" на выполнение проектно изыскательских работ. Сумма контракта 212,96 тыс.руб. Срок выполнения работ - 31.05.2023г. 30.06.2023 получено положительное заключение негосударственной экспертизы. Заключен муниципальный контракт №22/2023 от 09.10.2023 с ООО "Строительные технологии" на выполнение работ по благоустройству объекта на сумму 8 298 тыс.руб. Строительная готовность -100 %.</t>
        </r>
        <r>
          <rPr>
            <sz val="16"/>
            <color rgb="FFFF0000"/>
            <rFont val="Times New Roman"/>
            <family val="1"/>
            <charset val="204"/>
          </rPr>
          <t xml:space="preserve">
</t>
        </r>
        <r>
          <rPr>
            <sz val="16"/>
            <rFont val="Times New Roman"/>
            <family val="1"/>
            <charset val="204"/>
          </rPr>
          <t>2. В рамках реализации подпрограммы "Создание и развитие экосистемы для поддержки творческих проектов, реализации талантов и способностей молодых людей, продвижения молодежных инициатив" заключено соглашение о предоставлении субсидии местному бюджету из бюджета Ханты-Мансийского автономного округа - Югры от 26.07.2023 №66-с.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в молодежные трудовые отряды (трудоустроены 46 чел.).</t>
        </r>
        <r>
          <rPr>
            <sz val="16"/>
            <color rgb="FFFF0000"/>
            <rFont val="Times New Roman"/>
            <family val="1"/>
            <charset val="204"/>
          </rPr>
          <t xml:space="preserve">
</t>
        </r>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22:I127" start="0" length="2147483647">
    <dxf>
      <font>
        <color auto="1"/>
      </font>
    </dxf>
  </rfmt>
  <rfmt sheetId="1" sqref="D122:E126" start="0" length="2147483647">
    <dxf>
      <font>
        <color rgb="FFFF0000"/>
      </font>
    </dxf>
  </rfmt>
  <rcc rId="27" sId="1">
    <oc r="J122" t="inlineStr">
      <is>
        <t xml:space="preserve"> АГ: В рамках государственной программы "Цифровое развитие Ханты-Мансийского автономного округа – Югры" выделена денежная премия победителям и призерам конкурса среди муниципальных образований ХМАО-Югры на звание "Лучший муниципалитет по цифровой трансформации". По состоянию на отчетную дату приобретена мобильная студия.
     По итогам проведения электронного аукциона сложилась экономия в размере 5,0 тыс. рублей </t>
      </is>
    </oc>
    <nc r="J122" t="inlineStr">
      <is>
        <t xml:space="preserve"> АГ: В рамках государственной программы "Цифровое развитие Ханты-Мансийского автономного округа – Югры" выделена денежная премия победителям и призерам конкурса среди муниципальных образований ХМАО-Югры на звание "Лучший муниципалитет по цифровой трансформации". По состоянию на отчетную дату приобретена мобильная студия.
     Остаток средств в объеме 5,0 тыс.рублей сложился по итогам проведения электронного аукциона.</t>
      </is>
    </nc>
  </rcc>
  <rfmt sheetId="1" sqref="J122:J127" start="0" length="2147483647">
    <dxf>
      <font>
        <color auto="1"/>
      </font>
    </dxf>
  </rfmt>
</revisions>
</file>

<file path=xl/revisions/revisionLog1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2" sId="1" numFmtId="4">
    <oc r="F72">
      <v>87456.42</v>
    </oc>
    <nc r="F72">
      <v>89869.42</v>
    </nc>
  </rcc>
  <rrc rId="903" sId="1" ref="A8:XFD8" action="deleteRow">
    <undo index="0" exp="area" ref3D="1" dr="$A$8:$XFD$8" dn="Z_67ADFAE6_A9AF_44D7_8539_93CD0F6B7849_.wvu.Rows" sId="1"/>
    <undo index="4" exp="area" ref3D="1" dr="$J$1:$BK$1048576" dn="Z_F2110B0B_AAE7_42F0_B553_C360E9249AD4_.wvu.Cols" sId="1"/>
    <undo index="4" exp="area" ref3D="1" dr="$J$1:$BK$1048576" dn="Z_D7BC8E82_4392_4806_9DAE_D94253790B9C_.wvu.Cols" sId="1"/>
    <undo index="0" exp="area" ref3D="1" dr="$J$1:$J$1048576" dn="Z_CCF533A2_322B_40E2_88B2_065E6D1D35B4_.wvu.Cols" sId="1"/>
    <undo index="0" exp="area" ref3D="1" dr="$J$1:$K$1048576" dn="Z_CA384592_0CFD_4322_A4EB_34EC04693944_.wvu.Cols" sId="1"/>
    <undo index="0" exp="area" ref3D="1" dr="$J$1:$J$1048576" dn="Z_B128763D_80F0_47B0_A951_7CE59556729E_.wvu.Cols" sId="1"/>
    <undo index="4" exp="area" ref3D="1" dr="$J$1:$BK$1048576" dn="Z_A6B98527_7CBF_4E4D_BDEA_9334A3EB779F_.wvu.Cols" sId="1"/>
    <undo index="0" exp="area" ref3D="1" dr="$A$99:$XFD$99" dn="Z_032DDD1D_7C32_4E80_928D_C908C764BB01_.wvu.Rows" sId="1"/>
    <undo index="0" exp="area" ref3D="1" dr="$J$1:$K$1048576" dn="Z_032DDD1D_7C32_4E80_928D_C908C764BB01_.wvu.Cols" sId="1"/>
    <undo index="0" exp="area" ref3D="1" dr="$J$1:$J$1048576" dn="Z_6E4A7295_8CE0_4D28_ABEF_D38EBAE7C204_.wvu.Cols" sId="1"/>
    <undo index="0" exp="area" ref3D="1" dr="$J$1:$J$1048576" dn="Z_67ADFAE6_A9AF_44D7_8539_93CD0F6B7849_.wvu.Cols" sId="1"/>
    <undo index="2" exp="area" ref3D="1" dr="$J$1:$J$1048576" dn="Z_4EA492D8_B170_444C_A887_0AC42BCFF83B_.wvu.Cols" sId="1"/>
    <rfmt sheetId="1" xfDxf="1" sqref="A8:XFD8" start="0" length="0">
      <dxf>
        <font>
          <i/>
          <sz val="20"/>
          <color rgb="FFFF0000"/>
        </font>
        <alignment horizontal="left" vertical="top" wrapText="1" readingOrder="0"/>
      </dxf>
    </rfmt>
    <rfmt sheetId="1" sqref="A8" start="0" length="0">
      <dxf>
        <font>
          <sz val="16"/>
          <color auto="1"/>
        </font>
        <alignment horizontal="center" readingOrder="0"/>
        <border outline="0">
          <left style="thin">
            <color auto="1"/>
          </left>
          <right style="thin">
            <color auto="1"/>
          </right>
          <top style="thin">
            <color auto="1"/>
          </top>
          <bottom style="thin">
            <color auto="1"/>
          </bottom>
        </border>
        <protection locked="0"/>
      </dxf>
    </rfmt>
    <rcc rId="0" sId="1" dxf="1">
      <nc r="B8" t="inlineStr">
        <is>
          <t>КОНТРОЛЬ</t>
        </is>
      </nc>
      <ndxf>
        <font>
          <sz val="16"/>
          <color auto="1"/>
        </font>
        <fill>
          <patternFill patternType="solid">
            <bgColor rgb="FFFFFF00"/>
          </patternFill>
        </fill>
        <alignment horizontal="center" readingOrder="0"/>
        <border outline="0">
          <left style="thin">
            <color auto="1"/>
          </left>
          <right style="thin">
            <color auto="1"/>
          </right>
          <top style="thin">
            <color auto="1"/>
          </top>
          <bottom style="thin">
            <color auto="1"/>
          </bottom>
        </border>
        <protection locked="0"/>
      </ndxf>
    </rcc>
    <rcc rId="0" sId="1" dxf="1" numFmtId="4">
      <nc r="C8">
        <v>24458820.809999999</v>
      </nc>
      <ndxf>
        <font>
          <b/>
          <i val="0"/>
          <sz val="20"/>
          <color auto="1"/>
        </font>
        <numFmt numFmtId="4" formatCode="#,##0.00"/>
        <fill>
          <patternFill patternType="solid">
            <bgColor rgb="FFFFFF00"/>
          </patternFill>
        </fill>
        <alignment horizontal="center" readingOrder="0"/>
        <border outline="0">
          <left style="thin">
            <color auto="1"/>
          </left>
          <right style="thin">
            <color auto="1"/>
          </right>
          <top style="thin">
            <color auto="1"/>
          </top>
          <bottom style="thin">
            <color auto="1"/>
          </bottom>
        </border>
        <protection locked="0"/>
      </ndxf>
    </rcc>
    <rfmt sheetId="1" sqref="D8" start="0" length="0">
      <dxf>
        <font>
          <b/>
          <i val="0"/>
          <sz val="20"/>
          <color auto="1"/>
        </font>
        <numFmt numFmtId="4" formatCode="#,##0.00"/>
        <fill>
          <patternFill patternType="solid">
            <bgColor rgb="FFFFFF00"/>
          </patternFill>
        </fill>
        <alignment horizontal="center" readingOrder="0"/>
        <border outline="0">
          <left style="thin">
            <color auto="1"/>
          </left>
          <right style="thin">
            <color auto="1"/>
          </right>
          <top style="thin">
            <color auto="1"/>
          </top>
          <bottom style="thin">
            <color auto="1"/>
          </bottom>
        </border>
        <protection locked="0"/>
      </dxf>
    </rfmt>
    <rfmt sheetId="1" sqref="E8" start="0" length="0">
      <dxf>
        <font>
          <b/>
          <i val="0"/>
          <sz val="20"/>
          <color auto="1"/>
        </font>
        <numFmt numFmtId="14" formatCode="0.00%"/>
        <fill>
          <patternFill patternType="solid">
            <bgColor rgb="FFFFFF00"/>
          </patternFill>
        </fill>
        <alignment horizontal="center" readingOrder="0"/>
        <border outline="0">
          <left style="thin">
            <color auto="1"/>
          </left>
          <right style="thin">
            <color auto="1"/>
          </right>
          <top style="thin">
            <color auto="1"/>
          </top>
          <bottom style="thin">
            <color auto="1"/>
          </bottom>
        </border>
        <protection locked="0"/>
      </dxf>
    </rfmt>
    <rcc rId="0" sId="1" dxf="1" numFmtId="4">
      <nc r="F8">
        <v>23706194.960000001</v>
      </nc>
      <ndxf>
        <font>
          <b/>
          <i val="0"/>
          <sz val="20"/>
          <color auto="1"/>
        </font>
        <numFmt numFmtId="4" formatCode="#,##0.00"/>
        <fill>
          <patternFill patternType="solid">
            <bgColor rgb="FFFFFF00"/>
          </patternFill>
        </fill>
        <alignment horizontal="center" readingOrder="0"/>
        <border outline="0">
          <left style="thin">
            <color auto="1"/>
          </left>
          <right style="thin">
            <color auto="1"/>
          </right>
          <top style="thin">
            <color auto="1"/>
          </top>
          <bottom style="thin">
            <color auto="1"/>
          </bottom>
        </border>
        <protection locked="0"/>
      </ndxf>
    </rcc>
    <rfmt sheetId="1" sqref="G8" start="0" length="0">
      <dxf>
        <font>
          <b/>
          <i val="0"/>
          <sz val="20"/>
          <color auto="1"/>
        </font>
        <numFmt numFmtId="14" formatCode="0.00%"/>
        <fill>
          <patternFill patternType="solid">
            <bgColor rgb="FFFFFF00"/>
          </patternFill>
        </fill>
        <alignment horizontal="center" readingOrder="0"/>
        <border outline="0">
          <left style="thin">
            <color auto="1"/>
          </left>
          <right style="thin">
            <color auto="1"/>
          </right>
          <top style="thin">
            <color auto="1"/>
          </top>
          <bottom style="thin">
            <color auto="1"/>
          </bottom>
        </border>
        <protection locked="0"/>
      </dxf>
    </rfmt>
    <rcc rId="0" sId="1" dxf="1">
      <nc r="H8">
        <f>C8-F8</f>
      </nc>
      <ndxf>
        <font>
          <b/>
          <i val="0"/>
          <sz val="20"/>
          <color auto="1"/>
        </font>
        <numFmt numFmtId="4" formatCode="#,##0.00"/>
        <fill>
          <patternFill patternType="solid">
            <bgColor rgb="FFFFFF00"/>
          </patternFill>
        </fill>
        <alignment horizontal="center" readingOrder="0"/>
        <border outline="0">
          <left style="thin">
            <color auto="1"/>
          </left>
          <right style="thin">
            <color auto="1"/>
          </right>
          <top style="thin">
            <color auto="1"/>
          </top>
          <bottom style="thin">
            <color auto="1"/>
          </bottom>
        </border>
        <protection locked="0"/>
      </ndxf>
    </rcc>
    <rfmt sheetId="1" sqref="I8" start="0" length="0">
      <dxf>
        <font>
          <sz val="20"/>
          <color auto="1"/>
        </font>
        <numFmt numFmtId="169" formatCode="#\ ##0"/>
        <alignment horizontal="center" readingOrder="0"/>
        <border outline="0">
          <left style="thin">
            <color auto="1"/>
          </left>
          <right style="thin">
            <color auto="1"/>
          </right>
          <top style="thin">
            <color auto="1"/>
          </top>
          <bottom style="thin">
            <color auto="1"/>
          </bottom>
        </border>
        <protection locked="0"/>
      </dxf>
    </rfmt>
    <rfmt sheetId="1" sqref="J8" start="0" length="0">
      <dxf>
        <numFmt numFmtId="168" formatCode="#\ ##0.00"/>
      </dxf>
    </rfmt>
    <rfmt sheetId="1" sqref="L8" start="0" length="0">
      <dxf>
        <font>
          <i val="0"/>
          <sz val="20"/>
          <color rgb="FFFF0000"/>
        </font>
      </dxf>
    </rfmt>
  </rrc>
</revisions>
</file>

<file path=xl/revisions/revisionLog1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31.12.2023'!$A$1:$I$141</formula>
    <oldFormula>'на 31.12.2023'!$A$1:$I$141</oldFormula>
  </rdn>
  <rdn rId="0" localSheetId="1" customView="1" name="Z_67ADFAE6_A9AF_44D7_8539_93CD0F6B7849_.wvu.PrintTitles" hidden="1" oldHidden="1">
    <formula>'на 31.12.2023'!$4:$7</formula>
    <oldFormula>'на 31.12.2023'!$4:$7</oldFormula>
  </rdn>
  <rdn rId="0" localSheetId="1" customView="1" name="Z_67ADFAE6_A9AF_44D7_8539_93CD0F6B7849_.wvu.Rows" hidden="1" oldHidden="1">
    <formula>'на 31.12.2023'!$82:$83</formula>
    <oldFormula>'на 31.12.2023'!#REF!</oldFormula>
  </rdn>
  <rdn rId="0" localSheetId="1" customView="1" name="Z_67ADFAE6_A9AF_44D7_8539_93CD0F6B7849_.wvu.Cols" hidden="1" oldHidden="1">
    <formula>'на 31.12.2023'!$J:$J</formula>
    <oldFormula>'на 31.12.2023'!$J:$J</oldFormula>
  </rdn>
  <rdn rId="0" localSheetId="1" customView="1" name="Z_67ADFAE6_A9AF_44D7_8539_93CD0F6B7849_.wvu.FilterData" hidden="1" oldHidden="1">
    <formula>'на 31.12.2023'!$A$6:$I$342</formula>
    <oldFormula>'на 31.12.2023'!$A$6:$I$342</oldFormula>
  </rdn>
  <rcv guid="{67ADFAE6-A9AF-44D7-8539-93CD0F6B7849}" action="add"/>
</revisions>
</file>

<file path=xl/revisions/revisionLog1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9" sId="1">
    <oc r="J8">
      <f>D8-F8</f>
    </oc>
    <nc r="J8"/>
  </rcc>
  <rcc rId="910" sId="1">
    <oc r="K8">
      <f>C8-F8</f>
    </oc>
    <nc r="K8"/>
  </rcc>
  <rcc rId="911" sId="1">
    <oc r="J9">
      <f>D9-F9</f>
    </oc>
    <nc r="J9"/>
  </rcc>
  <rcc rId="912" sId="1">
    <oc r="K9">
      <f>C9-F9</f>
    </oc>
    <nc r="K9"/>
  </rcc>
  <rcc rId="913" sId="1">
    <oc r="J10">
      <f>D10-F10</f>
    </oc>
    <nc r="J10"/>
  </rcc>
  <rcc rId="914" sId="1">
    <oc r="K10">
      <f>C10-F10</f>
    </oc>
    <nc r="K10"/>
  </rcc>
  <rcc rId="915" sId="1">
    <oc r="J11">
      <f>D11-F11</f>
    </oc>
    <nc r="J11"/>
  </rcc>
  <rcc rId="916" sId="1">
    <oc r="K11">
      <f>C11-F11</f>
    </oc>
    <nc r="K11"/>
  </rcc>
  <rcc rId="917" sId="1">
    <oc r="J12">
      <f>D12-F12</f>
    </oc>
    <nc r="J12"/>
  </rcc>
  <rcc rId="918" sId="1">
    <oc r="K12">
      <f>C12-F12</f>
    </oc>
    <nc r="K12"/>
  </rcc>
  <rcc rId="919" sId="1">
    <oc r="J13">
      <f>D13-F13</f>
    </oc>
    <nc r="J13"/>
  </rcc>
  <rcc rId="920" sId="1">
    <oc r="K13">
      <f>C13-F13</f>
    </oc>
    <nc r="K13"/>
  </rcc>
  <rcc rId="921" sId="1">
    <oc r="J14">
      <f>D14-F14</f>
    </oc>
    <nc r="J14"/>
  </rcc>
  <rcc rId="922" sId="1">
    <oc r="K14">
      <f>C14-F14</f>
    </oc>
    <nc r="K14"/>
  </rcc>
  <rcc rId="923" sId="1">
    <oc r="J15">
      <f>D15-F15</f>
    </oc>
    <nc r="J15"/>
  </rcc>
  <rcc rId="924" sId="1">
    <oc r="K15">
      <f>C15-F15</f>
    </oc>
    <nc r="K15"/>
  </rcc>
  <rcc rId="925" sId="1">
    <oc r="J16">
      <f>D16-F16</f>
    </oc>
    <nc r="J16"/>
  </rcc>
  <rcc rId="926" sId="1">
    <oc r="K16">
      <f>C16-F16</f>
    </oc>
    <nc r="K16"/>
  </rcc>
  <rcc rId="927" sId="1">
    <oc r="J17">
      <f>D17-F17</f>
    </oc>
    <nc r="J17"/>
  </rcc>
  <rcc rId="928" sId="1">
    <oc r="K17">
      <f>C17-F17</f>
    </oc>
    <nc r="K17"/>
  </rcc>
  <rcc rId="929" sId="1">
    <oc r="J18">
      <f>D18-F18</f>
    </oc>
    <nc r="J18"/>
  </rcc>
  <rcc rId="930" sId="1">
    <oc r="K18">
      <f>C18-F18</f>
    </oc>
    <nc r="K18"/>
  </rcc>
  <rcc rId="931" sId="1">
    <oc r="J19">
      <f>D19-F19</f>
    </oc>
    <nc r="J19"/>
  </rcc>
  <rcc rId="932" sId="1">
    <oc r="K19">
      <f>C19-F19</f>
    </oc>
    <nc r="K19"/>
  </rcc>
  <rcc rId="933" sId="1">
    <oc r="J20">
      <f>D20-F20</f>
    </oc>
    <nc r="J20"/>
  </rcc>
  <rcc rId="934" sId="1">
    <oc r="K20">
      <f>C20-F20</f>
    </oc>
    <nc r="K20"/>
  </rcc>
  <rcc rId="935" sId="1">
    <oc r="J21">
      <f>D21-F21</f>
    </oc>
    <nc r="J21"/>
  </rcc>
  <rcc rId="936" sId="1">
    <oc r="K21">
      <f>C21-F21</f>
    </oc>
    <nc r="K21"/>
  </rcc>
  <rcc rId="937" sId="1">
    <oc r="J22">
      <f>D22-F22</f>
    </oc>
    <nc r="J22"/>
  </rcc>
  <rcc rId="938" sId="1">
    <oc r="K22">
      <f>C22-F22</f>
    </oc>
    <nc r="K22"/>
  </rcc>
  <rcc rId="939" sId="1">
    <oc r="J23">
      <f>D23-F23</f>
    </oc>
    <nc r="J23"/>
  </rcc>
  <rcc rId="940" sId="1">
    <oc r="K23">
      <f>C23-F23</f>
    </oc>
    <nc r="K23"/>
  </rcc>
  <rcc rId="941" sId="1">
    <oc r="J24">
      <f>D24-F24</f>
    </oc>
    <nc r="J24"/>
  </rcc>
  <rcc rId="942" sId="1">
    <oc r="K24">
      <f>C24-F24</f>
    </oc>
    <nc r="K24"/>
  </rcc>
  <rcc rId="943" sId="1">
    <oc r="J25">
      <f>D25-F25</f>
    </oc>
    <nc r="J25"/>
  </rcc>
  <rcc rId="944" sId="1">
    <oc r="K25">
      <f>C25-F25</f>
    </oc>
    <nc r="K25"/>
  </rcc>
  <rcc rId="945" sId="1">
    <oc r="J26">
      <f>D26-F26</f>
    </oc>
    <nc r="J26"/>
  </rcc>
  <rcc rId="946" sId="1">
    <oc r="K26">
      <f>C26-F26</f>
    </oc>
    <nc r="K26"/>
  </rcc>
  <rcc rId="947" sId="1">
    <oc r="J27">
      <f>D27-F27</f>
    </oc>
    <nc r="J27"/>
  </rcc>
  <rcc rId="948" sId="1">
    <oc r="K27">
      <f>C27-F27</f>
    </oc>
    <nc r="K27"/>
  </rcc>
  <rcc rId="949" sId="1">
    <oc r="J28">
      <f>D28-F28</f>
    </oc>
    <nc r="J28"/>
  </rcc>
  <rcc rId="950" sId="1">
    <oc r="K28">
      <f>C28-F28</f>
    </oc>
    <nc r="K28"/>
  </rcc>
  <rcc rId="951" sId="1">
    <oc r="J29">
      <f>D29-F29</f>
    </oc>
    <nc r="J29"/>
  </rcc>
  <rcc rId="952" sId="1">
    <oc r="K29">
      <f>C29-F29</f>
    </oc>
    <nc r="K29"/>
  </rcc>
  <rcc rId="953" sId="1">
    <oc r="J30">
      <f>D30-F30</f>
    </oc>
    <nc r="J30"/>
  </rcc>
  <rcc rId="954" sId="1">
    <oc r="K30">
      <f>C30-F30</f>
    </oc>
    <nc r="K30"/>
  </rcc>
  <rcc rId="955" sId="1">
    <oc r="J31">
      <f>D31-F31</f>
    </oc>
    <nc r="J31"/>
  </rcc>
  <rcc rId="956" sId="1">
    <oc r="K31">
      <f>C31-F31</f>
    </oc>
    <nc r="K31"/>
  </rcc>
  <rcc rId="957" sId="1">
    <oc r="J32">
      <f>D32-F32</f>
    </oc>
    <nc r="J32"/>
  </rcc>
  <rcc rId="958" sId="1">
    <oc r="K32">
      <f>C32-F32</f>
    </oc>
    <nc r="K32"/>
  </rcc>
  <rcc rId="959" sId="1">
    <oc r="J33">
      <f>D33-F33</f>
    </oc>
    <nc r="J33"/>
  </rcc>
  <rcc rId="960" sId="1">
    <oc r="K33">
      <f>C33-F33</f>
    </oc>
    <nc r="K33"/>
  </rcc>
  <rcc rId="961" sId="1">
    <oc r="J34">
      <f>D34-F34</f>
    </oc>
    <nc r="J34"/>
  </rcc>
  <rcc rId="962" sId="1">
    <oc r="K34">
      <f>C34-F34</f>
    </oc>
    <nc r="K34"/>
  </rcc>
  <rcc rId="963" sId="1">
    <oc r="J35">
      <f>D35-F35</f>
    </oc>
    <nc r="J35"/>
  </rcc>
  <rcc rId="964" sId="1">
    <oc r="K35">
      <f>C35-F35</f>
    </oc>
    <nc r="K35"/>
  </rcc>
  <rcc rId="965" sId="1">
    <oc r="J36">
      <f>D36-F36</f>
    </oc>
    <nc r="J36"/>
  </rcc>
  <rcc rId="966" sId="1">
    <oc r="K36">
      <f>C36-F36</f>
    </oc>
    <nc r="K36"/>
  </rcc>
  <rcc rId="967" sId="1">
    <oc r="J37">
      <f>D37-F37</f>
    </oc>
    <nc r="J37"/>
  </rcc>
  <rcc rId="968" sId="1">
    <oc r="K37">
      <f>C37-F37</f>
    </oc>
    <nc r="K37"/>
  </rcc>
  <rcc rId="969" sId="1">
    <oc r="J38">
      <f>D38-F38</f>
    </oc>
    <nc r="J38"/>
  </rcc>
  <rcc rId="970" sId="1">
    <oc r="K38">
      <f>C38-F38</f>
    </oc>
    <nc r="K38"/>
  </rcc>
  <rcc rId="971" sId="1">
    <oc r="J39">
      <f>D39-F39</f>
    </oc>
    <nc r="J39"/>
  </rcc>
  <rcc rId="972" sId="1">
    <oc r="K39">
      <f>C39-F39</f>
    </oc>
    <nc r="K39"/>
  </rcc>
  <rcc rId="973" sId="1">
    <oc r="J40">
      <f>D40-F40</f>
    </oc>
    <nc r="J40"/>
  </rcc>
  <rcc rId="974" sId="1">
    <oc r="K40">
      <f>C40-F40</f>
    </oc>
    <nc r="K40"/>
  </rcc>
  <rcc rId="975" sId="1">
    <oc r="J41">
      <f>D41-F41</f>
    </oc>
    <nc r="J41"/>
  </rcc>
  <rcc rId="976" sId="1">
    <oc r="K41">
      <f>C41-F41</f>
    </oc>
    <nc r="K41"/>
  </rcc>
  <rcc rId="977" sId="1">
    <oc r="J42">
      <f>D42-F42</f>
    </oc>
    <nc r="J42"/>
  </rcc>
  <rcc rId="978" sId="1">
    <oc r="K42">
      <f>C42-F42</f>
    </oc>
    <nc r="K42"/>
  </rcc>
  <rcc rId="979" sId="1">
    <oc r="J43">
      <f>D43-F43</f>
    </oc>
    <nc r="J43"/>
  </rcc>
  <rcc rId="980" sId="1">
    <oc r="K43">
      <f>C43-F43</f>
    </oc>
    <nc r="K43"/>
  </rcc>
  <rcc rId="981" sId="1">
    <oc r="J44">
      <f>D44-F44</f>
    </oc>
    <nc r="J44"/>
  </rcc>
  <rcc rId="982" sId="1">
    <oc r="K44">
      <f>C44-F44</f>
    </oc>
    <nc r="K44"/>
  </rcc>
  <rcc rId="983" sId="1">
    <oc r="J45">
      <f>D45-F45</f>
    </oc>
    <nc r="J45"/>
  </rcc>
  <rcc rId="984" sId="1">
    <oc r="K45">
      <f>C45-F45</f>
    </oc>
    <nc r="K45"/>
  </rcc>
  <rcc rId="985" sId="1">
    <oc r="J46">
      <f>D46-F46</f>
    </oc>
    <nc r="J46"/>
  </rcc>
  <rcc rId="986" sId="1">
    <oc r="K46">
      <f>C46-F46</f>
    </oc>
    <nc r="K46"/>
  </rcc>
  <rcc rId="987" sId="1">
    <oc r="J47">
      <f>D47-F47</f>
    </oc>
    <nc r="J47"/>
  </rcc>
  <rcc rId="988" sId="1">
    <oc r="K47">
      <f>C47-F47</f>
    </oc>
    <nc r="K47"/>
  </rcc>
  <rcc rId="989" sId="1">
    <oc r="J48">
      <f>D48-F48</f>
    </oc>
    <nc r="J48"/>
  </rcc>
  <rcc rId="990" sId="1">
    <oc r="K48">
      <f>C48-F48</f>
    </oc>
    <nc r="K48"/>
  </rcc>
  <rcc rId="991" sId="1">
    <oc r="J49">
      <f>D49-F49</f>
    </oc>
    <nc r="J49"/>
  </rcc>
  <rcc rId="992" sId="1">
    <oc r="K49">
      <f>C49-F49</f>
    </oc>
    <nc r="K49"/>
  </rcc>
  <rcc rId="993" sId="1">
    <oc r="J50">
      <f>D50-F50</f>
    </oc>
    <nc r="J50"/>
  </rcc>
  <rcc rId="994" sId="1">
    <oc r="K50">
      <f>C50-F50</f>
    </oc>
    <nc r="K50"/>
  </rcc>
  <rcc rId="995" sId="1">
    <oc r="J51">
      <f>D51-F51</f>
    </oc>
    <nc r="J51"/>
  </rcc>
  <rcc rId="996" sId="1">
    <oc r="K51">
      <f>C51-F51</f>
    </oc>
    <nc r="K51"/>
  </rcc>
  <rcc rId="997" sId="1">
    <oc r="J52">
      <f>D52-F52</f>
    </oc>
    <nc r="J52"/>
  </rcc>
  <rcc rId="998" sId="1">
    <oc r="K52">
      <f>C52-F52</f>
    </oc>
    <nc r="K52"/>
  </rcc>
  <rcc rId="999" sId="1">
    <oc r="J53">
      <f>D53-F53</f>
    </oc>
    <nc r="J53"/>
  </rcc>
  <rcc rId="1000" sId="1">
    <oc r="K53">
      <f>C53-F53</f>
    </oc>
    <nc r="K53"/>
  </rcc>
  <rcc rId="1001" sId="1">
    <oc r="J54">
      <f>D54-F54</f>
    </oc>
    <nc r="J54"/>
  </rcc>
  <rcc rId="1002" sId="1">
    <oc r="K54">
      <f>C54-F54</f>
    </oc>
    <nc r="K54"/>
  </rcc>
  <rcc rId="1003" sId="1">
    <oc r="J55">
      <f>D55-F55</f>
    </oc>
    <nc r="J55"/>
  </rcc>
  <rcc rId="1004" sId="1">
    <oc r="K55">
      <f>C55-F55</f>
    </oc>
    <nc r="K55"/>
  </rcc>
  <rcc rId="1005" sId="1">
    <oc r="J56">
      <f>D56-F56</f>
    </oc>
    <nc r="J56"/>
  </rcc>
  <rcc rId="1006" sId="1">
    <oc r="K56">
      <f>C56-F56</f>
    </oc>
    <nc r="K56"/>
  </rcc>
  <rcc rId="1007" sId="1">
    <oc r="J57">
      <f>D57-F57</f>
    </oc>
    <nc r="J57"/>
  </rcc>
  <rcc rId="1008" sId="1">
    <oc r="K57">
      <f>C57-F57</f>
    </oc>
    <nc r="K57"/>
  </rcc>
  <rcc rId="1009" sId="1">
    <oc r="J58">
      <f>D58-F58</f>
    </oc>
    <nc r="J58"/>
  </rcc>
  <rcc rId="1010" sId="1">
    <oc r="K58">
      <f>C58-F58</f>
    </oc>
    <nc r="K58"/>
  </rcc>
  <rcc rId="1011" sId="1">
    <oc r="J59">
      <f>D59-F59</f>
    </oc>
    <nc r="J59"/>
  </rcc>
  <rcc rId="1012" sId="1">
    <oc r="K59">
      <f>C59-F59</f>
    </oc>
    <nc r="K59"/>
  </rcc>
  <rcc rId="1013" sId="1">
    <oc r="J60">
      <f>D60-F60</f>
    </oc>
    <nc r="J60"/>
  </rcc>
  <rcc rId="1014" sId="1">
    <oc r="K60">
      <f>C60-F60</f>
    </oc>
    <nc r="K60"/>
  </rcc>
  <rcc rId="1015" sId="1">
    <oc r="J61">
      <f>D61-F61</f>
    </oc>
    <nc r="J61"/>
  </rcc>
  <rcc rId="1016" sId="1">
    <oc r="K61">
      <f>C61-F61</f>
    </oc>
    <nc r="K61"/>
  </rcc>
  <rcc rId="1017" sId="1">
    <oc r="J62">
      <f>D62-F62</f>
    </oc>
    <nc r="J62"/>
  </rcc>
  <rcc rId="1018" sId="1">
    <oc r="K62">
      <f>C62-F62</f>
    </oc>
    <nc r="K62"/>
  </rcc>
  <rcc rId="1019" sId="1">
    <oc r="J63">
      <f>D63-F63</f>
    </oc>
    <nc r="J63"/>
  </rcc>
  <rcc rId="1020" sId="1">
    <oc r="K63">
      <f>C63-F63</f>
    </oc>
    <nc r="K63"/>
  </rcc>
  <rcc rId="1021" sId="1">
    <oc r="J64">
      <f>D64-F64</f>
    </oc>
    <nc r="J64"/>
  </rcc>
  <rcc rId="1022" sId="1">
    <oc r="K64">
      <f>C64-F64</f>
    </oc>
    <nc r="K64"/>
  </rcc>
  <rcc rId="1023" sId="1">
    <oc r="J65">
      <f>D65-F65</f>
    </oc>
    <nc r="J65"/>
  </rcc>
  <rcc rId="1024" sId="1">
    <oc r="K65">
      <f>C65-F65</f>
    </oc>
    <nc r="K65"/>
  </rcc>
  <rcc rId="1025" sId="1">
    <oc r="J66">
      <f>D66-F66</f>
    </oc>
    <nc r="J66"/>
  </rcc>
  <rcc rId="1026" sId="1">
    <oc r="K66">
      <f>C66-F66</f>
    </oc>
    <nc r="K66"/>
  </rcc>
  <rcc rId="1027" sId="1">
    <oc r="J67">
      <f>D67-F67</f>
    </oc>
    <nc r="J67"/>
  </rcc>
  <rcc rId="1028" sId="1">
    <oc r="K67">
      <f>C67-F67</f>
    </oc>
    <nc r="K67"/>
  </rcc>
  <rcc rId="1029" sId="1">
    <oc r="J68">
      <f>D68-F68</f>
    </oc>
    <nc r="J68"/>
  </rcc>
  <rcc rId="1030" sId="1">
    <oc r="K68">
      <f>C68-F68</f>
    </oc>
    <nc r="K68"/>
  </rcc>
  <rcc rId="1031" sId="1">
    <oc r="J69">
      <f>D69-F69</f>
    </oc>
    <nc r="J69"/>
  </rcc>
  <rcc rId="1032" sId="1">
    <oc r="K69">
      <f>C69-F69</f>
    </oc>
    <nc r="K69"/>
  </rcc>
  <rcc rId="1033" sId="1">
    <oc r="J70">
      <f>D70-F70</f>
    </oc>
    <nc r="J70"/>
  </rcc>
  <rcc rId="1034" sId="1">
    <oc r="K70">
      <f>C70-F70</f>
    </oc>
    <nc r="K70"/>
  </rcc>
  <rcc rId="1035" sId="1">
    <oc r="J71">
      <f>D71-F71</f>
    </oc>
    <nc r="J71"/>
  </rcc>
  <rcc rId="1036" sId="1">
    <oc r="K71">
      <f>C71-F71</f>
    </oc>
    <nc r="K71"/>
  </rcc>
  <rcc rId="1037" sId="1">
    <oc r="J72">
      <f>D72-F72</f>
    </oc>
    <nc r="J72"/>
  </rcc>
  <rcc rId="1038" sId="1">
    <oc r="K72">
      <f>C72-F72</f>
    </oc>
    <nc r="K72"/>
  </rcc>
  <rcc rId="1039" sId="1">
    <oc r="J73">
      <f>D73-F73</f>
    </oc>
    <nc r="J73"/>
  </rcc>
  <rcc rId="1040" sId="1">
    <oc r="K73">
      <f>C73-F73</f>
    </oc>
    <nc r="K73"/>
  </rcc>
  <rcc rId="1041" sId="1">
    <oc r="J74">
      <f>D74-F74</f>
    </oc>
    <nc r="J74"/>
  </rcc>
  <rcc rId="1042" sId="1">
    <oc r="K74">
      <f>C74-F74</f>
    </oc>
    <nc r="K74"/>
  </rcc>
  <rcc rId="1043" sId="1">
    <oc r="J75">
      <f>D75-F75</f>
    </oc>
    <nc r="J75"/>
  </rcc>
  <rcc rId="1044" sId="1">
    <oc r="K75">
      <f>C75-F75</f>
    </oc>
    <nc r="K75"/>
  </rcc>
  <rcc rId="1045" sId="1">
    <oc r="J76">
      <f>D76-F76</f>
    </oc>
    <nc r="J76"/>
  </rcc>
  <rcc rId="1046" sId="1">
    <oc r="K76">
      <f>C76-F76</f>
    </oc>
    <nc r="K76"/>
  </rcc>
  <rcc rId="1047" sId="1">
    <oc r="J77">
      <f>D77-F77</f>
    </oc>
    <nc r="J77"/>
  </rcc>
  <rcc rId="1048" sId="1">
    <oc r="K77">
      <f>C77-F77</f>
    </oc>
    <nc r="K77"/>
  </rcc>
  <rcc rId="1049" sId="1">
    <oc r="J78">
      <f>D78-F78</f>
    </oc>
    <nc r="J78"/>
  </rcc>
  <rcc rId="1050" sId="1">
    <oc r="K78">
      <f>C78-F78</f>
    </oc>
    <nc r="K78"/>
  </rcc>
  <rcc rId="1051" sId="1">
    <oc r="J79">
      <f>D79-F79</f>
    </oc>
    <nc r="J79"/>
  </rcc>
  <rcc rId="1052" sId="1">
    <oc r="K79">
      <f>C79-F79</f>
    </oc>
    <nc r="K79"/>
  </rcc>
  <rcc rId="1053" sId="1">
    <oc r="J80">
      <f>D80-F80</f>
    </oc>
    <nc r="J80"/>
  </rcc>
  <rcc rId="1054" sId="1">
    <oc r="K80">
      <f>C80-F80</f>
    </oc>
    <nc r="K80"/>
  </rcc>
  <rcc rId="1055" sId="1">
    <oc r="J81">
      <f>D81-F81</f>
    </oc>
    <nc r="J81"/>
  </rcc>
  <rcc rId="1056" sId="1">
    <oc r="K81">
      <f>C81-F81</f>
    </oc>
    <nc r="K81"/>
  </rcc>
  <rcc rId="1057" sId="1">
    <oc r="J82">
      <f>D82-F82</f>
    </oc>
    <nc r="J82"/>
  </rcc>
  <rcc rId="1058" sId="1">
    <oc r="K82">
      <f>C82-F82</f>
    </oc>
    <nc r="K82"/>
  </rcc>
  <rcc rId="1059" sId="1">
    <oc r="J83">
      <f>D83-F83</f>
    </oc>
    <nc r="J83"/>
  </rcc>
  <rcc rId="1060" sId="1">
    <oc r="K83">
      <f>C83-F83</f>
    </oc>
    <nc r="K83"/>
  </rcc>
  <rcc rId="1061" sId="1">
    <oc r="J84">
      <f>D84-F84</f>
    </oc>
    <nc r="J84"/>
  </rcc>
  <rcc rId="1062" sId="1">
    <oc r="K84">
      <f>C84-F84</f>
    </oc>
    <nc r="K84"/>
  </rcc>
  <rcc rId="1063" sId="1">
    <oc r="J85">
      <f>D85-F85</f>
    </oc>
    <nc r="J85"/>
  </rcc>
  <rcc rId="1064" sId="1">
    <oc r="K85">
      <f>C85-F85</f>
    </oc>
    <nc r="K85"/>
  </rcc>
  <rcc rId="1065" sId="1">
    <oc r="J86">
      <f>D86-F86</f>
    </oc>
    <nc r="J86"/>
  </rcc>
  <rcc rId="1066" sId="1">
    <oc r="K86">
      <f>C86-F86</f>
    </oc>
    <nc r="K86"/>
  </rcc>
  <rcc rId="1067" sId="1">
    <oc r="J87">
      <f>D87-F87</f>
    </oc>
    <nc r="J87"/>
  </rcc>
  <rcc rId="1068" sId="1">
    <oc r="K87">
      <f>C87-F87</f>
    </oc>
    <nc r="K87"/>
  </rcc>
  <rcc rId="1069" sId="1">
    <oc r="J88">
      <f>D88-F88</f>
    </oc>
    <nc r="J88"/>
  </rcc>
  <rcc rId="1070" sId="1">
    <oc r="K88">
      <f>C88-F88</f>
    </oc>
    <nc r="K88"/>
  </rcc>
  <rcc rId="1071" sId="1">
    <oc r="J89">
      <f>D89-F89</f>
    </oc>
    <nc r="J89"/>
  </rcc>
  <rcc rId="1072" sId="1">
    <oc r="K89">
      <f>C89-F89</f>
    </oc>
    <nc r="K89"/>
  </rcc>
  <rcc rId="1073" sId="1">
    <oc r="J90">
      <f>D90-F90</f>
    </oc>
    <nc r="J90"/>
  </rcc>
  <rcc rId="1074" sId="1">
    <oc r="K90">
      <f>C90-F90</f>
    </oc>
    <nc r="K90"/>
  </rcc>
  <rcc rId="1075" sId="1">
    <oc r="J91">
      <f>D91-F91</f>
    </oc>
    <nc r="J91"/>
  </rcc>
  <rcc rId="1076" sId="1">
    <oc r="K91">
      <f>C91-F91</f>
    </oc>
    <nc r="K91"/>
  </rcc>
  <rcc rId="1077" sId="1">
    <oc r="J92">
      <f>D92-F92</f>
    </oc>
    <nc r="J92"/>
  </rcc>
  <rcc rId="1078" sId="1">
    <oc r="K92">
      <f>C92-F92</f>
    </oc>
    <nc r="K92"/>
  </rcc>
  <rcc rId="1079" sId="1">
    <oc r="J93">
      <f>D93-F93</f>
    </oc>
    <nc r="J93"/>
  </rcc>
  <rcc rId="1080" sId="1">
    <oc r="K93">
      <f>C93-F93</f>
    </oc>
    <nc r="K93"/>
  </rcc>
  <rcc rId="1081" sId="1">
    <oc r="J94">
      <f>D94-F94</f>
    </oc>
    <nc r="J94"/>
  </rcc>
  <rcc rId="1082" sId="1">
    <oc r="K94">
      <f>C94-F94</f>
    </oc>
    <nc r="K94"/>
  </rcc>
  <rcc rId="1083" sId="1">
    <oc r="J95">
      <f>D95-F95</f>
    </oc>
    <nc r="J95"/>
  </rcc>
  <rcc rId="1084" sId="1">
    <oc r="K95">
      <f>C95-F95</f>
    </oc>
    <nc r="K95"/>
  </rcc>
  <rcc rId="1085" sId="1">
    <oc r="J96">
      <f>D96-F96</f>
    </oc>
    <nc r="J96"/>
  </rcc>
  <rcc rId="1086" sId="1">
    <oc r="K96">
      <f>C96-F96</f>
    </oc>
    <nc r="K96"/>
  </rcc>
  <rcc rId="1087" sId="1">
    <oc r="J97">
      <f>D97-F97</f>
    </oc>
    <nc r="J97"/>
  </rcc>
  <rcc rId="1088" sId="1">
    <oc r="K97">
      <f>C97-F97</f>
    </oc>
    <nc r="K97"/>
  </rcc>
  <rcc rId="1089" sId="1">
    <oc r="J98">
      <f>D98-F98</f>
    </oc>
    <nc r="J98"/>
  </rcc>
  <rcc rId="1090" sId="1">
    <oc r="K98">
      <f>C98-F98</f>
    </oc>
    <nc r="K98"/>
  </rcc>
  <rcc rId="1091" sId="1">
    <oc r="J99">
      <f>D99-F99</f>
    </oc>
    <nc r="J99"/>
  </rcc>
  <rcc rId="1092" sId="1">
    <oc r="K99">
      <f>C99-F99</f>
    </oc>
    <nc r="K99"/>
  </rcc>
  <rcc rId="1093" sId="1">
    <oc r="J100">
      <f>D100-F100</f>
    </oc>
    <nc r="J100"/>
  </rcc>
  <rcc rId="1094" sId="1">
    <oc r="K100">
      <f>C100-F100</f>
    </oc>
    <nc r="K100"/>
  </rcc>
  <rcc rId="1095" sId="1">
    <oc r="J101">
      <f>D101-F101</f>
    </oc>
    <nc r="J101"/>
  </rcc>
  <rcc rId="1096" sId="1">
    <oc r="K101">
      <f>C101-F101</f>
    </oc>
    <nc r="K101"/>
  </rcc>
  <rcc rId="1097" sId="1">
    <oc r="J102">
      <f>D102-F102</f>
    </oc>
    <nc r="J102"/>
  </rcc>
  <rcc rId="1098" sId="1">
    <oc r="K102">
      <f>C102-F102</f>
    </oc>
    <nc r="K102"/>
  </rcc>
  <rcc rId="1099" sId="1">
    <oc r="J103">
      <f>D103-F103</f>
    </oc>
    <nc r="J103"/>
  </rcc>
  <rcc rId="1100" sId="1">
    <oc r="K103">
      <f>C103-F103</f>
    </oc>
    <nc r="K103"/>
  </rcc>
  <rcc rId="1101" sId="1">
    <oc r="J104">
      <f>D104-F104</f>
    </oc>
    <nc r="J104"/>
  </rcc>
  <rcc rId="1102" sId="1">
    <oc r="K104">
      <f>C104-F104</f>
    </oc>
    <nc r="K104"/>
  </rcc>
  <rcc rId="1103" sId="1">
    <oc r="J105">
      <f>D105-F105</f>
    </oc>
    <nc r="J105"/>
  </rcc>
  <rcc rId="1104" sId="1">
    <oc r="K105">
      <f>C105-F105</f>
    </oc>
    <nc r="K105"/>
  </rcc>
  <rcc rId="1105" sId="1">
    <oc r="J106">
      <f>D106-F106</f>
    </oc>
    <nc r="J106"/>
  </rcc>
  <rcc rId="1106" sId="1">
    <oc r="K106">
      <f>C106-F106</f>
    </oc>
    <nc r="K106"/>
  </rcc>
  <rcc rId="1107" sId="1">
    <oc r="J107">
      <f>D107-F107</f>
    </oc>
    <nc r="J107"/>
  </rcc>
  <rcc rId="1108" sId="1">
    <oc r="K107">
      <f>C107-F107</f>
    </oc>
    <nc r="K107"/>
  </rcc>
  <rcc rId="1109" sId="1">
    <oc r="J108">
      <f>D108-F108</f>
    </oc>
    <nc r="J108"/>
  </rcc>
  <rcc rId="1110" sId="1">
    <oc r="K108">
      <f>C108-F108</f>
    </oc>
    <nc r="K108"/>
  </rcc>
  <rcc rId="1111" sId="1">
    <oc r="J109">
      <f>D109-F109</f>
    </oc>
    <nc r="J109"/>
  </rcc>
  <rcc rId="1112" sId="1">
    <oc r="K109">
      <f>C109-F109</f>
    </oc>
    <nc r="K109"/>
  </rcc>
  <rcc rId="1113" sId="1">
    <oc r="J110">
      <f>D110-F110</f>
    </oc>
    <nc r="J110"/>
  </rcc>
  <rcc rId="1114" sId="1">
    <oc r="K110">
      <f>C110-F110</f>
    </oc>
    <nc r="K110"/>
  </rcc>
  <rcc rId="1115" sId="1">
    <oc r="J111">
      <f>D111-F111</f>
    </oc>
    <nc r="J111"/>
  </rcc>
  <rcc rId="1116" sId="1">
    <oc r="K111">
      <f>C111-F111</f>
    </oc>
    <nc r="K111"/>
  </rcc>
  <rcc rId="1117" sId="1">
    <oc r="J112">
      <f>D112-F112</f>
    </oc>
    <nc r="J112"/>
  </rcc>
  <rcc rId="1118" sId="1">
    <oc r="K112">
      <f>C112-F112</f>
    </oc>
    <nc r="K112"/>
  </rcc>
  <rcc rId="1119" sId="1">
    <oc r="J113">
      <f>D113-F113</f>
    </oc>
    <nc r="J113"/>
  </rcc>
  <rcc rId="1120" sId="1">
    <oc r="K113">
      <f>C113-F113</f>
    </oc>
    <nc r="K113"/>
  </rcc>
  <rcc rId="1121" sId="1">
    <oc r="J114">
      <f>D114-F114</f>
    </oc>
    <nc r="J114"/>
  </rcc>
  <rcc rId="1122" sId="1">
    <oc r="K114">
      <f>C114-F114</f>
    </oc>
    <nc r="K114"/>
  </rcc>
  <rcc rId="1123" sId="1">
    <oc r="J115">
      <f>D115-F115</f>
    </oc>
    <nc r="J115"/>
  </rcc>
  <rcc rId="1124" sId="1">
    <oc r="K115">
      <f>C115-F115</f>
    </oc>
    <nc r="K115"/>
  </rcc>
  <rcc rId="1125" sId="1">
    <oc r="J116">
      <f>D116-F116</f>
    </oc>
    <nc r="J116"/>
  </rcc>
  <rcc rId="1126" sId="1">
    <oc r="K116">
      <f>C116-F116</f>
    </oc>
    <nc r="K116"/>
  </rcc>
  <rcc rId="1127" sId="1">
    <oc r="J117">
      <f>D117-F117</f>
    </oc>
    <nc r="J117"/>
  </rcc>
  <rcc rId="1128" sId="1">
    <oc r="K117">
      <f>C117-F117</f>
    </oc>
    <nc r="K117"/>
  </rcc>
  <rcc rId="1129" sId="1">
    <oc r="J118">
      <f>D118-F118</f>
    </oc>
    <nc r="J118"/>
  </rcc>
  <rcc rId="1130" sId="1">
    <oc r="K118">
      <f>C118-F118</f>
    </oc>
    <nc r="K118"/>
  </rcc>
  <rcc rId="1131" sId="1">
    <oc r="J119">
      <f>D119-F119</f>
    </oc>
    <nc r="J119"/>
  </rcc>
  <rcc rId="1132" sId="1">
    <oc r="K119">
      <f>C119-F119</f>
    </oc>
    <nc r="K119"/>
  </rcc>
  <rcc rId="1133" sId="1">
    <oc r="J120">
      <f>D120-F120</f>
    </oc>
    <nc r="J120"/>
  </rcc>
  <rcc rId="1134" sId="1">
    <oc r="K120">
      <f>C120-F120</f>
    </oc>
    <nc r="K120"/>
  </rcc>
  <rcc rId="1135" sId="1">
    <oc r="J121">
      <f>D121-F121</f>
    </oc>
    <nc r="J121"/>
  </rcc>
  <rcc rId="1136" sId="1">
    <oc r="K121">
      <f>C121-F121</f>
    </oc>
    <nc r="K121"/>
  </rcc>
  <rcc rId="1137" sId="1">
    <oc r="J122">
      <f>D122-F122</f>
    </oc>
    <nc r="J122"/>
  </rcc>
  <rcc rId="1138" sId="1">
    <oc r="K122">
      <f>C122-F122</f>
    </oc>
    <nc r="K122"/>
  </rcc>
  <rcc rId="1139" sId="1">
    <oc r="J123">
      <f>D123-F123</f>
    </oc>
    <nc r="J123"/>
  </rcc>
  <rcc rId="1140" sId="1">
    <oc r="K123">
      <f>C123-F123</f>
    </oc>
    <nc r="K123"/>
  </rcc>
  <rcc rId="1141" sId="1">
    <oc r="J124">
      <f>D124-F124</f>
    </oc>
    <nc r="J124"/>
  </rcc>
  <rcc rId="1142" sId="1">
    <oc r="K124">
      <f>C124-F124</f>
    </oc>
    <nc r="K124"/>
  </rcc>
  <rcc rId="1143" sId="1">
    <oc r="J125">
      <f>D125-F125</f>
    </oc>
    <nc r="J125"/>
  </rcc>
  <rcc rId="1144" sId="1">
    <oc r="K125">
      <f>C125-F125</f>
    </oc>
    <nc r="K125"/>
  </rcc>
  <rcc rId="1145" sId="1">
    <oc r="J126">
      <f>D126-F126</f>
    </oc>
    <nc r="J126"/>
  </rcc>
  <rcc rId="1146" sId="1">
    <oc r="K126">
      <f>C126-F126</f>
    </oc>
    <nc r="K126"/>
  </rcc>
  <rcc rId="1147" sId="1">
    <oc r="J127">
      <f>D127-F127</f>
    </oc>
    <nc r="J127"/>
  </rcc>
  <rcc rId="1148" sId="1">
    <oc r="K127">
      <f>C127-F127</f>
    </oc>
    <nc r="K127"/>
  </rcc>
  <rcc rId="1149" sId="1">
    <oc r="J128">
      <f>D128-F128</f>
    </oc>
    <nc r="J128"/>
  </rcc>
  <rcc rId="1150" sId="1">
    <oc r="K128">
      <f>C128-F128</f>
    </oc>
    <nc r="K128"/>
  </rcc>
  <rcc rId="1151" sId="1">
    <oc r="J129">
      <f>D129-F129</f>
    </oc>
    <nc r="J129"/>
  </rcc>
  <rcc rId="1152" sId="1">
    <oc r="K129">
      <f>C129-F129</f>
    </oc>
    <nc r="K129"/>
  </rcc>
  <rcc rId="1153" sId="1">
    <oc r="J130">
      <f>D130-F130</f>
    </oc>
    <nc r="J130"/>
  </rcc>
  <rcc rId="1154" sId="1">
    <oc r="K130">
      <f>C130-F130</f>
    </oc>
    <nc r="K130"/>
  </rcc>
  <rcc rId="1155" sId="1">
    <oc r="J131">
      <f>D131-F131</f>
    </oc>
    <nc r="J131"/>
  </rcc>
  <rcc rId="1156" sId="1">
    <oc r="K131">
      <f>C131-F131</f>
    </oc>
    <nc r="K131"/>
  </rcc>
  <rcc rId="1157" sId="1">
    <oc r="J132">
      <f>D132-F132</f>
    </oc>
    <nc r="J132"/>
  </rcc>
  <rcc rId="1158" sId="1">
    <oc r="K132">
      <f>C132-F132</f>
    </oc>
    <nc r="K132"/>
  </rcc>
  <rcc rId="1159" sId="1">
    <oc r="J133">
      <f>D133-F133</f>
    </oc>
    <nc r="J133"/>
  </rcc>
  <rcc rId="1160" sId="1">
    <oc r="K133">
      <f>C133-F133</f>
    </oc>
    <nc r="K133"/>
  </rcc>
  <rcc rId="1161" sId="1">
    <oc r="J134">
      <f>D134-F134</f>
    </oc>
    <nc r="J134"/>
  </rcc>
  <rcc rId="1162" sId="1">
    <oc r="K134">
      <f>C134-F134</f>
    </oc>
    <nc r="K134"/>
  </rcc>
  <rcc rId="1163" sId="1">
    <oc r="J135">
      <f>D135-F135</f>
    </oc>
    <nc r="J135"/>
  </rcc>
  <rcc rId="1164" sId="1">
    <oc r="K135">
      <f>C135-F135</f>
    </oc>
    <nc r="K135"/>
  </rcc>
  <rcc rId="1165" sId="1">
    <oc r="J136">
      <f>D136-F136</f>
    </oc>
    <nc r="J136"/>
  </rcc>
  <rcc rId="1166" sId="1">
    <oc r="K136">
      <f>C136-F136</f>
    </oc>
    <nc r="K136"/>
  </rcc>
  <rcc rId="1167" sId="1">
    <oc r="J137">
      <f>D137-F137</f>
    </oc>
    <nc r="J137"/>
  </rcc>
  <rcc rId="1168" sId="1">
    <oc r="K137">
      <f>C137-F137</f>
    </oc>
    <nc r="K137"/>
  </rcc>
  <rcc rId="1169" sId="1">
    <oc r="J138">
      <f>D138-F138</f>
    </oc>
    <nc r="J138"/>
  </rcc>
  <rcc rId="1170" sId="1">
    <oc r="K138">
      <f>C138-F138</f>
    </oc>
    <nc r="K138"/>
  </rcc>
  <rcc rId="1171" sId="1">
    <oc r="J139">
      <f>D139-F139</f>
    </oc>
    <nc r="J139"/>
  </rcc>
  <rcc rId="1172" sId="1">
    <oc r="K139">
      <f>C139-F139</f>
    </oc>
    <nc r="K139"/>
  </rcc>
  <rrc rId="1173" sId="1" ref="A141:XFD141" action="deleteRow">
    <undo index="0" exp="area" ref3D="1" dr="$J$1:$K$1048576" dn="Z_032DDD1D_7C32_4E80_928D_C908C764BB01_.wvu.Cols" sId="1"/>
    <undo index="0" exp="area" ref3D="1" dr="$A$1:$I$141" dn="Область_печати" sId="1"/>
    <undo index="4" exp="area" ref3D="1" dr="$J$1:$BK$1048576" dn="Z_F2110B0B_AAE7_42F0_B553_C360E9249AD4_.wvu.Cols" sId="1"/>
    <undo index="4" exp="area" ref3D="1" dr="$J$1:$BK$1048576" dn="Z_D7BC8E82_4392_4806_9DAE_D94253790B9C_.wvu.Cols" sId="1"/>
    <undo index="0" exp="area" ref3D="1" dr="$J$1:$J$1048576" dn="Z_B128763D_80F0_47B0_A951_7CE59556729E_.wvu.Cols" sId="1"/>
    <undo index="4" exp="area" ref3D="1" dr="$J$1:$BK$1048576" dn="Z_A6B98527_7CBF_4E4D_BDEA_9334A3EB779F_.wvu.Cols" sId="1"/>
    <undo index="0" exp="area" ref3D="1" dr="$A$1:$I$141" dn="Z_A0A3CD9B_2436_40D7_91DB_589A95FBBF00_.wvu.PrintArea" sId="1"/>
    <undo index="0" exp="area" ref3D="1" dr="$A$1:$I$141" dn="Z_6E4A7295_8CE0_4D28_ABEF_D38EBAE7C204_.wvu.PrintArea" sId="1"/>
    <undo index="0" exp="area" ref3D="1" dr="$J$1:$J$1048576" dn="Z_6E4A7295_8CE0_4D28_ABEF_D38EBAE7C204_.wvu.Cols" sId="1"/>
    <undo index="0" exp="area" ref3D="1" dr="$A$1:$I$141" dn="Z_67ADFAE6_A9AF_44D7_8539_93CD0F6B7849_.wvu.PrintArea" sId="1"/>
    <undo index="0" exp="area" ref3D="1" dr="$J$1:$J$1048576" dn="Z_67ADFAE6_A9AF_44D7_8539_93CD0F6B7849_.wvu.Cols" sId="1"/>
    <undo index="0" exp="area" ref3D="1" dr="$A$1:$I$141" dn="Z_4EA492D8_B170_444C_A887_0AC42BCFF83B_.wvu.PrintArea" sId="1"/>
    <undo index="2" exp="area" ref3D="1" dr="$J$1:$J$1048576" dn="Z_4EA492D8_B170_444C_A887_0AC42BCFF83B_.wvu.Cols" sId="1"/>
    <undo index="0" exp="area" ref3D="1" dr="$A$1:$I$141" dn="Z_CCF533A2_322B_40E2_88B2_065E6D1D35B4_.wvu.PrintArea" sId="1"/>
    <undo index="0" exp="area" ref3D="1" dr="$J$1:$J$1048576" dn="Z_CCF533A2_322B_40E2_88B2_065E6D1D35B4_.wvu.Cols" sId="1"/>
    <undo index="0" exp="area" ref3D="1" dr="$J$1:$K$1048576" dn="Z_CA384592_0CFD_4322_A4EB_34EC04693944_.wvu.Cols" sId="1"/>
    <undo index="0" exp="area" ref3D="1" dr="$A$1:$I$141" dn="Z_B128763D_80F0_47B0_A951_7CE59556729E_.wvu.PrintArea" sId="1"/>
    <rfmt sheetId="1" xfDxf="1" sqref="A141:XFD141" start="0" length="0">
      <dxf>
        <font>
          <sz val="20"/>
          <color auto="1"/>
        </font>
        <alignment vertical="top" wrapText="1" readingOrder="0"/>
      </dxf>
    </rfmt>
    <rcc rId="0" sId="1" dxf="1">
      <nc r="A141" t="inlineStr">
        <is>
          <t>Отдел городского хозяйства, тел.52-20-61
Отдел социальной сферы, тел.52-20-59</t>
        </is>
      </nc>
      <ndxf>
        <alignment horizontal="left" readingOrder="0"/>
      </ndxf>
    </rcc>
    <rfmt sheetId="1" sqref="B141" start="0" length="0">
      <dxf>
        <alignment horizontal="left" readingOrder="0"/>
      </dxf>
    </rfmt>
    <rfmt sheetId="1" sqref="C141" start="0" length="0">
      <dxf>
        <numFmt numFmtId="168" formatCode="#\ ##0.00"/>
      </dxf>
    </rfmt>
    <rfmt sheetId="1" sqref="D141" start="0" length="0">
      <dxf>
        <numFmt numFmtId="2" formatCode="0.00"/>
      </dxf>
    </rfmt>
    <rfmt sheetId="1" sqref="E141" start="0" length="0">
      <dxf>
        <numFmt numFmtId="13" formatCode="0%"/>
      </dxf>
    </rfmt>
    <rfmt sheetId="1" sqref="F141" start="0" length="0">
      <dxf>
        <numFmt numFmtId="168" formatCode="#\ ##0.00"/>
      </dxf>
    </rfmt>
    <rfmt sheetId="1" sqref="G141" start="0" length="0">
      <dxf>
        <numFmt numFmtId="13" formatCode="0%"/>
      </dxf>
    </rfmt>
    <rfmt sheetId="1" sqref="H141" start="0" length="0">
      <dxf>
        <numFmt numFmtId="13" formatCode="0%"/>
      </dxf>
    </rfmt>
    <rfmt sheetId="1" sqref="I141" start="0" length="0">
      <dxf>
        <alignment horizontal="justify" readingOrder="0"/>
      </dxf>
    </rfmt>
    <rfmt sheetId="1" sqref="J141" start="0" length="0">
      <dxf>
        <alignment horizontal="left" readingOrder="0"/>
      </dxf>
    </rfmt>
  </rrc>
  <rcv guid="{A0A3CD9B-2436-40D7-91DB-589A95FBBF00}" action="delete"/>
  <rdn rId="0" localSheetId="1" customView="1" name="Z_A0A3CD9B_2436_40D7_91DB_589A95FBBF00_.wvu.PrintArea" hidden="1" oldHidden="1">
    <formula>'на 31.12.2023'!$A$1:$I$140</formula>
    <oldFormula>'на 31.12.2023'!$A$1:$I$140</oldFormula>
  </rdn>
  <rdn rId="0" localSheetId="1" customView="1" name="Z_A0A3CD9B_2436_40D7_91DB_589A95FBBF00_.wvu.PrintTitles" hidden="1" oldHidden="1">
    <formula>'на 31.12.2023'!$4:$7</formula>
    <oldFormula>'на 31.12.2023'!$4:$7</oldFormula>
  </rdn>
  <rdn rId="0" localSheetId="1" customView="1" name="Z_A0A3CD9B_2436_40D7_91DB_589A95FBBF00_.wvu.FilterData" hidden="1" oldHidden="1">
    <formula>'на 31.12.2023'!$A$6:$I$341</formula>
    <oldFormula>'на 31.12.2023'!$A$6:$I$341</oldFormula>
  </rdn>
  <rcv guid="{A0A3CD9B-2436-40D7-91DB-589A95FBBF00}"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J14" t="inlineStr">
      <is>
        <r>
          <t xml:space="preserve">ДО:  Соглашения между Департаментом образования и науки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-29 399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на 2023 год - 14 298 чел. В период весенних каникул организованы лагеря с дневным пребыванием детей для 3 770 детей.   В период летних каникул организованы лагеря с дневным пребыванием детей для 7 678 детей. В период осенних каникул организованы лагеря с дневным пребыванием детей для 2 850 детей.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 на исполнение денежных обязательств концедента в части инвестиционного, операционного платежей, возмещения затрат на уплату процентов, платежи осуществляются в соответствии с графиком, утвержденным концессионным соглашением.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-29 399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на 2023 год - 14 298 чел. В период весенних каникул организованы лагеря с дневным пребыванием детей для 3 770 детей.   В период летних каникул организованы лагеря с дневным пребыванием детей для 7 678 детей. В период осенних каникул организованы лагеря с дневным пребыванием детей для 2 850 детей.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 на исполнение денежных обязательств концедента в части инвестиционного, операционного платежей, возмещения затрат на уплату процентов, платежи осуществляются в соответствии с графиком, утвержденным концессионным соглашением.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cv guid="{3EEA7E1A-5F2B-4408-A34C-1F0223B5B245}" action="delete"/>
  <rdn rId="0" localSheetId="1" customView="1" name="Z_3EEA7E1A_5F2B_4408_A34C_1F0223B5B245_.wvu.FilterData" hidden="1" oldHidden="1">
    <formula>'на 01.11.2023'!$A$6:$J$342</formula>
    <oldFormula>'на 01.11.2023'!$A$6:$J$342</oldFormula>
  </rdn>
  <rcv guid="{3EEA7E1A-5F2B-4408-A34C-1F0223B5B245}"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2023 году - 1 891 штука. </t>
        </r>
        <r>
          <rPr>
            <sz val="16"/>
            <color rgb="FFFF0000"/>
            <rFont val="Times New Roman"/>
            <family val="1"/>
            <charset val="204"/>
          </rPr>
          <t xml:space="preserve">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2023 году - 1 891 штука. </t>
        </r>
        <r>
          <rPr>
            <sz val="16"/>
            <color rgb="FFFF0000"/>
            <rFont val="Times New Roman"/>
            <family val="1"/>
            <charset val="204"/>
          </rPr>
          <t xml:space="preserve">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2023 году - 1 891 штука. </t>
        </r>
        <r>
          <rPr>
            <sz val="16"/>
            <color rgb="FFFF0000"/>
            <rFont val="Times New Roman"/>
            <family val="1"/>
            <charset val="204"/>
          </rPr>
          <t xml:space="preserve">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2023 году - 1 891 штука. </t>
        </r>
        <r>
          <rPr>
            <sz val="16"/>
            <color rgb="FFFF0000"/>
            <rFont val="Times New Roman"/>
            <family val="1"/>
            <charset val="204"/>
          </rPr>
          <t xml:space="preserve">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 sId="1">
    <oc r="J36" t="inlineStr">
      <is>
        <t>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Спортивными школами проводятся спортивные мероприятия, заключены договоры на поставку спортивного инвентаря, автоматизированного рабочего места, лодки для отделения гребного слалома, помоста для пауэрлифтинга, мячей волейбольных, услуги проведения углубленного медицинского обследования. Оплата производится в соответствии с условиями заключённых договоров.                                                                                                                                                                                                                                                                                                                                                                                                                   1.2. О предоставлении субсидии местному бюджету из бюджета ХМАО-Югры от 23.01.2023 № 05-ШД/2023.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Планируется приобретение средств пожарной и комплексной безопасности, спортивных уличных тренажеров. Заключены и оплачены договоры на поставку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установку поста охраны.         
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Заключены и оплачены договоры на приобретение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is>
    </oc>
    <nc r="J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Спортивными школами проведены спортивные мероприятия, заключены и оплачены договоры на поставку спортивного инвентаря и экипировку, </t>
        </r>
        <r>
          <rPr>
            <sz val="16"/>
            <color rgb="FFFF0000"/>
            <rFont val="Times New Roman"/>
            <family val="1"/>
            <charset val="204"/>
          </rPr>
          <t xml:space="preserve">автоматизированного рабочего места, лодки для отделения гребного слалома, помоста для пауэрлифтинга, мячей волейбольных, услуги проведения углубленного медицинского обследования.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Заключены и оплачены договоры на поставку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Заключены и оплачены договоры на приобретение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nc>
  </rcc>
  <rcv guid="{13BE7114-35DF-4699-8779-61985C68F6C3}" action="delete"/>
  <rdn rId="0" localSheetId="1" customView="1" name="Z_13BE7114_35DF_4699_8779_61985C68F6C3_.wvu.PrintTitles" hidden="1" oldHidden="1">
    <formula>'на 01.11.2023'!$4:$7</formula>
    <oldFormula>'на 01.11.2023'!$4:$7</oldFormula>
  </rdn>
  <rdn rId="0" localSheetId="1" customView="1" name="Z_13BE7114_35DF_4699_8779_61985C68F6C3_.wvu.FilterData" hidden="1" oldHidden="1">
    <formula>'на 01.11.2023'!$A$6:$J$342</formula>
    <oldFormula>'на 01.11.2023'!$A$6:$J$342</oldFormula>
  </rdn>
  <rcv guid="{13BE7114-35DF-4699-8779-61985C68F6C3}"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фактической численности детей, охваченных отдыхом в лагерях с дневным пребыванием детей от планируемой численности за счет средств бюджета автономного округа и местного бюджета;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1">
    <oc r="J72" t="inlineStr">
      <is>
        <r>
          <rPr>
            <u/>
            <sz val="16"/>
            <color rgb="FFFF0000"/>
            <rFont val="Times New Roman"/>
            <family val="1"/>
            <charset val="204"/>
          </rPr>
          <t xml:space="preserve">АГ: </t>
        </r>
        <r>
          <rPr>
            <sz val="16"/>
            <color rgb="FFFF0000"/>
            <rFont val="Times New Roman"/>
            <family val="1"/>
            <charset val="204"/>
          </rPr>
          <t xml:space="preserve">В рамках реализации  переданного государственного полномочия осуществлялась деятельность  в сфере обращения с твердыми коммунальными отходами.  Производена выплата заработной платы работникам органа местного самоуправления, перечислены начисления на выплаты по оплате труда. Планируется произвести расходы по поставке канцелярских товаров в 4 квартале 2023 года. 
</t>
        </r>
        <r>
          <rPr>
            <u/>
            <sz val="16"/>
            <color rgb="FFFF0000"/>
            <rFont val="Times New Roman"/>
            <family val="1"/>
            <charset val="204"/>
          </rPr>
          <t xml:space="preserve">ДАиГ: </t>
        </r>
        <r>
          <rPr>
            <sz val="16"/>
            <color rgb="FFFF0000"/>
            <rFont val="Times New Roman"/>
            <family val="1"/>
            <charset val="204"/>
          </rPr>
          <t xml:space="preserve">предусмотрено строительство объекта "Участок набережной протоки Кривуля в г.Сургуте".  
Заключены муниципальные контракты:
- на выполнение работ по строительству с ООО «ЮВИС». Сумма по контракту 3 740 000,00 тыс.руб. Срок выполнения работ: 14.10.2022-29.11.2024. 
- на строительный контроль с ФБУ «Федеральный центр строительного контроля» на сумму 50 610,25 тыс.руб. 
Строительная готовность объекта - 41 %
Ведутся работы по берегоукреплению, погружение трубо шпунта. Погружено трубо шпунта 1 344 м из 1 736 м проектных, с учетом амфитеатров. 
</t>
        </r>
      </is>
    </oc>
    <nc r="J72" t="inlineStr">
      <is>
        <r>
          <rPr>
            <u/>
            <sz val="16"/>
            <rFont val="Times New Roman"/>
            <family val="1"/>
            <charset val="204"/>
          </rPr>
          <t xml:space="preserve">АГ: </t>
        </r>
        <r>
          <rPr>
            <sz val="16"/>
            <rFont val="Times New Roman"/>
            <family val="1"/>
            <charset val="204"/>
          </rPr>
          <t xml:space="preserve">В рамках реализации  переданного государственного полномочия осуществлялась деятельность  в сфере обращения с твердыми коммунальными отходами.  Производена выплата заработной платы работникам органа местного самоуправления, перечислены начисления на выплаты по оплате труда, приоберетены канцелярские товаров и бумажные изделия.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предусмотрено строительство объекта "Участок набережной протоки Кривуля в г.Сургуте".  
Заключены муниципальные контракты:
- на выполнение работ по строительству с ООО «ЮВИС». Сумма по контракту 3 740 000,00 тыс.руб. Срок выполнения работ: 14.10.2022-29.11.2024. 
- на строительный контроль с ФБУ «Федеральный центр строительного контроля» на сумму 50 610,25 тыс.руб. 
Строительная готовность объекта - 41 %
Ведутся работы по берегоукреплению, погружение трубо шпунта. Погружено трубо шпунта 1 344 м из 1 736 м проектных, с учетом амфитеатров. 
</t>
        </r>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 sId="1">
    <oc r="J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Спортивными школами проведены спортивные мероприятия, заключены и оплачены договоры на поставку спортивного инвентаря и экипировку, </t>
        </r>
        <r>
          <rPr>
            <sz val="16"/>
            <color rgb="FFFF0000"/>
            <rFont val="Times New Roman"/>
            <family val="1"/>
            <charset val="204"/>
          </rPr>
          <t xml:space="preserve">автоматизированного рабочего места, лодки для отделения гребного слалома, помоста для пауэрлифтинга, мячей волейбольных, услуги проведения углубленного медицинского обследования.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Заключены и оплачены договоры на поставку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Заключены и оплачены договоры на приобретение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oc>
    <nc r="J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заключены и оплачены договоры на поставку спортивного инвентаря и экипировку, автоматизированного рабочего места, лодки для отделения гребного слалома, помоста для пауэрлифтинга, мячей волейбольных, услуги проведения углубленного медицинского обследования.                                                                                              </t>
        </r>
        <r>
          <rPr>
            <sz val="16"/>
            <color rgb="FFFF0000"/>
            <rFont val="Times New Roman"/>
            <family val="1"/>
            <charset val="204"/>
          </rPr>
          <t xml:space="preserve">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Заключены и оплачены договоры на поставку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Заключены и оплачены договоры на приобретение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 sId="1">
    <oc r="J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заключены и оплачены договоры на поставку спортивного инвентаря и экипировку, автоматизированного рабочего места, лодки для отделения гребного слалома, помоста для пауэрлифтинга, мячей волейбольных, услуги проведения углубленного медицинского обследования.                                                                                              </t>
        </r>
        <r>
          <rPr>
            <sz val="16"/>
            <color rgb="FFFF0000"/>
            <rFont val="Times New Roman"/>
            <family val="1"/>
            <charset val="204"/>
          </rPr>
          <t xml:space="preserve">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Заключены и оплачены договоры на поставку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Заключены и оплачены договоры на приобретение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oc>
    <nc r="J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заключены договоры на поставку спортивного инвентаря и экипировку, автоматизированного рабочего места, лодки для отделения гребного слалома, помоста для пауэрлифтинга, мячей волейбольных, услуги проведения углубленного медицинского обследования.                                                                                              </t>
        </r>
        <r>
          <rPr>
            <sz val="16"/>
            <color rgb="FFFF0000"/>
            <rFont val="Times New Roman"/>
            <family val="1"/>
            <charset val="204"/>
          </rPr>
          <t xml:space="preserve">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Заключены договоры на поставку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Заключены договоры на приобретение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 sId="1">
    <oc r="J30" t="inlineStr">
      <is>
        <r>
          <rPr>
            <sz val="16"/>
            <rFont val="Times New Roman"/>
            <family val="1"/>
            <charset val="204"/>
          </rPr>
          <t xml:space="preserve">АГ(ДК): 1. В рамках реализации подпрограммы "Поддержка творческих инициатив, способствующих самореализации населения" заключены 2 соглашения:                                                                                                                                                                                                                                    1.1. О предоставлении субсидии из бюджета Ханты-Мансийского автономного округа - Югры местному бюджету от 30.01.2023 № 71876000-1-2023-012. Бюджетные ассигнования, запланированные на техническое оснащение детских и кукольных театров, освоены в полном объеме. Заключены и оплачены договоры на  поставку материальных запасов, услуг по организации, постановке, изготовлению кукол, декораций для подготовки спектакля "Путешествие Нильса с дикими гусями".        </t>
        </r>
        <r>
          <rPr>
            <sz val="16"/>
            <color rgb="FFFF0000"/>
            <rFont val="Times New Roman"/>
            <family val="1"/>
            <charset val="204"/>
          </rPr>
          <t xml:space="preserve">                                                                                                                                                                                                                                   </t>
        </r>
        <r>
          <rPr>
            <sz val="16"/>
            <rFont val="Times New Roman"/>
            <family val="1"/>
            <charset val="204"/>
          </rPr>
          <t xml:space="preserve">1.2. О предоставлении субсидии из бюджета Ханты-Мансийского автономного округа - Югры местному бюджету от 30.01.2023 № 71876000-1-2023-006. Бюджетные ассигнования, запланированные на создание школы креативных индустрий, освоены в полном объеме. Заключен и оплачен контракт на поставку комплекса технического и технологического оборудования для оснащения школы креативных индустрий.  </t>
        </r>
        <r>
          <rPr>
            <sz val="16"/>
            <color rgb="FFFF0000"/>
            <rFont val="Times New Roman"/>
            <family val="1"/>
            <charset val="204"/>
          </rPr>
          <t xml:space="preserve">                                                                                                                                                                                                                                                                                                                                                                  </t>
        </r>
        <r>
          <rPr>
            <sz val="16"/>
            <rFont val="Times New Roman"/>
            <family val="1"/>
            <charset val="204"/>
          </rPr>
          <t xml:space="preserve">2. В рамках реализации подпрограммы "Модернизация и развитие учреждений и организаций культуры" заключены 2 соглашения:                                                                                                                                                                                                                                                                                                                                                                                                                                                                   2.1. О предоставлении субсидии из бюджета Ханты-Мансийского автономного округа - Югры местному бюджету от 30.01.2023 №71876000-1-2023-013. Бюджетные ассигнования, запланированные на комплектование книжных фондов муниципальных общедоступных библиотек и государственных центральных библиотек субъектов Российской Федерации, освоены в полном объеме. Заключены и оплачены договоры на поставку печатных изданий для комплектования книжных фондов.                  </t>
        </r>
        <r>
          <rPr>
            <sz val="16"/>
            <color rgb="FFFF0000"/>
            <rFont val="Times New Roman"/>
            <family val="1"/>
            <charset val="204"/>
          </rPr>
          <t xml:space="preserve">                                                                                                                                                           
</t>
        </r>
        <r>
          <rPr>
            <sz val="16"/>
            <rFont val="Times New Roman"/>
            <family val="1"/>
            <charset val="204"/>
          </rPr>
          <t xml:space="preserve">2.2. О предоставлении субсидии местному бюджету из бюджета Ханты-Мансийского автономного округа - Югры от 27.01.2023 №14. Бюджетные ассигнования, запланированные на модернизацию муниципальных общедоступных библиотек автономного округа, освоены в полном объеме. Заключены и оплачены договоры на подписку и предоставление периодических изданий, предоставление права использования программного обеспечения и базы данных, информационно-техническое сопровождение программных продуктов (сертификатов), работы по гарантийному абонентскому обслуживанию  автоматизированной интегрированной библиотечной системы "МегаПро" для осуществления каталогизации.                    </t>
        </r>
        <r>
          <rPr>
            <sz val="16"/>
            <color rgb="FFFF0000"/>
            <rFont val="Times New Roman"/>
            <family val="1"/>
            <charset val="204"/>
          </rPr>
          <t xml:space="preserve">                                                                                                                                                                                                                                                                                                                                                                                                                                                                                                                                                                                                                                                                                                                                                                                                                                                                                                                            
</t>
        </r>
        <r>
          <rPr>
            <sz val="16"/>
            <rFont val="Times New Roman"/>
            <family val="1"/>
            <charset val="204"/>
          </rPr>
          <t xml:space="preserve">3. В рамках реализации регионального проекта "Культурная среда" государственной программы заключено соглашение от 30.01.2023 №71876000-1-2023-011 о предоставлении субсидии из бюджета Ханты-Мансийского автономного округа - Югры местному бюджету. Бюджетные ассигнования, запланированные на приобретение оборудования, музыкальных инструментов, включая их доставку и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освоены в полном объеме.  </t>
        </r>
        <r>
          <rPr>
            <sz val="16"/>
            <color rgb="FFFF0000"/>
            <rFont val="Times New Roman"/>
            <family val="1"/>
            <charset val="204"/>
          </rPr>
          <t xml:space="preserve">
</t>
        </r>
        <r>
          <rPr>
            <sz val="16"/>
            <rFont val="Times New Roman"/>
            <family val="1"/>
            <charset val="204"/>
          </rPr>
          <t>АГ: В рамках переданных государственных полномочий осуществлялись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По состоянию на отчетную дату приобретены архивные короба, персональные компьютеры и скоросшиватели.</t>
        </r>
        <r>
          <rPr>
            <sz val="16"/>
            <color rgb="FFFF0000"/>
            <rFont val="Times New Roman"/>
            <family val="1"/>
            <charset val="204"/>
          </rPr>
          <t xml:space="preserve">
ДАиГ: запланированы средства на капитальный ремонт следующих объектов: 
1. "Капитальный ремонт фасада и кровли здания МБУК "Сургутский краеведческий музей". Заключен контракт от 21.03.2023 № МК-1-23 c ООО «СТК-1» «Капитальный ремонт фасада и кровли здания муниципального бюджетного учреждения культуры «Сургутский краеведческий музей» на сумму 26 199,97 тыс. рублей. Срок выполнения работ до 31.08.2023 года. Готовность объекта 100%.. По результатам принятия выполненных работ образовалась экономия средств. За счет данных средств планируется проведение капитального ремонта сетей вентиляции. Размещение закупки путем запроса котировок в электронной форме запланировано на 08.11.2023. Ориентировочный срок выполнения ремонтных работ составляет 23 дня (по 08.12.2023), приемка работ до 15.12.2023, оплата работ до 22.12.2023.  
 2. "Капитальный ремонт объекта культурного наследия регионального значения МБУК "Сургутский краеведческий музей" Дом Г.С. Клепикова" Заключен муниципальный контракт с ООО «Строительное управление» №МК-3-23 от 10.04.2023 года, сумма по контракту – 2 124, 6 тыс.руб. Сроки выполнения работ с 01.06.2023 по 04.08.2023 года. Готовность объекта 100%.. Оплата произведена в полном объеме. 
3. "Капитальный ремонт здания МБУК «Сургутский краеведческий музей», Центр патриотического наследия, Тюменская область, город Сургут, ул. Просвещения, 7/1". Заключен муниципальный контракт с ООО «ОПТИМУМ-У». Сумма по контракту 12 347, 73886 тыс.рублей. Срок выполнения работ: с момента подписания контракта до 28.11.2023 (допсоглашение №1 от 21.09.2023). Строительная готовность объекта - 25%. 
</t>
        </r>
      </is>
    </oc>
    <nc r="J30" t="inlineStr">
      <is>
        <r>
          <rPr>
            <sz val="16"/>
            <rFont val="Times New Roman"/>
            <family val="1"/>
            <charset val="204"/>
          </rPr>
          <t xml:space="preserve">АГ(ДК): 1. В рамках реализации подпрограммы "Поддержка творческих инициатив, способствующих самореализации населения" заключены 2 соглашения:                                                                                                                                                                                                                                    1.1. О предоставлении субсидии из бюджета Ханты-Мансийского автономного округа - Югры местному бюджету от 30.01.2023 № 71876000-1-2023-012. Бюджетные ассигнования, запланированные на техническое оснащение детских и кукольных театров, освоены в полном объеме. Заключены договоры на  поставку материальных запасов, услуг по организации, постановке, изготовлению кукол, декораций для подготовки спектакля "Путешествие Нильса с дикими гусями".        </t>
        </r>
        <r>
          <rPr>
            <sz val="16"/>
            <color rgb="FFFF0000"/>
            <rFont val="Times New Roman"/>
            <family val="1"/>
            <charset val="204"/>
          </rPr>
          <t xml:space="preserve">                                                                                                                                                                                                                                   </t>
        </r>
        <r>
          <rPr>
            <sz val="16"/>
            <rFont val="Times New Roman"/>
            <family val="1"/>
            <charset val="204"/>
          </rPr>
          <t xml:space="preserve">1.2. О предоставлении субсидии из бюджета Ханты-Мансийского автономного округа - Югры местному бюджету от 30.01.2023 № 71876000-1-2023-006. Бюджетные ассигнования, запланированные на создание школы креативных индустрий, освоены в полном объеме. Заключен контракт на поставку комплекса технического и технологического оборудования для оснащения школы креативных индустрий.  </t>
        </r>
        <r>
          <rPr>
            <sz val="16"/>
            <color rgb="FFFF0000"/>
            <rFont val="Times New Roman"/>
            <family val="1"/>
            <charset val="204"/>
          </rPr>
          <t xml:space="preserve">                                                                                                                                                                                                                                                                                                                                                                              </t>
        </r>
        <r>
          <rPr>
            <sz val="16"/>
            <rFont val="Times New Roman"/>
            <family val="1"/>
            <charset val="204"/>
          </rPr>
          <t xml:space="preserve">2. В рамках реализации подпрограммы "Модернизация и развитие учреждений и организаций культуры" заключены 2 соглашения:                                                                                                                                                                                                                                                                                                                                                                                                                                                                   2.1. О предоставлении субсидии из бюджета Ханты-Мансийского автономного округа - Югры местному бюджету от 30.01.2023 №71876000-1-2023-013. Бюджетные ассигнования, запланированные на комплектование книжных фондов муниципальных общедоступных библиотек и государственных центральных библиотек субъектов Российской Федерации, освоены в полном объеме. Заключены договоры на поставку печатных изданий для комплектования книжных фондов.                  </t>
        </r>
        <r>
          <rPr>
            <sz val="16"/>
            <color rgb="FFFF0000"/>
            <rFont val="Times New Roman"/>
            <family val="1"/>
            <charset val="204"/>
          </rPr>
          <t xml:space="preserve">                                                                                                                                                           
</t>
        </r>
        <r>
          <rPr>
            <sz val="16"/>
            <rFont val="Times New Roman"/>
            <family val="1"/>
            <charset val="204"/>
          </rPr>
          <t xml:space="preserve">2.2. О предоставлении субсидии местному бюджету из бюджета Ханты-Мансийского автономного округа - Югры от 27.01.2023 №14. Бюджетные ассигнования, запланированные на модернизацию муниципальных общедоступных библиотек автономного округа, освоены в полном объеме. Заключены договоры на подписку и предоставление периодических изданий, предоставление права использования программного обеспечения и базы данных, информационно-техническое сопровождение программных продуктов (сертификатов), работы по гарантийному абонентскому обслуживанию  автоматизированной интегрированной библиотечной системы "МегаПро" для осуществления каталогизации.                    </t>
        </r>
        <r>
          <rPr>
            <sz val="16"/>
            <color rgb="FFFF0000"/>
            <rFont val="Times New Roman"/>
            <family val="1"/>
            <charset val="204"/>
          </rPr>
          <t xml:space="preserve">                                                                                                                                                                                                                                                                                                                                                                                                                                                                                                                                                                                                                                                                                                                                                                                                                                                                                                                            
</t>
        </r>
        <r>
          <rPr>
            <sz val="16"/>
            <rFont val="Times New Roman"/>
            <family val="1"/>
            <charset val="204"/>
          </rPr>
          <t xml:space="preserve">3. В рамках реализации регионального проекта "Культурная среда" государственной программы заключено соглашение от 30.01.2023 №71876000-1-2023-011 о предоставлении субсидии из бюджета Ханты-Мансийского автономного округа - Югры местному бюджету. Бюджетные ассигнования, запланированные на приобретение оборудования, музыкальных инструментов, включая их доставку и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освоены в полном объеме.  </t>
        </r>
        <r>
          <rPr>
            <sz val="16"/>
            <color rgb="FFFF0000"/>
            <rFont val="Times New Roman"/>
            <family val="1"/>
            <charset val="204"/>
          </rPr>
          <t xml:space="preserve">
</t>
        </r>
        <r>
          <rPr>
            <sz val="16"/>
            <rFont val="Times New Roman"/>
            <family val="1"/>
            <charset val="204"/>
          </rPr>
          <t>АГ: В рамках переданных государственных полномочий осуществлялись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По состоянию на отчетную дату приобретены архивные короба, персональные компьютеры и скоросшиватели.</t>
        </r>
        <r>
          <rPr>
            <sz val="16"/>
            <color rgb="FFFF0000"/>
            <rFont val="Times New Roman"/>
            <family val="1"/>
            <charset val="204"/>
          </rPr>
          <t xml:space="preserve">
ДАиГ: запланированы средства на капитальный ремонт следующих объектов: 
1. "Капитальный ремонт фасада и кровли здания МБУК "Сургутский краеведческий музей". Заключен контракт от 21.03.2023 № МК-1-23 c ООО «СТК-1» «Капитальный ремонт фасада и кровли здания муниципального бюджетного учреждения культуры «Сургутский краеведческий музей» на сумму 26 199,97 тыс. рублей. Срок выполнения работ до 31.08.2023 года. Готовность объекта 100%.. По результатам принятия выполненных работ образовалась экономия средств. За счет данных средств планируется проведение капитального ремонта сетей вентиляции. Размещение закупки путем запроса котировок в электронной форме запланировано на 08.11.2023. Ориентировочный срок выполнения ремонтных работ составляет 23 дня (по 08.12.2023), приемка работ до 15.12.2023, оплата работ до 22.12.2023.  
 2. "Капитальный ремонт объекта культурного наследия регионального значения МБУК "Сургутский краеведческий музей" Дом Г.С. Клепикова" Заключен муниципальный контракт с ООО «Строительное управление» №МК-3-23 от 10.04.2023 года, сумма по контракту – 2 124, 6 тыс.руб. Сроки выполнения работ с 01.06.2023 по 04.08.2023 года. Готовность объекта 100%.. Оплата произведена в полном объеме. 
3. "Капитальный ремонт здания МБУК «Сургутский краеведческий музей», Центр патриотического наследия, Тюменская область, город Сургут, ул. Просвещения, 7/1". Заключен муниципальный контракт с ООО «ОПТИМУМ-У». Сумма по контракту 12 347, 73886 тыс.рублей. Срок выполнения работ: с момента подписания контракта до 28.11.2023 (допсоглашение №1 от 21.09.2023). Строительная готовность объекта - 25%. 
</t>
        </r>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фактической численности детей, охваченных отдыхом в лагерях с дневным пребыванием детей от планируемой численности за счет средств бюджета автономного округа и местного бюджета;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фактической численности детей, охваченных отдыхом в лагерях с дневным пребыванием детей от планируемой численности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 sId="1">
    <oc r="J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заключены договоры на поставку спортивного инвентаря и экипировку, автоматизированного рабочего места, лодки для отделения гребного слалома, помоста для пауэрлифтинга, мячей волейбольных, услуги проведения углубленного медицинского обследования.                                                                                              </t>
        </r>
        <r>
          <rPr>
            <sz val="16"/>
            <color rgb="FFFF0000"/>
            <rFont val="Times New Roman"/>
            <family val="1"/>
            <charset val="204"/>
          </rPr>
          <t xml:space="preserve">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Заключены договоры на поставку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Заключены договоры на приобретение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oc>
    <nc r="J36"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заключены 2 соглашения:                                                                                                                                                                                                                                                                                                                                                                                                                                                               1.1. О предоставлении субсидии местному бюджету из бюджета ХМАО-Югры от 23.01.2023 № 05-СШ/2023. Бюджетные ассигнования запланированные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освоены в полном объеме. Спортивными школами проведены спортивные мероприятия, заключены договоры на поставку спортивного инвентаря и экипировку, автоматизированного рабочего места, лодки для отделения гребного слалома, помоста для пауэрлифтинга, мячей волейбольных, услуги проведения углубленного медицинского обследования.                                                                                              </t>
        </r>
        <r>
          <rPr>
            <sz val="16"/>
            <color rgb="FFFF0000"/>
            <rFont val="Times New Roman"/>
            <family val="1"/>
            <charset val="204"/>
          </rPr>
          <t xml:space="preserve">                                                                                                                                                                                                                                                                                                                 </t>
        </r>
        <r>
          <rPr>
            <sz val="16"/>
            <rFont val="Times New Roman"/>
            <family val="1"/>
            <charset val="204"/>
          </rPr>
          <t xml:space="preserve">1.2. О предоставлении субсидии местному бюджету из бюджета ХМАО-Югры от 23.01.2023 № 05-ШД/2023. Бюджетные ассигнования запланированные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освоены в полном объеме. Заключены договоры на поставку локализатора взрыва, арочного металлодетектора, системы видеонаблюдения, камеры, силового тренажера, спортивного оборудования, установки для сушки коньков, помоста для испытаний, мобильного ограждения, распашных ворот, установку поста охраны.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06.02.2023 № 71876000-1-2019-013/5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запланированные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освоены в полном объеме. Заключены договоры на приобретение ковра борцовского, манекенов тренировочных для борьбы, весов до 200 кг, эспандера плечевого, скамейки и стенки гимнастической, стойки для приседания со штангой, тренажера силового, лыжероллеров, сноубордов, баскетбольных мячей.  </t>
        </r>
        <r>
          <rPr>
            <sz val="16"/>
            <color rgb="FFFF0000"/>
            <rFont val="Times New Roman"/>
            <family val="1"/>
            <charset val="204"/>
          </rPr>
          <t xml:space="preserve">
ДАиГ: В рамках реализации государственной программы предусмотрено строительство спортивных объектов:  
1.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 этап строительства. Дворец боевых искусств",  "Спортивный комплекс с универсальным игровым залом и дворец боевых искусств" в микрорайоне 30 А в муниципальном образовании городской округ Сургут Ханты-Мансийского автономного округа - Югры. II этап строительства. Спортивный комплекс с универсальным игровым залом". Заключено концессионное соглашение о финансировании, проектировании, строительстве и эксплуатации №01-12-42/2 от 01.03.2022 с ООО "РК+" Срок создания объекта - 24 месяца с даты заключения соглашения  - 01.03. 2024г.  Стоимость по заключенному концессионному соглашению 389 826,07 тыс.руб., в т.ч. стоимость создания объекта 378 317,66 тыс.руб. Проектная документация разработана. Получено положительное заключение государственной экспертизы инженерных изысканий. Планируемый срок получения достоверности сметной стоимости 31.12.2023 года. 26.04.2023 заключено дополнительное соглашение к концессионному соглашения в части продления промежуточных сроков создания объекта. Направлено предложение в отраслевой департамент ХМАО-Югры о переносе сроков выплаты капитального гранта на 2024 год (226 990,7 тыс.руб.)..
 2. "Спортивный комплекс с универсальным игровым залом в мкр. Хоззона (по ул. Маяковского) в муниципальном образовании городской округ Сургут Ханты-Мансийского автономного округа - Югры" Заключено концессионное соглашение №01-12-67/2 от 17.03.2022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17.03.2024г. Стоимость по  заключенному концессионному соглашению 351 506,15 тыс.руб., в т.ч. стоимость создания объекта 236 421,5 тыс.руб.  Получено положительное заключение государственной экспертизы проектной документации от 29.05.2023 № 86-1-1-3-028782-2023. Выдано разрешение на строительство от 07.06.2023 №86-10-28-2023. 18.07.2023 заключен договор на проведение проверки достоверности сметной стоимости. Плановый срок получения заключения - ноябрь 2023.  На земельном участке ведутся строительные работы.  Забивка свай 100%. Устройство ростверка 91м3. Монтаж канализационных колодцев - 6 шт. Монтаж канализационной трубы - 100м. Строительная готовность - 9%.
3. "Спортивный комплекс с универсальным игровым залом 90 чел/час" (мкр. А) в рамках концессионного соглашения" Заключено концессионное соглашение №01-12-21/2 от 11.02.2022 с ООО "РК+" о финансировании, проектировании, строительстве и эксплуатации спортивного комплекса. Срок создания объекта - 24 месяца с даты заключения соглашения 11.02.2024г. Стоимость по заключенному концессионному соглашению 250 637,197 тыс.руб., в т.ч. стоимость создания объекта 210 971,49 тыс.руб.   Получено положительное заключение государственной экспертизы от 21.06.2023 №86-1-1-3-034520-2023. Получено разрешение на строительство от 28.06.2023 №86-10-32-2023.  Строительная готовность - 11%. Завершены работы по бетонированию фундамента, по подключению временного электроснабжения на строительной площадке. Ведутся подготовительные работы для сетей наружной канализации, по переносу (выносу) сетей электроснабжения за пределы пятна застройки. Произведена выплата части капитального гранта.
4.Спортивный комплекс с искусственным льдом (мкр.Хоззона) Заключено концессионное соглашение №01-12-553/2 от 30.06.2022 с ООО "Интера-спорт" о финансировании, проектировании, строительстве и эксплуатации спортивного комплекса. Срок создания объекта - 24 месяца с даты заключения соглашения 30.06.2024г. Стоимость по заключенному концессионному соглашению 537 994,3 тыс.руб., в т.ч. стоимость создания объекта 380 589,26 тыс.руб.  Ведется проектирование, нарушения условий концессионного соглашения отсутствуют. Продлены промежуточные сроки создания объекта путем заключения дополнительного соглашения. 22.05.2023 заключен договор на проведение государственной экспертизы.  Ориентировочный срок получения госэкспертизы -ноябрь 2023 года.</t>
        </r>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0:B30" start="0" length="2147483647">
    <dxf>
      <font>
        <color auto="1"/>
      </font>
    </dxf>
  </rfmt>
  <rfmt sheetId="1" sqref="B31:B33" start="0" length="2147483647">
    <dxf>
      <font>
        <color auto="1"/>
      </font>
    </dxf>
  </rfmt>
  <rfmt sheetId="1" sqref="B34" start="0" length="2147483647">
    <dxf>
      <font>
        <color auto="1"/>
      </font>
    </dxf>
  </rfmt>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фактической численности детей, охваченных отдыхом в лагерях с дневным пребыванием детей от планируемой численности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фактической численности детей, охваченных отдыхом в лагерях с дневным пребыванием детей от планируемой численности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иным межбюджетным трансфертам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 в рамках регионального проекта «Патриотическое воспитание граждан Российской Федерации» государственной программы «Развитие образования» из бюджета автономного округа и федерального бюджета;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31" start="0" length="2147483647">
    <dxf>
      <font>
        <color auto="1"/>
      </font>
    </dxf>
  </rfmt>
  <rfmt sheetId="1" sqref="C32" start="0" length="2147483647">
    <dxf>
      <font>
        <color auto="1"/>
      </font>
    </dxf>
  </rfmt>
  <rfmt sheetId="1" sqref="C33" start="0" length="2147483647">
    <dxf>
      <font>
        <color auto="1"/>
      </font>
    </dxf>
  </rfmt>
  <rfmt sheetId="1" sqref="C30" start="0" length="2147483647">
    <dxf>
      <font>
        <color auto="1"/>
      </font>
    </dxf>
  </rfmt>
  <rcc rId="46" sId="1" numFmtId="4">
    <oc r="F31">
      <v>25135.4</v>
    </oc>
    <nc r="F31">
      <v>56849.75</v>
    </nc>
  </rcc>
  <rfmt sheetId="1" sqref="F31:G31" start="0" length="2147483647">
    <dxf>
      <font>
        <color auto="1"/>
      </font>
    </dxf>
  </rfmt>
  <rcc rId="47" sId="1" numFmtId="4">
    <oc r="F32">
      <v>40131.519999999997</v>
    </oc>
    <nc r="F32">
      <v>80694.55</v>
    </nc>
  </rcc>
  <rfmt sheetId="1" sqref="F32:G32" start="0" length="2147483647">
    <dxf>
      <font>
        <color auto="1"/>
      </font>
    </dxf>
  </rfmt>
  <rcc rId="48" sId="1" numFmtId="4">
    <oc r="F33">
      <v>3202.45</v>
    </oc>
    <nc r="F33">
      <v>7310.2</v>
    </nc>
  </rcc>
  <rfmt sheetId="1" sqref="F33:G33" start="0" length="2147483647">
    <dxf>
      <font>
        <color auto="1"/>
      </font>
    </dxf>
  </rfmt>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5" start="0" length="2147483647">
    <dxf>
      <font>
        <color auto="1"/>
      </font>
    </dxf>
  </rfmt>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6:B37" start="0" length="2147483647">
    <dxf>
      <font>
        <color auto="1"/>
      </font>
    </dxf>
  </rfmt>
  <rfmt sheetId="1" sqref="B38:B40" start="0" length="2147483647">
    <dxf>
      <font>
        <color auto="1"/>
      </font>
    </dxf>
  </rfmt>
  <rfmt sheetId="1" sqref="B41" start="0" length="2147483647">
    <dxf>
      <font>
        <color auto="1"/>
      </font>
    </dxf>
  </rfmt>
  <rfmt sheetId="1" sqref="C38" start="0" length="2147483647">
    <dxf>
      <font>
        <color auto="1"/>
      </font>
    </dxf>
  </rfmt>
  <rcc rId="49" sId="1" numFmtId="4">
    <oc r="C39">
      <v>673852.58</v>
    </oc>
    <nc r="C39">
      <v>582703.78</v>
    </nc>
  </rcc>
  <rfmt sheetId="1" sqref="C39" start="0" length="2147483647">
    <dxf>
      <font>
        <color auto="1"/>
      </font>
    </dxf>
  </rfmt>
  <rcc rId="50" sId="1" numFmtId="4">
    <oc r="C40">
      <v>35531.22</v>
    </oc>
    <nc r="C40">
      <v>30733.919999999998</v>
    </nc>
  </rcc>
  <rfmt sheetId="1" sqref="C40" start="0" length="2147483647">
    <dxf>
      <font>
        <color auto="1"/>
      </font>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1" numFmtId="4">
    <oc r="F26">
      <v>24008.6</v>
    </oc>
    <nc r="F26">
      <v>30803.58</v>
    </nc>
  </rcc>
  <rcc rId="5" sId="1">
    <oc r="H26">
      <f>C26</f>
    </oc>
    <nc r="H26">
      <f>F26</f>
    </nc>
  </rcc>
  <rfmt sheetId="1" sqref="A23:C29" start="0" length="2147483647">
    <dxf>
      <font>
        <color auto="1"/>
      </font>
    </dxf>
  </rfmt>
  <rfmt sheetId="1" sqref="E23:I29" start="0" length="2147483647">
    <dxf>
      <font>
        <color auto="1"/>
      </font>
    </dxf>
  </rfmt>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38:G38" start="0" length="2147483647">
    <dxf>
      <font>
        <color auto="1"/>
      </font>
    </dxf>
  </rfmt>
  <rcc rId="51" sId="1" numFmtId="4">
    <oc r="F39">
      <v>50398.69</v>
    </oc>
    <nc r="F39">
      <v>189085.77</v>
    </nc>
  </rcc>
  <rfmt sheetId="1" sqref="F39:G39" start="0" length="2147483647">
    <dxf>
      <font>
        <color auto="1"/>
      </font>
    </dxf>
  </rfmt>
  <rfmt sheetId="1" sqref="F40:G40" start="0" length="2147483647">
    <dxf>
      <font>
        <color auto="1"/>
      </font>
    </dxf>
  </rfmt>
  <rcc rId="52" sId="1" numFmtId="4">
    <oc r="F40">
      <v>2717.72</v>
    </oc>
    <nc r="F40">
      <v>10017.02</v>
    </nc>
  </rcc>
  <rfmt sheetId="1" sqref="F36:G37" start="0" length="2147483647">
    <dxf>
      <font>
        <color auto="1"/>
      </font>
    </dxf>
  </rfmt>
  <rfmt sheetId="1" sqref="C36:C37" start="0" length="2147483647">
    <dxf>
      <font>
        <color auto="1"/>
      </font>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 sId="1" numFmtId="4">
    <oc r="C45">
      <v>23334.9</v>
    </oc>
    <nc r="C45">
      <v>23224.9</v>
    </nc>
  </rcc>
  <rfmt sheetId="1" sqref="C45" start="0" length="2147483647">
    <dxf>
      <font>
        <color auto="1"/>
      </font>
    </dxf>
  </rfmt>
  <rfmt sheetId="1" sqref="C43" start="0" length="2147483647">
    <dxf>
      <font>
        <color auto="1"/>
      </font>
    </dxf>
  </rfmt>
  <rcc rId="54" sId="1" numFmtId="4">
    <oc r="F45">
      <v>18145.63</v>
    </oc>
    <nc r="F45">
      <v>23183.95</v>
    </nc>
  </rcc>
  <rfmt sheetId="1" sqref="F45:G45" start="0" length="2147483647">
    <dxf>
      <font>
        <color auto="1"/>
      </font>
    </dxf>
  </rfmt>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 sId="1" numFmtId="4">
    <oc r="F91">
      <v>22780.9</v>
    </oc>
    <nc r="F91">
      <v>27036</v>
    </nc>
  </rcc>
  <rcc rId="56" sId="1" numFmtId="4">
    <oc r="F92">
      <v>7546.05</v>
    </oc>
    <nc r="F92">
      <v>12717.96</v>
    </nc>
  </rcc>
  <rcc rId="57" sId="1">
    <oc r="H91">
      <f>C91</f>
    </oc>
    <nc r="H91">
      <f>F91</f>
    </nc>
  </rcc>
  <rcc rId="58" sId="1" odxf="1" dxf="1">
    <oc r="H92">
      <f>C92</f>
    </oc>
    <nc r="H92">
      <f>F92</f>
    </nc>
    <odxf/>
    <ndxf/>
  </rcc>
  <rfmt sheetId="1" sqref="A90:C95" start="0" length="2147483647">
    <dxf>
      <font>
        <color auto="1"/>
      </font>
    </dxf>
  </rfmt>
  <rfmt sheetId="1" sqref="E90:I95" start="0" length="2147483647">
    <dxf>
      <font>
        <color auto="1"/>
      </font>
    </dxf>
  </rfmt>
  <rcc rId="59" sId="1">
    <oc r="J90" t="inlineStr">
      <is>
        <t xml:space="preserve">АГ: В рамках переданных государственных полномочий осуществляется деятельность  по государственной регистрации актов гражданского состояния.
       Производится выплата заработной платы работникам органа местного самоуправления, перечисление начислений на выплаты по оплате труда.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t>
      </is>
    </oc>
    <nc r="J90" t="inlineStr">
      <is>
        <t xml:space="preserve">АГ: В рамках переданных государственных полномочий осуществлялась деятельность  по государственной регистрации актов гражданского состояния.
       Производена выплата заработной платы работникам органа местного самоуправления, перечислены начисления на выплаты по оплате труда.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Остаток средств в объеме 278,34 тыс.рублей сложился в основном в связи с экономией по выплате социальных пособий и компенсации персоналу в денежной форме и прочих несоциальных выплат персоналу в натуральной форме.     </t>
      </is>
    </nc>
  </rcc>
  <rfmt sheetId="1" sqref="J90:J94" start="0" length="2147483647">
    <dxf>
      <font>
        <color auto="1"/>
      </font>
    </dxf>
  </rfmt>
  <rcv guid="{6E4A7295-8CE0-4D28-ABEF-D38EBAE7C204}" action="delete"/>
  <rdn rId="0" localSheetId="1" customView="1" name="Z_6E4A7295_8CE0_4D28_ABEF_D38EBAE7C204_.wvu.PrintArea" hidden="1" oldHidden="1">
    <formula>'на 01.11.2023'!$A$1:$J$141</formula>
    <oldFormula>'на 01.11.2023'!$A$1:$J$141</oldFormula>
  </rdn>
  <rdn rId="0" localSheetId="1" customView="1" name="Z_6E4A7295_8CE0_4D28_ABEF_D38EBAE7C204_.wvu.PrintTitles" hidden="1" oldHidden="1">
    <formula>'на 01.11.2023'!$4:$7</formula>
    <oldFormula>'на 01.11.2023'!$4:$7</oldFormula>
  </rdn>
  <rdn rId="0" localSheetId="1" customView="1" name="Z_6E4A7295_8CE0_4D28_ABEF_D38EBAE7C204_.wvu.Cols" hidden="1" oldHidden="1">
    <formula>'на 01.11.2023'!$K:$K</formula>
    <oldFormula>'на 01.11.2023'!$K:$K</oldFormula>
  </rdn>
  <rdn rId="0" localSheetId="1" customView="1" name="Z_6E4A7295_8CE0_4D28_ABEF_D38EBAE7C204_.wvu.FilterData" hidden="1" oldHidden="1">
    <formula>'на 01.11.2023'!$A$6:$J$342</formula>
    <oldFormula>'на 01.11.2023'!$A$6:$J$342</oldFormula>
  </rdn>
  <rcv guid="{6E4A7295-8CE0-4D28-ABEF-D38EBAE7C204}"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04:C107" start="0" length="2147483647">
    <dxf>
      <font>
        <color auto="1"/>
      </font>
    </dxf>
  </rfmt>
  <rfmt sheetId="1" sqref="F104:F107" start="0" length="2147483647">
    <dxf>
      <font>
        <color auto="1"/>
      </font>
    </dxf>
  </rfmt>
  <rfmt sheetId="1" sqref="D104:H107" start="0" length="2147483647">
    <dxf>
      <font>
        <color auto="1"/>
      </font>
    </dxf>
  </rfmt>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 sId="1" numFmtId="4">
    <oc r="F99">
      <v>4.07</v>
    </oc>
    <nc r="F99">
      <v>9.1</v>
    </nc>
  </rcc>
  <rcc rId="65" sId="1" numFmtId="4">
    <oc r="F100">
      <v>10373.1</v>
    </oc>
    <nc r="F100">
      <v>12594.92</v>
    </nc>
  </rcc>
  <rcc rId="66" sId="1" numFmtId="4">
    <oc r="F101">
      <v>21.66</v>
    </oc>
    <nc r="F101">
      <v>167</v>
    </nc>
  </rcc>
  <rfmt sheetId="1" sqref="A96:C103" start="0" length="2147483647">
    <dxf>
      <font>
        <color auto="1"/>
      </font>
    </dxf>
  </rfmt>
  <rfmt sheetId="1" sqref="E96:I103" start="0" length="2147483647">
    <dxf>
      <font>
        <color auto="1"/>
      </font>
    </dxf>
  </rfmt>
  <rcc rId="67" sId="1">
    <oc r="H99">
      <f>C99</f>
    </oc>
    <nc r="H99">
      <f>F99</f>
    </nc>
  </rcc>
  <rcc rId="68" sId="1">
    <oc r="H100">
      <f>C100</f>
    </oc>
    <nc r="H100">
      <f>F100</f>
    </nc>
  </rcc>
  <rcc rId="69" sId="1">
    <oc r="H101">
      <f>C101</f>
    </oc>
    <nc r="H101">
      <f>F101</f>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фактической численности детей, охваченных отдыхом в лагерях с дневным пребыванием детей от планируемой численности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иным межбюджетным трансфертам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 в рамках регионального проекта «Патриотическое воспитание граждан Российской Федерации» государственной программы «Развитие образования» из бюджета автономного округа и федерального бюджета;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фактической численности детей, охваченных отдыхом в лагерях с дневным пребыванием детей от планируемой численности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28:B128" start="0" length="2147483647">
    <dxf>
      <font>
        <color auto="1"/>
      </font>
    </dxf>
  </rfmt>
  <rfmt sheetId="1" sqref="B129" start="0" length="2147483647">
    <dxf>
      <font>
        <color auto="1"/>
      </font>
    </dxf>
  </rfmt>
  <rfmt sheetId="1" sqref="B130" start="0" length="2147483647">
    <dxf>
      <font>
        <color auto="1"/>
      </font>
    </dxf>
  </rfmt>
  <rfmt sheetId="1" sqref="B132" start="0" length="2147483647">
    <dxf>
      <font>
        <color auto="1"/>
      </font>
    </dxf>
  </rfmt>
  <rfmt sheetId="1" sqref="B133" start="0" length="2147483647">
    <dxf>
      <font>
        <color auto="1"/>
      </font>
    </dxf>
  </rfmt>
  <rfmt sheetId="1" sqref="C130" start="0" length="2147483647">
    <dxf>
      <font>
        <color auto="1"/>
      </font>
    </dxf>
  </rfmt>
  <rcc rId="71" sId="1" numFmtId="4">
    <oc r="C131">
      <v>10809.5</v>
    </oc>
    <nc r="C131">
      <v>10314.06</v>
    </nc>
  </rcc>
  <rfmt sheetId="1" sqref="C131" start="0" length="2147483647">
    <dxf>
      <font>
        <color auto="1"/>
      </font>
    </dxf>
  </rfmt>
  <rfmt sheetId="1" sqref="C128" start="0" length="2147483647">
    <dxf>
      <font>
        <color auto="1"/>
      </font>
    </dxf>
  </rfmt>
  <rcc rId="72" sId="1" numFmtId="4">
    <oc r="F130">
      <v>11430.52</v>
    </oc>
    <nc r="F130">
      <v>19402.150000000001</v>
    </nc>
  </rcc>
  <rfmt sheetId="1" sqref="F130:G130" start="0" length="2147483647">
    <dxf>
      <font>
        <color auto="1"/>
      </font>
    </dxf>
  </rfmt>
  <rcc rId="73" sId="1" numFmtId="4">
    <oc r="F131">
      <v>5314.62</v>
    </oc>
    <nc r="F131">
      <v>9401.41</v>
    </nc>
  </rcc>
  <rfmt sheetId="1" sqref="F131:G131" start="0" length="2147483647">
    <dxf>
      <font>
        <color auto="1"/>
      </font>
    </dxf>
  </rfmt>
  <rfmt sheetId="1" sqref="F128:G128" start="0" length="2147483647">
    <dxf>
      <font>
        <color auto="1"/>
      </font>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фактической численности детей, охваченных отдыхом в лагерях с дневным пребыванием детей от планируемой численности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фактической численности детей, охваченных отдыхом в лагерях с дневным пребыванием детей от планируемой численности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31" start="0" length="2147483647">
    <dxf>
      <font>
        <color auto="1"/>
      </font>
    </dxf>
  </rfmt>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 xml:space="preserve">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фактической численности детей, охваченных отдыхом в лагерях с дневным пребыванием детей от планируемой численности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фактической численности детей, охваченных отдыхом в лагерях с дневным пребыванием детей от планируемой численности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3:J29" start="0" length="2147483647">
    <dxf>
      <font>
        <color auto="1"/>
      </font>
    </dxf>
  </rfmt>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фактической численности детей, охваченных отдыхом в лагерях с дневным пребыванием детей от планируемой численности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 охваченных отдыхом в лагерях с дневным пребыванием детей от планируемой численности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 охваченных отдыхом в лагерях с дневным пребыванием детей от планируемой численности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средств по факту заключения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экономией средств по оплате труда и начислениям на выплаты по оплате труда, обусловленной снижением фактических затрат на выплату заработной платы по причине начисления работникам заработной платы за фактически отработанное время;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31" start="0" length="2147483647">
    <dxf>
      <font>
        <color auto="1"/>
      </font>
    </dxf>
  </rfmt>
  <rfmt sheetId="1" sqref="H32" start="0" length="2147483647">
    <dxf>
      <font>
        <color auto="1"/>
      </font>
    </dxf>
  </rfmt>
  <rfmt sheetId="1" sqref="H33" start="0" length="2147483647">
    <dxf>
      <font>
        <color auto="1"/>
      </font>
    </dxf>
  </rfmt>
  <rfmt sheetId="1" sqref="H30" start="0" length="2147483647">
    <dxf>
      <font>
        <color auto="1"/>
      </font>
    </dxf>
  </rfmt>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30" start="0" length="2147483647">
    <dxf>
      <font>
        <color auto="1"/>
      </font>
    </dxf>
  </rfmt>
  <rfmt sheetId="1" sqref="G30" start="0" length="2147483647">
    <dxf>
      <font>
        <color auto="1"/>
      </font>
    </dxf>
  </rfmt>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38" start="0" length="2147483647">
    <dxf>
      <font>
        <color auto="1"/>
      </font>
    </dxf>
  </rfmt>
  <rcc rId="80" sId="1">
    <oc r="H45">
      <f>9822.12+13234.22+166.27</f>
    </oc>
    <nc r="H45">
      <f>9822.12+13234.12+166.27</f>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средств по факту заключения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экономией средств по оплате труда и начислениям на выплаты по оплате труда, обусловленной снижением фактических затрат на выплату заработной платы по причине начисления работникам заработной платы за фактически отработанное время;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на оплату труда и начисления на выплаты по оплате труда;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на оплату труда и начисления на выплаты по оплате труда;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 sId="1">
    <oc r="H45">
      <f>9861.2+13234.22+166.27</f>
    </oc>
    <nc r="H45">
      <f>9822.12+13234.22+166.27</f>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E4A7295-8CE0-4D28-ABEF-D38EBAE7C204}" action="delete"/>
  <rdn rId="0" localSheetId="1" customView="1" name="Z_6E4A7295_8CE0_4D28_ABEF_D38EBAE7C204_.wvu.PrintArea" hidden="1" oldHidden="1">
    <formula>'на 01.11.2023'!$A$1:$J$141</formula>
    <oldFormula>'на 01.11.2023'!$A$1:$J$141</oldFormula>
  </rdn>
  <rdn rId="0" localSheetId="1" customView="1" name="Z_6E4A7295_8CE0_4D28_ABEF_D38EBAE7C204_.wvu.PrintTitles" hidden="1" oldHidden="1">
    <formula>'на 01.11.2023'!$4:$7</formula>
    <oldFormula>'на 01.11.2023'!$4:$7</oldFormula>
  </rdn>
  <rdn rId="0" localSheetId="1" customView="1" name="Z_6E4A7295_8CE0_4D28_ABEF_D38EBAE7C204_.wvu.Cols" hidden="1" oldHidden="1">
    <formula>'на 01.11.2023'!$K:$K</formula>
    <oldFormula>'на 01.11.2023'!$K:$K</oldFormula>
  </rdn>
  <rdn rId="0" localSheetId="1" customView="1" name="Z_6E4A7295_8CE0_4D28_ABEF_D38EBAE7C204_.wvu.FilterData" hidden="1" oldHidden="1">
    <formula>'на 01.11.2023'!$A$6:$J$342</formula>
    <oldFormula>'на 01.11.2023'!$A$6:$J$342</oldFormula>
  </rdn>
  <rcv guid="{6E4A7295-8CE0-4D28-ABEF-D38EBAE7C204}"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 sId="1">
    <oc r="B14" t="inlineStr">
      <is>
        <r>
          <t xml:space="preserve">Государственная программа "Развитие образования"
</t>
        </r>
        <r>
          <rPr>
            <sz val="16"/>
            <color rgb="FFFF0000"/>
            <rFont val="Times New Roman"/>
            <family val="1"/>
            <charset val="204"/>
          </rPr>
          <t>1.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создание новых мест в муниципальных общеобразовательных организациях;
9.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10.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11. Создание новых мест в общеобразовательных организациях в связи с ростом числа обучающихся, вызванным демографическим фактором;
12.Проведение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r>
      </is>
    </oc>
    <nc r="B14" t="inlineStr">
      <is>
        <r>
          <rPr>
            <b/>
            <sz val="16"/>
            <rFont val="Times New Roman"/>
            <family val="1"/>
            <charset val="204"/>
          </rPr>
          <t xml:space="preserve">Государственная программа "Развитие образования"
</t>
        </r>
        <r>
          <rPr>
            <sz val="16"/>
            <rFont val="Times New Roman"/>
            <family val="1"/>
            <charset val="204"/>
          </rPr>
          <t>1.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создание новых мест в муниципальных общеобразовательных организациях;
9.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10.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11. Создание новых мест в общеобразовательных организациях в связи с ростом числа обучающихся, вызванным демографическим фактором;
12.Проведение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r>
      </is>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4:A16" start="0" length="2147483647">
    <dxf>
      <font>
        <color auto="1"/>
      </font>
    </dxf>
  </rfmt>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 sId="1" numFmtId="4">
    <oc r="D26">
      <v>24008.6</v>
    </oc>
    <nc r="D26">
      <v>30803.58</v>
    </nc>
  </rcc>
  <rfmt sheetId="1" sqref="D23:D26" start="0" length="2147483647">
    <dxf>
      <font>
        <color auto="1"/>
      </font>
    </dxf>
  </rfmt>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 sId="1">
    <oc r="H45">
      <f>9822.12+13234.12+166.27</f>
    </oc>
    <nc r="H45">
      <f>9822.12+13234.22+166.27</f>
    </nc>
  </rcc>
  <rcc rId="91" sId="1" numFmtId="4">
    <oc r="D31">
      <v>25135.4</v>
    </oc>
    <nc r="D31">
      <v>56849.75</v>
    </nc>
  </rcc>
  <rfmt sheetId="1" sqref="D31:E31" start="0" length="2147483647">
    <dxf>
      <font>
        <color auto="1"/>
      </font>
    </dxf>
  </rfmt>
  <rcc rId="92" sId="1" numFmtId="4">
    <oc r="D32">
      <v>40131.519999999997</v>
    </oc>
    <nc r="D32">
      <v>80694.55</v>
    </nc>
  </rcc>
  <rfmt sheetId="1" sqref="D32:E32" start="0" length="2147483647">
    <dxf>
      <font>
        <color auto="1"/>
      </font>
    </dxf>
  </rfmt>
  <rfmt sheetId="1" sqref="D33:E33" start="0" length="2147483647">
    <dxf>
      <font>
        <color auto="1"/>
      </font>
    </dxf>
  </rfmt>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 sId="1" numFmtId="4">
    <oc r="D80">
      <v>13967.1</v>
    </oc>
    <nc r="D80">
      <v>19967.099999999999</v>
    </nc>
  </rcc>
  <rcc rId="94" sId="1" numFmtId="4">
    <oc r="D81">
      <v>1551.9</v>
    </oc>
    <nc r="D81">
      <f>F81</f>
    </nc>
  </rcc>
  <rfmt sheetId="1" sqref="D78:D82" start="0" length="2147483647">
    <dxf>
      <font>
        <color auto="1"/>
      </font>
    </dxf>
  </rfmt>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 sId="1" numFmtId="4">
    <oc r="D99">
      <v>4.07</v>
    </oc>
    <nc r="D99">
      <v>9.1</v>
    </nc>
  </rcc>
  <rcc rId="96" sId="1" numFmtId="4">
    <oc r="D100">
      <v>10373.1</v>
    </oc>
    <nc r="D100">
      <v>12594.92</v>
    </nc>
  </rcc>
  <rcc rId="97" sId="1" numFmtId="4">
    <oc r="D101">
      <v>21.66</v>
    </oc>
    <nc r="D101">
      <f>F101</f>
    </nc>
  </rcc>
  <rfmt sheetId="1" sqref="D96:D101" start="0" length="2147483647">
    <dxf>
      <font>
        <color auto="1"/>
      </font>
    </dxf>
  </rfmt>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30:E30" start="0" length="2147483647">
    <dxf>
      <font>
        <color auto="1"/>
      </font>
    </dxf>
  </rfmt>
  <rfmt sheetId="1" sqref="D38:E38" start="0" length="2147483647">
    <dxf>
      <font>
        <color auto="1"/>
      </font>
    </dxf>
  </rfmt>
  <rcc rId="98" sId="1" numFmtId="4">
    <oc r="D39">
      <v>50398.69</v>
    </oc>
    <nc r="D39">
      <v>189085.77</v>
    </nc>
  </rcc>
  <rfmt sheetId="1" sqref="D39:E39" start="0" length="2147483647">
    <dxf>
      <font>
        <color auto="1"/>
      </font>
    </dxf>
  </rfmt>
  <rfmt sheetId="1" sqref="D40:E40" start="0" length="2147483647">
    <dxf>
      <font>
        <color auto="1"/>
      </font>
    </dxf>
  </rfmt>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 sId="1" numFmtId="4">
    <oc r="D91">
      <v>22780.9</v>
    </oc>
    <nc r="D91">
      <v>27036</v>
    </nc>
  </rcc>
  <rcc rId="100" sId="1" numFmtId="4">
    <oc r="D92">
      <v>7546.05</v>
    </oc>
    <nc r="D92">
      <v>12717.96</v>
    </nc>
  </rcc>
  <rfmt sheetId="1" sqref="D90:D93" start="0" length="2147483647">
    <dxf>
      <font>
        <color auto="1"/>
      </font>
    </dxf>
  </rfmt>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 sId="1" numFmtId="4">
    <oc r="D45">
      <v>18145.63</v>
    </oc>
    <nc r="D45">
      <v>23222.26</v>
    </nc>
  </rcc>
  <rfmt sheetId="1" sqref="D45:E45" start="0" length="2147483647">
    <dxf>
      <font>
        <color auto="1"/>
      </font>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1">
    <oc r="J49" t="inlineStr">
      <is>
        <t xml:space="preserve">ДИЗО: В рамках реализации программы в 2023 году предусмотрено предоставление  субсидии на повышение эффективности использования и развитие ресурсного потенциала рыбохозяйственного комплекса, в целях возмещения недополученных доходов и (или) финансового обеспечения (возмещения) затрат. 
По состоянию на 01.11.2023 исполнение составило:                                                                                                                                                                                              - 10 383,87 тыс.руб. по мероприятию  3.1. "Реализация мероприятий  по развитию рыбохозяйственного комплекса, рыболовства  и производства рыбной продукции" на основании заявления КФХ Решетникова А.В. Предоставлена субсидия за объем реализованной продукции за период с декабря 2022 года по август 2023 года.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38 460,83 тыс.руб., из них в рамках государственной программы 3 406,4 тыс.руб. На отчетную дату за счет средств окружного бюджета оплачены работы по отлову и содержанию животных без владельцев на сумму 3 406,4 тыс.руб., отловлено 39 животных без владельцев.
АГ: В рамках переданных полномочий осуществляется деятельность по организации мероприятий при осуществлении деятельности по обращению с животными без владельцев. Произведена выплата заработной платы работникам органа местного самоуправления, перечисление начислений на выплаты по оплате труда. </t>
      </is>
    </oc>
    <nc r="J49" t="inlineStr">
      <is>
        <r>
          <t xml:space="preserve">ДИЗО: В рамках реализации программы в 2023 году предусмотрено предоставление  субсидии на повышение эффективности использования и развитие ресурсного потенциала рыбохозяйственного комплекса, в целях возмещения недополученных доходов и (или) финансового обеспечения (возмещения) затрат. 
По состоянию на 01.11.2023 исполнение составило:                                                                                                                                                                                              - 10 383,87 тыс.руб. по мероприятию  3.1. "Реализация мероприятий  по развитию рыбохозяйственного комплекса, рыболовства  и производства рыбной продукции" на основании заявления КФХ Решетникова А.В. Предоставлена субсидия за объем реализованной продукции за период с декабря 2022 года по август 2023 года.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38 460,83 тыс.руб., из них в рамках государственной программы 3 406,4 тыс.руб. На отчетную дату за счет средств окружного бюджета оплачены работы по отлову и содержанию животных без владельцев на сумму 3 406,4 тыс.руб., отловлено 39 животных без владельцев.
</t>
        </r>
        <r>
          <rPr>
            <sz val="16"/>
            <rFont val="Times New Roman"/>
            <family val="1"/>
            <charset val="204"/>
          </rPr>
          <t xml:space="preserve">АГ: В рамках переданных полномочий осуществлялась деятельность по организации мероприятий при осуществлении деятельности по обращению с животными без владельцев. Произведена выплата заработной платы работникам органа местного самоуправления, перечислены начисления на выплаты по оплате труда. </t>
        </r>
      </is>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96:J103" start="0" length="2147483647">
    <dxf>
      <font>
        <color auto="1"/>
      </font>
    </dxf>
  </rfmt>
  <rfmt sheetId="1" sqref="D122:E127" start="0" length="2147483647">
    <dxf>
      <font>
        <color auto="1"/>
      </font>
    </dxf>
  </rfmt>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2" sId="1">
    <oc r="B14" t="inlineStr">
      <is>
        <r>
          <rPr>
            <b/>
            <sz val="16"/>
            <rFont val="Times New Roman"/>
            <family val="1"/>
            <charset val="204"/>
          </rPr>
          <t xml:space="preserve">Государственная программа "Развитие образования"
</t>
        </r>
        <r>
          <rPr>
            <sz val="16"/>
            <rFont val="Times New Roman"/>
            <family val="1"/>
            <charset val="204"/>
          </rPr>
          <t>1.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создание новых мест в муниципальных общеобразовательных организациях;
9.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10.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11. Создание новых мест в общеобразовательных организациях в связи с ростом числа обучающихся, вызванным демографическим фактором;
12.Проведение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r>
      </is>
    </oc>
    <nc r="B14" t="inlineStr">
      <is>
        <r>
          <rPr>
            <b/>
            <sz val="16"/>
            <rFont val="Times New Roman"/>
            <family val="1"/>
            <charset val="204"/>
          </rPr>
          <t xml:space="preserve">Государственная программа "Развитие образования"
</t>
        </r>
        <r>
          <rPr>
            <sz val="16"/>
            <rFont val="Times New Roman"/>
            <family val="1"/>
            <charset val="204"/>
          </rPr>
          <t>1.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создание новых мест в муниципальных общеобразовательных организациях;</t>
        </r>
        <r>
          <rPr>
            <sz val="16"/>
            <color rgb="FFFF0000"/>
            <rFont val="Times New Roman"/>
            <family val="1"/>
            <charset val="204"/>
          </rPr>
          <t xml:space="preserve">
</t>
        </r>
        <r>
          <rPr>
            <sz val="16"/>
            <rFont val="Times New Roman"/>
            <family val="1"/>
            <charset val="204"/>
          </rPr>
          <t>9.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10.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r>
        <r>
          <rPr>
            <sz val="16"/>
            <color rgb="FFFF0000"/>
            <rFont val="Times New Roman"/>
            <family val="1"/>
            <charset val="204"/>
          </rPr>
          <t xml:space="preserve">
</t>
        </r>
        <r>
          <rPr>
            <sz val="16"/>
            <rFont val="Times New Roman"/>
            <family val="1"/>
            <charset val="204"/>
          </rPr>
          <t>11. Создание новых мест в общеобразовательных организациях в связи с ростом числа обучающихся, вызванным демографическим фактором;</t>
        </r>
        <r>
          <rPr>
            <sz val="16"/>
            <color rgb="FFFF0000"/>
            <rFont val="Times New Roman"/>
            <family val="1"/>
            <charset val="204"/>
          </rPr>
          <t xml:space="preserve">
</t>
        </r>
        <r>
          <rPr>
            <sz val="16"/>
            <rFont val="Times New Roman"/>
            <family val="1"/>
            <charset val="204"/>
          </rPr>
          <t>12.Проведение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r>
      </is>
    </nc>
  </rcc>
  <rfmt sheetId="1" sqref="B18:B22" start="0" length="2147483647">
    <dxf>
      <font>
        <color auto="1"/>
      </font>
    </dxf>
  </rfmt>
  <rcc rId="103" sId="1" numFmtId="4">
    <oc r="C18">
      <v>553690.5</v>
    </oc>
    <nc r="C18">
      <v>543996.1</v>
    </nc>
  </rcc>
  <rcc rId="104" sId="1" numFmtId="4">
    <oc r="C19">
      <v>16978981.5</v>
    </oc>
    <nc r="C19">
      <v>16824143.899999999</v>
    </nc>
  </rcc>
  <rcc rId="105" sId="1" numFmtId="4">
    <oc r="C20">
      <v>106093.28</v>
    </oc>
    <nc r="C20">
      <v>100459.12</v>
    </nc>
  </rcc>
  <rfmt sheetId="1" sqref="C18:C20" start="0" length="2147483647">
    <dxf>
      <font>
        <color auto="1"/>
      </font>
    </dxf>
  </rfmt>
  <rcv guid="{3EEA7E1A-5F2B-4408-A34C-1F0223B5B245}" action="delete"/>
  <rdn rId="0" localSheetId="1" customView="1" name="Z_3EEA7E1A_5F2B_4408_A34C_1F0223B5B245_.wvu.FilterData" hidden="1" oldHidden="1">
    <formula>'на 01.11.2023'!$A$6:$J$342</formula>
    <oldFormula>'на 01.11.2023'!$A$6:$J$342</oldFormula>
  </rdn>
  <rcv guid="{3EEA7E1A-5F2B-4408-A34C-1F0223B5B245}"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4:C17" start="0" length="2147483647">
    <dxf>
      <font>
        <color auto="1"/>
      </font>
    </dxf>
  </rfmt>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 sId="1" numFmtId="4">
    <oc r="D130">
      <v>11430.52</v>
    </oc>
    <nc r="D130">
      <v>19402.150000000001</v>
    </nc>
  </rcc>
  <rfmt sheetId="1" sqref="D130:E130" start="0" length="2147483647">
    <dxf>
      <font>
        <color auto="1"/>
      </font>
    </dxf>
  </rfmt>
  <rfmt sheetId="1" sqref="D131:E131" start="0" length="2147483647">
    <dxf>
      <font>
        <color auto="1"/>
      </font>
    </dxf>
  </rfmt>
  <rfmt sheetId="1" sqref="D128:E128" start="0" length="2147483647">
    <dxf>
      <font>
        <color auto="1"/>
      </font>
    </dxf>
  </rfmt>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36:E37" start="0" length="2147483647">
    <dxf>
      <font>
        <color auto="1"/>
      </font>
    </dxf>
  </rfmt>
  <rfmt sheetId="1" sqref="D43:E43" start="0" length="2147483647">
    <dxf>
      <font>
        <color auto="1"/>
      </font>
    </dxf>
  </rfmt>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АГ(ДК): Численность детей, посетивших лагерь дневного пребывания за период весенних и летних каникул- 770 чел, при плане 770 чел. Остаток средств в сумме 5,3 тыс. руб. сложился</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АГ(ДК): Численность детей, посетивших лагерь дневного пребывания за период весенних и летних каникул- 770 чел, при плане 770 чел. Остаток средств в сумме 5,3 тыс. руб. сложился</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АГ(ДК): Численность детей, посетивших лагерь дневного пребывания за период весенних и летних каникул- 770 чел, при плане 770 чел. Остаток средств в сумме 5,32 тыс. руб. сложился</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 sId="1" numFmtId="4">
    <oc r="F18">
      <v>427553.68</v>
    </oc>
    <nc r="F18">
      <v>536518.52</v>
    </nc>
  </rcc>
  <rfmt sheetId="1" sqref="F18" start="0" length="2147483647">
    <dxf>
      <font>
        <color auto="1"/>
      </font>
    </dxf>
  </rfmt>
  <rcc rId="111" sId="1" numFmtId="4">
    <oc r="F19">
      <v>11898076.41</v>
    </oc>
    <nc r="F19">
      <v>16533514</v>
    </nc>
  </rcc>
  <rcc rId="112" sId="1" numFmtId="4">
    <oc r="F20">
      <v>82858.03</v>
    </oc>
    <nc r="F20">
      <v>96716.02</v>
    </nc>
  </rcc>
  <rfmt sheetId="1" sqref="F18:F20" start="0" length="2147483647">
    <dxf>
      <font>
        <color auto="1"/>
      </font>
    </dxf>
  </rfmt>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АГ(ДК): Численность детей, посетивших лагерь дневного пребывания за период весенних и летних каникул- 770 чел, при плане 770 чел. Остаток средств в сумме 5,32 тыс. руб. сложился</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t>
        </r>
        <r>
          <rPr>
            <sz val="16"/>
            <color rgb="FFFF0000"/>
            <rFont val="Times New Roman"/>
            <family val="1"/>
            <charset val="204"/>
          </rPr>
          <t xml:space="preserve">
</t>
        </r>
        <r>
          <rPr>
            <sz val="16"/>
            <rFont val="Times New Roman"/>
            <family val="1"/>
            <charset val="204"/>
          </rPr>
          <t xml:space="preserve">В период весенних, летних, осенних каникул организованы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для 14 298 детей. </t>
        </r>
        <r>
          <rPr>
            <sz val="16"/>
            <color rgb="FFFF0000"/>
            <rFont val="Times New Roman"/>
            <family val="1"/>
            <charset val="204"/>
          </rPr>
          <t xml:space="preserve">
</t>
        </r>
        <r>
          <rPr>
            <sz val="16"/>
            <rFont val="Times New Roman"/>
            <family val="1"/>
            <charset val="204"/>
          </rPr>
          <t xml:space="preserve">Приобретено путевок для детей в возрасте от 6 до 17 лет (включительно), имеющих место жительства на территории города Сургута в организации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в 2023 году - 1 891 штука. </t>
        </r>
        <r>
          <rPr>
            <sz val="16"/>
            <color rgb="FFFF0000"/>
            <rFont val="Times New Roman"/>
            <family val="1"/>
            <charset val="204"/>
          </rPr>
          <t xml:space="preserve">    
</t>
        </r>
        <r>
          <rPr>
            <sz val="16"/>
            <rFont val="Times New Roman"/>
            <family val="1"/>
            <charset val="204"/>
          </rPr>
          <t xml:space="preserve">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финансировались мероприятия по обеспечению деятельности советников директора по воспитанию и взаимодействию с детскими общественными объединениями (18,5 шт. ед.).                          </t>
        </r>
        <r>
          <rPr>
            <sz val="16"/>
            <color rgb="FFFF0000"/>
            <rFont val="Times New Roman"/>
            <family val="1"/>
            <charset val="204"/>
          </rPr>
          <t xml:space="preserve">                                                                                                                                      
</t>
        </r>
        <r>
          <rPr>
            <sz val="16"/>
            <rFont val="Times New Roman"/>
            <family val="1"/>
            <charset val="204"/>
          </rPr>
          <t>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уполномоченный на исполнение денежных обязательств концедента в части инвестиционного, операционного платежей, возмещения затрат на уплату процентов, осуществил платежи в соответствии с графиком, утвержденным концессионным соглашением. 
Остаток средств в сумме 301 844,87 тыс. руб. сложился по следующим причинам:
- 255 948,22 тыс. руб. по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связи с экономией сложившейся по факту заключенных контрактов, договоров на поставку учебного оборудования, учебных пособий, расходных материалов, игр, игрушек, нарушением сроков поставки учебного оборудования поставщиками, по фактическим расходам по оплате труда и начислениям на выплаты по оплате труда;
- 17 299,54 тыс.руб. по расходам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бюджета автономного округа, местного бюджета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- 128, 20 тыс. руб. по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связи с уменьшением количества дней посещения детьми общеобразовательных учреждений по причине болезни детей, актированных дней, переводом учащихся на обучение с применением дистанционных образовательных технологий в период действия в Ханты-Мансийском автономном округе – Югре режима повышенной готовности, уменьшением среднегодовой численности обучающихся начальных классов в частных общеобразовательных учреждениях;
- 11 967,02, тыс.руб. по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уменьшением фактического количества дней посещения детьми общеобразовательных учреждений по причине перевода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- 79, 89 тыс.руб. по субвенции на выплату компенсации части родительской платы за присмотр и уход за детьми в дошкольных образовательных учреждениях  в связи со снижением фактических затрат на оплату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- 4 928,47 тыс. руб. по субвенции на организацию и обеспечение отдыха и оздоровления детей, в том числе в этнической среде в связи с уменьшением численности детей, которым были предоставлены путевки, от планируемой численности;
- 503, 97 тыс.руб. по расходам на организацию питания детей школьного возраста в оздоровительных лагерях с дневным пребыванием детей, в том числе в палаточных лагерях в связи с  уменьшением количества дней пребывания детей в лагерях за счет средств бюджета автономного округа и местного бюджета;
- 787, 27 тыс.руб.  по иным межбюджетным трансфертам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 в связи с экономией, сложившейся по фактически начисленным и выплаченным вознаграждениям;
- 112, 70 тыс. руб. по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автономного округа, федерального бюджета, местного бюджета в связи с экономией, сложившейся по фактическим расходам на выплату заработной платы;
- 10 089, 59 тыс. руб. по расходам на создание новых мест в муниципальных общеобразовательных организациях за счет средств бюджета автономного округа и местного бюджета в связи с экономией по фактическим расходам на оплату инвестиционного платежа и возмещение процентов в рамках реализации концессионного соглашения, в соответствии с условиями концессионого соглашения оплата производится на основании заявления концессионера.</t>
        </r>
        <r>
          <rPr>
            <sz val="16"/>
            <color rgb="FFFF0000"/>
            <rFont val="Times New Roman"/>
            <family val="1"/>
            <charset val="204"/>
          </rPr>
          <t xml:space="preserve">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Остаток средств в сумме 5,32 тыс. руб. сложился в связи с заболеванием учащихся в период проведения лагеря.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14:F17" start="0" length="2147483647">
    <dxf>
      <font>
        <color auto="1"/>
      </font>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-29 399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на 2023 год - 14 298 чел. В период весенних каникул организованы лагеря с дневным пребыванием детей для 3 770 детей.   В период летних каникул организованы лагеря с дневным пребыванием детей для 7 678 детей. В период осенних каникул организованы лагеря с дневным пребыванием детей для 2 850 детей.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 на исполнение денежных обязательств концедента в части инвестиционного, операционного платежей, возмещения затрат на уплату процентов, платежи осуществляются в соответствии с графиком, утвержденным концессионным соглашением.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на 2023 год - 14 298 чел. В период весенних каникул организованы лагеря с дневным пребыванием детей для 3 770 детей.   В период летних каникул организованы лагеря с дневным пребыванием детей для 7 678 детей. В период осенних каникул организованы лагеря с дневным пребыванием детей для 2 850 детей.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 на исполнение денежных обязательств концедента в части инвестиционного, операционного платежей, возмещения затрат на уплату процентов, платежи осуществляются в соответствии с графиком, утвержденным концессионным соглашением.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4:G17" start="0" length="2147483647">
    <dxf>
      <font>
        <color auto="1"/>
      </font>
    </dxf>
  </rfmt>
  <rfmt sheetId="1" sqref="G18:G20" start="0" length="2147483647">
    <dxf>
      <font>
        <color auto="1"/>
      </font>
    </dxf>
  </rfmt>
  <rfmt sheetId="1" sqref="E18:E20" start="0" length="2147483647">
    <dxf>
      <font>
        <color auto="1"/>
      </font>
    </dxf>
  </rfmt>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0" start="0" length="2147483647">
    <dxf>
      <font>
        <color auto="1"/>
      </font>
    </dxf>
  </rfmt>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 sId="1">
    <oc r="J49" t="inlineStr">
      <is>
        <r>
          <t xml:space="preserve">ДИЗО: В рамках реализации программы в 2023 году предусмотрено предоставление  субсидии на повышение эффективности использования и развитие ресурсного потенциала рыбохозяйственного комплекса, в целях возмещения недополученных доходов и (или) финансового обеспечения (возмещения) затрат. 
По состоянию на 01.11.2023 исполнение составило:                                                                                                                                                                                              - 10 383,87 тыс.руб. по мероприятию  3.1. "Реализация мероприятий  по развитию рыбохозяйственного комплекса, рыболовства  и производства рыбной продукции" на основании заявления КФХ Решетникова А.В. Предоставлена субсидия за объем реализованной продукции за период с декабря 2022 года по август 2023 года.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38 460,83 тыс.руб., из них в рамках государственной программы 3 406,4 тыс.руб. На отчетную дату за счет средств окружного бюджета оплачены работы по отлову и содержанию животных без владельцев на сумму 3 406,4 тыс.руб., отловлено 39 животных без владельцев.
</t>
        </r>
        <r>
          <rPr>
            <sz val="16"/>
            <rFont val="Times New Roman"/>
            <family val="1"/>
            <charset val="204"/>
          </rPr>
          <t xml:space="preserve">АГ: В рамках переданных полномочий осуществлялась деятельность по организации мероприятий при осуществлении деятельности по обращению с животными без владельцев. Произведена выплата заработной платы работникам органа местного самоуправления, перечислены начисления на выплаты по оплате труда. </t>
        </r>
      </is>
    </oc>
    <nc r="J49" t="inlineStr">
      <is>
        <r>
          <rPr>
            <sz val="16"/>
            <rFont val="Times New Roman"/>
            <family val="1"/>
            <charset val="204"/>
          </rPr>
          <t>ДИЗО: В рамках реализации программы в 2023 году предусмотрено  предоставление субвенции по государственной программе Ханты-Мансийского автономного округа – Югры «Развитие агропромышленного комплекса». на поддержку и развитие малых форм хозяйствования, на развитие рыбохозяйственного комплекса.
По состоянию на 31.12.2023 исполнение составило в сумме 15 615,3 тыс.руб., в том числе:                                                                              - по мероприятию "Реализация мероприятий  по развитию рыбохозяйственного комплекса, рыболовства  и производства рыбной продукции"  предоставлена субсидия КФХ Решетникова А.В.  за объем реализованной рыбной продукции за период с декабря 2022 года по ноябрь 2023 года в сумме 14 030,3 тыс. руб. .                                                                                                                                                                                                                                                                                                                                                                                                - по мероприятию "Поддержка и развитие малых форм хозяйствования"  предоставлена субсидия КФХ Решетникова А.В. в целях возмещения затрат за приобретенное транспортное средство в сумме 1 585 тыс. руб.</t>
        </r>
        <r>
          <rPr>
            <sz val="16"/>
            <color rgb="FFFF0000"/>
            <rFont val="Times New Roman"/>
            <family val="1"/>
            <charset val="204"/>
          </rPr>
          <t xml:space="preserve">
</t>
        </r>
        <r>
          <rPr>
            <sz val="16"/>
            <rFont val="Times New Roman"/>
            <family val="1"/>
            <charset val="204"/>
          </rPr>
          <t xml:space="preserve">Остаток средств в размере 15 тыс.руб. сложился по факту предоставленных субсидий.                  </t>
        </r>
        <r>
          <rPr>
            <sz val="16"/>
            <color rgb="FFFF0000"/>
            <rFont val="Times New Roman"/>
            <family val="1"/>
            <charset val="204"/>
          </rPr>
          <t xml:space="preserve">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38 460,83 тыс.руб., из них в рамках государственной программы 3 406,4 тыс.руб. На отчетную дату за счет средств окружного бюджета оплачены работы по отлову и содержанию животных без владельцев на сумму 3 406,4 тыс.руб., отловлено 39 животных без владельцев.
</t>
        </r>
        <r>
          <rPr>
            <sz val="16"/>
            <rFont val="Times New Roman"/>
            <family val="1"/>
            <charset val="204"/>
          </rPr>
          <t xml:space="preserve">АГ: В рамках переданных полномочий осуществлялась деятельность по организации мероприятий при осуществлении деятельности по обращению с животными без владельцев. Произведена выплата заработной платы работникам органа местного самоуправления, перечислены начисления на выплаты по оплате труда. </t>
        </r>
      </is>
    </nc>
  </rcc>
  <rcc rId="115" sId="1">
    <oc r="J55" t="inlineStr">
      <is>
        <r>
          <t xml:space="preserve">ДИиЗО: 
В рамках реализации программы запланировано:
1.  Предоставление 182 выплаты за изымаемое для муниципальных нужд недвижимое имущество и принятие в муниципальную собственность недвижимого имущества.  По состоянию на 01.11.2023 в рамках мероприятия  издано 176  соглашений об изъятии недвижимости для муниципальных нужд на сумму 845 703,00 тыс. руб.
2. Приобретение 252 жилых помещений. По состоянию на 01.11.2023 заключено 196 муниципальных контрактов на общую сумму 887 186, 08 тыс. рублей. Оплата  произведена в полном объеме.
3.  Освобождение земельных участков. Заключены 33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на сумму 37 780,4 тыс. руб., по состоянию на 01.11.2023 снесен 21 дом на сумму 21 802,72 тыс. руб. На стадии заключения 4 муниципальных контракта на снос домов, подлежащих выводу из эксплуатации с последующим демонтажем строительных конструкций, в связи с переселением из них граждан на сумму 2 766,0 тыс.руб., оплата планируется в 4 квартале 2023г. На стадии подготовки находятся документы для размещения закупки на снос 3 домов, подлежащих выводу из эксплуатации с последующим демонтажем строительных конструкций, в связи с переселением из них граждан на сумму 6 007,0 тыс.руб. Средства субсидии в размере 42 246,6 тыс.рублей планируется к перераспределению на мероприятие по приобретению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4. Приспособление жилых помещений и общего имущества в многоквартирных домах с учетом потребностей инвалидов. 
1)  заключены 5 муниципальных контракта по приспособлению общего имущества в многоквартирном доме, в котором проживает инвалид, с учетом потребностей инвалида на общую сумму  8 809,48 тыс.руб. , оплата планируется в 4 квартале 2023г.; по состоянию на 01.11.2023 работы выполены на сумму 2 495,00 тыс.руб.
2) на стадии заключения  2 муниципальных контракта  по приспособлению общего имущества в многоквартирном доме, в котором проживает инвалид, с учетом потребностей инвалида на сумму 1 549,49 тыс. руб., оплата планируется в 4 квартале 2023г. 
5. Предоставление выплат 26 льготополучателям в рамках осуществления полномочий по обеспечению жильем отдельных категорий граждан, установленных Федеральным законом от 12 января 1995 года N 5-ФЗ "О ветеранах". По состоянию на 01.11.2023:                                                                                                        
- 12 льготополучателям перечислена субсидия; 
- по 2 льготополучателям субсидия в стадии перечисления;                                                                                                                                               - по 1 льготополучателю проект постановления о перечислении на стадии согласования;                                      
- 4 льготополучателям отказано в предоставлении субсидии по причине отсутствия нуждаемости в улучшении жилищных условий;       
- 7 льготополучателей отказались от получения субсидии в текущем году. 
6. Предоставление выплат 5 льготополучателям в рамках осуществления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 По состоянию на 01.11.2023:
- 2 льготополучателям  перечислена субсидия;   
- 2 льготополучателей отказались от получения субсидии в текущем году;     
- 1 льготополучателю отказано в предоставлении субсидии.  
7. Предоставление социальной выплаты 4 молодым семьям в рамках реализации мероприятий по обеспечению жильем молодых семей. По состоянию на 01.11.2023 социальные выплаты предоставлены в полном объеме. 
8. Предоставление социальной выплаты 4 семьям, проживающих в жилых помещениях, не отвечающих требованиям в связи с превышением предельно допустимой концентрации фенола и формальдегида. По состоянию на 01.11.2023 социальная выплата предоставлена  4 семьям, мероприятие исполнено в полном объеме.
ДАиГ:
Запланированы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Заключен контракт №1АН/2022 от 07.02.2022г. на услуги по авторскому надзору на сумму 299,8 тыс.руб. Заключен контракт №31АН/2022 от 01.09.2022г. на услуги по авторскому надзору на сумму 285,23 тыс.руб. Готовность объекта 82%. Подрядчиком нарушены сроки выполнения работ.
</t>
        </r>
        <r>
          <rPr>
            <sz val="16"/>
            <rFont val="Times New Roman"/>
            <family val="1"/>
            <charset val="204"/>
          </rPr>
          <t xml:space="preserve">
АГ:
В 2023 году  из средств окружного бюджета приобретены бумага и бумажные изделия.</t>
        </r>
        <r>
          <rPr>
            <sz val="16"/>
            <color rgb="FFFF0000"/>
            <rFont val="Times New Roman"/>
            <family val="1"/>
            <charset val="204"/>
          </rPr>
          <t xml:space="preserve">
</t>
        </r>
      </is>
    </oc>
    <nc r="J55" t="inlineStr">
      <is>
        <r>
          <rPr>
            <sz val="16"/>
            <rFont val="Times New Roman"/>
            <family val="1"/>
            <charset val="204"/>
          </rPr>
          <t>ДИиЗО: 
В рамках реализации программы предусмотрено:
1. по мероприятию "Обеспечение устойчивого сокращения непригодного для проживания жилищного фонда" предоставление выплат 12 семьям за изымаемое для муниципальных нужд недвижимое имущество и принятии в муниципальную собственность недвижимого имущества. По состоянию на 31.12.2023  произведена выплата собственникам за изымаемые жилые помещения (по 12 изданным постановлениям Администрации города) на сумму 57 614,80 тыс. рублей. Остаток средств в размере 0,19 тыс.руб. сложился по факту предоставленных выплат.
2. по мероприятию "Предоставление субсидий для реализации полномочий в области строительства и жилищных отношений":  
- выплата выкупной цены за изымаемые жилые помещения собственникам жилых помещений по состоянию на 31.12.2023 составила на сумму 837 153,72 тыс. руб. по 173 изданным постановлениям Администрации города;
-  по переселению граждан из аварийного жилищного фонда, признанного таковым после 1 января 2017 года, на 31.12.2023 заключено 318 муниципальных контрактов на общую сумму 1 453 876,66 тыс. руб., из них 154 635,12 тыс. руб. приобретены на средства 2024 года. Оплата произведена по 289 контракту в размере 1 299 241,54 тыс. руб., по 29 контрактам оплата будет произведена в 2024 году. Остаток средств в размере 384,56 тыс. руб сложился по факту заключенных контрактов.
- по освобождению земельных участков заключены 39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По состоянию на 31.12.2023 снесено 39 домов на сумму 41 935,40 тыс. руб.
Остаток средств в размере 507,97 тыс. руб. сложился в связи с экономией от проведения закупочных процедур на сумму 166,86 тыс. руб.;  не востребованность бюджетных ассигнований в связи с уточнением перечня домов, подлежащих выводу из эксплуатации с последующим демонтажем строительных конструкций, в связи с переселением из них граждан из-за отсутствия схемы из графической части проекта планировки территории с земельными участками, планируемыми для жилищного строительства и на которых выполнен снос зданий, на сумму 341,11 тыс. руб.
 -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заключены 7 муниципальных контрактов по приспособлению общего имущества в многоквартирном доме, в котором проживает инвалид, с учетом потребностей инвалида по 10 адресам на общую сумму 10 358,96 тыс. руб.. По состоянию на 31.12.2023 работы выполнены по 6 муниципальным контрактам по 9 адресам на сумму 8 586,53 тыс. руб., 
Остаток средств в размере 1 806,73 тыс. руб. сложился в связи с расторжением муниципального контракта № 303 от 07.11.2023 на сумму 1 417,47 тыс. руб. без исполнения в одностороннем порядке по причине невыполнения работ подрядчиком в установленные сроки;  уменьшением фактического объёма работ по 4 муниципальным контрактов на сумму 221,82 тыс. руб.;  экономией от проведения закупочных процедур на выполнение работ по приспособлению общего имущества в многоквартирном доме, в котором расположено жилое помещение инвалида на сумму 167,44 тыс. руб.</t>
        </r>
        <r>
          <rPr>
            <sz val="16"/>
            <color rgb="FFFF0000"/>
            <rFont val="Times New Roman"/>
            <family val="1"/>
            <charset val="204"/>
          </rPr>
          <t xml:space="preserve">
ДАиГ:
Запланированы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Заключен контракт №1АН/2022 от 07.02.2022г. на услуги по авторскому надзору на сумму 299,8 тыс.руб. Заключен контракт №31АН/2022 от 01.09.2022г. на услуги по авторскому надзору на сумму 285,23 тыс.руб. Готовность объекта 82%. Подрядчиком нарушены сроки выполнения работ.
</t>
        </r>
        <r>
          <rPr>
            <sz val="16"/>
            <rFont val="Times New Roman"/>
            <family val="1"/>
            <charset val="204"/>
          </rPr>
          <t xml:space="preserve">
АГ:
В 2023 году  из средств окружного бюджета приобретены бумага и бумажные изделия.</t>
        </r>
        <r>
          <rPr>
            <sz val="16"/>
            <color rgb="FFFF0000"/>
            <rFont val="Times New Roman"/>
            <family val="1"/>
            <charset val="204"/>
          </rPr>
          <t xml:space="preserve">
</t>
        </r>
      </is>
    </nc>
  </rcc>
  <rcv guid="{B128763D-80F0-47B0-A951-7CE59556729E}" action="delete"/>
  <rdn rId="0" localSheetId="1" customView="1" name="Z_B128763D_80F0_47B0_A951_7CE59556729E_.wvu.PrintArea" hidden="1" oldHidden="1">
    <formula>'на 01.11.2023'!$A$1:$J$141</formula>
    <oldFormula>'на 01.11.2023'!$A$1:$J$141</oldFormula>
  </rdn>
  <rdn rId="0" localSheetId="1" customView="1" name="Z_B128763D_80F0_47B0_A951_7CE59556729E_.wvu.PrintTitles" hidden="1" oldHidden="1">
    <formula>'на 01.11.2023'!$4:$7</formula>
    <oldFormula>'на 01.11.2023'!$4:$7</oldFormula>
  </rdn>
  <rdn rId="0" localSheetId="1" customView="1" name="Z_B128763D_80F0_47B0_A951_7CE59556729E_.wvu.Cols" hidden="1" oldHidden="1">
    <formula>'на 01.11.2023'!$K:$K</formula>
    <oldFormula>'на 01.11.2023'!$K:$K</oldFormula>
  </rdn>
  <rdn rId="0" localSheetId="1" customView="1" name="Z_B128763D_80F0_47B0_A951_7CE59556729E_.wvu.FilterData" hidden="1" oldHidden="1">
    <formula>'на 01.11.2023'!$A$6:$J$342</formula>
    <oldFormula>'на 01.11.2023'!$A$6:$J$342</oldFormula>
  </rdn>
  <rcv guid="{B128763D-80F0-47B0-A951-7CE59556729E}"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01.11.2023'!$A$1:$J$141</formula>
    <oldFormula>'на 01.11.2023'!$A$1:$J$141</oldFormula>
  </rdn>
  <rdn rId="0" localSheetId="1" customView="1" name="Z_67ADFAE6_A9AF_44D7_8539_93CD0F6B7849_.wvu.PrintTitles" hidden="1" oldHidden="1">
    <formula>'на 01.11.2023'!$4:$7</formula>
    <oldFormula>'на 01.11.2023'!$4:$7</oldFormula>
  </rdn>
  <rdn rId="0" localSheetId="1" customView="1" name="Z_67ADFAE6_A9AF_44D7_8539_93CD0F6B7849_.wvu.Cols" hidden="1" oldHidden="1">
    <formula>'на 01.11.2023'!$K:$K</formula>
    <oldFormula>'на 01.11.2023'!$K:$K</oldFormula>
  </rdn>
  <rdn rId="0" localSheetId="1" customView="1" name="Z_67ADFAE6_A9AF_44D7_8539_93CD0F6B7849_.wvu.FilterData" hidden="1" oldHidden="1">
    <formula>'на 01.11.2023'!$A$6:$J$342</formula>
    <oldFormula>'на 01.11.2023'!$A$6:$J$342</oldFormula>
  </rdn>
  <rcv guid="{67ADFAE6-A9AF-44D7-8539-93CD0F6B7849}"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 sId="1">
    <oc r="J43" t="inlineStr">
      <is>
        <r>
          <t xml:space="preserve">ДО: В соответствии с письмом КУ ХМАО-Югры "Сургутский центр занятости населения" 1 образовательное учреждение, подведомственное департаменту образования, участвует в реализации мероприятий  "Содействие занятости молодежи".      
Между КУ ХМАО-Югры «Сургутский центр занятости населения» и подведомственным образовательным учреждением заключен договор, в соответствии с которым временно трудоустроено 2 человека.   
- 73,21 тыс.руб. экономия, сложившаяся в связи с уменьшением численности временно трудоустроенных.
</t>
        </r>
        <r>
          <rPr>
            <sz val="16"/>
            <rFont val="Times New Roman"/>
            <family val="1"/>
            <charset val="204"/>
          </rPr>
          <t xml:space="preserve">АГ: В рамках переданных полномочий осуществляется деятельность в сфере трудовых отношений и государственного управления охраной труда. Производится выплата заработной платы работникам органа местного самоуправления, перечисление начислений на выплаты по оплате труда. Оплата услуг по содержанию имущества, поставке основных средств и материальных запасов производится по факту поставки товаров, оказания услуг,  в соответствии с условиями заключенных договоров, муниципальных контрактов.  
     Остаток средств в объеме </t>
        </r>
        <r>
          <rPr>
            <sz val="16"/>
            <color rgb="FFFF0000"/>
            <rFont val="Times New Roman"/>
            <family val="1"/>
            <charset val="204"/>
          </rPr>
          <t>39,08</t>
        </r>
        <r>
          <rPr>
            <sz val="16"/>
            <rFont val="Times New Roman"/>
            <family val="1"/>
            <charset val="204"/>
          </rPr>
          <t xml:space="preserve"> тыс.рублей сложился в основном в связи с экономией по социальным пособиям и компенсациям персоналу в денежной форме.</t>
        </r>
        <r>
          <rPr>
            <sz val="16"/>
            <color rgb="FFFF0000"/>
            <rFont val="Times New Roman"/>
            <family val="1"/>
            <charset val="204"/>
          </rPr>
          <t xml:space="preserve">
</t>
        </r>
        <r>
          <rPr>
            <sz val="16"/>
            <rFont val="Times New Roman"/>
            <family val="1"/>
            <charset val="204"/>
          </rPr>
          <t xml:space="preserve">АГ (ДК): В соответствии с письмом КУ ХМАО-Югры "Сургутский центр занятости населения" в реализации мероприятий содействие занятости молодежи и содействие улучшению положения на рынке труда не занятых трудовой деятельностью и безработных граждан участвует 1 учреждение, курируемое департаментом культуры и молодежной политики Администрации города (МАУ ПРСМ "Наше время").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По состоянию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(трудоустроены 1757 чел.). </t>
        </r>
        <r>
          <rPr>
            <sz val="16"/>
            <color rgb="FFFF0000"/>
            <rFont val="Times New Roman"/>
            <family val="1"/>
            <charset val="204"/>
          </rPr>
          <t xml:space="preserve">
</t>
        </r>
      </is>
    </oc>
    <nc r="J43" t="inlineStr">
      <is>
        <r>
          <t xml:space="preserve">ДО: В соответствии с письмом КУ ХМАО-Югры "Сургутский центр занятости населения" 1 образовательное учреждение, подведомственное департаменту образования, участвует в реализации мероприятий  "Содействие занятости молодежи".      
Между КУ ХМАО-Югры «Сургутский центр занятости населения» и подведомственным образовательным учреждением заключен договор, в соответствии с которым временно трудоустроено 2 человека.   
- 73,21 тыс.руб. экономия, сложившаяся в связи с уменьшением численности временно трудоустроенных.
</t>
        </r>
        <r>
          <rPr>
            <sz val="16"/>
            <rFont val="Times New Roman"/>
            <family val="1"/>
            <charset val="204"/>
          </rPr>
          <t xml:space="preserve">АГ: В рамках переданных полномочий осуществляется деятельность в сфере трудовых отношений и государственного управления охраной труда. Производится выплата заработной платы работникам органа местного самоуправления, перечисление начислений на выплаты по оплате труда. Оплата услуг по содержанию имущества, поставке основных средств и материальных запасов производится по факту поставки товаров, оказания услуг,  в соответствии с условиями заключенных договоров, муниципальных контрактов.  
     Остаток средств в объеме </t>
        </r>
        <r>
          <rPr>
            <sz val="16"/>
            <color rgb="FFFF0000"/>
            <rFont val="Times New Roman"/>
            <family val="1"/>
            <charset val="204"/>
          </rPr>
          <t>39,08</t>
        </r>
        <r>
          <rPr>
            <sz val="16"/>
            <rFont val="Times New Roman"/>
            <family val="1"/>
            <charset val="204"/>
          </rPr>
          <t xml:space="preserve"> тыс.рублей сложился в основном в связи с экономией по социальным пособиям и компенсациям персоналу в денежной форме.</t>
        </r>
        <r>
          <rPr>
            <sz val="16"/>
            <color rgb="FFFF0000"/>
            <rFont val="Times New Roman"/>
            <family val="1"/>
            <charset val="204"/>
          </rPr>
          <t xml:space="preserve">
</t>
        </r>
        <r>
          <rPr>
            <sz val="16"/>
            <rFont val="Times New Roman"/>
            <family val="1"/>
            <charset val="204"/>
          </rPr>
          <t>АГ (ДК): В соответствии с письмом КУ ХМАО-Югры "Сургутский центр занятости населения" в реализации мероприятий содействие занятости молодежи и содействие улучшению положения на рынке труда не занятых трудовой деятельностью и безработных граждан участвует 1 учреждение, курируемое департаментом культуры и молодежной политики Администрации города (МАУ ПРСМ "Наше время").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По состоянию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(трудоустроены 1757 чел.). Остаток средств в сумме 0,10 тыс. руб. сложился по факту заключенных договоров на трудоустройство граждан по причине отсутствия кандидатов.</t>
        </r>
        <r>
          <rPr>
            <sz val="16"/>
            <color rgb="FFFF0000"/>
            <rFont val="Times New Roman"/>
            <family val="1"/>
            <charset val="204"/>
          </rPr>
          <t xml:space="preserve">
</t>
        </r>
      </is>
    </nc>
  </rcc>
  <rcv guid="{13BE7114-35DF-4699-8779-61985C68F6C3}" action="delete"/>
  <rdn rId="0" localSheetId="1" customView="1" name="Z_13BE7114_35DF_4699_8779_61985C68F6C3_.wvu.PrintTitles" hidden="1" oldHidden="1">
    <formula>'на 01.11.2023'!$4:$7</formula>
    <oldFormula>'на 01.11.2023'!$4:$7</oldFormula>
  </rdn>
  <rdn rId="0" localSheetId="1" customView="1" name="Z_13BE7114_35DF_4699_8779_61985C68F6C3_.wvu.FilterData" hidden="1" oldHidden="1">
    <formula>'на 01.11.2023'!$A$6:$J$342</formula>
    <oldFormula>'на 01.11.2023'!$A$6:$J$342</oldFormula>
  </rdn>
  <rcv guid="{13BE7114-35DF-4699-8779-61985C68F6C3}" action="add"/>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 sId="1" numFmtId="4">
    <oc r="D18">
      <v>427553.68</v>
    </oc>
    <nc r="D18">
      <v>536518.52</v>
    </nc>
  </rcc>
  <rfmt sheetId="1" sqref="D18" start="0" length="2147483647">
    <dxf>
      <font>
        <color auto="1"/>
      </font>
    </dxf>
  </rfmt>
  <rcc rId="128" sId="1" numFmtId="4">
    <oc r="D19">
      <v>11898554.83</v>
    </oc>
    <nc r="D19">
      <v>16533802.76</v>
    </nc>
  </rcc>
  <rfmt sheetId="1" sqref="D19" start="0" length="2147483647">
    <dxf>
      <font>
        <color auto="1"/>
      </font>
    </dxf>
  </rfmt>
  <rfmt sheetId="1" sqref="D14:D17" start="0" length="2147483647">
    <dxf>
      <font>
        <color auto="1"/>
      </font>
    </dxf>
  </rfmt>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4:E17" start="0" length="2147483647">
    <dxf>
      <font>
        <color auto="1"/>
      </font>
    </dxf>
  </rfmt>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 sId="1">
    <oc r="J43" t="inlineStr">
      <is>
        <r>
          <t xml:space="preserve">ДО: В соответствии с письмом КУ ХМАО-Югры "Сургутский центр занятости населения" 1 образовательное учреждение, подведомственное департаменту образования, участвует в реализации мероприятий  "Содействие занятости молодежи".      
Между КУ ХМАО-Югры «Сургутский центр занятости населения» и подведомственным образовательным учреждением заключен договор, в соответствии с которым временно трудоустроено 2 человека.   
- 73,21 тыс.руб. экономия, сложившаяся в связи с уменьшением численности временно трудоустроенных.
</t>
        </r>
        <r>
          <rPr>
            <sz val="16"/>
            <rFont val="Times New Roman"/>
            <family val="1"/>
            <charset val="204"/>
          </rPr>
          <t xml:space="preserve">АГ: В рамках переданных полномочий осуществляется деятельность в сфере трудовых отношений и государственного управления охраной труда. Производится выплата заработной платы работникам органа местного самоуправления, перечисление начислений на выплаты по оплате труда. Оплата услуг по содержанию имущества, поставке основных средств и материальных запасов производится по факту поставки товаров, оказания услуг,  в соответствии с условиями заключенных договоров, муниципальных контрактов.  
     Остаток средств в объеме </t>
        </r>
        <r>
          <rPr>
            <sz val="16"/>
            <color rgb="FFFF0000"/>
            <rFont val="Times New Roman"/>
            <family val="1"/>
            <charset val="204"/>
          </rPr>
          <t>39,08</t>
        </r>
        <r>
          <rPr>
            <sz val="16"/>
            <rFont val="Times New Roman"/>
            <family val="1"/>
            <charset val="204"/>
          </rPr>
          <t xml:space="preserve"> тыс.рублей сложился в основном в связи с экономией по социальным пособиям и компенсациям персоналу в денежной форме.</t>
        </r>
        <r>
          <rPr>
            <sz val="16"/>
            <color rgb="FFFF0000"/>
            <rFont val="Times New Roman"/>
            <family val="1"/>
            <charset val="204"/>
          </rPr>
          <t xml:space="preserve">
</t>
        </r>
        <r>
          <rPr>
            <sz val="16"/>
            <rFont val="Times New Roman"/>
            <family val="1"/>
            <charset val="204"/>
          </rPr>
          <t>АГ (ДК): В соответствии с письмом КУ ХМАО-Югры "Сургутский центр занятости населения" в реализации мероприятий содействие занятости молодежи и содействие улучшению положения на рынке труда не занятых трудовой деятельностью и безработных граждан участвует 1 учреждение, курируемое департаментом культуры и молодежной политики Администрации города (МАУ ПРСМ "Наше время").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По состоянию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(трудоустроены 1757 чел.). Остаток средств в сумме 0,10 тыс. руб. сложился по факту заключенных договоров на трудоустройство граждан по причине отсутствия кандидатов.</t>
        </r>
        <r>
          <rPr>
            <sz val="16"/>
            <color rgb="FFFF0000"/>
            <rFont val="Times New Roman"/>
            <family val="1"/>
            <charset val="204"/>
          </rPr>
          <t xml:space="preserve">
</t>
        </r>
      </is>
    </oc>
    <nc r="J43" t="inlineStr">
      <is>
        <r>
          <rPr>
            <sz val="16"/>
            <rFont val="Times New Roman"/>
            <family val="1"/>
            <charset val="204"/>
          </rPr>
          <t xml:space="preserve">ДО: В соответствии с письмом КУ ХМАО-Югры "Сургутский центр занятости населения" 1 образовательное учреждение, подведомственное департаменту образования, участвует в реализации мероприятий  "Содействие занятости молодежи".      
Между КУ ХМАО-Югры «Сургутский центр занятости населения» и подведомственным образовательным учреждением заключен договор, в соответствии с которым временно трудоустроено 2 человека.   </t>
        </r>
        <r>
          <rPr>
            <sz val="16"/>
            <color rgb="FFFF0000"/>
            <rFont val="Times New Roman"/>
            <family val="1"/>
            <charset val="204"/>
          </rPr>
          <t xml:space="preserve">
- 73,21 тыс.руб. экономия, сложившаяся в связи с уменьшением численности временно трудоустроенных.
</t>
        </r>
        <r>
          <rPr>
            <sz val="16"/>
            <rFont val="Times New Roman"/>
            <family val="1"/>
            <charset val="204"/>
          </rPr>
          <t xml:space="preserve">АГ: В рамках переданных полномочий осуществляется деятельность в сфере трудовых отношений и государственного управления охраной труда. Производится выплата заработной платы работникам органа местного самоуправления, перечисление начислений на выплаты по оплате труда. Оплата услуг по содержанию имущества, поставке основных средств и материальных запасов производится по факту поставки товаров, оказания услуг,  в соответствии с условиями заключенных договоров, муниципальных контрактов.  
     Остаток средств в объеме </t>
        </r>
        <r>
          <rPr>
            <sz val="16"/>
            <color rgb="FFFF0000"/>
            <rFont val="Times New Roman"/>
            <family val="1"/>
            <charset val="204"/>
          </rPr>
          <t>39,08</t>
        </r>
        <r>
          <rPr>
            <sz val="16"/>
            <rFont val="Times New Roman"/>
            <family val="1"/>
            <charset val="204"/>
          </rPr>
          <t xml:space="preserve"> тыс.рублей сложился в основном в связи с экономией по социальным пособиям и компенсациям персоналу в денежной форме.</t>
        </r>
        <r>
          <rPr>
            <sz val="16"/>
            <color rgb="FFFF0000"/>
            <rFont val="Times New Roman"/>
            <family val="1"/>
            <charset val="204"/>
          </rPr>
          <t xml:space="preserve">
</t>
        </r>
        <r>
          <rPr>
            <sz val="16"/>
            <rFont val="Times New Roman"/>
            <family val="1"/>
            <charset val="204"/>
          </rPr>
          <t>АГ (ДК): В соответствии с письмом КУ ХМАО-Югры "Сургутский центр занятости населения" в реализации мероприятий содействие занятости молодежи и содействие улучшению положения на рынке труда не занятых трудовой деятельностью и безработных граждан участвует 1 учреждение, курируемое департаментом культуры и молодежной политики Администрации города (МАУ ПРСМ "Наше время").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По состоянию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(трудоустроены 1757 чел.). Остаток средств в сумме 0,10 тыс. руб. сложился по факту заключенных договоров на трудоустройство граждан по причине отсутствия кандидатов.</t>
        </r>
        <r>
          <rPr>
            <sz val="16"/>
            <color rgb="FFFF0000"/>
            <rFont val="Times New Roman"/>
            <family val="1"/>
            <charset val="204"/>
          </rPr>
          <t xml:space="preserve">
</t>
        </r>
      </is>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 sId="1">
    <oc r="J43" t="inlineStr">
      <is>
        <r>
          <rPr>
            <sz val="16"/>
            <rFont val="Times New Roman"/>
            <family val="1"/>
            <charset val="204"/>
          </rPr>
          <t xml:space="preserve">ДО: В соответствии с письмом КУ ХМАО-Югры "Сургутский центр занятости населения" 1 образовательное учреждение, подведомственное департаменту образования, участвует в реализации мероприятий  "Содействие занятости молодежи".      
Между КУ ХМАО-Югры «Сургутский центр занятости населения» и подведомственным образовательным учреждением заключен договор, в соответствии с которым временно трудоустроено 2 человека.   </t>
        </r>
        <r>
          <rPr>
            <sz val="16"/>
            <color rgb="FFFF0000"/>
            <rFont val="Times New Roman"/>
            <family val="1"/>
            <charset val="204"/>
          </rPr>
          <t xml:space="preserve">
- 73,21 тыс.руб. экономия, сложившаяся в связи с уменьшением численности временно трудоустроенных.
</t>
        </r>
        <r>
          <rPr>
            <sz val="16"/>
            <rFont val="Times New Roman"/>
            <family val="1"/>
            <charset val="204"/>
          </rPr>
          <t xml:space="preserve">АГ: В рамках переданных полномочий осуществляется деятельность в сфере трудовых отношений и государственного управления охраной труда. Производится выплата заработной платы работникам органа местного самоуправления, перечисление начислений на выплаты по оплате труда. Оплата услуг по содержанию имущества, поставке основных средств и материальных запасов производится по факту поставки товаров, оказания услуг,  в соответствии с условиями заключенных договоров, муниципальных контрактов.  
     Остаток средств в объеме </t>
        </r>
        <r>
          <rPr>
            <sz val="16"/>
            <color rgb="FFFF0000"/>
            <rFont val="Times New Roman"/>
            <family val="1"/>
            <charset val="204"/>
          </rPr>
          <t>39,08</t>
        </r>
        <r>
          <rPr>
            <sz val="16"/>
            <rFont val="Times New Roman"/>
            <family val="1"/>
            <charset val="204"/>
          </rPr>
          <t xml:space="preserve"> тыс.рублей сложился в основном в связи с экономией по социальным пособиям и компенсациям персоналу в денежной форме.</t>
        </r>
        <r>
          <rPr>
            <sz val="16"/>
            <color rgb="FFFF0000"/>
            <rFont val="Times New Roman"/>
            <family val="1"/>
            <charset val="204"/>
          </rPr>
          <t xml:space="preserve">
</t>
        </r>
        <r>
          <rPr>
            <sz val="16"/>
            <rFont val="Times New Roman"/>
            <family val="1"/>
            <charset val="204"/>
          </rPr>
          <t>АГ (ДК): В соответствии с письмом КУ ХМАО-Югры "Сургутский центр занятости населения" в реализации мероприятий содействие занятости молодежи и содействие улучшению положения на рынке труда не занятых трудовой деятельностью и безработных граждан участвует 1 учреждение, курируемое департаментом культуры и молодежной политики Администрации города (МАУ ПРСМ "Наше время").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По состоянию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(трудоустроены 1757 чел.). Остаток средств в сумме 0,10 тыс. руб. сложился по факту заключенных договоров на трудоустройство граждан по причине отсутствия кандидатов.</t>
        </r>
        <r>
          <rPr>
            <sz val="16"/>
            <color rgb="FFFF0000"/>
            <rFont val="Times New Roman"/>
            <family val="1"/>
            <charset val="204"/>
          </rPr>
          <t xml:space="preserve">
</t>
        </r>
      </is>
    </oc>
    <nc r="J43" t="inlineStr">
      <is>
        <r>
          <rPr>
            <sz val="16"/>
            <rFont val="Times New Roman"/>
            <family val="1"/>
            <charset val="204"/>
          </rPr>
          <t xml:space="preserve">ДО: В соответствии с письмом КУ ХМАО-Югры "Сургутский центр занятости населения" 1 образовательное учреждение, подведомственное департаменту образования, участвует в реализации мероприятий  "Содействие занятости молодежи".      
Между КУ ХМАО-Югры «Сургутский центр занятости населения» и подведомственным образовательным учреждением заключен договор, в соответствии с которым временно трудоустроено 2 человека.   </t>
        </r>
        <r>
          <rPr>
            <sz val="16"/>
            <color rgb="FFFF0000"/>
            <rFont val="Times New Roman"/>
            <family val="1"/>
            <charset val="204"/>
          </rPr>
          <t xml:space="preserve">
- 1,77 тыс.руб. экономия, сложившаяся в связи с уменьшением численности временно трудоустроенных.
</t>
        </r>
        <r>
          <rPr>
            <sz val="16"/>
            <rFont val="Times New Roman"/>
            <family val="1"/>
            <charset val="204"/>
          </rPr>
          <t xml:space="preserve">АГ: В рамках переданных полномочий осуществляется деятельность в сфере трудовых отношений и государственного управления охраной труда. Производится выплата заработной платы работникам органа местного самоуправления, перечисление начислений на выплаты по оплате труда. Оплата услуг по содержанию имущества, поставке основных средств и материальных запасов производится по факту поставки товаров, оказания услуг,  в соответствии с условиями заключенных договоров, муниципальных контрактов.  
     Остаток средств в объеме </t>
        </r>
        <r>
          <rPr>
            <sz val="16"/>
            <color rgb="FFFF0000"/>
            <rFont val="Times New Roman"/>
            <family val="1"/>
            <charset val="204"/>
          </rPr>
          <t>39,08</t>
        </r>
        <r>
          <rPr>
            <sz val="16"/>
            <rFont val="Times New Roman"/>
            <family val="1"/>
            <charset val="204"/>
          </rPr>
          <t xml:space="preserve"> тыс.рублей сложился в основном в связи с экономией по социальным пособиям и компенсациям персоналу в денежной форме.</t>
        </r>
        <r>
          <rPr>
            <sz val="16"/>
            <color rgb="FFFF0000"/>
            <rFont val="Times New Roman"/>
            <family val="1"/>
            <charset val="204"/>
          </rPr>
          <t xml:space="preserve">
</t>
        </r>
        <r>
          <rPr>
            <sz val="16"/>
            <rFont val="Times New Roman"/>
            <family val="1"/>
            <charset val="204"/>
          </rPr>
          <t>АГ (ДК): В соответствии с письмом КУ ХМАО-Югры "Сургутский центр занятости населения" в реализации мероприятий содействие занятости молодежи и содействие улучшению положения на рынке труда не занятых трудовой деятельностью и безработных граждан участвует 1 учреждение, курируемое департаментом культуры и молодежной политики Администрации города (МАУ ПРСМ "Наше время").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По состоянию на 01.01.2024 на основании табелей учета рабочего времени произведена оплата труда несовершеннолетних граждан, временно трудоустроенных в МАУ ПРСМ "Наше время" (трудоустроены 1757 чел.). Остаток средств в сумме 0,10 тыс. руб. сложился по факту заключенных договоров на трудоустройство граждан по причине отсутствия кандидатов.</t>
        </r>
        <r>
          <rPr>
            <sz val="16"/>
            <color rgb="FFFF0000"/>
            <rFont val="Times New Roman"/>
            <family val="1"/>
            <charset val="204"/>
          </rPr>
          <t xml:space="preserve">
</t>
        </r>
      </is>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 sId="1">
    <oc r="J55" t="inlineStr">
      <is>
        <r>
          <rPr>
            <sz val="16"/>
            <rFont val="Times New Roman"/>
            <family val="1"/>
            <charset val="204"/>
          </rPr>
          <t>ДИиЗО: 
В рамках реализации программы предусмотрено:
1. по мероприятию "Обеспечение устойчивого сокращения непригодного для проживания жилищного фонда" предоставление выплат 12 семьям за изымаемое для муниципальных нужд недвижимое имущество и принятии в муниципальную собственность недвижимого имущества. По состоянию на 31.12.2023  произведена выплата собственникам за изымаемые жилые помещения (по 12 изданным постановлениям Администрации города) на сумму 57 614,80 тыс. рублей. Остаток средств в размере 0,19 тыс.руб. сложился по факту предоставленных выплат.
2. по мероприятию "Предоставление субсидий для реализации полномочий в области строительства и жилищных отношений":  
- выплата выкупной цены за изымаемые жилые помещения собственникам жилых помещений по состоянию на 31.12.2023 составила на сумму 837 153,72 тыс. руб. по 173 изданным постановлениям Администрации города;
-  по переселению граждан из аварийного жилищного фонда, признанного таковым после 1 января 2017 года, на 31.12.2023 заключено 318 муниципальных контрактов на общую сумму 1 453 876,66 тыс. руб., из них 154 635,12 тыс. руб. приобретены на средства 2024 года. Оплата произведена по 289 контракту в размере 1 299 241,54 тыс. руб., по 29 контрактам оплата будет произведена в 2024 году. Остаток средств в размере 384,56 тыс. руб сложился по факту заключенных контрактов.
- по освобождению земельных участков заключены 39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По состоянию на 31.12.2023 снесено 39 домов на сумму 41 935,40 тыс. руб.
Остаток средств в размере 507,97 тыс. руб. сложился в связи с экономией от проведения закупочных процедур на сумму 166,86 тыс. руб.;  не востребованность бюджетных ассигнований в связи с уточнением перечня домов, подлежащих выводу из эксплуатации с последующим демонтажем строительных конструкций, в связи с переселением из них граждан из-за отсутствия схемы из графической части проекта планировки территории с земельными участками, планируемыми для жилищного строительства и на которых выполнен снос зданий, на сумму 341,11 тыс. руб.
 -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заключены 7 муниципальных контрактов по приспособлению общего имущества в многоквартирном доме, в котором проживает инвалид, с учетом потребностей инвалида по 10 адресам на общую сумму 10 358,96 тыс. руб.. По состоянию на 31.12.2023 работы выполнены по 6 муниципальным контрактам по 9 адресам на сумму 8 586,53 тыс. руб., 
Остаток средств в размере 1 806,73 тыс. руб. сложился в связи с расторжением муниципального контракта № 303 от 07.11.2023 на сумму 1 417,47 тыс. руб. без исполнения в одностороннем порядке по причине невыполнения работ подрядчиком в установленные сроки;  уменьшением фактического объёма работ по 4 муниципальным контрактов на сумму 221,82 тыс. руб.;  экономией от проведения закупочных процедур на выполнение работ по приспособлению общего имущества в многоквартирном доме, в котором расположено жилое помещение инвалида на сумму 167,44 тыс. руб.</t>
        </r>
        <r>
          <rPr>
            <sz val="16"/>
            <color rgb="FFFF0000"/>
            <rFont val="Times New Roman"/>
            <family val="1"/>
            <charset val="204"/>
          </rPr>
          <t xml:space="preserve">
ДАиГ:
Запланированы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Заключен контракт №1АН/2022 от 07.02.2022г. на услуги по авторскому надзору на сумму 299,8 тыс.руб. Заключен контракт №31АН/2022 от 01.09.2022г. на услуги по авторскому надзору на сумму 285,23 тыс.руб. Готовность объекта 82%. Подрядчиком нарушены сроки выполнения работ.
</t>
        </r>
        <r>
          <rPr>
            <sz val="16"/>
            <rFont val="Times New Roman"/>
            <family val="1"/>
            <charset val="204"/>
          </rPr>
          <t xml:space="preserve">
АГ:
В 2023 году  из средств окружного бюджета приобретены бумага и бумажные изделия.</t>
        </r>
        <r>
          <rPr>
            <sz val="16"/>
            <color rgb="FFFF0000"/>
            <rFont val="Times New Roman"/>
            <family val="1"/>
            <charset val="204"/>
          </rPr>
          <t xml:space="preserve">
</t>
        </r>
      </is>
    </oc>
    <nc r="J55" t="inlineStr">
      <is>
        <r>
          <rPr>
            <sz val="16"/>
            <rFont val="Times New Roman"/>
            <family val="1"/>
            <charset val="204"/>
          </rPr>
          <t>ДИиЗО: 
В рамках реализации программы предусмотрено:
1. по мероприятию "Обеспечение устойчивого сокращения непригодного для проживания жилищного фонда" предоставление выплат 12 семьям за изымаемое для муниципальных нужд недвижимое имущество и принятии в муниципальную собственность недвижимого имущества. По состоянию на 31.12.2023  произведена выплата собственникам за изымаемые жилые помещения (по 12 изданным постановлениям Администрации города) на сумму 57 614,80 тыс. рублей. Остаток средств в размере 0,19 тыс.руб. сложился по факту предоставленных выплат.
2. по мероприятию "Предоставление субсидий для реализации полномочий в области строительства и жилищных отношений":  
- выплата выкупной цены за изымаемые жилые помещения собственникам жилых помещений по состоянию на 31.12.2023 составила на сумму 837 153,72 тыс. руб. по 173 изданным постановлениям Администрации города;
-  по переселению граждан из аварийного жилищного фонда, признанного таковым после 1 января 2017 года, на 31.12.2023 заключено 318 муниципальных контрактов на общую сумму 1 453 876,66 тыс. руб., из них 154 635,12 тыс. руб. приобретены на средства 2024 года. Оплата произведена по 289 контракту в размере 1 299 241,54 тыс. руб., по 29 контрактам оплата будет произведена в 2024 году. Остаток средств в размере 384,56 тыс. руб сложился по факту заключенных контрактов.
- по освобождению земельных участков заключены 39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По состоянию на 31.12.2023 снесено 39 домов на сумму 41 935,40 тыс. руб.
Остаток средств в размере 507,97 тыс. руб. сложился в связи с экономией от проведения закупочных процедур на сумму 166,86 тыс. руб.;  не востребованность бюджетных ассигнований в связи с уточнением перечня домов, подлежащих выводу из эксплуатации с последующим демонтажем строительных конструкций, в связи с переселением из них граждан из-за отсутствия схемы из графической части проекта планировки территории с земельными участками, планируемыми для жилищного строительства и на которых выполнен снос зданий, на сумму 341,11 тыс. руб.
 -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заключены 7 муниципальных контрактов по приспособлению общего имущества в многоквартирном доме, в котором проживает инвалид, с учетом потребностей инвалида по 10 адресам на общую сумму 10 358,96 тыс. руб.. По состоянию на 31.12.2023 работы выполнены по 6 муниципальным контрактам по 9 адресам на сумму 8 586,53 тыс. руб., 
Остаток средств в размере 1 806,73 тыс. руб. сложился в связи с расторжением муниципального контракта № 303 от 07.11.2023 на сумму 1 417,47 тыс. руб. без исполнения в одностороннем порядке по причине невыполнения работ подрядчиком в установленные сроки;  уменьшением фактического объёма работ по 4 муниципальным контрактов на сумму 221,82 тыс. руб.;  экономией от проведения закупочных процедур на выполнение работ по приспособлению общего имущества в многоквартирном доме, в котором расположено жилое помещение инвалида на сумму 167,44 тыс. руб.
3.по мероприятию"Улучшение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по состоянию на 01.01.2023 в списке граждан, имеющих право на получение мер социальной поддержки по обеспечению жильем в соответствии с Федеральными законами "О ветеранах" и "О социальной защите инвалидов в Российской Федерации", нуждающихся в улучшении жилищных условий, вставших на учет до 1 января 2005 г., а также вставших на учет ветеранов и инвалидов Великой Отечественной войны, членов семей погибших (умерших) инвалидов и участников Великой Отечественной войны состоит 225 человек, в том числе 165 граждан - ветераны боевых действий; 60 граждан - инвалиды. 
По состоянию на 31.12.2023 в список получателей субсидии включено 26 льготополучателей, из них:                                                                                                                                                  - 15 льготополучателям перечислена субсидия; 
- 4 льготополучателям отказано в предоставлении субсидии по причине отсутствия нуждаемости в улучшении жилищных условий;                                                                                                                                                                               
- 7 льготополучателей отказались от получения субсидии в текущем году.    
Остаток средств в размере 308,92 тыс.руб. сложился по факту предоставленных субсидий.</t>
        </r>
        <r>
          <rPr>
            <sz val="16"/>
            <color rgb="FFFF0000"/>
            <rFont val="Times New Roman"/>
            <family val="1"/>
            <charset val="204"/>
          </rPr>
          <t xml:space="preserve">
По состоянию на 31.12.2023 включены в список получателей 5 льготополучателей, из них:                                                                                                                                                       
- 2 льготополучателям  перечислена субсидия;                                                                                                                             
- 2 льготополучателей отказались от получения субсидии 2023 году;                                                                                            
 - 1 льготополучателю отказано в предоставлении субсидии.           
Остаток средств в размере 270,57 тыс.руб. сложился по факту предоставленных субсидий.
4. по мероприятию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  в 2023 году запланировано предоставление социальных выплат 4 молодым семьям. По состоянию на 31.12.2023 социальные выплаты предоставлены в полном объеме.
ДАиГ:
Запланированы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Заключен контракт №1АН/2022 от 07.02.2022г. на услуги по авторскому надзору на сумму 299,8 тыс.руб. Заключен контракт №31АН/2022 от 01.09.2022г. на услуги по авторскому надзору на сумму 285,23 тыс.руб. Готовность объекта 82%. Подрядчиком нарушены сроки выполнения работ.
</t>
        </r>
        <r>
          <rPr>
            <sz val="16"/>
            <rFont val="Times New Roman"/>
            <family val="1"/>
            <charset val="204"/>
          </rPr>
          <t xml:space="preserve">
АГ:
В 2023 году  из средств окружного бюджета приобретены бумага и бумажные изделия.</t>
        </r>
        <r>
          <rPr>
            <sz val="16"/>
            <color rgb="FFFF0000"/>
            <rFont val="Times New Roman"/>
            <family val="1"/>
            <charset val="204"/>
          </rPr>
          <t xml:space="preserve">
</t>
        </r>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 sId="1">
    <o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на 2023 год - 14 298 чел. В период весенних каникул организованы лагеря с дневным пребыванием детей для 3 770 детей.   В период летних каникул организованы лагеря с дневным пребыванием детей для 7 678 детей. В период осенних каникул организованы лагеря с дневным пребыванием детей для 2 850 детей.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 на исполнение денежных обязательств концедента в части инвестиционного, операционного платежей, возмещения затрат на уплату процентов, платежи осуществляются в соответствии с графиком, утвержденным концессионным соглашением.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oc>
    <nc r="J14" t="inlineStr">
      <is>
        <r>
          <rPr>
            <sz val="16"/>
            <rFont val="Times New Roman"/>
            <family val="1"/>
            <charset val="204"/>
          </rPr>
          <t>ДО:  Соглашения между Департаментом образования и науки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-29 868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- 61 893 чел.</t>
        </r>
        <r>
          <rPr>
            <sz val="16"/>
            <color rgb="FFFF0000"/>
            <rFont val="Times New Roman"/>
            <family val="1"/>
            <charset val="204"/>
          </rPr>
          <t xml:space="preserve">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- 8 480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на 2023 год - 14 298 чел. В период весенних каникул организованы лагеря с дневным пребыванием детей для 3 770 детей.   В период летних каникул организованы лагеря с дневным пребыванием детей для 7 678 детей. В период осенних каникул организованы лагеря с дневным пребыванием детей для 2 850 детей. 
Планируемое количество детей для отдыха в организациях отдыха детей и их оздоровления в возрасте от 6 до 17 лет (включительно) имеющих место жительства на территории города Сургута на 2023 год - 1 987 человек. В период весенних, летних, осенних каникул численность отдохнувших детей в организациях отдыха детей и их оздоровления, расположенных на территории Челябинской области, республики Башкортостан, Тюменской области, Свердловской области, Сургутского района, Краснодарского края составила 1 939 детей.
В рамках реализации регионального проекта «Патриотическое воспитание граждан Российской Федерации» в 37-и муниципальных общеобразовательных учреждениях финансируются мероприятия по обеспечению деятельности советников директора по воспитанию и взаимодействию с детскими общественными объединениями (18,5 шт. ед.).                                                                                                                                                                
В апреле 2022 года начал функционировать объект образования «Средняя общеобразовательная школа № 9 в микрорайоне 39 г. Сургута. Блок 2». В соответствии с концессионным соглашением о финансировании, проектировании, строительстве и эксплуатации объектов образования в Ханты-Мансийском автономном округе – Югре, постановлением Администрации города от 27.11.2019 № 8875 «Об уполномоченных органах по осуществлению отдельных обязанностей концедента по концессионному соглашению о финансировании, проектировании, строительстве и эксплуатации объекта образования «Средняя общеобразовательная школа № 9 в микрорайоне 39 г. Сургута. Блок 2» департамент образования уполномочен на исполнение денежных обязательств концедента в части инвестиционного, операционного платежей, возмещения затрат на уплату процентов, платежи осуществляются в соответствии с графиком, утвержденным концессионным соглашением. 
</t>
        </r>
        <r>
          <rPr>
            <sz val="16"/>
            <rFont val="Times New Roman"/>
            <family val="1"/>
            <charset val="204"/>
          </rPr>
          <t xml:space="preserve">АГ(ДК): Численность детей, посетивших лагерь дневного пребывания за период весенних и летних каникул- 770 чел, при плане 770 чел. </t>
        </r>
        <r>
          <rPr>
            <sz val="16"/>
            <color rgb="FFFF0000"/>
            <rFont val="Times New Roman"/>
            <family val="1"/>
            <charset val="204"/>
          </rPr>
          <t xml:space="preserve">
ДАиГ: В рамках подпрограммы "Ресурсное обеспечение системы образования, науки и молодежной политики" предусмотрены ассигнования на создание объекта образования в соответствии с концессионным соглашением "Средняя общеобразовательная школа в микрорайоне 20А". Заключено концессионное соглашение №01-12-864/2 от 04.10.2022 с ООО "Школа" о финансировании, проектировании, строительстве и эксплуатации школы. Срок создания объекта - 31.12.2024г.  Проектная документация разработана. Получено положительное заключение государственной экспертизы проектной документации и инженерных изысканий от 04.08.2023 № 86-1-1-3-045596-2023. Получено разрешение на строительство №86-10-29-2023 от 19.06.2023. Заключен договор на проведение проверки достоверности сметной стоимости. Плановый срок получения заключения - ноябрь 2023.  Начаты строительно-монтажные работы, выполнено устройство котлована, завершается устройство свайного поля. Строительная готовность 7%. Забито 1477 свай (100% из общего числа), выполнена срубка свай в количестве 1477 шт, внутренний дренаж котлована сделан; проложены временные инженерные сети (водовод,электричество, интернет), установлены временные здания и сооружения. Произведена оплата части капитального гранта                                                                </t>
        </r>
      </is>
    </nc>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55:J62" start="0" length="2147483647">
    <dxf>
      <font>
        <sz val="12"/>
      </font>
    </dxf>
  </rfmt>
  <rcc rId="132" sId="1">
    <oc r="J55" t="inlineStr">
      <is>
        <r>
          <rPr>
            <sz val="16"/>
            <rFont val="Times New Roman"/>
            <family val="1"/>
            <charset val="204"/>
          </rPr>
          <t>ДИиЗО: 
В рамках реализации программы предусмотрено:
1. по мероприятию "Обеспечение устойчивого сокращения непригодного для проживания жилищного фонда" предоставление выплат 12 семьям за изымаемое для муниципальных нужд недвижимое имущество и принятии в муниципальную собственность недвижимого имущества. По состоянию на 31.12.2023  произведена выплата собственникам за изымаемые жилые помещения (по 12 изданным постановлениям Администрации города) на сумму 57 614,80 тыс. рублей. Остаток средств в размере 0,19 тыс.руб. сложился по факту предоставленных выплат.
2. по мероприятию "Предоставление субсидий для реализации полномочий в области строительства и жилищных отношений":  
- выплата выкупной цены за изымаемые жилые помещения собственникам жилых помещений по состоянию на 31.12.2023 составила на сумму 837 153,72 тыс. руб. по 173 изданным постановлениям Администрации города;
-  по переселению граждан из аварийного жилищного фонда, признанного таковым после 1 января 2017 года, на 31.12.2023 заключено 318 муниципальных контрактов на общую сумму 1 453 876,66 тыс. руб., из них 154 635,12 тыс. руб. приобретены на средства 2024 года. Оплата произведена по 289 контракту в размере 1 299 241,54 тыс. руб., по 29 контрактам оплата будет произведена в 2024 году. Остаток средств в размере 384,56 тыс. руб сложился по факту заключенных контрактов.
- по освобождению земельных участков заключены 39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По состоянию на 31.12.2023 снесено 39 домов на сумму 41 935,40 тыс. руб.
Остаток средств в размере 507,97 тыс. руб. сложился в связи с экономией от проведения закупочных процедур на сумму 166,86 тыс. руб.;  не востребованность бюджетных ассигнований в связи с уточнением перечня домов, подлежащих выводу из эксплуатации с последующим демонтажем строительных конструкций, в связи с переселением из них граждан из-за отсутствия схемы из графической части проекта планировки территории с земельными участками, планируемыми для жилищного строительства и на которых выполнен снос зданий, на сумму 341,11 тыс. руб.
 -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заключены 7 муниципальных контрактов по приспособлению общего имущества в многоквартирном доме, в котором проживает инвалид, с учетом потребностей инвалида по 10 адресам на общую сумму 10 358,96 тыс. руб.. По состоянию на 31.12.2023 работы выполнены по 6 муниципальным контрактам по 9 адресам на сумму 8 586,53 тыс. руб., 
Остаток средств в размере 1 806,73 тыс. руб. сложился в связи с расторжением муниципального контракта № 303 от 07.11.2023 на сумму 1 417,47 тыс. руб. без исполнения в одностороннем порядке по причине невыполнения работ подрядчиком в установленные сроки;  уменьшением фактического объёма работ по 4 муниципальным контрактов на сумму 221,82 тыс. руб.;  экономией от проведения закупочных процедур на выполнение работ по приспособлению общего имущества в многоквартирном доме, в котором расположено жилое помещение инвалида на сумму 167,44 тыс. руб.
3.по мероприятию"Улучшение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по состоянию на 01.01.2023 в списке граждан, имеющих право на получение мер социальной поддержки по обеспечению жильем в соответствии с Федеральными законами "О ветеранах" и "О социальной защите инвалидов в Российской Федерации", нуждающихся в улучшении жилищных условий, вставших на учет до 1 января 2005 г., а также вставших на учет ветеранов и инвалидов Великой Отечественной войны, членов семей погибших (умерших) инвалидов и участников Великой Отечественной войны состоит 225 человек, в том числе 165 граждан - ветераны боевых действий; 60 граждан - инвалиды. 
По состоянию на 31.12.2023 в список получателей субсидии включено 26 льготополучателей, из них:                                                                                                                                                  - 15 льготополучателям перечислена субсидия; 
- 4 льготополучателям отказано в предоставлении субсидии по причине отсутствия нуждаемости в улучшении жилищных условий;                                                                                                                                                                               
- 7 льготополучателей отказались от получения субсидии в текущем году.    
Остаток средств в размере 308,92 тыс.руб. сложился по факту предоставленных субсидий.</t>
        </r>
        <r>
          <rPr>
            <sz val="16"/>
            <color rgb="FFFF0000"/>
            <rFont val="Times New Roman"/>
            <family val="1"/>
            <charset val="204"/>
          </rPr>
          <t xml:space="preserve">
По состоянию на 31.12.2023 включены в список получателей 5 льготополучателей, из них:                                                                                                                                                       
- 2 льготополучателям  перечислена субсидия;                                                                                                                             
- 2 льготополучателей отказались от получения субсидии 2023 году;                                                                                            
 - 1 льготополучателю отказано в предоставлении субсидии.           
Остаток средств в размере 270,57 тыс.руб. сложился по факту предоставленных субсидий.
4. по мероприятию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  в 2023 году запланировано предоставление социальных выплат 4 молодым семьям. По состоянию на 31.12.2023 социальные выплаты предоставлены в полном объеме.
ДАиГ:
Запланированы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Заключен контракт №1АН/2022 от 07.02.2022г. на услуги по авторскому надзору на сумму 299,8 тыс.руб. Заключен контракт №31АН/2022 от 01.09.2022г. на услуги по авторскому надзору на сумму 285,23 тыс.руб. Готовность объекта 82%. Подрядчиком нарушены сроки выполнения работ.
</t>
        </r>
        <r>
          <rPr>
            <sz val="16"/>
            <rFont val="Times New Roman"/>
            <family val="1"/>
            <charset val="204"/>
          </rPr>
          <t xml:space="preserve">
АГ:
В 2023 году  из средств окружного бюджета приобретены бумага и бумажные изделия.</t>
        </r>
        <r>
          <rPr>
            <sz val="16"/>
            <color rgb="FFFF0000"/>
            <rFont val="Times New Roman"/>
            <family val="1"/>
            <charset val="204"/>
          </rPr>
          <t xml:space="preserve">
</t>
        </r>
      </is>
    </oc>
    <nc r="J55" t="inlineStr">
      <is>
        <r>
          <rPr>
            <sz val="12"/>
            <rFont val="Times New Roman"/>
            <family val="1"/>
            <charset val="204"/>
          </rPr>
          <t>ДИиЗО: 
В рамках реализации программы предусмотрено:
1. по мероприятию "Обеспечение устойчивого сокращения непригодного для проживания жилищного фонда" предоставление выплат 12 семьям за изымаемое для муниципальных нужд недвижимое имущество и принятии в муниципальную собственность недвижимого имущества. По состоянию на 31.12.2023  произведена выплата собственникам за изымаемые жилые помещения (по 12 изданным постановлениям Администрации города) на сумму 57 614,80 тыс. рублей. Остаток средств в размере 0,19 тыс.руб. сложился по факту предоставленных выплат.
2. по мероприятию "Предоставление субсидий для реализации полномочий в области строительства и жилищных отношений":  
- выплата выкупной цены за изымаемые жилые помещения собственникам жилых помещений по состоянию на 31.12.2023 составила на сумму 837 153,72 тыс. руб. по 173 изданным постановлениям Администрации города;
-  по переселению граждан из аварийного жилищного фонда, признанного таковым после 1 января 2017 года, на 31.12.2023 заключено 318 муниципальных контрактов на общую сумму 1 453 876,66 тыс. руб., из них 154 635,12 тыс. руб. приобретены на средства 2024 года. Оплата произведена по 289 контракту в размере 1 299 241,54 тыс. руб., по 29 контрактам оплата будет произведена в 2024 году. Остаток средств в размере 384,56 тыс. руб сложился по факту заключенных контрактов.
- по освобождению земельных участков заключены 39 муниципальных контрактов на снос домов, подлежащих выводу из эксплуатации с последующим демонтажем строительных конструкций, в связи с переселением из них граждан. По состоянию на 31.12.2023 снесено 39 домов на сумму 41 935,40 тыс. руб.
Остаток средств в размере 507,97 тыс. руб. сложился в связи с экономией от проведения закупочных процедур на сумму 166,86 тыс. руб.;  не востребованность бюджетных ассигнований в связи с уточнением перечня домов, подлежащих выводу из эксплуатации с последующим демонтажем строительных конструкций, в связи с переселением из них граждан из-за отсутствия схемы из графической части проекта планировки территории с земельными участками, планируемыми для жилищного строительства и на которых выполнен снос зданий, на сумму 341,11 тыс. руб.
 -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заключены 7 муниципальных контрактов по приспособлению общего имущества в многоквартирном доме, в котором проживает инвалид, с учетом потребностей инвалида по 10 адресам на общую сумму 10 358,96 тыс. руб.. По состоянию на 31.12.2023 работы выполнены по 6 муниципальным контрактам по 9 адресам на сумму 8 586,53 тыс. руб., 
Остаток средств в размере 1 806,73 тыс. руб. сложился в связи с расторжением муниципального контракта № 303 от 07.11.2023 на сумму 1 417,47 тыс. руб. без исполнения в одностороннем порядке по причине невыполнения работ подрядчиком в установленные сроки;  уменьшением фактического объёма работ по 4 муниципальным контрактов на сумму 221,82 тыс. руб.;  экономией от проведения закупочных процедур на выполнение работ по приспособлению общего имущества в многоквартирном доме, в котором расположено жилое помещение инвалида на сумму 167,44 тыс. руб.
3.по мероприятию"Улучшение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по состоянию на 01.01.2023 в списке граждан, имеющих право на получение мер социальной поддержки по обеспечению жильем в соответствии с Федеральными законами "О ветеранах" и "О социальной защите инвалидов в Российской Федерации", нуждающихся в улучшении жилищных условий, вставших на учет до 1 января 2005 г., а также вставших на учет ветеранов и инвалидов Великой Отечественной войны, членов семей погибших (умерших) инвалидов и участников Великой Отечественной войны состоит 225 человек, в том числе 165 граждан - ветераны боевых действий; 60 граждан - инвалиды. 
По состоянию на 31.12.2023 в список получателей субсидии включено 26 льготополучателей, из них:                                                                                                                                                  - 15 льготополучателям перечислена субсидия; 
- 4 льготополучателям отказано в предоставлении субсидии по причине отсутствия нуждаемости в улучшении жилищных условий;                                                                                                                                                                               
- 7 льготополучателей отказались от получения субсидии в текущем году.    
Остаток средств в размере 308,92 тыс.руб. сложился по факту предоставленных субсидий.</t>
        </r>
        <r>
          <rPr>
            <sz val="12"/>
            <color rgb="FFFF0000"/>
            <rFont val="Times New Roman"/>
            <family val="1"/>
            <charset val="204"/>
          </rPr>
          <t xml:space="preserve">
</t>
        </r>
        <r>
          <rPr>
            <sz val="12"/>
            <rFont val="Times New Roman"/>
            <family val="1"/>
            <charset val="204"/>
          </rPr>
          <t>По состоянию на 31.12.2023 включены в список получателей 5 льготополучателей, из них:                                                                                                                                                       
- 2 льготополучателям  перечислена субсидия;                                                                                                                             
- 2 льготополучателей отказались от получения субсидии 2023 году;                                                                                            
 - 1 льготополучателю отказано в предоставлении субсидии.           
Остаток средств в размере 270,57 тыс.руб. сложился по факту предоставленных субсидий.
4. по мероприятию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  в 2023 году запланировано предоставление социальных выплат 4 молодым семьям. По состоянию на 31.12.2023 социальные выплаты предоставлены в полном объеме.
5. по мероприятию "Переселение граждан из жилых помещений, не отвечающих требованиям в связи с превышением предельно допустимой концентрации фенола и формальдегида" запланировано предоставление социальной выплаты 4 семьям, проживающих в жилых помещениях, не отвечающих требованиям в связи с превышением предельно допустимой концентрации фенола и формальдегида.  По состоянию на 31.12.2023 социальная выплата предоставлена  4 семьям, мероприятие исполнено в полном объеме. Остаток средств в размере 0,38 тыс.руб. сложился по факту предоставленных выплат.</t>
        </r>
        <r>
          <rPr>
            <sz val="12"/>
            <color rgb="FFFF0000"/>
            <rFont val="Times New Roman"/>
            <family val="1"/>
            <charset val="204"/>
          </rPr>
          <t xml:space="preserve">
ДАиГ:
Запланированы средства на строительство объекта "Водовод от ВК-50 в районе кольца ГРЭС до ВК-15 по ул. Пионерная с устройством повысительной насосной станции". Заключен муниципальный контракт №91 от 08.10.2022г. на выполнение строительных работ  на сумму 220 000,0 тыс.руб. Заключен муниципальный контракт №11/2022 от 23.05.2022г. на строительство на сумму 171 137,63 тыс.руб. Заключен контракт №1АН/2022 от 07.02.2022г. на услуги по авторскому надзору на сумму 299,8 тыс.руб. Заключен контракт №31АН/2022 от 01.09.2022г. на услуги по авторскому надзору на сумму 285,23 тыс.руб. Готовность объекта 82%. Подрядчиком нарушены сроки выполнения работ.
</t>
        </r>
        <r>
          <rPr>
            <sz val="12"/>
            <rFont val="Times New Roman"/>
            <family val="1"/>
            <charset val="204"/>
          </rPr>
          <t xml:space="preserve">
АГ:
В 2023 году  из средств окружного бюджета приобретены бумага и бумажные изделия.</t>
        </r>
        <r>
          <rPr>
            <sz val="12"/>
            <color rgb="FFFF0000"/>
            <rFont val="Times New Roman"/>
            <family val="1"/>
            <charset val="204"/>
          </rPr>
          <t xml:space="preserve">
</t>
        </r>
      </is>
    </nc>
  </rcc>
  <rfmt sheetId="1" sqref="J55:J62" start="0" length="2147483647">
    <dxf>
      <font>
        <sz val="16"/>
      </font>
    </dxf>
  </rfmt>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63:J71" start="0" length="2147483647">
    <dxf>
      <font>
        <sz val="12"/>
      </font>
    </dxf>
  </rfmt>
  <rfmt sheetId="1" sqref="J63:J71" start="0" length="2147483647">
    <dxf>
      <font>
        <sz val="10"/>
      </font>
    </dxf>
  </rfmt>
  <rcc rId="133" sId="1">
    <oc r="J63" t="inlineStr">
      <is>
        <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7 объектов:
1) тепломагистраль №4 от 4ТК-42 до 4ТК-42А, вдоль ул. Нефтяников. Участок от Н.О. №3 до 4ТК-42Б. Протяженность участка 136,6 м. Получено положительное заключение государственной экспертизы достоверности определения сметной стоимости. Заключен контракт с ООО «СтройАльянс». Ремонт завершен. Производится оформление документов, подтверждающих фактическое выполнение. Ориентировочно затраты составляют – 3 890,5 тыс. руб.;
2) магистральная улица 10 "В" на участке от улицы Маяковского до улицы 12 "В". Компенсатор на участке от 8ТК2 до 8ТК3. Протяженность участка 63,4 м. Получено положительное заключение государственной экспертизы достоверности определения сметной стоимости. Ранее заключенный контракт с ООО СК «ДаЮрСпецСтрой» по соглашению сторон расторгнут. 07.09.2023 договор заключен с ООО "Югра-Инэкс".  Ремонт завершен. Производится оформление документов, подтверждающих фактическое выполнение. Ориентировочно затраты составляют – 3 584,93 тыс. руб.;
3) тепломагистраль № 1 от 1ТК21-1ТК22-1ТК23 по ул. Губкина. Участок от т.А (НО_25) до Н.О.-22(Т1). Протяженность участка 86,4 м. Получено положительное заключение государственной экспертизы достоверности определения сметной стоимости. Заключен контракт с ООО СК «ДаЮрСпецСтрой».  Ремонт завершен. Производится оформление документов, подтверждающих фактическое выполнение. Ориентировочно затраты составляют – 2 395,40 тыс. руб.;
4) Водовод от 8 пром/узла до ВК-25 ул. 50 лет ВЛКСМ. Участок от ВК (Нефтеюганское шоссе) до ВК-25 (ул. Маяковского 42). Протяженность участка 258 м.  Капитальный ремонт объекта планировался в рамках мероприятия 3.1 «Предоставление субсидии на реализацию полномочий в сфере жилищно-коммунального комплекса" государственной программы «Жилищно-коммунальный комплекс и городская среда» в 2022 году. Ожидается принятие решения о финансировании объекта в 2023 году.
В виду риска неосвоения бюджетных ассигнований, в связи с отсутствием положительных заключений о достоверности сметной стоимости, в округ направлено письмо от 25.10.2023 № 01-02-15997/3 с предложением о перераспределении бюджетных ассигнований на иные мероприятия со следующих объектов:
1. Водовод от 8 пром/узла до ВК-25 ул. 50 лет ВЛКСМ. Участок от ВК по ул. Маяковского 42 до ВК по ул. Профсоюзов;
2. Водовод от 8 пром/узла до ВК-25 ул. 50 лет ВЛКСМ. Участок от ВК по ул. Профсоюзов до ВК по ул. Быстринская;
3. Водовод от 8 пром/узла до ВК-25 ул. 50 лет ВЛКСМ. Участок от ВК по ул. Быстринская до ВК по пр. Мира.
Расходы запланированы на 4 квартал 2023 года.
2.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3 900,81 тыс.руб., реализовано 1 837 кг сжиженного газа.
</t>
        </r>
        <r>
          <rPr>
            <sz val="16"/>
            <rFont val="Times New Roman"/>
            <family val="1"/>
            <charset val="204"/>
          </rPr>
          <t>АГ: произведены расходы на оплату труда для осуществления переданного государственного полномочия в сумме 2,6 тыс.руб.</t>
        </r>
        <r>
          <rPr>
            <sz val="16"/>
            <color rgb="FFFF0000"/>
            <rFont val="Times New Roman"/>
            <family val="1"/>
            <charset val="204"/>
          </rPr>
          <t xml:space="preserve">
3.  В рамках подпрограммы "Повышение энергоэффективности в отраслях экономики"  предприятиями города запланированы работы:
1) по реконструкции уличных водопроводных сетей следующих объекта "Водопроводные сети по ул. Дзержинского 7/3 до ЦТП-36, 8 мкрн. 7, 7А". На отчетную дату проведена закупочная процедура, по результату конкурса с ИП Новиков Е.К. заключен договор  от 11.04.2023 № 2023/30 на выполнение ПИР и СМР на сумму 36 618,07 тыс.руб., протяженность трассы 0,557 км.  На отчетную дату выполнены ПИР, СМР. Проводится работа по заключению доп.соглашения в связи с увеличением стоимости работ. Оплата выполненных работ будет произведена после заключения доп.соглашения.
2) по техническому перевооружению магистральных тепловых сетей на основе современных технологий запланированы мероприятия по реконструкции сетей следующих объектов:
- "Сети тепловодоснабжения от ЦТП-49 до ж.д по ул. И.Киртбая, 21 в мкрн.5А" на сумму 23 569 тыс.руб. На отчетную дату поставка материалов и СМР выполнены в полном объеме, ведется работа по восстановлению благоустройства. Работы осуществляются собственными силами. 
- "Комплекс сетей тепловодоснабжения от ЦТП-72 в кв. 6" на сумму 21 444 тыс.руб. На отчетную дату заключен договор от 17.07.2023 № 223-923 с ООО "СК-Югра" на выполнение СМР на сумму 16 820 тыс.руб., поставка материалов, СМР выполнены в полном объеме, ведется работа по восстановлению благоустройства.
3) по оптимизации работы объектов электроснабжения выполнена реконструкция наружного освещения объекта "Территория водозаборов 9 и 9А промузлов". На отчетную дату заключен договор с ООО "Промкомплект-С" от 17.04.2023 №2023/38 на сумму 2 989,84 тыс.руб. Работы выполнены в полном объеме. Установлено 18 опор на 1 объекте.
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Расходы запланированы в течение 2023 года.
Заключены договоры: 
1) № 64 от 09.03.2023 с ИП Бобылев В.В. на сумму 163,20 тыс. руб. на выполнение работ по установке индивидуальных приборов учета коммунальных ресурсов (ГХВС) в муниципальных жилых помещениях. Планируемое к установке количество индивидуальных приборов учета ГХВС – 48 шт.; Срок выполнения работ: с момента заключения договора с 09.03.2023. по 22.09.2023. 
По состоянию на 01.11.2023 установлено 31 индивидуальных прибора учета ХГВС на сумму 105,4 тыс.руб.
2) № 92 от 24.04.2023 с  ИП Бобылев В.В. на сумму 5,70 тыс. руб. на выполнение работ по замене индивидуальных приборов учета коммунальных ресурсов (ГХВС) в нежилых помещениях. Планируемое к замене количество индивидуальных приборов учета ГХВС – 3 шт.; Срок выполнения работ: с 24.04.2023. по 28.04.2023. Работы выполнены и оплачены.
3) № 136 от 30.05.2023 с  ИП Быков И.Н. на сумму 1,10 тыс. руб. на выполнение работ по поверке индивидуальных приборов учета коммунальных ресурсов (ГХВС) в нежилых помещениях.
Планируемое к поверке количество индивидуальных приборов учета ГХВС – 2 шт.; Срок выполнения работ: с 30.05.2023 по 20.06.2023. Работы выполнены и оплачены. 
4) № 197 от 19.07.2023 с  ИП Быков И.Н. на сумму 0,55 тыс. руб. на выполнение работ по поверке индивидуальных приборов учета коммунальных ресурсов (ГХВС) в нежилых помещениях.
Планируемое к поверке количество индивидуальных приборов учета ГХВС – 1 шт.; Срок выполнения работ: с 19.07.2023 по 08.08.2023. Работы выполнены и оплачены.
5) № 209 от 04.08.2023 с  ИП Быков И.Н. на сумму 3,00 тыс. руб. на выполнение работ по замене индивидуальных приборов учета коммунальных ресурсов (ГХВС) в нежилых помещениях.
Планируемое к замене количество индивидуальных приборов учета ГХВС – 2 шт.; Срок выполнения работ: с 04.08.2023 по 10.08.2023. Работы выполнены и оплачены.
6) № 225 от 18.08.2023 с  ИП Быков И.Н. на сумму 2,20 тыс. руб. на выполнение работ по поверке индивидуальных приборов учета коммунальных ресурсов (ГХВС) в нежилых помещениях.
Планируемое к поверке количество индивидуальных приборов учета ГХВС – 4 шт.; Срок выполнения работ: с 18.09.2023 по 26.09.2023. Работы выполнены и оплачены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245 585,89 тыс.руб. Срок выполнения работ: с момента подписания по  30.11.2023г.  Заключен контракт №24АН/2022 от 21.07.2022 с ООО «Спектр-Проект» на оказание услуг по проведению авторского надзора за строительством объекта на сумму 400,0 тыс.руб. Заключен контракт № 23/2022 от 05.07.2022 с ФБУ «Федеральный центр строительного контроля» на выполнение работ по проведению строительного контроля на сумму 5 459,37 тыс.руб. Строительная готовность объекта -  85% . В настоящее время ведутся работы по прокладке трубопровода методом ГНБ, проложено 5400 м из 6000 м.  Выполняется устройство переходов (дюкеров) через водные преграды, работы по устройству дюкерного перехода, обвязка камер, колодцев.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353 101,86 тыс.руб. Срок выполнения работ - 14.11.2023 года. Заключен муниципальный контракт №43АН/2022 от 26.09.2022 с ООО «Геонсервиспроект» на оказание услуг по проведению авторского надзора за строительством объекта на сумму 119,04 тыс.руб. Заключен контракт № 33/2022 от 12.09.2022 с ФБУ «Федеральный центр строительного контроля» на выполнение работ по проведению строительного контроля на сумму 7 347,61 тыс.руб.   Строительная готовность объекта - 95%. Завершены работы по монтажу оборудования. Выполнено бетонирование плиты перекрытия ж/б емкости. Ведутся работы к отсыпке территории песком под благоустройство.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Срок выполнения работ: 01.10.2022-30.11.2023. Заключен контракт № 42/2022 от 23.09.2022 с ФБУ «Федеральный центр строительного контроля» на выполнение работ по проведению строительного контроля на сумму 4244,73 тыс.руб.  Готовность объекта - 100%. Экономия в размере 11 870 тыс.руб. предложена к перераспределению.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409828,0 тыс.руб. Срок выполнения ПИР - 28.02.2023, СМР- 30.11.2023. Заключен договор №14/05/23Д от 15.05.2023 на проведение госэкспертизы. Проектно-сметная документация разработана. Получено положительное заключение государственной экспертизы. Начаты  строительно-монтажные работы.
5. "Внутриквартальные сети электроснабжения «Научно-технологического центра в городе Сургуте».  Заключен муниципальный контракт на выполнение проектных и строительных работ с ООО "С.И.Т.И." №28/2022 от 24.08.2022, цена контракта 497626,7 тыс.руб. Срок выполнения ПИР - 28.02.2023, СМР- 30.11.2023.  Ввиду нарушения Подрядчиком сроков выполнения работ, установленных контрактом, государственная экспертиза не получена. Расторгнут МК №28/2022 от 24.08.2022г. С ООО "С.И.Т.И" в одностороннем порядке. Проект разрабатывается МКУ "УКС". Ориентировочный срок получения государственной экспертизы проектной документации 29.12.2023. Средства в размере 262 593,47 тыс.руб. предложены к перераспределению на 2024 год.
6. "Сети газоснабжения «Научно-технологического центра в городе Сургуте». Заключен контракт № 37/2022 от 19.09.2022 с ООО «ТПП «Контур» на проектирование и строительство. Цена контракта 524 598,47012 тыс.руб. Срок выполнения ПИР - 28.02.2023 года, СМР-30.11.2023г. Проектная документация направлена на входной контроль в Управление гос.экспертизы. Плановый срок получения заключения - 02.12.23. Средства в размере 279 338,78 тыс.руб. предложены к перераспределению на 2024 год.
7."Сети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175081,694 тыс.руб. Срок выполнения ПИР - 28.02.2023, СМР- 30.11.2023. Получено положительное заключение государственной экспертизы № 86-1-1-2-026578-2023 от 19.05.2023. Готовность объекта - 20%. Ведутся сварочные работы, прокладка трубы методом ГНБ 800 м из 3368 м (проектных).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499 750,00 тыс.руб. Срок выполнения работ ПИР-29.09.2022-28.02.2023, СМР-01.03.2023-30.11.2023гг.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Средства в размере 73 163,6 тыс.руб. предложены к перераспределению на 2024 год.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Плановый срок исполнения - 4 квартал 2023 г. Работы выполнены и оплачены в размере 1 842,683 тыс.руб.
Экономия в размере 3,6 тыс.руб. сложилась по результатам электронного магазина "Портал поставщиков"; 1,26 тыс.руб. - в связи с уточнением НМЦК; 0,66 тыс.руб. - по фактическому исполнению муниципального контракта.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
Экономия составила 90,8 тыс. руб., в т.ч. 86,9 тыс.руб. - по результатам проведения закупки, 3,9 тыс.руб.- по результатам формирования НМЦК.</t>
        </r>
      </is>
    </oc>
    <nc r="J63" t="inlineStr">
      <is>
        <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7 объектов:
1) тепломагистраль №4 от 4ТК-42 до 4ТК-42А, вдоль ул. Нефтяников. Участок от Н.О. №3 до 4ТК-42Б. Протяженность участка 136,6 м. Получено положительное заключение государственной экспертизы достоверности определения сметной стоимости. Заключен контракт с ООО «СтройАльянс». Ремонт завершен. Производится оформление документов, подтверждающих фактическое выполнение. Ориентировочно затраты составляют – 3 890,5 тыс. руб.;
2) магистральная улица 10 "В" на участке от улицы Маяковского до улицы 12 "В". Компенсатор на участке от 8ТК2 до 8ТК3. Протяженность участка 63,4 м. Получено положительное заключение государственной экспертизы достоверности определения сметной стоимости. Ранее заключенный контракт с ООО СК «ДаЮрСпецСтрой» по соглашению сторон расторгнут. 07.09.2023 договор заключен с ООО "Югра-Инэкс".  Ремонт завершен. Производится оформление документов, подтверждающих фактическое выполнение. Ориентировочно затраты составляют – 3 584,93 тыс. руб.;
3) тепломагистраль № 1 от 1ТК21-1ТК22-1ТК23 по ул. Губкина. Участок от т.А (НО_25) до Н.О.-22(Т1). Протяженность участка 86,4 м. Получено положительное заключение государственной экспертизы достоверности определения сметной стоимости. Заключен контракт с ООО СК «ДаЮрСпецСтрой».  Ремонт завершен. Производится оформление документов, подтверждающих фактическое выполнение. Ориентировочно затраты составляют – 2 395,40 тыс. руб.;
4) Водовод от 8 пром/узла до ВК-25 ул. 50 лет ВЛКСМ. Участок от ВК (Нефтеюганское шоссе) до ВК-25 (ул. Маяковского 42). Протяженность участка 258 м.  Капитальный ремонт объекта планировался в рамках мероприятия 3.1 «Предоставление субсидии на реализацию полномочий в сфере жилищно-коммунального комплекса" государственной программы «Жилищно-коммунальный комплекс и городская среда» в 2022 году. Ожидается принятие решения о финансировании объекта в 2023 году.
В виду риска неосвоения бюджетных ассигнований, в связи с отсутствием положительных заключений о достоверности сметной стоимости, в округ направлено письмо от 25.10.2023 № 01-02-15997/3 с предложением о перераспределении бюджетных ассигнований на иные мероприятия со следующих объектов:
1. Водовод от 8 пром/узла до ВК-25 ул. 50 лет ВЛКСМ. Участок от ВК по ул. Маяковского 42 до ВК по ул. Профсоюзов;
2. Водовод от 8 пром/узла до ВК-25 ул. 50 лет ВЛКСМ. Участок от ВК по ул. Профсоюзов до ВК по ул. Быстринская;
3. Водовод от 8 пром/узла до ВК-25 ул. 50 лет ВЛКСМ. Участок от ВК по ул. Быстринская до ВК по пр. Мира.
Расходы запланированы на 4 квартал 2023 года.
2. "Обеспечение равных прав потребителей на получение энергетических ресурсов" запланировано возмещение недополученных доходов организациям, осуществляющим реализацию населению сжиженного газа по социально ориентированным розничным ценам.
Органом местного самоуправления осуществляется предоставление субсидии путем отбора юридических лиц. Согласно протоколу по рассмотрению предложений и отбору юридических лиц для предоставления субсидии на возмещение недополученных доходов организациям, осуществляющим реализацию населению газа № 2 от 06.12.2022 года принято решение о заключении соглашения с АО "Сжиженный газ Север", соглашение заключено на сумму 5 559,24 тыс.руб., плановое количество реализации сжиженного газа населению - 2 618 кг. На отчетную дату предоставлена субсидия в сумме 3 900,81 тыс.руб., реализовано 1 837 кг сжиженного газа.
</t>
        </r>
        <r>
          <rPr>
            <sz val="10"/>
            <rFont val="Times New Roman"/>
            <family val="1"/>
            <charset val="204"/>
          </rPr>
          <t>АГ: произведены расходы на оплату труда для осуществления переданного государственного полномочия в сумме 2,6 тыс.руб.</t>
        </r>
        <r>
          <rPr>
            <sz val="10"/>
            <color rgb="FFFF0000"/>
            <rFont val="Times New Roman"/>
            <family val="1"/>
            <charset val="204"/>
          </rPr>
          <t xml:space="preserve">
3.  В рамках подпрограммы "Повышение энергоэффективности в отраслях экономики"  предприятиями города запланированы работы:
1) по реконструкции уличных водопроводных сетей следующих объекта "Водопроводные сети по ул. Дзержинского 7/3 до ЦТП-36, 8 мкрн. 7, 7А". На отчетную дату проведена закупочная процедура, по результату конкурса с ИП Новиков Е.К. заключен договор  от 11.04.2023 № 2023/30 на выполнение ПИР и СМР на сумму 36 618,07 тыс.руб., протяженность трассы 0,557 км.  На отчетную дату выполнены ПИР, СМР. Проводится работа по заключению доп.соглашения в связи с увеличением стоимости работ. Оплата выполненных работ будет произведена после заключения доп.соглашения.
2) по техническому перевооружению магистральных тепловых сетей на основе современных технологий запланированы мероприятия по реконструкции сетей следующих объектов:
- "Сети тепловодоснабжения от ЦТП-49 до ж.д по ул. И.Киртбая, 21 в мкрн.5А" на сумму 23 569 тыс.руб. На отчетную дату поставка материалов и СМР выполнены в полном объеме, ведется работа по восстановлению благоустройства. Работы осуществляются собственными силами. 
- "Комплекс сетей тепловодоснабжения от ЦТП-72 в кв. 6" на сумму 21 444 тыс.руб. На отчетную дату заключен договор от 17.07.2023 № 223-923 с ООО "СК-Югра" на выполнение СМР на сумму 16 820 тыс.руб., поставка материалов, СМР выполнены в полном объеме, ведется работа по восстановлению благоустройства.
3) по оптимизации работы объектов электроснабжения выполнена реконструкция наружного освещения объекта "Территория водозаборов 9 и 9А промузлов". На отчетную дату заключен договор с ООО "Промкомплект-С" от 17.04.2023 №2023/38 на сумму 2 989,84 тыс.руб. Работы выполнены в полном объеме. Установлено 18 опор на 1 объекте.
</t>
        </r>
        <r>
          <rPr>
            <sz val="10"/>
            <rFont val="Times New Roman"/>
            <family val="1"/>
            <charset val="204"/>
          </rPr>
          <t xml:space="preserve">ДИЗО:
В рамках реализации государственной программы запланировано выполнение работ по установке индивидуальных приборов учета коммунальных ресурсов (ГХВС) в муниципальных жилых помещениях:
1) заключены 2 договора на выполнение работ по установке индивидуальных приборов учета коммунальных ресурсов (ГХВС) в муниципальных помещениях на сумму 108,40 тыс. руб.. По состоянию на 31.12.2023 установлено 33 индивидуальных прибора учета ХГВС на сумму 108,40 тыс. руб.
2) заключены 3 договора на выполнение работ по поверке индивидуальных приборов учета горячего и холодного водоснабжения в муниципальных помещениях на сумму 3,85 тыс. руб. По состоянию на 31.12.2023 поверено 7 индивидуальных прибора учета ХГВС на сумму 3,85 тыс. руб.
3) заключены 2 договора на выполнение работ по замене индивидуальных приборов учета горячего и холодного водоснабжения в муниципальных помещениях на сумму 10,60 тыс. руб. По состоянию на 31.12.2023 заменено 6 индивидуальных прибора учета ХГВС на сумму 10,60 тыс. руб.
Остаток средств в размере 26,38 тыс. руб. сложился в связи с уменьшением фактического объёма работ по договору на выполнение работ по установке индивидуальных приборов учета коммунальных ресурсов (ГХВС) в муниципальных помещениях по причине не предоставлением нанимателями доступа в муниципальные жилые помещения.
</t>
        </r>
        <r>
          <rPr>
            <sz val="10"/>
            <color rgb="FFFF0000"/>
            <rFont val="Times New Roman"/>
            <family val="1"/>
            <charset val="204"/>
          </rPr>
          <t xml:space="preserve">
ДАиГ: 
  в рамках подпрограммы "Создание условий для обеспечения качественными коммунальными услугами" предусмотрено строительство следующих объектов: 
 1."Магистральный водовод для нужд Поймы-2, "Научно-технологического центра в городе Сургуте" и перспективной застройки" Заключен муниципальный контракт на выполнение работ  по строительству объекта «Магистральный водовод для нужд Поймы-2, «Научно-технологического центра в городе Сургуте» и перспективной застройки» с ООО «СпецМонтажПроект» №19/2022 от 31.05.2022. Сумма по контракту 245 585,89 тыс.руб. Срок выполнения работ: с момента подписания по  30.11.2023г.  Заключен контракт №24АН/2022 от 21.07.2022 с ООО «Спектр-Проект» на оказание услуг по проведению авторского надзора за строительством объекта на сумму 400,0 тыс.руб. Заключен контракт № 23/2022 от 05.07.2022 с ФБУ «Федеральный центр строительного контроля» на выполнение работ по проведению строительного контроля на сумму 5 459,37 тыс.руб. Строительная готовность объекта -  85% . В настоящее время ведутся работы по прокладке трубопровода методом ГНБ, проложено 5400 м из 6000 м.  Выполняется устройство переходов (дюкеров) через водные преграды, работы по устройству дюкерного перехода, обвязка камер, колодцев. 
2. "Сети ливневой канализации с локально-очистными сооружениями для существующих и перспективных объектов территорий: Пойма-2, Пойма-3, кв.П-1, кв.П-2, кв.П-7, кв.П-8, г.Сургут". Заключен муниципальный контракт на выполнение строительно-монтажных работ с ООО СК "ЮВиС" №27/2022 от 22.08.2022, цена контракта 353 101,86 тыс.руб. Срок выполнения работ - 14.11.2023 года. Заключен муниципальный контракт №43АН/2022 от 26.09.2022 с ООО «Геонсервиспроект» на оказание услуг по проведению авторского надзора за строительством объекта на сумму 119,04 тыс.руб. Заключен контракт № 33/2022 от 12.09.2022 с ФБУ «Федеральный центр строительного контроля» на выполнение работ по проведению строительного контроля на сумму 7 347,61 тыс.руб.   Строительная готовность объекта - 95%. Завершены работы по монтажу оборудования. Выполнено бетонирование плиты перекрытия ж/б емкости. Ведутся работы к отсыпке территории песком под благоустройство.
 3."Канализационная насосная станция с устройством трубопроводов до территории канализационно-очистных сооружений. Территория Пойма-2 г.Сургут" Заключен муниципальный контракт на выполнение работ по строительству с ООО «ВОРТ» №35/2022 от 12.09.2022. Сумма по контракту 221 607,59 тыс.руб. Срок выполнения работ: 01.10.2022-30.11.2023. Заключен контракт № 42/2022 от 23.09.2022 с ФБУ «Федеральный центр строительного контроля» на выполнение работ по проведению строительного контроля на сумму 4244,73 тыс.руб.  Готовность объекта - 100%. Экономия в размере 11 870 тыс.руб. предложена к перераспределению.
 4."Сети теплоснабжения «Научно-технологического центра в городе Сургуте» Заключен муниципальный контракт на выполнение проектных и строительных работ с АО "Механизатор" №30/2022 от 01.09.2022, цена контракта 409828,0 тыс.руб. Срок выполнения ПИР - 28.02.2023, СМР- 30.11.2023. Заключен договор №14/05/23Д от 15.05.2023 на проведение госэкспертизы. Проектно-сметная документация разработана. Получено положительное заключение государственной экспертизы. Начаты  строительно-монтажные работы.
5. "Внутриквартальные сети электроснабжения «Научно-технологического центра в городе Сургуте».  Заключен муниципальный контракт на выполнение проектных и строительных работ с ООО "С.И.Т.И." №28/2022 от 24.08.2022, цена контракта 497626,7 тыс.руб. Срок выполнения ПИР - 28.02.2023, СМР- 30.11.2023.  Ввиду нарушения Подрядчиком сроков выполнения работ, установленных контрактом, государственная экспертиза не получена. Расторгнут МК №28/2022 от 24.08.2022г. С ООО "С.И.Т.И" в одностороннем порядке. Проект разрабатывается МКУ "УКС". Ориентировочный срок получения государственной экспертизы проектной документации 29.12.2023. Средства в размере 262 593,47 тыс.руб. предложены к перераспределению на 2024 год.
6. "Сети газоснабжения «Научно-технологического центра в городе Сургуте». Заключен контракт № 37/2022 от 19.09.2022 с ООО «ТПП «Контур» на проектирование и строительство. Цена контракта 524 598,47012 тыс.руб. Срок выполнения ПИР - 28.02.2023 года, СМР-30.11.2023г. Проектная документация направлена на входной контроль в Управление гос.экспертизы. Плановый срок получения заключения - 02.12.23. Средства в размере 279 338,78 тыс.руб. предложены к перераспределению на 2024 год.
7."Сети водоснабжения «Научно-технологического центра в городе Сургуте» Заключен муниципальный контракт на выполнение проектных и строительных работ с ООО "СпецМонтажПроект" №29/2022 от 30.08.2022, цена контракта 175081,694 тыс.руб. Срок выполнения ПИР - 28.02.2023, СМР- 30.11.2023. Получено положительное заключение государственной экспертизы № 86-1-1-2-026578-2023 от 19.05.2023. Готовность объекта - 20%. Ведутся сварочные работы, прокладка трубы методом ГНБ 800 м из 3368 м (проектных).
 8."Сети водоотведения «Научно-технологического центра в городе Сургуте» Заключен муниципальный контракт на выполнение работ по проектированию и строительству с АО "Механизатор" №36/2022 от 12.09.2022г. Сумма по контракту 499 750,00 тыс.руб. Срок выполнения работ ПИР-29.09.2022-28.02.2023, СМР-01.03.2023-30.11.2023гг. Проектно-сметная документация разработана. Получено положительное заключение государственной экспертизы №86-1-1-2-258150-2023 от 28.09.2023. Ведутся подготовительные работы к СМР. Средства в размере 73 163,6 тыс.руб. предложены к перераспределению на 2024 год.
   В рамках подпрограммы "Повышение энергоэффективности в отраслях экономики": 
1) По мероприятию "Оптимизация работы системы тепло-, водоснабжения зданий учреждений (ремонт системы тепловодоснабжения,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и дверных блоков, замена гаражных ворот, установка теплоотражающих экранов)" на ремонт системы вентиляции в МБДОУ № 10 «Семицветик» предусмотрено 1 854,599 тыс. руб. Проведены закупки и заключены муниципальные контракты:
 - оказание услуг по проведению проверки (негосударственной экспертизы) достоверности определения сметной стоимости работ по текущему ремонту системы вентиляции МБДОУ № 30 "Семицветик", МК № 32 от 11.05.23 с ООО "Строительная Экспертиза" на сумму 6,400 тыс.руб. работы выполнены и оплачены в полном объеме.
Заключен муниципальный контракт  с ООО "Энергия" от 14.08.2023 №МК-32-23 по текущему ремонту системы вентиляции МБДОУ № 30 "Семицветик" на сумму 1 843,346 тыс. руб.  Плановый срок исполнения - 4 квартал 2023 г. Работы выполнены и оплачены в размере 1 842,683 тыс.руб.
Экономия в размере 3,6 тыс.руб. сложилась по результатам электронного магазина "Портал поставщиков"; 1,26 тыс.руб. - в связи с уточнением НМЦК; 0,66 тыс.руб. - по фактическому исполнению муниципального контракта.
2)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 на замену светильников в МБДОУ № 25 «Родничок» и МБДОУ № 27 «Микки-Маус» предусмотрено 3 949,541 тыс. руб.
Проведены закупки и заключены муниципальные контракты:
 - на оказание услуг по проведению проверки (негосударственной экспертизы) достоверности определения сметной стоимости работ по замене светильников в МБДОУ № 25 «Родничок» и МБДОУ № 27 «Микки-Маус», МК № 31 от 11.05.23 с ООО "Строительная Экспертиза" на сумму 9,800 тыс. руб. Работы выполнены и оплачены в полном объеме.
Заключены муниципальные контракты на замену светильников в 2 дошкольных учреждениях, в том числе:
-  МБДОУ № 25 «Родничок» муниципальный контракт №-26-23 от 29.06.23 с ИП "Кириллова Марина Валерьевна на сумму 1 829,227 тыс. руб. Работы выполнены и оплачены в полном размере; 
-  МБДОУ № 27 «Микки-Маус» муниципальный контракт МК-25-23 от 278.06.23 с ООО "Лидер-Плюс" на сумму 2 010,092 тыс. руб. 
Работы выполнены и оплачены.
Экономия составила 90,8 тыс. руб., в т.ч. 86,9 тыс.руб. - по результатам проведения закупки, 3,9 тыс.руб.- по результатам формирования НМЦК.</t>
        </r>
      </is>
    </nc>
  </rcc>
  <rfmt sheetId="1" sqref="J63:J71" start="0" length="2147483647">
    <dxf>
      <font>
        <sz val="16"/>
      </font>
    </dxf>
  </rfmt>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 sId="1" numFmtId="4">
    <oc r="C51">
      <v>16101.7</v>
    </oc>
    <nc r="C51">
      <v>19108.400000000001</v>
    </nc>
  </rcc>
  <rcc rId="135" sId="1" numFmtId="4">
    <oc r="F51">
      <v>13845.51</v>
    </oc>
    <nc r="F51">
      <v>19093.400000000001</v>
    </nc>
  </rcc>
  <rcc rId="136" sId="1" odxf="1" dxf="1" numFmtId="4">
    <oc r="D51">
      <v>13845.51</v>
    </oc>
    <nc r="D51">
      <v>19093.400000000001</v>
    </nc>
    <odxf/>
    <ndxf/>
  </rcc>
  <rfmt sheetId="1" sqref="A49:I54" start="0" length="2147483647">
    <dxf>
      <font>
        <color auto="1"/>
      </font>
    </dxf>
  </rfmt>
  <rcc rId="137" sId="1">
    <oc r="B49" t="inlineStr">
      <is>
        <r>
          <t>Государственная программа "Развитие агропромышленного комплекса"
(</t>
        </r>
        <r>
          <rPr>
            <sz val="16"/>
            <rFont val="Times New Roman"/>
            <family val="1"/>
            <charset val="204"/>
          </rPr>
          <t xml:space="preserve">1. Субвенции на развитие рыбохозяйственного комплекса;
2. Субвенции на организацию мероприятий при осуществлении деятельности по обращению с животными без владельцев;
3. Субвенции на поддержку и развитие животноводства;
</t>
        </r>
      </is>
    </oc>
    <nc r="B49" t="inlineStr">
      <is>
        <r>
          <t>Государственная программа "Развитие агропромышленного комплекса"
(</t>
        </r>
        <r>
          <rPr>
            <sz val="16"/>
            <rFont val="Times New Roman"/>
            <family val="1"/>
            <charset val="204"/>
          </rPr>
          <t>1. Субвенции на развитие рыбохозяйственного комплекса;
2. Субвенции на организацию мероприятий при осуществлении деятельности по обращению с животными без владельцев;
3. Субвенции на поддержку и развитие малых форм хозяйствования</t>
        </r>
      </is>
    </nc>
  </rcc>
  <rcv guid="{67ADFAE6-A9AF-44D7-8539-93CD0F6B7849}" action="delete"/>
  <rdn rId="0" localSheetId="1" customView="1" name="Z_67ADFAE6_A9AF_44D7_8539_93CD0F6B7849_.wvu.PrintArea" hidden="1" oldHidden="1">
    <formula>'на 01.11.2023'!$A$1:$J$141</formula>
    <oldFormula>'на 01.11.2023'!$A$1:$J$141</oldFormula>
  </rdn>
  <rdn rId="0" localSheetId="1" customView="1" name="Z_67ADFAE6_A9AF_44D7_8539_93CD0F6B7849_.wvu.PrintTitles" hidden="1" oldHidden="1">
    <formula>'на 01.11.2023'!$4:$7</formula>
    <oldFormula>'на 01.11.2023'!$4:$7</oldFormula>
  </rdn>
  <rdn rId="0" localSheetId="1" customView="1" name="Z_67ADFAE6_A9AF_44D7_8539_93CD0F6B7849_.wvu.Cols" hidden="1" oldHidden="1">
    <formula>'на 01.11.2023'!$K:$K</formula>
    <oldFormula>'на 01.11.2023'!$K:$K</oldFormula>
  </rdn>
  <rdn rId="0" localSheetId="1" customView="1" name="Z_67ADFAE6_A9AF_44D7_8539_93CD0F6B7849_.wvu.FilterData" hidden="1" oldHidden="1">
    <formula>'на 01.11.2023'!$A$6:$J$342</formula>
    <oldFormula>'на 01.11.2023'!$A$6:$J$342</oldFormula>
  </rdn>
  <rcv guid="{67ADFAE6-A9AF-44D7-8539-93CD0F6B7849}" action="add"/>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 sId="1">
    <oc r="I8">
      <f>SUM(I9:I13)</f>
    </oc>
    <nc r="I8">
      <f>C8-F8</f>
    </nc>
  </rcc>
  <rcc rId="143" sId="1">
    <oc r="I9">
      <f>I18+I25+I31+I38+I44+I50+I58+I66+I73+I79+I85+I91+I99+I105+I111+I117+I123+I129+I135</f>
    </oc>
    <nc r="I9">
      <f>C9-F9</f>
    </nc>
  </rcc>
  <rcc rId="144" sId="1">
    <oc r="I10">
      <f>I19+I26+I32+I39+I45+I51+I59+I67+I74+I80+I86+I92+I100+I106+I112+I118+I124+I130+I136</f>
    </oc>
    <nc r="I10">
      <f>C10-F10</f>
    </nc>
  </rcc>
  <rcc rId="145" sId="1">
    <oc r="I11">
      <f>I20+I27+I33+I40+I46+I52+I60+I68+I75+I81+I87+I93+I101+I107+I113+I119+I125+I131+I137</f>
    </oc>
    <nc r="I11">
      <f>C11-F11</f>
    </nc>
  </rcc>
  <rcc rId="146" sId="1">
    <oc r="I12">
      <f>I21+I28+I34+I41+I47+I53+I61+I69+I76+I82+I88+I94+I102+I108+I114+I120+I126+I132+I138</f>
    </oc>
    <nc r="I12">
      <f>C12-F12</f>
    </nc>
  </rcc>
  <rcc rId="147" sId="1">
    <oc r="I13">
      <f>I22+I29+I35+I42+I48+I54+I62+I71+I77+I83+I89+I95+I103+I109+I115+I121+I127+I133+I139</f>
    </oc>
    <nc r="I13">
      <f>C13-F13</f>
    </nc>
  </rcc>
  <rcc rId="148" sId="1">
    <oc r="I14">
      <f>I18+I19+I20</f>
    </oc>
    <nc r="I14">
      <f>C14-F14</f>
    </nc>
  </rcc>
  <rcc rId="149" sId="1">
    <nc r="I15">
      <f>C15-F15</f>
    </nc>
  </rcc>
  <rcc rId="150" sId="1">
    <nc r="I16">
      <f>C16-F16</f>
    </nc>
  </rcc>
  <rcc rId="151" sId="1">
    <nc r="I17">
      <f>C17-F17</f>
    </nc>
  </rcc>
  <rcc rId="152" sId="1">
    <oc r="I18">
      <f>C18-H18</f>
    </oc>
    <nc r="I18">
      <f>C18-F18</f>
    </nc>
  </rcc>
  <rcc rId="153" sId="1">
    <oc r="I19">
      <f>C19-H19</f>
    </oc>
    <nc r="I19">
      <f>C19-F19</f>
    </nc>
  </rcc>
  <rcc rId="154" sId="1">
    <oc r="I20">
      <f>C20-H20</f>
    </oc>
    <nc r="I20">
      <f>C20-F20</f>
    </nc>
  </rcc>
  <rcc rId="155" sId="1">
    <oc r="I21">
      <f>C21-H21</f>
    </oc>
    <nc r="I21">
      <f>C21-F21</f>
    </nc>
  </rcc>
  <rcc rId="156" sId="1">
    <oc r="I22">
      <f>C22-H22</f>
    </oc>
    <nc r="I22">
      <f>C22-F22</f>
    </nc>
  </rcc>
  <rcc rId="157" sId="1">
    <oc r="I23">
      <f>C23-H23</f>
    </oc>
    <nc r="I23">
      <f>C23-F23</f>
    </nc>
  </rcc>
  <rcc rId="158" sId="1">
    <oc r="I24">
      <f>C24-H24</f>
    </oc>
    <nc r="I24">
      <f>C24-F24</f>
    </nc>
  </rcc>
  <rcc rId="159" sId="1">
    <oc r="I25">
      <f>C25-H25</f>
    </oc>
    <nc r="I25">
      <f>C25-F25</f>
    </nc>
  </rcc>
  <rcc rId="160" sId="1">
    <oc r="I26">
      <f>C26-H26</f>
    </oc>
    <nc r="I26">
      <f>C26-F26</f>
    </nc>
  </rcc>
  <rcc rId="161" sId="1">
    <oc r="I27">
      <f>C27-H27</f>
    </oc>
    <nc r="I27">
      <f>C27-F27</f>
    </nc>
  </rcc>
  <rcc rId="162" sId="1">
    <oc r="I28">
      <f>C28-H28</f>
    </oc>
    <nc r="I28">
      <f>C28-F28</f>
    </nc>
  </rcc>
  <rcc rId="163" sId="1">
    <oc r="I29">
      <f>C29-H29</f>
    </oc>
    <nc r="I29">
      <f>C29-F29</f>
    </nc>
  </rcc>
  <rcc rId="164" sId="1">
    <oc r="I30">
      <f>C30-H30</f>
    </oc>
    <nc r="I30">
      <f>C30-F30</f>
    </nc>
  </rcc>
  <rcc rId="165" sId="1">
    <oc r="I31">
      <f>C31-H31</f>
    </oc>
    <nc r="I31">
      <f>C31-F31</f>
    </nc>
  </rcc>
  <rcc rId="166" sId="1">
    <oc r="I32">
      <f>C32-H32</f>
    </oc>
    <nc r="I32">
      <f>C32-F32</f>
    </nc>
  </rcc>
  <rcc rId="167" sId="1">
    <oc r="I33">
      <f>C33-H33</f>
    </oc>
    <nc r="I33">
      <f>C33-F33</f>
    </nc>
  </rcc>
  <rcc rId="168" sId="1">
    <oc r="I34">
      <f>C34-H34</f>
    </oc>
    <nc r="I34">
      <f>C34-F34</f>
    </nc>
  </rcc>
  <rcc rId="169" sId="1">
    <oc r="I35">
      <f>C35-H35</f>
    </oc>
    <nc r="I35">
      <f>C35-F35</f>
    </nc>
  </rcc>
  <rcc rId="170" sId="1">
    <oc r="I36">
      <f>C36-H36</f>
    </oc>
    <nc r="I36">
      <f>C36-F36</f>
    </nc>
  </rcc>
  <rcc rId="171" sId="1">
    <oc r="I37">
      <f>C37-H37</f>
    </oc>
    <nc r="I37">
      <f>C37-F37</f>
    </nc>
  </rcc>
  <rcc rId="172" sId="1">
    <oc r="I38">
      <f>C38-H38</f>
    </oc>
    <nc r="I38">
      <f>C38-F38</f>
    </nc>
  </rcc>
  <rcc rId="173" sId="1">
    <oc r="I39">
      <f>C39-H39</f>
    </oc>
    <nc r="I39">
      <f>C39-F39</f>
    </nc>
  </rcc>
  <rcc rId="174" sId="1">
    <oc r="I40">
      <f>C40-H40</f>
    </oc>
    <nc r="I40">
      <f>C40-F40</f>
    </nc>
  </rcc>
  <rcc rId="175" sId="1">
    <oc r="I41">
      <f>C41-H41</f>
    </oc>
    <nc r="I41">
      <f>C41-F41</f>
    </nc>
  </rcc>
  <rcc rId="176" sId="1">
    <oc r="I42">
      <f>C42-H42</f>
    </oc>
    <nc r="I42">
      <f>C42-F42</f>
    </nc>
  </rcc>
  <rcc rId="177" sId="1">
    <oc r="I43">
      <f>C43-H43</f>
    </oc>
    <nc r="I43">
      <f>C43-F43</f>
    </nc>
  </rcc>
  <rcc rId="178" sId="1">
    <oc r="I44">
      <f>C44-H44</f>
    </oc>
    <nc r="I44">
      <f>C44-F44</f>
    </nc>
  </rcc>
  <rcc rId="179" sId="1">
    <oc r="I45">
      <f>C45-H45</f>
    </oc>
    <nc r="I45">
      <f>C45-F45</f>
    </nc>
  </rcc>
  <rcc rId="180" sId="1">
    <oc r="I46">
      <f>C46-H46</f>
    </oc>
    <nc r="I46">
      <f>C46-F46</f>
    </nc>
  </rcc>
  <rcc rId="181" sId="1">
    <oc r="I47">
      <f>C47-H47</f>
    </oc>
    <nc r="I47">
      <f>C47-F47</f>
    </nc>
  </rcc>
  <rcc rId="182" sId="1">
    <oc r="I48">
      <f>C48-H48</f>
    </oc>
    <nc r="I48">
      <f>C48-F48</f>
    </nc>
  </rcc>
  <rcc rId="183" sId="1">
    <oc r="I49">
      <f>C49-H49</f>
    </oc>
    <nc r="I49">
      <f>C49-F49</f>
    </nc>
  </rcc>
  <rcc rId="184" sId="1">
    <oc r="I50">
      <f>C50-H50</f>
    </oc>
    <nc r="I50">
      <f>C50-F50</f>
    </nc>
  </rcc>
  <rcc rId="185" sId="1">
    <oc r="I51">
      <f>C51-H51</f>
    </oc>
    <nc r="I51">
      <f>C51-F51</f>
    </nc>
  </rcc>
  <rcc rId="186" sId="1">
    <oc r="I52">
      <f>C52-H52</f>
    </oc>
    <nc r="I52">
      <f>C52-F52</f>
    </nc>
  </rcc>
  <rcc rId="187" sId="1">
    <oc r="I53">
      <f>C53-H53</f>
    </oc>
    <nc r="I53">
      <f>C53-F53</f>
    </nc>
  </rcc>
  <rcc rId="188" sId="1">
    <oc r="I54">
      <f>C54-H54</f>
    </oc>
    <nc r="I54">
      <f>C54-F54</f>
    </nc>
  </rcc>
  <rcc rId="189" sId="1">
    <oc r="I55">
      <f>C55-H55</f>
    </oc>
    <nc r="I55">
      <f>C55-F55</f>
    </nc>
  </rcc>
  <rcc rId="190" sId="1">
    <nc r="I56">
      <f>C56-F56</f>
    </nc>
  </rcc>
  <rcc rId="191" sId="1">
    <nc r="I57">
      <f>C57-F57</f>
    </nc>
  </rcc>
  <rcc rId="192" sId="1">
    <oc r="I58">
      <f>C58-H58</f>
    </oc>
    <nc r="I58">
      <f>C58-F58</f>
    </nc>
  </rcc>
  <rcc rId="193" sId="1">
    <oc r="I59">
      <f>C59-H59</f>
    </oc>
    <nc r="I59">
      <f>C59-F59</f>
    </nc>
  </rcc>
  <rcc rId="194" sId="1">
    <oc r="I60">
      <f>C60-H60</f>
    </oc>
    <nc r="I60">
      <f>C60-F60</f>
    </nc>
  </rcc>
  <rcc rId="195" sId="1">
    <oc r="I61">
      <f>C61-H61</f>
    </oc>
    <nc r="I61">
      <f>C61-F61</f>
    </nc>
  </rcc>
  <rcc rId="196" sId="1">
    <oc r="I62">
      <f>C62-H62</f>
    </oc>
    <nc r="I62">
      <f>C62-F62</f>
    </nc>
  </rcc>
  <rcc rId="197" sId="1">
    <oc r="I63">
      <f>C63-H63</f>
    </oc>
    <nc r="I63">
      <f>C63-F63</f>
    </nc>
  </rcc>
  <rcc rId="198" sId="1">
    <nc r="I64">
      <f>C64-F64</f>
    </nc>
  </rcc>
  <rcc rId="199" sId="1">
    <nc r="I65">
      <f>C65-F65</f>
    </nc>
  </rcc>
  <rcc rId="200" sId="1">
    <oc r="I66">
      <f>C66-H66</f>
    </oc>
    <nc r="I66">
      <f>C66-F66</f>
    </nc>
  </rcc>
  <rcc rId="201" sId="1">
    <oc r="I67">
      <f>C67-H67</f>
    </oc>
    <nc r="I67">
      <f>C67-F67</f>
    </nc>
  </rcc>
  <rcc rId="202" sId="1">
    <oc r="I68">
      <f>C68-H68</f>
    </oc>
    <nc r="I68">
      <f>C68-F68</f>
    </nc>
  </rcc>
  <rcc rId="203" sId="1">
    <oc r="I69">
      <f>C69-H69</f>
    </oc>
    <nc r="I69">
      <f>C69-F69</f>
    </nc>
  </rcc>
  <rcc rId="204" sId="1">
    <nc r="I70">
      <f>C70-F70</f>
    </nc>
  </rcc>
  <rcc rId="205" sId="1">
    <oc r="I71">
      <f>C71-H71</f>
    </oc>
    <nc r="I71">
      <f>C71-F71</f>
    </nc>
  </rcc>
  <rcc rId="206" sId="1">
    <oc r="I72">
      <f>C72-H72</f>
    </oc>
    <nc r="I72">
      <f>C72-F72</f>
    </nc>
  </rcc>
  <rcc rId="207" sId="1">
    <oc r="I73">
      <f>C73-H73</f>
    </oc>
    <nc r="I73">
      <f>C73-F73</f>
    </nc>
  </rcc>
  <rcc rId="208" sId="1">
    <oc r="I74">
      <f>C74-H74</f>
    </oc>
    <nc r="I74">
      <f>C74-F74</f>
    </nc>
  </rcc>
  <rcc rId="209" sId="1">
    <oc r="I75">
      <f>C75-H75</f>
    </oc>
    <nc r="I75">
      <f>C75-F75</f>
    </nc>
  </rcc>
  <rcc rId="210" sId="1">
    <oc r="I76">
      <f>C76-H76</f>
    </oc>
    <nc r="I76">
      <f>C76-F76</f>
    </nc>
  </rcc>
  <rcc rId="211" sId="1">
    <oc r="I77">
      <f>C77-H77</f>
    </oc>
    <nc r="I77">
      <f>C77-F77</f>
    </nc>
  </rcc>
  <rcc rId="212" sId="1">
    <oc r="I78">
      <f>C78-H78</f>
    </oc>
    <nc r="I78">
      <f>C78-F78</f>
    </nc>
  </rcc>
  <rcc rId="213" sId="1">
    <oc r="I79">
      <f>C79-H79</f>
    </oc>
    <nc r="I79">
      <f>C79-F79</f>
    </nc>
  </rcc>
  <rcc rId="214" sId="1">
    <oc r="I80">
      <f>C80-H80</f>
    </oc>
    <nc r="I80">
      <f>C80-F80</f>
    </nc>
  </rcc>
  <rcc rId="215" sId="1">
    <oc r="I81">
      <f>C81-H81</f>
    </oc>
    <nc r="I81">
      <f>C81-F81</f>
    </nc>
  </rcc>
  <rcc rId="216" sId="1">
    <oc r="I82">
      <f>C82-H82</f>
    </oc>
    <nc r="I82">
      <f>C82-F82</f>
    </nc>
  </rcc>
  <rcc rId="217" sId="1">
    <oc r="I83">
      <f>C83-H83</f>
    </oc>
    <nc r="I83">
      <f>C83-F83</f>
    </nc>
  </rcc>
  <rcc rId="218" sId="1">
    <oc r="I84">
      <f>C84-H84</f>
    </oc>
    <nc r="I84">
      <f>C84-F84</f>
    </nc>
  </rcc>
  <rcc rId="219" sId="1">
    <oc r="I85">
      <f>C85-H85</f>
    </oc>
    <nc r="I85">
      <f>C85-F85</f>
    </nc>
  </rcc>
  <rcc rId="220" sId="1">
    <oc r="I86">
      <f>C86-H86</f>
    </oc>
    <nc r="I86">
      <f>C86-F86</f>
    </nc>
  </rcc>
  <rcc rId="221" sId="1">
    <oc r="I87">
      <f>C87-H87</f>
    </oc>
    <nc r="I87">
      <f>C87-F87</f>
    </nc>
  </rcc>
  <rcc rId="222" sId="1">
    <oc r="I88">
      <f>C88-H88</f>
    </oc>
    <nc r="I88">
      <f>C88-F88</f>
    </nc>
  </rcc>
  <rcc rId="223" sId="1">
    <oc r="I89">
      <f>C89-H89</f>
    </oc>
    <nc r="I89">
      <f>C89-F89</f>
    </nc>
  </rcc>
  <rcc rId="224" sId="1">
    <oc r="I90">
      <f>C90-H90</f>
    </oc>
    <nc r="I90">
      <f>C90-F90</f>
    </nc>
  </rcc>
  <rcc rId="225" sId="1">
    <oc r="I91">
      <f>C91-H91</f>
    </oc>
    <nc r="I91">
      <f>C91-F91</f>
    </nc>
  </rcc>
  <rcc rId="226" sId="1">
    <oc r="I92">
      <f>C92-H92</f>
    </oc>
    <nc r="I92">
      <f>C92-F92</f>
    </nc>
  </rcc>
  <rcc rId="227" sId="1">
    <oc r="I93">
      <f>C93-H93</f>
    </oc>
    <nc r="I93">
      <f>C93-F93</f>
    </nc>
  </rcc>
  <rcc rId="228" sId="1">
    <oc r="I94">
      <f>C94-H94</f>
    </oc>
    <nc r="I94">
      <f>C94-F94</f>
    </nc>
  </rcc>
  <rcc rId="229" sId="1">
    <oc r="I95">
      <f>C95-H95</f>
    </oc>
    <nc r="I95">
      <f>C95-F95</f>
    </nc>
  </rcc>
  <rcc rId="230" sId="1">
    <oc r="I96">
      <f>C96-H96</f>
    </oc>
    <nc r="I96">
      <f>C96-F96</f>
    </nc>
  </rcc>
  <rcc rId="231" sId="1">
    <nc r="I97">
      <f>C97-F97</f>
    </nc>
  </rcc>
  <rcc rId="232" sId="1">
    <nc r="I98">
      <f>C98-F98</f>
    </nc>
  </rcc>
  <rcc rId="233" sId="1">
    <oc r="I99">
      <f>C99-H99</f>
    </oc>
    <nc r="I99">
      <f>C99-F99</f>
    </nc>
  </rcc>
  <rcc rId="234" sId="1">
    <oc r="I100">
      <f>C100-H100</f>
    </oc>
    <nc r="I100">
      <f>C100-F100</f>
    </nc>
  </rcc>
  <rcc rId="235" sId="1">
    <oc r="I101">
      <f>C101-H101</f>
    </oc>
    <nc r="I101">
      <f>C101-F101</f>
    </nc>
  </rcc>
  <rcc rId="236" sId="1">
    <oc r="I102">
      <f>C102-H102</f>
    </oc>
    <nc r="I102">
      <f>C102-F102</f>
    </nc>
  </rcc>
  <rcc rId="237" sId="1">
    <oc r="I103">
      <f>C103-H103</f>
    </oc>
    <nc r="I103">
      <f>C103-F103</f>
    </nc>
  </rcc>
  <rcc rId="238" sId="1">
    <oc r="I104">
      <f>C104-H104</f>
    </oc>
    <nc r="I104">
      <f>C104-F104</f>
    </nc>
  </rcc>
  <rcc rId="239" sId="1">
    <oc r="I105">
      <f>C105-H105</f>
    </oc>
    <nc r="I105">
      <f>C105-F105</f>
    </nc>
  </rcc>
  <rcc rId="240" sId="1">
    <oc r="I106">
      <f>C106-H106</f>
    </oc>
    <nc r="I106">
      <f>C106-F106</f>
    </nc>
  </rcc>
  <rcc rId="241" sId="1">
    <oc r="I107">
      <f>C107-H107</f>
    </oc>
    <nc r="I107">
      <f>C107-F107</f>
    </nc>
  </rcc>
  <rcc rId="242" sId="1">
    <oc r="I108">
      <f>C108-H108</f>
    </oc>
    <nc r="I108">
      <f>C108-F108</f>
    </nc>
  </rcc>
  <rcc rId="243" sId="1">
    <oc r="I109">
      <f>C109-H109</f>
    </oc>
    <nc r="I109">
      <f>C109-F109</f>
    </nc>
  </rcc>
  <rcc rId="244" sId="1">
    <oc r="I110">
      <f>C110-H110</f>
    </oc>
    <nc r="I110">
      <f>C110-F110</f>
    </nc>
  </rcc>
  <rcc rId="245" sId="1">
    <oc r="I111">
      <f>C111-H111</f>
    </oc>
    <nc r="I111">
      <f>C111-F111</f>
    </nc>
  </rcc>
  <rcc rId="246" sId="1">
    <oc r="I112">
      <f>C112-H112</f>
    </oc>
    <nc r="I112">
      <f>C112-F112</f>
    </nc>
  </rcc>
  <rcc rId="247" sId="1">
    <oc r="I113">
      <f>C113-H113</f>
    </oc>
    <nc r="I113">
      <f>C113-F113</f>
    </nc>
  </rcc>
  <rcc rId="248" sId="1">
    <oc r="I114">
      <f>C114-H114</f>
    </oc>
    <nc r="I114">
      <f>C114-F114</f>
    </nc>
  </rcc>
  <rcc rId="249" sId="1">
    <oc r="I115">
      <f>C115-H115</f>
    </oc>
    <nc r="I115">
      <f>C115-F115</f>
    </nc>
  </rcc>
  <rcc rId="250" sId="1">
    <oc r="I116">
      <f>C116-H116</f>
    </oc>
    <nc r="I116">
      <f>C116-F116</f>
    </nc>
  </rcc>
  <rcc rId="251" sId="1">
    <oc r="I117">
      <f>C117-H117</f>
    </oc>
    <nc r="I117">
      <f>C117-F117</f>
    </nc>
  </rcc>
  <rcc rId="252" sId="1">
    <oc r="I118">
      <f>C118-H118</f>
    </oc>
    <nc r="I118">
      <f>C118-F118</f>
    </nc>
  </rcc>
  <rcc rId="253" sId="1">
    <oc r="I119">
      <f>C119-H119</f>
    </oc>
    <nc r="I119">
      <f>C119-F119</f>
    </nc>
  </rcc>
  <rcc rId="254" sId="1">
    <oc r="I120">
      <f>C120-H120</f>
    </oc>
    <nc r="I120">
      <f>C120-F120</f>
    </nc>
  </rcc>
  <rcc rId="255" sId="1">
    <oc r="I121">
      <f>C121-H121</f>
    </oc>
    <nc r="I121">
      <f>C121-F121</f>
    </nc>
  </rcc>
  <rcc rId="256" sId="1">
    <oc r="I122">
      <f>C122-H122</f>
    </oc>
    <nc r="I122">
      <f>C122-F122</f>
    </nc>
  </rcc>
  <rcc rId="257" sId="1">
    <oc r="I123">
      <f>C123-H123</f>
    </oc>
    <nc r="I123">
      <f>C123-F123</f>
    </nc>
  </rcc>
  <rcc rId="258" sId="1">
    <oc r="I124">
      <f>C124-H124</f>
    </oc>
    <nc r="I124">
      <f>C124-F124</f>
    </nc>
  </rcc>
  <rcc rId="259" sId="1">
    <oc r="I125">
      <f>C125-H125</f>
    </oc>
    <nc r="I125">
      <f>C125-F125</f>
    </nc>
  </rcc>
  <rcc rId="260" sId="1">
    <oc r="I126">
      <f>C126-H126</f>
    </oc>
    <nc r="I126">
      <f>C126-F126</f>
    </nc>
  </rcc>
  <rcc rId="261" sId="1">
    <oc r="I127">
      <f>C127-H127</f>
    </oc>
    <nc r="I127">
      <f>C127-F127</f>
    </nc>
  </rcc>
  <rcc rId="262" sId="1">
    <oc r="I128">
      <f>C128-H128</f>
    </oc>
    <nc r="I128">
      <f>C128-F128</f>
    </nc>
  </rcc>
  <rcc rId="263" sId="1">
    <oc r="I129">
      <f>C129-H129</f>
    </oc>
    <nc r="I129">
      <f>C129-F129</f>
    </nc>
  </rcc>
  <rcc rId="264" sId="1">
    <oc r="I130">
      <f>C130-H130</f>
    </oc>
    <nc r="I130">
      <f>C130-F130</f>
    </nc>
  </rcc>
  <rcc rId="265" sId="1">
    <oc r="I131">
      <f>C131-H131</f>
    </oc>
    <nc r="I131">
      <f>C131-F131</f>
    </nc>
  </rcc>
  <rcc rId="266" sId="1">
    <oc r="I132">
      <f>C132-H132</f>
    </oc>
    <nc r="I132">
      <f>C132-F132</f>
    </nc>
  </rcc>
  <rcc rId="267" sId="1">
    <oc r="I133">
      <f>C133-H133</f>
    </oc>
    <nc r="I133">
      <f>C133-F133</f>
    </nc>
  </rcc>
  <rcc rId="268" sId="1">
    <oc r="I134">
      <f>C134-H134</f>
    </oc>
    <nc r="I134">
      <f>C134-F134</f>
    </nc>
  </rcc>
  <rcc rId="269" sId="1">
    <oc r="I135">
      <f>C135-H135</f>
    </oc>
    <nc r="I135">
      <f>C135-F135</f>
    </nc>
  </rcc>
  <rcc rId="270" sId="1">
    <oc r="I136">
      <f>C136-H136</f>
    </oc>
    <nc r="I136">
      <f>C136-F136</f>
    </nc>
  </rcc>
  <rcc rId="271" sId="1">
    <oc r="I137">
      <f>C137-H137</f>
    </oc>
    <nc r="I137">
      <f>C137-F137</f>
    </nc>
  </rcc>
  <rcc rId="272" sId="1">
    <oc r="I138">
      <f>C138-H138</f>
    </oc>
    <nc r="I138">
      <f>C138-F138</f>
    </nc>
  </rcc>
  <rcc rId="273" sId="1">
    <oc r="I139">
      <f>C139-H139</f>
    </oc>
    <nc r="I139">
      <f>C139-F139</f>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74" sId="1" ref="H1:H1048576" action="deleteCol">
    <undo index="1" exp="ref" v="1" dr="H133" r="K133" sId="1"/>
    <undo index="1" exp="ref" v="1" dr="H132" r="K132" sId="1"/>
    <undo index="1" exp="ref" v="1" dr="H131" r="K131" sId="1"/>
    <undo index="1" exp="ref" v="1" dr="H130" r="K130" sId="1"/>
    <undo index="1" exp="ref" v="1" dr="H129" r="K129" sId="1"/>
    <undo index="1" exp="ref" v="1" dr="H128" r="K128" sId="1"/>
    <undo index="1" exp="ref" v="1" dr="H127" r="K127" sId="1"/>
    <undo index="1" exp="ref" v="1" dr="H126" r="K126" sId="1"/>
    <undo index="1" exp="ref" v="1" dr="H125" r="K125" sId="1"/>
    <undo index="1" exp="ref" v="1" dr="H124" r="K124" sId="1"/>
    <undo index="1" exp="ref" v="1" dr="H123" r="K123" sId="1"/>
    <undo index="1" exp="ref" v="1" dr="H122" r="K122" sId="1"/>
    <undo index="1" exp="ref" v="1" dr="H121" r="K121" sId="1"/>
    <undo index="1" exp="ref" v="1" dr="H120" r="K120" sId="1"/>
    <undo index="1" exp="ref" v="1" dr="H119" r="K119" sId="1"/>
    <undo index="1" exp="ref" v="1" dr="H118" r="K118" sId="1"/>
    <undo index="1" exp="ref" v="1" dr="H117" r="K117" sId="1"/>
    <undo index="1" exp="ref" v="1" dr="H116" r="K116" sId="1"/>
    <undo index="1" exp="ref" v="1" dr="H115" r="K115" sId="1"/>
    <undo index="1" exp="ref" v="1" dr="H114" r="K114" sId="1"/>
    <undo index="1" exp="ref" v="1" dr="H113" r="K113" sId="1"/>
    <undo index="1" exp="ref" v="1" dr="H112" r="K112" sId="1"/>
    <undo index="1" exp="ref" v="1" dr="H111" r="K111" sId="1"/>
    <undo index="1" exp="ref" v="1" dr="H110" r="K110" sId="1"/>
    <undo index="1" exp="ref" v="1" dr="H109" r="K109" sId="1"/>
    <undo index="1" exp="ref" v="1" dr="H108" r="K108" sId="1"/>
    <undo index="1" exp="ref" v="1" dr="H107" r="K107" sId="1"/>
    <undo index="1" exp="ref" v="1" dr="H106" r="K106" sId="1"/>
    <undo index="1" exp="ref" v="1" dr="H105" r="K105" sId="1"/>
    <undo index="1" exp="ref" v="1" dr="H104" r="K104" sId="1"/>
    <undo index="1" exp="ref" v="1" dr="H103" r="K103" sId="1"/>
    <undo index="1" exp="ref" v="1" dr="H102" r="K102" sId="1"/>
    <undo index="1" exp="ref" v="1" dr="H101" r="K101" sId="1"/>
    <undo index="1" exp="ref" v="1" dr="H100" r="K100" sId="1"/>
    <undo index="1" exp="ref" v="1" dr="H99" r="K99" sId="1"/>
    <undo index="1" exp="ref" v="1" dr="H98" r="K98" sId="1"/>
    <undo index="1" exp="ref" v="1" dr="H97" r="K97" sId="1"/>
    <undo index="1" exp="ref" v="1" dr="H96" r="K96" sId="1"/>
    <undo index="1" exp="ref" v="1" dr="H95" r="K95" sId="1"/>
    <undo index="1" exp="ref" v="1" dr="H94" r="K94" sId="1"/>
    <undo index="1" exp="ref" v="1" dr="H93" r="K93" sId="1"/>
    <undo index="1" exp="ref" v="1" dr="H92" r="K92" sId="1"/>
    <undo index="1" exp="ref" v="1" dr="H91" r="K91" sId="1"/>
    <undo index="1" exp="ref" v="1" dr="H90" r="K90" sId="1"/>
    <undo index="1" exp="ref" v="1" dr="H89" r="K89" sId="1"/>
    <undo index="1" exp="ref" v="1" dr="H88" r="K88" sId="1"/>
    <undo index="1" exp="ref" v="1" dr="H87" r="K87" sId="1"/>
    <undo index="1" exp="ref" v="1" dr="H86" r="K86" sId="1"/>
    <undo index="1" exp="ref" v="1" dr="H85" r="K85" sId="1"/>
    <undo index="1" exp="ref" v="1" dr="H84" r="K84" sId="1"/>
    <undo index="1" exp="ref" v="1" dr="H83" r="K83" sId="1"/>
    <undo index="1" exp="ref" v="1" dr="H82" r="K82" sId="1"/>
    <undo index="1" exp="ref" v="1" dr="H81" r="K81" sId="1"/>
    <undo index="1" exp="ref" v="1" dr="H80" r="K80" sId="1"/>
    <undo index="1" exp="ref" v="1" dr="H79" r="K79" sId="1"/>
    <undo index="1" exp="ref" v="1" dr="H78" r="K78" sId="1"/>
    <undo index="1" exp="ref" v="1" dr="H77" r="K77" sId="1"/>
    <undo index="1" exp="ref" v="1" dr="H76" r="K76" sId="1"/>
    <undo index="1" exp="ref" v="1" dr="H75" r="K75" sId="1"/>
    <undo index="1" exp="ref" v="1" dr="H74" r="K74" sId="1"/>
    <undo index="1" exp="ref" v="1" dr="H73" r="K73" sId="1"/>
    <undo index="1" exp="ref" v="1" dr="H72" r="K72" sId="1"/>
    <undo index="1" exp="ref" v="1" dr="H71" r="K71" sId="1"/>
    <undo index="1" exp="ref" v="1" dr="H69" r="K69" sId="1"/>
    <undo index="1" exp="ref" v="1" dr="H68" r="K68" sId="1"/>
    <undo index="1" exp="ref" v="1" dr="H67" r="K67" sId="1"/>
    <undo index="1" exp="ref" v="1" dr="H66" r="K66" sId="1"/>
    <undo index="1" exp="ref" v="1" dr="H65" r="K65" sId="1"/>
    <undo index="1" exp="ref" v="1" dr="H64" r="K64" sId="1"/>
    <undo index="1" exp="ref" v="1" dr="H63" r="K63" sId="1"/>
    <undo index="1" exp="ref" v="1" dr="H62" r="K62" sId="1"/>
    <undo index="1" exp="ref" v="1" dr="H61" r="K61" sId="1"/>
    <undo index="1" exp="ref" v="1" dr="H60" r="K60" sId="1"/>
    <undo index="1" exp="ref" v="1" dr="H59" r="K59" sId="1"/>
    <undo index="1" exp="ref" v="1" dr="H58" r="K58" sId="1"/>
    <undo index="1" exp="ref" v="1" dr="H57" r="K57" sId="1"/>
    <undo index="1" exp="ref" v="1" dr="H56" r="K56" sId="1"/>
    <undo index="1" exp="ref" v="1" dr="H55" r="K55" sId="1"/>
    <undo index="1" exp="ref" v="1" dr="H54" r="K54" sId="1"/>
    <undo index="1" exp="ref" v="1" dr="H53" r="K53" sId="1"/>
    <undo index="1" exp="ref" v="1" dr="H52" r="K52" sId="1"/>
    <undo index="1" exp="ref" v="1" dr="H51" r="K51" sId="1"/>
    <undo index="1" exp="ref" v="1" dr="H50" r="K50" sId="1"/>
    <undo index="1" exp="ref" v="1" dr="H49" r="K49" sId="1"/>
    <undo index="1" exp="ref" v="1" dr="H48" r="K48" sId="1"/>
    <undo index="1" exp="ref" v="1" dr="H47" r="K47" sId="1"/>
    <undo index="1" exp="ref" v="1" dr="H46" r="K46" sId="1"/>
    <undo index="1" exp="ref" v="1" dr="H45" r="K45" sId="1"/>
    <undo index="1" exp="ref" v="1" dr="H44" r="K44" sId="1"/>
    <undo index="1" exp="ref" v="1" dr="H43" r="K43" sId="1"/>
    <undo index="1" exp="ref" v="1" dr="H42" r="K42" sId="1"/>
    <undo index="1" exp="ref" v="1" dr="H41" r="K41" sId="1"/>
    <undo index="1" exp="ref" v="1" dr="H40" r="K40" sId="1"/>
    <undo index="1" exp="ref" v="1" dr="H39" r="K39" sId="1"/>
    <undo index="1" exp="ref" v="1" dr="H38" r="K38" sId="1"/>
    <undo index="1" exp="ref" v="1" dr="H37" r="K37" sId="1"/>
    <undo index="1" exp="ref" v="1" dr="H36" r="K36" sId="1"/>
    <undo index="1" exp="ref" v="1" dr="H35" r="K35" sId="1"/>
    <undo index="1" exp="ref" v="1" dr="H34" r="K34" sId="1"/>
    <undo index="1" exp="ref" v="1" dr="H33" r="K33" sId="1"/>
    <undo index="1" exp="ref" v="1" dr="H32" r="K32" sId="1"/>
    <undo index="1" exp="ref" v="1" dr="H31" r="K31" sId="1"/>
    <undo index="1" exp="ref" v="1" dr="H30" r="K30" sId="1"/>
    <undo index="1" exp="ref" v="1" dr="H29" r="K29" sId="1"/>
    <undo index="1" exp="ref" v="1" dr="H28" r="K28" sId="1"/>
    <undo index="1" exp="ref" v="1" dr="H27" r="K27" sId="1"/>
    <undo index="1" exp="ref" v="1" dr="H26" r="K26" sId="1"/>
    <undo index="1" exp="ref" v="1" dr="H25" r="K25" sId="1"/>
    <undo index="1" exp="ref" v="1" dr="H24" r="K24" sId="1"/>
    <undo index="1" exp="ref" v="1" dr="H23" r="K23" sId="1"/>
    <undo index="1" exp="ref" v="1" dr="H22" r="K22" sId="1"/>
    <undo index="1" exp="ref" v="1" dr="H21" r="K21" sId="1"/>
    <undo index="1" exp="ref" v="1" dr="H20" r="K20" sId="1"/>
    <undo index="1" exp="ref" v="1" dr="H19" r="K19" sId="1"/>
    <undo index="1" exp="ref" v="1" dr="H18" r="K18" sId="1"/>
    <undo index="1" exp="ref" v="1" dr="H17" r="K17" sId="1"/>
    <undo index="1" exp="ref" v="1" dr="H16" r="K16" sId="1"/>
    <undo index="1" exp="ref" v="1" dr="H15" r="K15" sId="1"/>
    <undo index="1" exp="ref" v="1" dr="H14" r="K14" sId="1"/>
    <undo index="1" exp="ref" v="1" dr="H13" r="K13" sId="1"/>
    <undo index="1" exp="ref" v="1" dr="H12" r="K12" sId="1"/>
    <undo index="1" exp="ref" v="1" dr="H11" r="K11" sId="1"/>
    <undo index="1" exp="ref" v="1" dr="H10" r="K10" sId="1"/>
    <undo index="1" exp="ref" v="1" dr="H9" r="K9" sId="1"/>
    <undo index="1" exp="ref" v="1" dr="H8" r="K8" sId="1"/>
    <undo index="0" exp="area" ref3D="1" dr="$A$4:$XFD$7" dn="Z_7B245AB0_C2AF_4822_BFC4_2399F85856C1_.wvu.PrintTitles" sId="1"/>
    <undo index="0" exp="area" ref3D="1" dr="$A$4:$XFD$7" dn="Заголовки_для_печати" sId="1"/>
    <undo index="0" exp="area" ref3D="1" dr="$A$4:$XFD$6" dn="Z_F2110B0B_AAE7_42F0_B553_C360E9249AD4_.wvu.PrintTitles" sId="1"/>
    <undo index="4" exp="area" ref3D="1" dr="$K$1:$BL$1048576" dn="Z_F2110B0B_AAE7_42F0_B553_C360E9249AD4_.wvu.Cols" sId="1"/>
    <undo index="0" exp="area" ref3D="1" dr="$A$4:$XFD$6" dn="Z_D7BC8E82_4392_4806_9DAE_D94253790B9C_.wvu.PrintTitles" sId="1"/>
    <undo index="4" exp="area" ref3D="1" dr="$K$1:$BL$1048576" dn="Z_D7BC8E82_4392_4806_9DAE_D94253790B9C_.wvu.Cols" sId="1"/>
    <undo index="0" exp="area" ref3D="1" dr="$A$4:$XFD$7" dn="Z_CCF533A2_322B_40E2_88B2_065E6D1D35B4_.wvu.PrintTitles" sId="1"/>
    <undo index="0" exp="area" ref3D="1" dr="$A$4:$XFD$7" dn="Z_D20DFCFE_63F9_4265_B37B_4F36C46DF159_.wvu.PrintTitles" sId="1"/>
    <undo index="0" exp="area" ref3D="1" dr="$K$1:$K$1048576" dn="Z_CCF533A2_322B_40E2_88B2_065E6D1D35B4_.wvu.Cols" sId="1"/>
    <undo index="0" exp="area" ref3D="1" dr="$A$4:$XFD$7" dn="Z_CA384592_0CFD_4322_A4EB_34EC04693944_.wvu.PrintTitles" sId="1"/>
    <undo index="0" exp="area" ref3D="1" dr="$K$1:$L$1048576" dn="Z_CA384592_0CFD_4322_A4EB_34EC04693944_.wvu.Cols" sId="1"/>
    <undo index="0" exp="area" ref3D="1" dr="$A$6:$XFD$6" dn="Z_BEA0FDBA_BB07_4C19_8BBD_5E57EE395C09_.wvu.Rows" sId="1"/>
    <undo index="0" exp="area" ref3D="1" dr="$A$4:$XFD$7" dn="Z_BEA0FDBA_BB07_4C19_8BBD_5E57EE395C09_.wvu.PrintTitles" sId="1"/>
    <undo index="0" exp="area" ref3D="1" dr="$A$4:$XFD$7" dn="Z_B128763D_80F0_47B0_A951_7CE59556729E_.wvu.PrintTitles" sId="1"/>
    <undo index="0" exp="area" ref3D="1" dr="$K$1:$K$1048576" dn="Z_B128763D_80F0_47B0_A951_7CE59556729E_.wvu.Cols" sId="1"/>
    <undo index="4" exp="area" ref3D="1" dr="$K$1:$BL$1048576" dn="Z_A6B98527_7CBF_4E4D_BDEA_9334A3EB779F_.wvu.Cols" sId="1"/>
    <undo index="0" exp="area" ref3D="1" dr="$A$4:$XFD$6" dn="Z_A6B98527_7CBF_4E4D_BDEA_9334A3EB779F_.wvu.PrintTitles" sId="1"/>
    <undo index="0" exp="area" ref3D="1" dr="$A$4:$XFD$7" dn="Z_9E943B7D_D4C7_443F_BC4C_8AB90546D8A5_.wvu.PrintTitles" sId="1"/>
    <undo index="0" exp="area" ref3D="1" dr="$A$4:$XFD$7" dn="Z_A0A3CD9B_2436_40D7_91DB_589A95FBBF00_.wvu.PrintTitles" sId="1"/>
    <undo index="0" exp="area" ref3D="1" dr="$A$4:$XFD$7" dn="Z_9FA29541_62F4_4CED_BF33_19F6BA57578F_.wvu.PrintTitles" sId="1"/>
    <undo index="0" exp="area" ref3D="1" dr="$A$4:$XFD$7" dn="Z_998B8119_4FF3_4A16_838D_539C6AE34D55_.wvu.PrintTitles" sId="1"/>
    <undo index="0" exp="area" ref3D="1" dr="$A$4:$XFD$7" dn="Z_99950613_28E7_4EC2_B918_559A2757B0A9_.wvu.PrintTitles" sId="1"/>
    <undo index="0" exp="area" ref3D="1" dr="$A$4:$XFD$7" dn="Z_13BE7114_35DF_4699_8779_61985C68F6C3_.wvu.PrintTitles" sId="1"/>
    <undo index="0" exp="area" ref3D="1" dr="$A$4:$XFD$7" dn="Z_0CCCFAED_79CE_4449_BC23_D60C794B65C2_.wvu.PrintTitles" sId="1"/>
    <undo index="0" exp="area" ref3D="1" dr="$A$98:$XFD$98" dn="Z_032DDD1D_7C32_4E80_928D_C908C764BB01_.wvu.Rows" sId="1"/>
    <undo index="0" exp="area" ref3D="1" dr="$A$4:$XFD$7" dn="Z_032DDD1D_7C32_4E80_928D_C908C764BB01_.wvu.PrintTitles" sId="1"/>
    <undo index="0" exp="area" ref3D="1" dr="$K$1:$L$1048576" dn="Z_032DDD1D_7C32_4E80_928D_C908C764BB01_.wvu.Cols" sId="1"/>
    <undo index="0" exp="area" ref3D="1" dr="$K$1:$K$1048576" dn="Z_6E4A7295_8CE0_4D28_ABEF_D38EBAE7C204_.wvu.Cols" sId="1"/>
    <undo index="0" exp="area" ref3D="1" dr="$A$4:$XFD$7" dn="Z_72C0943B_A5D5_4B80_AD54_166C5CDC74DE_.wvu.PrintTitles" sId="1"/>
    <undo index="0" exp="area" ref3D="1" dr="$A$4:$XFD$7" dn="Z_6E4A7295_8CE0_4D28_ABEF_D38EBAE7C204_.wvu.PrintTitles" sId="1"/>
    <undo index="0" exp="area" ref3D="1" dr="$A$4:$XFD$7" dn="Z_67ADFAE6_A9AF_44D7_8539_93CD0F6B7849_.wvu.PrintTitles" sId="1"/>
    <undo index="0" exp="area" ref3D="1" dr="$K$1:$K$1048576" dn="Z_67ADFAE6_A9AF_44D7_8539_93CD0F6B7849_.wvu.Cols" sId="1"/>
    <undo index="0" exp="area" ref3D="1" dr="$A$4:$XFD$7" dn="Z_6068C3FF_17AA_48A5_A88B_2523CBAC39AE_.wvu.PrintTitles" sId="1"/>
    <undo index="0" exp="area" ref3D="1" dr="$A$4:$XFD$7" dn="Z_5FB953A5_71FF_4056_AF98_C9D06FF0EDF3_.wvu.PrintTitles" sId="1"/>
    <undo index="0" exp="area" ref3D="1" dr="$A$4:$XFD$7" dn="Z_649E5CE3_4976_49D9_83DA_4E57FFC714BF_.wvu.PrintTitles" sId="1"/>
    <undo index="0" exp="area" ref3D="1" dr="$A$4:$XFD$7" dn="Z_5EB1B5BB_79BE_4318_9140_3FA31802D519_.wvu.PrintTitles" sId="1"/>
    <undo index="2" exp="area" ref3D="1" dr="$K$1:$K$1048576" dn="Z_4EA492D8_B170_444C_A887_0AC42BCFF83B_.wvu.Cols" sId="1"/>
    <undo index="1" exp="area" ref3D="1" dr="$H$1:$H$1048576" dn="Z_4EA492D8_B170_444C_A887_0AC42BCFF83B_.wvu.Cols" sId="1"/>
    <undo index="0" exp="area" ref3D="1" dr="$A$4:$XFD$7" dn="Z_4EA492D8_B170_444C_A887_0AC42BCFF83B_.wvu.PrintTitles" sId="1"/>
    <undo index="0" exp="area" ref3D="1" dr="$A$4:$XFD$7" dn="Z_539CB3DF_9B66_4BE7_9074_8CE0405EB8A6_.wvu.PrintTitles" sId="1"/>
    <undo index="0" exp="area" ref3D="1" dr="$A$4:$XFD$7" dn="Z_45DE1976_7F07_4EB4_8A9C_FB72D060BEFA_.wvu.PrintTitles" sId="1"/>
    <undo index="0" exp="area" ref3D="1" dr="$A$4:$XFD$7" dn="Z_37F8CE32_8CE8_4D95_9C0E_63112E6EFFE9_.wvu.PrintTitles" sId="1"/>
    <rfmt sheetId="1" xfDxf="1" sqref="H1:H1048576" start="0" length="0">
      <dxf>
        <font>
          <sz val="20"/>
          <color rgb="FFFF0000"/>
        </font>
        <numFmt numFmtId="13" formatCode="0%"/>
        <alignment vertical="top" wrapText="1" readingOrder="0"/>
      </dxf>
    </rfmt>
    <rfmt sheetId="1" sqref="H1" start="0" length="0">
      <dxf/>
    </rfmt>
    <rfmt sheetId="1" sqref="H2" start="0" length="0">
      <dxf>
        <font>
          <sz val="24"/>
          <color auto="1"/>
        </font>
        <numFmt numFmtId="0" formatCode="General"/>
        <alignment horizontal="center" readingOrder="0"/>
        <protection locked="0"/>
      </dxf>
    </rfmt>
    <rfmt sheetId="1" sqref="H3" start="0" length="0">
      <dxf>
        <numFmt numFmtId="1" formatCode="0"/>
        <alignment horizontal="right" readingOrder="0"/>
        <protection locked="0"/>
      </dxf>
    </rfmt>
    <rcc rId="0" sId="1" dxf="1">
      <nc r="H4" t="inlineStr">
        <is>
          <t xml:space="preserve">Ожидаемое исполнение на 01.01.2024 </t>
        </is>
      </nc>
      <ndxf>
        <font>
          <sz val="18"/>
          <color auto="1"/>
        </font>
        <numFmt numFmtId="2" formatCode="0.00"/>
        <alignment horizontal="center" readingOrder="0"/>
        <border outline="0">
          <left style="thin">
            <color auto="1"/>
          </left>
          <right style="thin">
            <color auto="1"/>
          </right>
          <top style="thin">
            <color auto="1"/>
          </top>
        </border>
        <protection locked="0"/>
      </ndxf>
    </rcc>
    <rfmt sheetId="1" sqref="H5" start="0" length="0">
      <dxf>
        <font>
          <sz val="18"/>
          <color auto="1"/>
        </font>
        <numFmt numFmtId="2" formatCode="0.00"/>
        <alignment horizontal="center" readingOrder="0"/>
        <border outline="0">
          <left style="thin">
            <color auto="1"/>
          </left>
          <right style="thin">
            <color auto="1"/>
          </right>
        </border>
        <protection locked="0"/>
      </dxf>
    </rfmt>
    <rfmt sheetId="1" sqref="H6" start="0" length="0">
      <dxf>
        <font>
          <sz val="18"/>
          <color auto="1"/>
        </font>
        <numFmt numFmtId="2" formatCode="0.00"/>
        <alignment horizontal="center" readingOrder="0"/>
        <border outline="0">
          <left style="thin">
            <color auto="1"/>
          </left>
          <right style="thin">
            <color auto="1"/>
          </right>
          <bottom style="thin">
            <color auto="1"/>
          </bottom>
        </border>
        <protection locked="0"/>
      </dxf>
    </rfmt>
    <rcc rId="0" sId="1" dxf="1" numFmtId="4">
      <nc r="H7">
        <v>9</v>
      </nc>
      <ndxf>
        <font>
          <i/>
          <sz val="20"/>
          <color auto="1"/>
        </font>
        <numFmt numFmtId="169" formatCode="#\ ##0"/>
        <alignment horizontal="center" readingOrder="0"/>
        <border outline="0">
          <left style="thin">
            <color auto="1"/>
          </left>
          <right style="thin">
            <color auto="1"/>
          </right>
          <top style="thin">
            <color auto="1"/>
          </top>
          <bottom style="thin">
            <color auto="1"/>
          </bottom>
        </border>
        <protection locked="0"/>
      </ndxf>
    </rcc>
    <rcc rId="0" sId="1" dxf="1">
      <nc r="H8">
        <f>SUM(H9:H13)</f>
      </nc>
      <ndxf>
        <font>
          <b/>
          <sz val="20"/>
          <color rgb="FFFF0000"/>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9">
        <f>H18+H25+H31+H38+H44+H50+H58+H66+H73+H79+H85+H91+H99+H105+H111+H117+H123+H129+H135</f>
      </nc>
      <ndxf>
        <font>
          <b/>
          <sz val="20"/>
          <color rgb="FFFF0000"/>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10">
        <f>H19+H26+H32+H39+H45+H51+H59+H67+H74+H80+H86+H92+H100+H106+H112+H118+H124+H130+H136</f>
      </nc>
      <ndxf>
        <font>
          <b/>
          <sz val="20"/>
          <color rgb="FFFF0000"/>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11">
        <f>H20+H27+H33+H40+H46+H52+H60+H68+H75+H81+H87+H93+H101+H107+H113+H119+H125+H131+H137</f>
      </nc>
      <ndxf>
        <font>
          <b/>
          <sz val="20"/>
          <color rgb="FFFF0000"/>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12">
        <f>H21+H28+H34+H41+H47+H53+H61+H69+H76+H82+H88+H94+H102+H108+H114+H120+H126+H132+H138</f>
      </nc>
      <ndxf>
        <font>
          <b/>
          <sz val="20"/>
          <color rgb="FFFF0000"/>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13">
        <f>H22+H29+H35+H42+H48+H54+H62+H71+H77+H83+H89+H95+H103+H109+H115+H121+H127+H133+H139</f>
      </nc>
      <ndxf>
        <font>
          <b/>
          <sz val="20"/>
          <color rgb="FFFF0000"/>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14">
        <f>H18+H19+H20</f>
      </nc>
      <ndxf>
        <font>
          <b/>
          <sz val="20"/>
          <color rgb="FFFF0000"/>
        </font>
        <numFmt numFmtId="4" formatCode="#,##0.00"/>
        <alignment horizontal="center" readingOrder="0"/>
        <border outline="0">
          <left style="thin">
            <color auto="1"/>
          </left>
          <right style="thin">
            <color auto="1"/>
          </right>
          <top style="thin">
            <color auto="1"/>
          </top>
          <bottom style="thin">
            <color auto="1"/>
          </bottom>
        </border>
        <protection locked="0"/>
      </ndxf>
    </rcc>
    <rfmt sheetId="1" sqref="H15" start="0" length="0">
      <dxf>
        <font>
          <b/>
          <sz val="20"/>
          <color rgb="FFFF0000"/>
        </font>
        <numFmt numFmtId="4" formatCode="#,##0.00"/>
        <alignment horizontal="center" readingOrder="0"/>
        <border outline="0">
          <left style="thin">
            <color auto="1"/>
          </left>
          <right style="thin">
            <color auto="1"/>
          </right>
          <top style="thin">
            <color auto="1"/>
          </top>
          <bottom style="thin">
            <color auto="1"/>
          </bottom>
        </border>
        <protection locked="0"/>
      </dxf>
    </rfmt>
    <rfmt sheetId="1" sqref="H16" start="0" length="0">
      <dxf>
        <font>
          <b/>
          <sz val="20"/>
          <color rgb="FFFF0000"/>
        </font>
        <numFmt numFmtId="4" formatCode="#,##0.00"/>
        <alignment horizontal="center" readingOrder="0"/>
        <border outline="0">
          <left style="thin">
            <color auto="1"/>
          </left>
          <right style="thin">
            <color auto="1"/>
          </right>
          <top style="thin">
            <color auto="1"/>
          </top>
          <bottom style="thin">
            <color auto="1"/>
          </bottom>
        </border>
        <protection locked="0"/>
      </dxf>
    </rfmt>
    <rfmt sheetId="1" sqref="H17" start="0" length="0">
      <dxf>
        <font>
          <b/>
          <sz val="20"/>
          <color rgb="FFFF0000"/>
        </font>
        <numFmt numFmtId="4" formatCode="#,##0.00"/>
        <alignment horizontal="center" readingOrder="0"/>
        <border outline="0">
          <left style="thin">
            <color auto="1"/>
          </left>
          <right style="thin">
            <color auto="1"/>
          </right>
          <top style="thin">
            <color auto="1"/>
          </top>
        </border>
        <protection locked="0"/>
      </dxf>
    </rfmt>
    <rcc rId="0" sId="1" dxf="1">
      <nc r="H18">
        <f>524921.7+28768.8</f>
      </nc>
      <ndxf>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19">
        <f>16925760.29+1852.41+51368.8</f>
      </nc>
      <ndxf>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20">
        <f>100640.24+1234.94+4218.1</f>
      </nc>
      <ndxf>
        <numFmt numFmtId="4" formatCode="#,##0.00"/>
        <alignment horizontal="center" readingOrder="0"/>
        <border outline="0">
          <left style="thin">
            <color auto="1"/>
          </left>
          <right style="thin">
            <color auto="1"/>
          </right>
          <top style="thin">
            <color auto="1"/>
          </top>
          <bottom style="thin">
            <color auto="1"/>
          </bottom>
        </border>
        <protection locked="0"/>
      </ndxf>
    </rcc>
    <rfmt sheetId="1" sqref="H21" start="0" length="0">
      <dxf>
        <numFmt numFmtId="4" formatCode="#,##0.00"/>
        <alignment horizontal="center" readingOrder="0"/>
        <border outline="0">
          <left style="thin">
            <color auto="1"/>
          </left>
          <right style="thin">
            <color auto="1"/>
          </right>
          <top style="thin">
            <color auto="1"/>
          </top>
          <bottom style="thin">
            <color auto="1"/>
          </bottom>
        </border>
        <protection locked="0"/>
      </dxf>
    </rfmt>
    <rfmt sheetId="1" sqref="H22" start="0" length="0">
      <dxf>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23">
        <f>H26</f>
      </nc>
      <ndxf>
        <font>
          <b/>
          <sz val="20"/>
          <color auto="1"/>
        </font>
        <numFmt numFmtId="4" formatCode="#,##0.00"/>
        <alignment horizontal="center" readingOrder="0"/>
        <border outline="0">
          <left style="thin">
            <color auto="1"/>
          </left>
          <right style="thin">
            <color auto="1"/>
          </right>
          <top style="thin">
            <color auto="1"/>
          </top>
        </border>
        <protection locked="0"/>
      </ndxf>
    </rcc>
    <rfmt sheetId="1" sqref="H24" start="0" length="0">
      <dxf>
        <font>
          <b/>
          <sz val="20"/>
          <color auto="1"/>
        </font>
        <numFmt numFmtId="4" formatCode="#,##0.00"/>
        <alignment horizontal="center" readingOrder="0"/>
        <border outline="0">
          <left style="thin">
            <color auto="1"/>
          </left>
          <right style="thin">
            <color auto="1"/>
          </right>
          <bottom style="thin">
            <color auto="1"/>
          </bottom>
        </border>
        <protection locked="0"/>
      </dxf>
    </rfmt>
    <rfmt sheetId="1" sqref="H25" start="0" length="0">
      <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26">
        <f>F26</f>
      </nc>
      <ndxf>
        <font>
          <sz val="20"/>
          <color auto="1"/>
        </font>
        <numFmt numFmtId="4" formatCode="#,##0.00"/>
        <fill>
          <patternFill patternType="solid">
            <bgColor theme="0"/>
          </patternFill>
        </fill>
        <alignment horizontal="center" readingOrder="0"/>
        <border outline="0">
          <left style="thin">
            <color auto="1"/>
          </left>
          <right style="thin">
            <color auto="1"/>
          </right>
          <top style="thin">
            <color auto="1"/>
          </top>
          <bottom style="thin">
            <color auto="1"/>
          </bottom>
        </border>
        <protection locked="0"/>
      </ndxf>
    </rcc>
    <rfmt sheetId="1" sqref="H27" start="0" length="0">
      <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dxf>
    </rfmt>
    <rfmt sheetId="1" sqref="H28" start="0" length="0">
      <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dxf>
    </rfmt>
    <rfmt sheetId="1" sqref="H29" start="0" length="0">
      <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30">
        <f>H32+H33+H31</f>
      </nc>
      <ndxf>
        <font>
          <b/>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31">
        <f>41623.65+15226.1</f>
      </nc>
      <n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32">
        <f>56879.35+23815.2</f>
      </nc>
      <n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33">
        <f>4371.6+2938.6</f>
      </nc>
      <n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fmt sheetId="1" sqref="H34" start="0" length="0">
      <dxf>
        <numFmt numFmtId="4" formatCode="#,##0.00"/>
        <alignment horizontal="center" readingOrder="0"/>
        <border outline="0">
          <left style="thin">
            <color auto="1"/>
          </left>
          <right style="thin">
            <color auto="1"/>
          </right>
          <top style="thin">
            <color auto="1"/>
          </top>
          <bottom style="thin">
            <color auto="1"/>
          </bottom>
        </border>
        <protection locked="0"/>
      </dxf>
    </rfmt>
    <rfmt sheetId="1" sqref="H35" start="0" length="0">
      <dxf>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36">
        <f>H38+H39+H40+H41</f>
      </nc>
      <ndxf>
        <font>
          <b/>
          <sz val="20"/>
          <color rgb="FFFF0000"/>
        </font>
        <numFmt numFmtId="4" formatCode="#,##0.00"/>
        <alignment horizontal="center" readingOrder="0"/>
        <border outline="0">
          <left style="thin">
            <color auto="1"/>
          </left>
          <top style="thin">
            <color auto="1"/>
          </top>
        </border>
        <protection locked="0"/>
      </ndxf>
    </rcc>
    <rfmt sheetId="1" sqref="H37" start="0" length="0">
      <dxf>
        <font>
          <b/>
          <sz val="20"/>
          <color rgb="FFFF0000"/>
        </font>
        <numFmt numFmtId="4" formatCode="#,##0.00"/>
        <alignment horizontal="center" readingOrder="0"/>
        <border outline="0">
          <left style="thin">
            <color auto="1"/>
          </left>
          <bottom style="thin">
            <color auto="1"/>
          </bottom>
        </border>
        <protection locked="0"/>
      </dxf>
    </rfmt>
    <rcc rId="0" sId="1" dxf="1">
      <nc r="H38">
        <f>1237.72</f>
      </nc>
      <n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39">
        <f>66945.58+391265.9</f>
      </nc>
      <ndxf>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40">
        <f>3588.59+20593.03</f>
      </nc>
      <ndxf>
        <numFmt numFmtId="4" formatCode="#,##0.00"/>
        <alignment horizontal="center" readingOrder="0"/>
        <border outline="0">
          <left style="thin">
            <color auto="1"/>
          </left>
          <right style="thin">
            <color auto="1"/>
          </right>
          <top style="thin">
            <color auto="1"/>
          </top>
          <bottom style="thin">
            <color auto="1"/>
          </bottom>
        </border>
        <protection locked="0"/>
      </ndxf>
    </rcc>
    <rfmt sheetId="1" sqref="H41" start="0" length="0">
      <dxf>
        <numFmt numFmtId="4" formatCode="#,##0.00"/>
        <alignment horizontal="center" readingOrder="0"/>
        <border outline="0">
          <left style="thin">
            <color auto="1"/>
          </left>
          <right style="thin">
            <color auto="1"/>
          </right>
          <top style="thin">
            <color auto="1"/>
          </top>
          <bottom style="thin">
            <color auto="1"/>
          </bottom>
        </border>
        <protection locked="0"/>
      </dxf>
    </rfmt>
    <rfmt sheetId="1" sqref="H42" start="0" length="0">
      <dxf>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43">
        <f>H44+H45+H46+H47</f>
      </nc>
      <ndxf>
        <font>
          <b/>
          <sz val="20"/>
          <color rgb="FFFF0000"/>
        </font>
        <numFmt numFmtId="4" formatCode="#,##0.00"/>
        <alignment horizontal="center" readingOrder="0"/>
        <border outline="0">
          <left style="thin">
            <color auto="1"/>
          </left>
          <right style="thin">
            <color auto="1"/>
          </right>
          <top style="thin">
            <color auto="1"/>
          </top>
          <bottom style="thin">
            <color auto="1"/>
          </bottom>
        </border>
        <protection locked="0"/>
      </ndxf>
    </rcc>
    <rfmt sheetId="1" sqref="H44" start="0" length="0">
      <dxf>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45">
        <f>9822.12+13234.22+166.27</f>
      </nc>
      <ndxf>
        <numFmt numFmtId="4" formatCode="#,##0.00"/>
        <alignment horizontal="center" readingOrder="0"/>
        <border outline="0">
          <left style="thin">
            <color auto="1"/>
          </left>
          <right style="thin">
            <color auto="1"/>
          </right>
          <top style="thin">
            <color auto="1"/>
          </top>
          <bottom style="thin">
            <color auto="1"/>
          </bottom>
        </border>
        <protection locked="0"/>
      </ndxf>
    </rcc>
    <rfmt sheetId="1" sqref="H46" start="0" length="0">
      <dxf>
        <numFmt numFmtId="4" formatCode="#,##0.00"/>
        <alignment horizontal="center" readingOrder="0"/>
        <border outline="0">
          <left style="thin">
            <color auto="1"/>
          </left>
          <right style="thin">
            <color auto="1"/>
          </right>
          <top style="thin">
            <color auto="1"/>
          </top>
          <bottom style="thin">
            <color auto="1"/>
          </bottom>
        </border>
        <protection locked="0"/>
      </dxf>
    </rfmt>
    <rfmt sheetId="1" sqref="H47" start="0" length="0">
      <dxf>
        <font>
          <b/>
          <sz val="20"/>
          <color rgb="FFFF0000"/>
        </font>
        <numFmt numFmtId="4" formatCode="#,##0.00"/>
        <alignment horizontal="center" readingOrder="0"/>
        <border outline="0">
          <left style="thin">
            <color auto="1"/>
          </left>
          <right style="thin">
            <color auto="1"/>
          </right>
          <top style="thin">
            <color auto="1"/>
          </top>
          <bottom style="thin">
            <color auto="1"/>
          </bottom>
        </border>
        <protection locked="0"/>
      </dxf>
    </rfmt>
    <rfmt sheetId="1" sqref="H48" start="0" length="0">
      <dxf>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49">
        <f>H50+H51+H52+H53+H54</f>
      </nc>
      <ndxf>
        <font>
          <b/>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fmt sheetId="1" sqref="H50" start="0" length="0">
      <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51">
        <f>C51</f>
      </nc>
      <n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fmt sheetId="1" sqref="H52" start="0" length="0">
      <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dxf>
    </rfmt>
    <rfmt sheetId="1" sqref="H53" start="0" length="0">
      <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dxf>
    </rfmt>
    <rfmt sheetId="1" sqref="H54" start="0" length="0">
      <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55">
        <f>SUM(H58:H61)</f>
      </nc>
      <ndxf>
        <font>
          <b/>
          <sz val="20"/>
          <color rgb="FFFF0000"/>
        </font>
        <numFmt numFmtId="4" formatCode="#,##0.00"/>
        <alignment horizontal="center" readingOrder="0"/>
        <border outline="0">
          <left style="thin">
            <color auto="1"/>
          </left>
          <right style="thin">
            <color auto="1"/>
          </right>
          <top style="thin">
            <color auto="1"/>
          </top>
        </border>
        <protection locked="0"/>
      </ndxf>
    </rcc>
    <rfmt sheetId="1" sqref="H56" start="0" length="0">
      <dxf>
        <font>
          <b/>
          <sz val="20"/>
          <color rgb="FFFF0000"/>
        </font>
        <numFmt numFmtId="4" formatCode="#,##0.00"/>
        <alignment horizontal="center" readingOrder="0"/>
        <border outline="0">
          <left style="thin">
            <color auto="1"/>
          </left>
          <right style="thin">
            <color auto="1"/>
          </right>
        </border>
        <protection locked="0"/>
      </dxf>
    </rfmt>
    <rfmt sheetId="1" sqref="H57" start="0" length="0">
      <dxf>
        <font>
          <b/>
          <sz val="20"/>
          <color rgb="FFFF0000"/>
        </font>
        <numFmt numFmtId="4" formatCode="#,##0.00"/>
        <alignment horizontal="center" readingOrder="0"/>
        <border outline="0">
          <left style="thin">
            <color auto="1"/>
          </left>
          <right style="thin">
            <color auto="1"/>
          </right>
          <bottom style="thin">
            <color auto="1"/>
          </bottom>
        </border>
        <protection locked="0"/>
      </dxf>
    </rfmt>
    <rcc rId="0" sId="1" dxf="1">
      <nc r="H58">
        <f>C58</f>
      </nc>
      <ndxf>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59">
        <f>C59</f>
      </nc>
      <ndxf>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60">
        <f>C60</f>
      </nc>
      <ndxf>
        <numFmt numFmtId="4" formatCode="#,##0.00"/>
        <alignment horizontal="center" readingOrder="0"/>
        <border outline="0">
          <left style="thin">
            <color auto="1"/>
          </left>
          <right style="thin">
            <color auto="1"/>
          </right>
          <top style="thin">
            <color auto="1"/>
          </top>
          <bottom style="thin">
            <color auto="1"/>
          </bottom>
        </border>
        <protection locked="0"/>
      </ndxf>
    </rcc>
    <rfmt sheetId="1" sqref="H61" start="0" length="0">
      <dxf>
        <numFmt numFmtId="4" formatCode="#,##0.00"/>
        <alignment horizontal="center" readingOrder="0"/>
        <border outline="0">
          <left style="thin">
            <color auto="1"/>
          </left>
          <right style="thin">
            <color auto="1"/>
          </right>
          <top style="thin">
            <color auto="1"/>
          </top>
          <bottom style="thin">
            <color auto="1"/>
          </bottom>
        </border>
        <protection locked="0"/>
      </dxf>
    </rfmt>
    <rfmt sheetId="1" sqref="H62" start="0" length="0">
      <dxf>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63">
        <f>H66+H67+H68+H69+H71</f>
      </nc>
      <ndxf>
        <font>
          <b/>
          <sz val="20"/>
          <color rgb="FFFF0000"/>
        </font>
        <numFmt numFmtId="4" formatCode="#,##0.00"/>
        <alignment horizontal="center" readingOrder="0"/>
        <border outline="0">
          <left style="thin">
            <color auto="1"/>
          </left>
          <right style="thin">
            <color auto="1"/>
          </right>
          <top style="thin">
            <color auto="1"/>
          </top>
        </border>
        <protection locked="0"/>
      </ndxf>
    </rcc>
    <rfmt sheetId="1" sqref="H64" start="0" length="0">
      <dxf>
        <font>
          <b/>
          <sz val="20"/>
          <color rgb="FFFF0000"/>
        </font>
        <numFmt numFmtId="4" formatCode="#,##0.00"/>
        <alignment horizontal="center" readingOrder="0"/>
        <border outline="0">
          <left style="thin">
            <color auto="1"/>
          </left>
          <right style="thin">
            <color auto="1"/>
          </right>
        </border>
        <protection locked="0"/>
      </dxf>
    </rfmt>
    <rfmt sheetId="1" sqref="H65" start="0" length="0">
      <dxf>
        <font>
          <b/>
          <sz val="20"/>
          <color rgb="FFFF0000"/>
        </font>
        <numFmt numFmtId="4" formatCode="#,##0.00"/>
        <alignment horizontal="center" readingOrder="0"/>
        <border outline="0">
          <left style="thin">
            <color auto="1"/>
          </left>
          <right style="thin">
            <color auto="1"/>
          </right>
          <bottom style="thin">
            <color auto="1"/>
          </bottom>
        </border>
        <protection locked="0"/>
      </dxf>
    </rfmt>
    <rfmt sheetId="1" sqref="H66" start="0" length="0">
      <dxf>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67">
        <f>C67-593555.82-32047.71</f>
      </nc>
      <ndxf>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68">
        <f>C68-33506.35-3794.99</f>
      </nc>
      <ndxf>
        <numFmt numFmtId="4" formatCode="#,##0.00"/>
        <alignment horizontal="center" readingOrder="0"/>
        <border outline="0">
          <left style="thin">
            <color auto="1"/>
          </left>
          <right style="thin">
            <color auto="1"/>
          </right>
          <top style="thin">
            <color auto="1"/>
          </top>
          <bottom style="thin">
            <color auto="1"/>
          </bottom>
        </border>
        <protection locked="0"/>
      </ndxf>
    </rcc>
    <rfmt sheetId="1" sqref="H69" start="0" length="0">
      <dxf>
        <font>
          <sz val="16"/>
          <color rgb="FFFF0000"/>
        </font>
        <numFmt numFmtId="0" formatCode="General"/>
        <alignment horizontal="left" readingOrder="0"/>
        <border outline="0">
          <left style="thin">
            <color auto="1"/>
          </left>
          <right style="thin">
            <color auto="1"/>
          </right>
          <top style="thin">
            <color auto="1"/>
          </top>
        </border>
        <protection locked="0"/>
      </dxf>
    </rfmt>
    <rfmt sheetId="1" sqref="H70" start="0" length="0">
      <dxf>
        <font>
          <sz val="16"/>
          <color rgb="FFFF0000"/>
        </font>
        <numFmt numFmtId="0" formatCode="General"/>
        <alignment horizontal="left" readingOrder="0"/>
        <border outline="0">
          <left style="thin">
            <color auto="1"/>
          </left>
          <right style="thin">
            <color auto="1"/>
          </right>
          <bottom style="thin">
            <color auto="1"/>
          </bottom>
        </border>
        <protection locked="0"/>
      </dxf>
    </rfmt>
    <rcc rId="0" sId="1" dxf="1">
      <nc r="H71">
        <f>C71</f>
      </nc>
      <ndxf>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72">
        <f>H74+H75</f>
      </nc>
      <ndxf>
        <font>
          <b/>
          <sz val="20"/>
          <color rgb="FFFF0000"/>
        </font>
        <numFmt numFmtId="4" formatCode="#,##0.00"/>
        <alignment horizontal="center" readingOrder="0"/>
        <border outline="0">
          <left style="thin">
            <color auto="1"/>
          </left>
          <right style="thin">
            <color auto="1"/>
          </right>
          <top style="thin">
            <color auto="1"/>
          </top>
          <bottom style="thin">
            <color auto="1"/>
          </bottom>
        </border>
        <protection locked="0"/>
      </ndxf>
    </rcc>
    <rfmt sheetId="1" sqref="H73" start="0" length="0">
      <dxf>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74">
        <f>C74</f>
      </nc>
      <ndxf>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75">
        <f>C75</f>
      </nc>
      <ndxf>
        <numFmt numFmtId="4" formatCode="#,##0.00"/>
        <alignment horizontal="center" readingOrder="0"/>
        <border outline="0">
          <left style="thin">
            <color auto="1"/>
          </left>
          <right style="thin">
            <color auto="1"/>
          </right>
          <top style="thin">
            <color auto="1"/>
          </top>
          <bottom style="thin">
            <color auto="1"/>
          </bottom>
        </border>
        <protection locked="0"/>
      </ndxf>
    </rcc>
    <rfmt sheetId="1" sqref="H76" start="0" length="0">
      <dxf>
        <numFmt numFmtId="4" formatCode="#,##0.00"/>
        <alignment horizontal="center" readingOrder="0"/>
        <border outline="0">
          <left style="thin">
            <color auto="1"/>
          </left>
          <right style="thin">
            <color auto="1"/>
          </right>
          <top style="thin">
            <color auto="1"/>
          </top>
          <bottom style="thin">
            <color auto="1"/>
          </bottom>
        </border>
        <protection locked="0"/>
      </dxf>
    </rfmt>
    <rfmt sheetId="1" sqref="H77" start="0" length="0">
      <dxf>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78">
        <f>H80+H79+H81+H82+H83</f>
      </nc>
      <ndxf>
        <font>
          <b/>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fmt sheetId="1" sqref="H79" start="0" length="0">
      <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80">
        <f>F80</f>
      </nc>
      <n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81">
        <f>F81</f>
      </nc>
      <n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fmt sheetId="1" sqref="H82" start="0" length="0">
      <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dxf>
    </rfmt>
    <rfmt sheetId="1" sqref="H83" start="0" length="0">
      <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84">
        <f>SUM(H85:H89)</f>
      </nc>
      <ndxf>
        <font>
          <b/>
          <sz val="20"/>
          <color rgb="FFFF0000"/>
        </font>
        <numFmt numFmtId="4" formatCode="#,##0.00"/>
        <fill>
          <patternFill patternType="solid">
            <bgColor theme="0"/>
          </patternFill>
        </fill>
        <alignment horizontal="center" readingOrder="0"/>
        <border outline="0">
          <left style="thin">
            <color auto="1"/>
          </left>
          <right style="thin">
            <color auto="1"/>
          </right>
          <top style="thin">
            <color auto="1"/>
          </top>
          <bottom style="thin">
            <color auto="1"/>
          </bottom>
        </border>
        <protection locked="0"/>
      </ndxf>
    </rcc>
    <rcc rId="0" sId="1" dxf="1">
      <nc r="H85">
        <f>C85</f>
      </nc>
      <ndxf>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86">
        <f>C86</f>
      </nc>
      <ndxf>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87">
        <f>C87</f>
      </nc>
      <ndxf>
        <numFmt numFmtId="4" formatCode="#,##0.00"/>
        <alignment horizontal="center" readingOrder="0"/>
        <border outline="0">
          <left style="thin">
            <color auto="1"/>
          </left>
          <right style="thin">
            <color auto="1"/>
          </right>
          <top style="thin">
            <color auto="1"/>
          </top>
          <bottom style="thin">
            <color auto="1"/>
          </bottom>
        </border>
        <protection locked="0"/>
      </ndxf>
    </rcc>
    <rfmt sheetId="1" sqref="H88" start="0" length="0">
      <dxf>
        <numFmt numFmtId="4" formatCode="#,##0.00"/>
        <alignment horizontal="center" readingOrder="0"/>
        <border outline="0">
          <left style="thin">
            <color auto="1"/>
          </left>
          <right style="thin">
            <color auto="1"/>
          </right>
          <top style="thin">
            <color auto="1"/>
          </top>
          <bottom style="thin">
            <color auto="1"/>
          </bottom>
        </border>
        <protection locked="0"/>
      </dxf>
    </rfmt>
    <rfmt sheetId="1" sqref="H89" start="0" length="0">
      <dxf>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90">
        <f>SUM(H91:H94)</f>
      </nc>
      <ndxf>
        <font>
          <b/>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91">
        <f>F91</f>
      </nc>
      <n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92">
        <f>F92</f>
      </nc>
      <n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fmt sheetId="1" sqref="H93" start="0" length="0">
      <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dxf>
    </rfmt>
    <rfmt sheetId="1" sqref="H94" start="0" length="0">
      <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dxf>
    </rfmt>
    <rfmt sheetId="1" sqref="H95" start="0" length="0">
      <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96">
        <f>C96</f>
      </nc>
      <ndxf>
        <font>
          <b/>
          <sz val="20"/>
          <color auto="1"/>
        </font>
        <numFmt numFmtId="4" formatCode="#,##0.00"/>
        <alignment horizontal="center" readingOrder="0"/>
        <border outline="0">
          <left style="thin">
            <color auto="1"/>
          </left>
          <right style="thin">
            <color auto="1"/>
          </right>
          <top style="thin">
            <color auto="1"/>
          </top>
        </border>
        <protection locked="0"/>
      </ndxf>
    </rcc>
    <rfmt sheetId="1" sqref="H97" start="0" length="0">
      <dxf>
        <font>
          <b/>
          <sz val="20"/>
          <color auto="1"/>
        </font>
        <numFmt numFmtId="4" formatCode="#,##0.00"/>
        <alignment horizontal="center" readingOrder="0"/>
        <border outline="0">
          <left style="thin">
            <color auto="1"/>
          </left>
          <right style="thin">
            <color auto="1"/>
          </right>
        </border>
        <protection locked="0"/>
      </dxf>
    </rfmt>
    <rfmt sheetId="1" sqref="H98" start="0" length="0">
      <dxf>
        <font>
          <b/>
          <sz val="20"/>
          <color auto="1"/>
        </font>
        <numFmt numFmtId="4" formatCode="#,##0.00"/>
        <alignment horizontal="center" readingOrder="0"/>
        <border outline="0">
          <left style="thin">
            <color auto="1"/>
          </left>
          <right style="thin">
            <color auto="1"/>
          </right>
          <bottom style="thin">
            <color auto="1"/>
          </bottom>
        </border>
        <protection locked="0"/>
      </dxf>
    </rfmt>
    <rcc rId="0" sId="1" dxf="1">
      <nc r="H99">
        <f>F99</f>
      </nc>
      <n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100">
        <f>F100</f>
      </nc>
      <n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101">
        <f>F101</f>
      </nc>
      <n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fmt sheetId="1" sqref="H102" start="0" length="0">
      <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dxf>
    </rfmt>
    <rfmt sheetId="1" sqref="H103" start="0" length="0">
      <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dxf>
    </rfmt>
    <rcc rId="0" sId="1" dxf="1">
      <nc r="H104">
        <f>H105+H106+H107+H108</f>
      </nc>
      <ndxf>
        <font>
          <b/>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fmt sheetId="1" sqref="H105" start="0" length="0">
      <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dxf>
    </rfmt>
    <rcc rId="0" sId="1" dxf="1" numFmtId="4">
      <nc r="H106">
        <v>195.5</v>
      </nc>
      <n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umFmtId="4">
      <nc r="H107">
        <v>456.17</v>
      </nc>
      <ndxf>
        <font>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fmt sheetId="1" sqref="H108" start="0" length="0">
      <dxf>
        <numFmt numFmtId="4" formatCode="#,##0.00"/>
        <alignment horizontal="left" readingOrder="0"/>
        <border outline="0">
          <left style="thin">
            <color auto="1"/>
          </left>
          <right style="thin">
            <color auto="1"/>
          </right>
          <top style="thin">
            <color auto="1"/>
          </top>
          <bottom style="thin">
            <color auto="1"/>
          </bottom>
        </border>
        <protection locked="0"/>
      </dxf>
    </rfmt>
    <rfmt sheetId="1" sqref="H109" start="0" length="0">
      <dxf>
        <numFmt numFmtId="4" formatCode="#,##0.00"/>
        <alignment horizontal="left" readingOrder="0"/>
        <border outline="0">
          <left style="thin">
            <color auto="1"/>
          </left>
          <right style="thin">
            <color auto="1"/>
          </right>
          <top style="thin">
            <color auto="1"/>
          </top>
          <bottom style="thin">
            <color auto="1"/>
          </bottom>
        </border>
        <protection locked="0"/>
      </dxf>
    </rfmt>
    <rcc rId="0" sId="1" dxf="1">
      <nc r="H110">
        <f>H111+H112+H113+H114</f>
      </nc>
      <ndxf>
        <font>
          <b/>
          <sz val="20"/>
          <color rgb="FFFF0000"/>
        </font>
        <numFmt numFmtId="4" formatCode="#,##0.00"/>
        <alignment horizontal="center" readingOrder="0"/>
        <border outline="0">
          <left style="thin">
            <color auto="1"/>
          </left>
          <right style="thin">
            <color auto="1"/>
          </right>
          <top style="thin">
            <color auto="1"/>
          </top>
          <bottom style="thin">
            <color auto="1"/>
          </bottom>
        </border>
        <protection locked="0"/>
      </ndxf>
    </rcc>
    <rfmt sheetId="1" sqref="H111" start="0" length="0">
      <dxf>
        <numFmt numFmtId="4" formatCode="#,##0.00"/>
        <fill>
          <patternFill patternType="solid">
            <bgColor theme="0"/>
          </patternFill>
        </fill>
        <alignment horizontal="center" readingOrder="0"/>
        <border outline="0">
          <left style="thin">
            <color auto="1"/>
          </left>
          <right style="thin">
            <color auto="1"/>
          </right>
          <top style="thin">
            <color auto="1"/>
          </top>
          <bottom style="thin">
            <color auto="1"/>
          </bottom>
        </border>
        <protection locked="0"/>
      </dxf>
    </rfmt>
    <rcc rId="0" sId="1" dxf="1">
      <nc r="H112">
        <f>C112</f>
      </nc>
      <ndxf>
        <numFmt numFmtId="4" formatCode="#,##0.00"/>
        <fill>
          <patternFill patternType="solid">
            <bgColor theme="0"/>
          </patternFill>
        </fill>
        <alignment horizontal="center" readingOrder="0"/>
        <border outline="0">
          <left style="thin">
            <color auto="1"/>
          </left>
          <right style="thin">
            <color auto="1"/>
          </right>
          <top style="thin">
            <color auto="1"/>
          </top>
          <bottom style="thin">
            <color auto="1"/>
          </bottom>
        </border>
        <protection locked="0"/>
      </ndxf>
    </rcc>
    <rfmt sheetId="1" sqref="H113" start="0" length="0">
      <dxf>
        <numFmt numFmtId="4" formatCode="#,##0.00"/>
        <alignment horizontal="center" readingOrder="0"/>
        <border outline="0">
          <left style="thin">
            <color auto="1"/>
          </left>
          <right style="thin">
            <color auto="1"/>
          </right>
          <top style="thin">
            <color auto="1"/>
          </top>
          <bottom style="thin">
            <color auto="1"/>
          </bottom>
        </border>
        <protection locked="0"/>
      </dxf>
    </rfmt>
    <rfmt sheetId="1" sqref="H114" start="0" length="0">
      <dxf>
        <numFmt numFmtId="4" formatCode="#,##0.00"/>
        <alignment horizontal="left" readingOrder="0"/>
        <border outline="0">
          <left style="thin">
            <color auto="1"/>
          </left>
          <right style="thin">
            <color auto="1"/>
          </right>
          <top style="thin">
            <color auto="1"/>
          </top>
          <bottom style="thin">
            <color auto="1"/>
          </bottom>
        </border>
        <protection locked="0"/>
      </dxf>
    </rfmt>
    <rfmt sheetId="1" sqref="H115" start="0" length="0">
      <dxf>
        <numFmt numFmtId="4" formatCode="#,##0.00"/>
        <alignment horizontal="left" readingOrder="0"/>
        <border outline="0">
          <left style="thin">
            <color auto="1"/>
          </left>
          <right style="thin">
            <color auto="1"/>
          </right>
          <top style="thin">
            <color auto="1"/>
          </top>
          <bottom style="thin">
            <color auto="1"/>
          </bottom>
        </border>
        <protection locked="0"/>
      </dxf>
    </rfmt>
    <rcc rId="0" sId="1" dxf="1">
      <nc r="H116">
        <f>H117+H118+H119+H120</f>
      </nc>
      <ndxf>
        <font>
          <b/>
          <sz val="20"/>
          <color rgb="FFFF0000"/>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117">
        <f>C117</f>
      </nc>
      <ndxf>
        <numFmt numFmtId="4" formatCode="#,##0.00"/>
        <fill>
          <patternFill patternType="solid">
            <bgColor theme="0"/>
          </patternFill>
        </fill>
        <alignment horizontal="center" readingOrder="0"/>
        <border outline="0">
          <left style="thin">
            <color auto="1"/>
          </left>
          <right style="thin">
            <color auto="1"/>
          </right>
          <top style="thin">
            <color auto="1"/>
          </top>
          <bottom style="thin">
            <color auto="1"/>
          </bottom>
        </border>
        <protection locked="0"/>
      </ndxf>
    </rcc>
    <rcc rId="0" sId="1" dxf="1">
      <nc r="H118">
        <f>C118</f>
      </nc>
      <ndxf>
        <numFmt numFmtId="4" formatCode="#,##0.00"/>
        <fill>
          <patternFill patternType="solid">
            <bgColor theme="0"/>
          </patternFill>
        </fill>
        <alignment horizontal="center" readingOrder="0"/>
        <border outline="0">
          <left style="thin">
            <color auto="1"/>
          </left>
          <right style="thin">
            <color auto="1"/>
          </right>
          <top style="thin">
            <color auto="1"/>
          </top>
          <bottom style="thin">
            <color auto="1"/>
          </bottom>
        </border>
        <protection locked="0"/>
      </ndxf>
    </rcc>
    <rcc rId="0" sId="1" dxf="1">
      <nc r="H119">
        <f>C119</f>
      </nc>
      <ndxf>
        <numFmt numFmtId="4" formatCode="#,##0.00"/>
        <fill>
          <patternFill patternType="solid">
            <bgColor theme="0"/>
          </patternFill>
        </fill>
        <alignment horizontal="center" readingOrder="0"/>
        <border outline="0">
          <left style="thin">
            <color auto="1"/>
          </left>
          <right style="thin">
            <color auto="1"/>
          </right>
          <top style="thin">
            <color auto="1"/>
          </top>
          <bottom style="thin">
            <color auto="1"/>
          </bottom>
        </border>
        <protection locked="0"/>
      </ndxf>
    </rcc>
    <rfmt sheetId="1" sqref="H120" start="0" length="0">
      <dxf>
        <numFmt numFmtId="4" formatCode="#,##0.00"/>
        <alignment horizontal="left" readingOrder="0"/>
        <border outline="0">
          <left style="thin">
            <color auto="1"/>
          </left>
          <right style="thin">
            <color auto="1"/>
          </right>
          <top style="thin">
            <color auto="1"/>
          </top>
          <bottom style="thin">
            <color auto="1"/>
          </bottom>
        </border>
        <protection locked="0"/>
      </dxf>
    </rfmt>
    <rfmt sheetId="1" sqref="H121" start="0" length="0">
      <dxf>
        <numFmt numFmtId="4" formatCode="#,##0.00"/>
        <alignment horizontal="left" readingOrder="0"/>
        <border outline="0">
          <left style="thin">
            <color auto="1"/>
          </left>
          <right style="thin">
            <color auto="1"/>
          </right>
          <top style="thin">
            <color auto="1"/>
          </top>
          <bottom style="thin">
            <color auto="1"/>
          </bottom>
        </border>
        <protection locked="0"/>
      </dxf>
    </rfmt>
    <rcc rId="0" sId="1" dxf="1">
      <nc r="H122">
        <f>H123+H124+H125+H126</f>
      </nc>
      <ndxf>
        <font>
          <b/>
          <sz val="20"/>
          <color auto="1"/>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123">
        <f>C123</f>
      </nc>
      <ndxf>
        <font>
          <sz val="20"/>
          <color auto="1"/>
        </font>
        <numFmt numFmtId="4" formatCode="#,##0.00"/>
        <fill>
          <patternFill patternType="solid">
            <bgColor theme="0"/>
          </patternFill>
        </fill>
        <alignment horizontal="center" readingOrder="0"/>
        <border outline="0">
          <left style="thin">
            <color auto="1"/>
          </left>
          <right style="thin">
            <color auto="1"/>
          </right>
          <top style="thin">
            <color auto="1"/>
          </top>
          <bottom style="thin">
            <color auto="1"/>
          </bottom>
        </border>
        <protection locked="0"/>
      </ndxf>
    </rcc>
    <rcc rId="0" sId="1" dxf="1" numFmtId="4">
      <nc r="H124">
        <v>995</v>
      </nc>
      <ndxf>
        <font>
          <sz val="20"/>
          <color auto="1"/>
        </font>
        <numFmt numFmtId="4" formatCode="#,##0.00"/>
        <fill>
          <patternFill patternType="solid">
            <bgColor theme="0"/>
          </patternFill>
        </fill>
        <alignment horizontal="center" readingOrder="0"/>
        <border outline="0">
          <left style="thin">
            <color auto="1"/>
          </left>
          <right style="thin">
            <color auto="1"/>
          </right>
          <top style="thin">
            <color auto="1"/>
          </top>
          <bottom style="thin">
            <color auto="1"/>
          </bottom>
        </border>
        <protection locked="0"/>
      </ndxf>
    </rcc>
    <rcc rId="0" sId="1" dxf="1">
      <nc r="H125">
        <f>C125</f>
      </nc>
      <ndxf>
        <font>
          <sz val="20"/>
          <color auto="1"/>
        </font>
        <numFmt numFmtId="4" formatCode="#,##0.00"/>
        <fill>
          <patternFill patternType="solid">
            <bgColor theme="0"/>
          </patternFill>
        </fill>
        <alignment horizontal="center" readingOrder="0"/>
        <border outline="0">
          <left style="thin">
            <color auto="1"/>
          </left>
          <right style="thin">
            <color auto="1"/>
          </right>
          <top style="thin">
            <color auto="1"/>
          </top>
          <bottom style="thin">
            <color auto="1"/>
          </bottom>
        </border>
        <protection locked="0"/>
      </ndxf>
    </rcc>
    <rfmt sheetId="1" sqref="H126" start="0" length="0">
      <dxf>
        <font>
          <sz val="20"/>
          <color auto="1"/>
        </font>
        <numFmt numFmtId="4" formatCode="#,##0.00"/>
        <alignment horizontal="left" readingOrder="0"/>
        <border outline="0">
          <left style="thin">
            <color auto="1"/>
          </left>
          <right style="thin">
            <color auto="1"/>
          </right>
          <top style="thin">
            <color auto="1"/>
          </top>
          <bottom style="thin">
            <color auto="1"/>
          </bottom>
        </border>
        <protection locked="0"/>
      </dxf>
    </rfmt>
    <rfmt sheetId="1" sqref="H127" start="0" length="0">
      <dxf>
        <font>
          <sz val="20"/>
          <color auto="1"/>
        </font>
        <numFmt numFmtId="4" formatCode="#,##0.00"/>
        <alignment horizontal="left" readingOrder="0"/>
        <border outline="0">
          <left style="thin">
            <color auto="1"/>
          </left>
          <right style="thin">
            <color auto="1"/>
          </right>
          <top style="thin">
            <color auto="1"/>
          </top>
          <bottom style="thin">
            <color auto="1"/>
          </bottom>
        </border>
        <protection locked="0"/>
      </dxf>
    </rfmt>
    <rcc rId="0" sId="1" dxf="1">
      <nc r="H128">
        <f>H129+H130+H131+H132</f>
      </nc>
      <ndxf>
        <font>
          <b/>
          <sz val="20"/>
          <color rgb="FFFF0000"/>
        </font>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129">
        <f>C129</f>
      </nc>
      <ndxf>
        <numFmt numFmtId="4" formatCode="#,##0.00"/>
        <fill>
          <patternFill patternType="solid">
            <bgColor theme="0"/>
          </patternFill>
        </fill>
        <alignment horizontal="center" readingOrder="0"/>
        <border outline="0">
          <left style="thin">
            <color auto="1"/>
          </left>
          <right style="thin">
            <color auto="1"/>
          </right>
          <top style="thin">
            <color auto="1"/>
          </top>
          <bottom style="thin">
            <color auto="1"/>
          </bottom>
        </border>
        <protection locked="0"/>
      </ndxf>
    </rcc>
    <rcc rId="0" sId="1" dxf="1">
      <nc r="H130">
        <f>8722.19+5946.76+4973.69</f>
      </nc>
      <ndxf>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131">
        <f>4174.16+2548.61+2504.9</f>
      </nc>
      <ndxf>
        <numFmt numFmtId="4" formatCode="#,##0.00"/>
        <alignment horizontal="center" readingOrder="0"/>
        <border outline="0">
          <left style="thin">
            <color auto="1"/>
          </left>
          <right style="thin">
            <color auto="1"/>
          </right>
          <top style="thin">
            <color auto="1"/>
          </top>
          <bottom style="thin">
            <color auto="1"/>
          </bottom>
        </border>
        <protection locked="0"/>
      </ndxf>
    </rcc>
    <rfmt sheetId="1" sqref="H132" start="0" length="0">
      <dxf>
        <numFmt numFmtId="4" formatCode="#,##0.00"/>
        <alignment horizontal="left" readingOrder="0"/>
        <border outline="0">
          <left style="thin">
            <color auto="1"/>
          </left>
          <right style="thin">
            <color auto="1"/>
          </right>
          <top style="thin">
            <color auto="1"/>
          </top>
          <bottom style="thin">
            <color auto="1"/>
          </bottom>
        </border>
        <protection locked="0"/>
      </dxf>
    </rfmt>
    <rfmt sheetId="1" sqref="H133" start="0" length="0">
      <dxf>
        <numFmt numFmtId="4" formatCode="#,##0.00"/>
        <alignment horizontal="left" readingOrder="0"/>
        <border outline="0">
          <left style="thin">
            <color auto="1"/>
          </left>
          <right style="thin">
            <color auto="1"/>
          </right>
          <top style="thin">
            <color auto="1"/>
          </top>
          <bottom style="thin">
            <color auto="1"/>
          </bottom>
        </border>
        <protection locked="0"/>
      </dxf>
    </rfmt>
    <rcc rId="0" sId="1" dxf="1">
      <nc r="H134">
        <f>C134</f>
      </nc>
      <ndxf>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135">
        <f>C135</f>
      </nc>
      <ndxf>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136">
        <f>C136</f>
      </nc>
      <ndxf>
        <numFmt numFmtId="4" formatCode="#,##0.00"/>
        <alignment horizontal="center" readingOrder="0"/>
        <border outline="0">
          <left style="thin">
            <color auto="1"/>
          </left>
          <right style="thin">
            <color auto="1"/>
          </right>
          <top style="thin">
            <color auto="1"/>
          </top>
          <bottom style="thin">
            <color auto="1"/>
          </bottom>
        </border>
        <protection locked="0"/>
      </ndxf>
    </rcc>
    <rcc rId="0" sId="1" dxf="1">
      <nc r="H137">
        <f>C137</f>
      </nc>
      <ndxf>
        <numFmt numFmtId="4" formatCode="#,##0.00"/>
        <alignment horizontal="center" readingOrder="0"/>
        <border outline="0">
          <left style="thin">
            <color auto="1"/>
          </left>
          <right style="thin">
            <color auto="1"/>
          </right>
          <top style="thin">
            <color auto="1"/>
          </top>
          <bottom style="thin">
            <color auto="1"/>
          </bottom>
        </border>
        <protection locked="0"/>
      </ndxf>
    </rcc>
    <rfmt sheetId="1" sqref="H138" start="0" length="0">
      <dxf>
        <numFmt numFmtId="4" formatCode="#,##0.00"/>
        <alignment horizontal="left" readingOrder="0"/>
        <border outline="0">
          <left style="thin">
            <color auto="1"/>
          </left>
          <right style="thin">
            <color auto="1"/>
          </right>
          <top style="thin">
            <color auto="1"/>
          </top>
          <bottom style="thin">
            <color auto="1"/>
          </bottom>
        </border>
        <protection locked="0"/>
      </dxf>
    </rfmt>
    <rfmt sheetId="1" sqref="H139" start="0" length="0">
      <dxf>
        <numFmt numFmtId="4" formatCode="#,##0.00"/>
        <alignment horizontal="left" readingOrder="0"/>
        <border outline="0">
          <left style="thin">
            <color auto="1"/>
          </left>
          <right style="thin">
            <color auto="1"/>
          </right>
          <top style="thin">
            <color auto="1"/>
          </top>
          <bottom style="thin">
            <color auto="1"/>
          </bottom>
        </border>
        <protection locked="0"/>
      </dxf>
    </rfmt>
    <rfmt sheetId="1" sqref="H140" start="0" length="0">
      <dxf>
        <font>
          <sz val="20"/>
          <color auto="1"/>
        </font>
        <numFmt numFmtId="0" formatCode="General"/>
        <alignment horizontal="left" readingOrder="0"/>
        <border outline="0">
          <top style="thin">
            <color auto="1"/>
          </top>
        </border>
      </dxf>
    </rfmt>
    <rfmt sheetId="1" sqref="H141" start="0" length="0">
      <dxf>
        <font>
          <sz val="20"/>
          <color auto="1"/>
        </font>
      </dxf>
    </rfmt>
    <rfmt sheetId="1" sqref="H355" start="0" length="0">
      <dxf>
        <numFmt numFmtId="0" formatCode="General"/>
      </dxf>
    </rfmt>
    <rfmt sheetId="1" sqref="H356" start="0" length="0">
      <dxf>
        <numFmt numFmtId="0" formatCode="General"/>
      </dxf>
    </rfmt>
    <rfmt sheetId="1" sqref="H357" start="0" length="0">
      <dxf>
        <numFmt numFmtId="0" formatCode="General"/>
      </dxf>
    </rfmt>
  </rrc>
  <rcc rId="275" sId="1">
    <oc r="H4" t="inlineStr">
      <is>
        <t>Остаток средств на 01 января года следующего за отчетным</t>
      </is>
    </oc>
    <nc r="H4" t="inlineStr">
      <is>
        <t>Остаток средств на 01.01.2024</t>
      </is>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 sId="1" numFmtId="4">
    <oc r="C58">
      <v>56085.88</v>
    </oc>
    <nc r="C58">
      <v>44428.73</v>
    </nc>
  </rcc>
  <rcc rId="277" sId="1" numFmtId="4">
    <oc r="C59">
      <v>2121878.0499999998</v>
    </oc>
    <nc r="C59">
      <v>2114940.4</v>
    </nc>
  </rcc>
  <rcc rId="278" sId="1" numFmtId="4">
    <oc r="D58">
      <v>38247.68</v>
    </oc>
    <nc r="D58">
      <v>43890.1</v>
    </nc>
  </rcc>
  <rcc rId="279" sId="1" numFmtId="4">
    <oc r="D59">
      <v>1629587.43</v>
    </oc>
    <nc r="D59">
      <v>2098525</v>
    </nc>
  </rcc>
  <rcc rId="280" sId="1" numFmtId="4">
    <oc r="D60">
      <v>203252.08</v>
    </oc>
    <nc r="D60">
      <v>260611.1</v>
    </nc>
  </rcc>
  <rcc rId="281" sId="1" numFmtId="4">
    <oc r="F58">
      <v>38247.68</v>
    </oc>
    <nc r="F58">
      <v>43849.1</v>
    </nc>
  </rcc>
  <rcc rId="282" sId="1" numFmtId="4">
    <oc r="F59">
      <v>1629546.56</v>
    </oc>
    <nc r="F59">
      <v>2098525</v>
    </nc>
  </rcc>
  <rcc rId="283" sId="1" odxf="1" dxf="1" numFmtId="4">
    <oc r="F60">
      <v>203252.08</v>
    </oc>
    <nc r="F60">
      <v>260611.1</v>
    </nc>
    <odxf/>
    <ndxf/>
  </rcc>
  <rfmt sheetId="1" sqref="A55:H57" start="0" length="2147483647">
    <dxf>
      <font>
        <color auto="1"/>
      </font>
    </dxf>
  </rfmt>
  <rcc rId="284" sId="1" numFmtId="4">
    <oc r="C60">
      <v>263421.69</v>
    </oc>
    <nc r="C60">
      <v>263348.05</v>
    </nc>
  </rcc>
  <rfmt sheetId="1" sqref="B58:H62" start="0" length="2147483647">
    <dxf>
      <font>
        <color auto="1"/>
      </font>
    </dxf>
  </rfmt>
  <rcv guid="{67ADFAE6-A9AF-44D7-8539-93CD0F6B7849}" action="delete"/>
  <rdn rId="0" localSheetId="1" customView="1" name="Z_67ADFAE6_A9AF_44D7_8539_93CD0F6B7849_.wvu.PrintArea" hidden="1" oldHidden="1">
    <formula>'на 01.11.2023'!$A$1:$I$141</formula>
    <oldFormula>'на 01.11.2023'!$A$1:$I$141</oldFormula>
  </rdn>
  <rdn rId="0" localSheetId="1" customView="1" name="Z_67ADFAE6_A9AF_44D7_8539_93CD0F6B7849_.wvu.PrintTitles" hidden="1" oldHidden="1">
    <formula>'на 01.11.2023'!$4:$7</formula>
    <oldFormula>'на 01.11.2023'!$4:$7</oldFormula>
  </rdn>
  <rdn rId="0" localSheetId="1" customView="1" name="Z_67ADFAE6_A9AF_44D7_8539_93CD0F6B7849_.wvu.Cols" hidden="1" oldHidden="1">
    <formula>'на 01.11.2023'!$J:$J</formula>
    <oldFormula>'на 01.11.2023'!$J:$J</oldFormula>
  </rdn>
  <rdn rId="0" localSheetId="1" customView="1" name="Z_67ADFAE6_A9AF_44D7_8539_93CD0F6B7849_.wvu.FilterData" hidden="1" oldHidden="1">
    <formula>'на 01.11.2023'!$A$6:$I$342</formula>
    <oldFormula>'на 01.11.2023'!$A$6:$I$342</oldFormula>
  </rdn>
  <rcv guid="{67ADFAE6-A9AF-44D7-8539-93CD0F6B7849}" action="add"/>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9" sId="1" numFmtId="4">
    <oc r="C67">
      <v>1545612.2</v>
    </oc>
    <nc r="C67">
      <v>1271502.3</v>
    </nc>
  </rcc>
  <rcc rId="290" sId="1" numFmtId="4">
    <oc r="C68">
      <v>116990.68</v>
    </oc>
    <nc r="C68">
      <v>76646.62</v>
    </nc>
  </rcc>
  <rcc rId="291" sId="1" numFmtId="4">
    <oc r="D67">
      <v>528183.51</v>
    </oc>
    <nc r="D67">
      <v>1261308.46</v>
    </nc>
  </rcc>
  <rcc rId="292" sId="1" numFmtId="4">
    <oc r="D68">
      <f>F68</f>
    </oc>
    <nc r="D68">
      <v>76083.7</v>
    </nc>
  </rcc>
  <rcc rId="293" sId="1" numFmtId="4">
    <oc r="F67">
      <v>528183.51</v>
    </oc>
    <nc r="F67">
      <v>1261308.46</v>
    </nc>
  </rcc>
  <rcc rId="294" sId="1" numFmtId="4">
    <oc r="F68">
      <v>33419.599999999999</v>
    </oc>
    <nc r="F68">
      <v>76083.7</v>
    </nc>
  </rcc>
  <rfmt sheetId="1" sqref="A63:H71" start="0" length="2147483647">
    <dxf>
      <font>
        <color auto="1"/>
      </font>
    </dxf>
  </rfmt>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5" sId="1" numFmtId="4">
    <oc r="C74">
      <v>891258.3</v>
    </oc>
    <nc r="C74">
      <v>1160094.8</v>
    </nc>
  </rcc>
  <rcc rId="296" sId="1" numFmtId="4">
    <oc r="D74">
      <f>F74</f>
    </oc>
    <nc r="D74">
      <v>1160094.8</v>
    </nc>
  </rcc>
  <rcc rId="297" sId="1" numFmtId="4">
    <oc r="D75">
      <f>F75</f>
    </oc>
    <nc r="D75">
      <v>289957.17</v>
    </nc>
  </rcc>
  <rcc rId="298" sId="1" numFmtId="4">
    <oc r="C75">
      <v>222748.1</v>
    </oc>
    <nc r="C75">
      <v>289957.21999999997</v>
    </nc>
  </rcc>
  <rcc rId="299" sId="1" odxf="1" dxf="1" numFmtId="4">
    <oc r="F74">
      <v>735683.09</v>
    </oc>
    <nc r="F74">
      <v>1160094.8</v>
    </nc>
    <odxf/>
    <ndxf/>
  </rcc>
  <rcc rId="300" sId="1" odxf="1" dxf="1" numFmtId="4">
    <oc r="F75">
      <v>183874.47</v>
    </oc>
    <nc r="F75">
      <v>289957.17</v>
    </nc>
    <odxf/>
    <ndxf/>
  </rcc>
  <rfmt sheetId="1" sqref="A72:H77" start="0" length="2147483647">
    <dxf>
      <font>
        <color auto="1"/>
      </font>
    </dxf>
  </rfmt>
  <rcc rId="301" sId="1" numFmtId="4">
    <oc r="C87">
      <v>63463.5</v>
    </oc>
    <nc r="C87">
      <v>64079.15</v>
    </nc>
  </rcc>
  <rcc rId="302" sId="1" numFmtId="4">
    <oc r="D86">
      <v>185391.05</v>
    </oc>
    <nc r="D86">
      <v>571170.4</v>
    </nc>
  </rcc>
  <rcc rId="303" sId="1" numFmtId="4">
    <oc r="D87">
      <f>F87</f>
    </oc>
    <nc r="D87">
      <v>64079.1</v>
    </nc>
  </rcc>
  <rcc rId="304" sId="1" numFmtId="4">
    <oc r="F86">
      <v>185391.05</v>
    </oc>
    <nc r="F86">
      <v>571170.4</v>
    </nc>
  </rcc>
  <rcc rId="305" sId="1" odxf="1" dxf="1" numFmtId="4">
    <oc r="F87">
      <v>27758.77</v>
    </oc>
    <nc r="F87">
      <v>64079.1</v>
    </nc>
    <odxf/>
    <ndxf/>
  </rcc>
  <rfmt sheetId="1" sqref="B84:H89" start="0" length="2147483647">
    <dxf>
      <font>
        <color auto="1"/>
      </font>
    </dxf>
  </rfmt>
  <rfmt sheetId="1" sqref="A84" start="0" length="2147483647">
    <dxf>
      <font>
        <color auto="1"/>
      </font>
    </dxf>
  </rfmt>
  <rcv guid="{67ADFAE6-A9AF-44D7-8539-93CD0F6B7849}" action="delete"/>
  <rdn rId="0" localSheetId="1" customView="1" name="Z_67ADFAE6_A9AF_44D7_8539_93CD0F6B7849_.wvu.PrintArea" hidden="1" oldHidden="1">
    <formula>'на 01.11.2023'!$A$1:$I$141</formula>
    <oldFormula>'на 01.11.2023'!$A$1:$I$141</oldFormula>
  </rdn>
  <rdn rId="0" localSheetId="1" customView="1" name="Z_67ADFAE6_A9AF_44D7_8539_93CD0F6B7849_.wvu.PrintTitles" hidden="1" oldHidden="1">
    <formula>'на 01.11.2023'!$4:$7</formula>
    <oldFormula>'на 01.11.2023'!$4:$7</oldFormula>
  </rdn>
  <rdn rId="0" localSheetId="1" customView="1" name="Z_67ADFAE6_A9AF_44D7_8539_93CD0F6B7849_.wvu.Cols" hidden="1" oldHidden="1">
    <formula>'на 01.11.2023'!$J:$J</formula>
    <oldFormula>'на 01.11.2023'!$J:$J</oldFormula>
  </rdn>
  <rdn rId="0" localSheetId="1" customView="1" name="Z_67ADFAE6_A9AF_44D7_8539_93CD0F6B7849_.wvu.FilterData" hidden="1" oldHidden="1">
    <formula>'на 01.11.2023'!$A$6:$I$342</formula>
    <oldFormula>'на 01.11.2023'!$A$6:$I$342</oldFormula>
  </rdn>
  <rcv guid="{67ADFAE6-A9AF-44D7-8539-93CD0F6B7849}" action="add"/>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10:H115" start="0" length="2147483647">
    <dxf>
      <font>
        <color auto="1"/>
      </font>
    </dxf>
  </rfmt>
  <rcv guid="{67ADFAE6-A9AF-44D7-8539-93CD0F6B7849}" action="delete"/>
  <rdn rId="0" localSheetId="1" customView="1" name="Z_67ADFAE6_A9AF_44D7_8539_93CD0F6B7849_.wvu.PrintArea" hidden="1" oldHidden="1">
    <formula>'на 01.11.2023'!$A$1:$I$141</formula>
    <oldFormula>'на 01.11.2023'!$A$1:$I$141</oldFormula>
  </rdn>
  <rdn rId="0" localSheetId="1" customView="1" name="Z_67ADFAE6_A9AF_44D7_8539_93CD0F6B7849_.wvu.PrintTitles" hidden="1" oldHidden="1">
    <formula>'на 01.11.2023'!$4:$7</formula>
    <oldFormula>'на 01.11.2023'!$4:$7</oldFormula>
  </rdn>
  <rdn rId="0" localSheetId="1" customView="1" name="Z_67ADFAE6_A9AF_44D7_8539_93CD0F6B7849_.wvu.Cols" hidden="1" oldHidden="1">
    <formula>'на 01.11.2023'!$J:$J</formula>
    <oldFormula>'на 01.11.2023'!$J:$J</oldFormula>
  </rdn>
  <rdn rId="0" localSheetId="1" customView="1" name="Z_67ADFAE6_A9AF_44D7_8539_93CD0F6B7849_.wvu.FilterData" hidden="1" oldHidden="1">
    <formula>'на 01.11.2023'!$A$6:$I$342</formula>
    <oldFormula>'на 01.11.2023'!$A$6:$I$342</oldFormula>
  </rdn>
  <rcv guid="{67ADFAE6-A9AF-44D7-8539-93CD0F6B7849}" action="add"/>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4" sId="1" numFmtId="4">
    <oc r="C117">
      <v>36518.5</v>
    </oc>
    <nc r="C117">
      <v>36515.440000000002</v>
    </nc>
  </rcc>
  <rcc rId="315" sId="1" numFmtId="4">
    <oc r="C118">
      <v>73131.58</v>
    </oc>
    <nc r="C118">
      <v>73134.64</v>
    </nc>
  </rcc>
  <rcc rId="316" sId="1" numFmtId="4">
    <oc r="D117">
      <v>27122.76</v>
    </oc>
    <nc r="D117">
      <v>36515.440000000002</v>
    </nc>
  </rcc>
  <rcc rId="317" sId="1" numFmtId="4">
    <oc r="D118">
      <v>47632.06</v>
    </oc>
    <nc r="D118">
      <v>73124.67</v>
    </nc>
  </rcc>
  <rcc rId="318" sId="1" numFmtId="4">
    <oc r="D119">
      <v>18030.23</v>
    </oc>
    <nc r="D119">
      <v>25386.799999999999</v>
    </nc>
  </rcc>
  <rcc rId="319" sId="1" numFmtId="4">
    <oc r="F117">
      <v>27122.76</v>
    </oc>
    <nc r="F117">
      <v>36515.440000000002</v>
    </nc>
  </rcc>
  <rcc rId="320" sId="1" numFmtId="4">
    <oc r="F118">
      <v>47632.06</v>
    </oc>
    <nc r="F118">
      <v>73124.67</v>
    </nc>
  </rcc>
  <rcc rId="321" sId="1" numFmtId="4">
    <oc r="F119">
      <v>18030.23</v>
    </oc>
    <nc r="F119">
      <v>25386.799999999999</v>
    </nc>
  </rcc>
  <rfmt sheetId="1" sqref="A116:H121" start="0" length="2147483647">
    <dxf>
      <font>
        <color auto="1"/>
      </font>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outlinePr showOutlineSymbols="0"/>
    <pageSetUpPr fitToPage="1"/>
  </sheetPr>
  <dimension ref="A1:O356"/>
  <sheetViews>
    <sheetView showZeros="0" tabSelected="1" showOutlineSymbols="0" view="pageBreakPreview" zoomScale="60" zoomScaleNormal="60" zoomScalePageLayoutView="75" workbookViewId="0">
      <pane xSplit="2" ySplit="7" topLeftCell="C74" activePane="bottomRight" state="frozen"/>
      <selection pane="topRight" activeCell="C1" sqref="C1"/>
      <selection pane="bottomLeft" activeCell="A8" sqref="A8"/>
      <selection pane="bottomRight" activeCell="B144" sqref="B144"/>
    </sheetView>
  </sheetViews>
  <sheetFormatPr defaultColWidth="9" defaultRowHeight="26.25" outlineLevelCol="2" x14ac:dyDescent="0.25"/>
  <cols>
    <col min="1" max="1" width="16.125" style="4" customWidth="1"/>
    <col min="2" max="2" width="84.75" style="5" customWidth="1"/>
    <col min="3" max="3" width="27.125" style="6" customWidth="1"/>
    <col min="4" max="4" width="23.75" style="7" customWidth="1" outlineLevel="2"/>
    <col min="5" max="5" width="18.625" style="8" customWidth="1" outlineLevel="2"/>
    <col min="6" max="6" width="25.25" style="6" customWidth="1" outlineLevel="2"/>
    <col min="7" max="7" width="22.625" style="8" customWidth="1" outlineLevel="2"/>
    <col min="8" max="8" width="24.875" style="8" customWidth="1" outlineLevel="2"/>
    <col min="9" max="9" width="155.75" style="5" customWidth="1"/>
    <col min="10" max="10" width="23.125" style="2" customWidth="1"/>
    <col min="11" max="11" width="32" style="9" customWidth="1"/>
    <col min="12" max="12" width="119.375" style="9" customWidth="1"/>
    <col min="13" max="13" width="19.875" style="9" customWidth="1"/>
    <col min="14" max="18" width="9" style="9" customWidth="1"/>
    <col min="19" max="19" width="67.75" style="9" customWidth="1"/>
    <col min="20" max="63" width="9" style="9" customWidth="1"/>
    <col min="64" max="16384" width="9" style="9"/>
  </cols>
  <sheetData>
    <row r="1" spans="1:15" ht="26.25" customHeight="1" x14ac:dyDescent="0.25">
      <c r="A1" s="10"/>
      <c r="B1" s="11"/>
      <c r="C1" s="12"/>
      <c r="D1" s="13"/>
      <c r="E1" s="14"/>
      <c r="F1" s="12"/>
      <c r="G1" s="14"/>
      <c r="H1" s="14"/>
      <c r="I1" s="25"/>
    </row>
    <row r="2" spans="1:15" ht="63.75" customHeight="1" x14ac:dyDescent="0.25">
      <c r="A2" s="137" t="s">
        <v>39</v>
      </c>
      <c r="B2" s="138"/>
      <c r="C2" s="138"/>
      <c r="D2" s="138"/>
      <c r="E2" s="138"/>
      <c r="F2" s="138"/>
      <c r="G2" s="138"/>
      <c r="H2" s="138"/>
      <c r="I2" s="138"/>
    </row>
    <row r="3" spans="1:15" s="1" customFormat="1" x14ac:dyDescent="0.25">
      <c r="A3" s="15"/>
      <c r="B3" s="16"/>
      <c r="C3" s="17"/>
      <c r="D3" s="17"/>
      <c r="E3" s="17"/>
      <c r="F3" s="17"/>
      <c r="G3" s="18"/>
      <c r="H3" s="26"/>
      <c r="I3" s="27" t="s">
        <v>0</v>
      </c>
      <c r="J3" s="28"/>
    </row>
    <row r="4" spans="1:15" s="2" customFormat="1" ht="57" customHeight="1" x14ac:dyDescent="0.25">
      <c r="A4" s="146" t="s">
        <v>1</v>
      </c>
      <c r="B4" s="154" t="s">
        <v>2</v>
      </c>
      <c r="C4" s="142" t="s">
        <v>3</v>
      </c>
      <c r="D4" s="139" t="s">
        <v>40</v>
      </c>
      <c r="E4" s="140"/>
      <c r="F4" s="140"/>
      <c r="G4" s="140"/>
      <c r="H4" s="161" t="s">
        <v>57</v>
      </c>
      <c r="I4" s="154" t="s">
        <v>4</v>
      </c>
    </row>
    <row r="5" spans="1:15" s="2" customFormat="1" ht="48.75" customHeight="1" x14ac:dyDescent="0.25">
      <c r="A5" s="146"/>
      <c r="B5" s="154"/>
      <c r="C5" s="143"/>
      <c r="D5" s="140" t="s">
        <v>5</v>
      </c>
      <c r="E5" s="140"/>
      <c r="F5" s="140" t="s">
        <v>6</v>
      </c>
      <c r="G5" s="140"/>
      <c r="H5" s="162"/>
      <c r="I5" s="154"/>
    </row>
    <row r="6" spans="1:15" s="2" customFormat="1" ht="72" customHeight="1" x14ac:dyDescent="0.25">
      <c r="A6" s="146"/>
      <c r="B6" s="154"/>
      <c r="C6" s="144"/>
      <c r="D6" s="19" t="s">
        <v>7</v>
      </c>
      <c r="E6" s="20" t="s">
        <v>8</v>
      </c>
      <c r="F6" s="21" t="s">
        <v>9</v>
      </c>
      <c r="G6" s="20" t="s">
        <v>10</v>
      </c>
      <c r="H6" s="163"/>
      <c r="I6" s="154"/>
    </row>
    <row r="7" spans="1:15" s="3" customFormat="1" x14ac:dyDescent="0.25">
      <c r="A7" s="22">
        <v>1</v>
      </c>
      <c r="B7" s="22">
        <v>2</v>
      </c>
      <c r="C7" s="23">
        <v>3</v>
      </c>
      <c r="D7" s="24">
        <v>4</v>
      </c>
      <c r="E7" s="23">
        <v>5</v>
      </c>
      <c r="F7" s="23">
        <v>6</v>
      </c>
      <c r="G7" s="23">
        <v>7</v>
      </c>
      <c r="H7" s="23">
        <v>8</v>
      </c>
      <c r="I7" s="23">
        <v>9</v>
      </c>
      <c r="J7" s="29"/>
      <c r="L7" s="2"/>
    </row>
    <row r="8" spans="1:15" s="32" customFormat="1" ht="52.5" customHeight="1" x14ac:dyDescent="0.25">
      <c r="A8" s="147"/>
      <c r="B8" s="82" t="s">
        <v>11</v>
      </c>
      <c r="C8" s="98">
        <f>SUM(C9:C13)</f>
        <v>24548690.239999998</v>
      </c>
      <c r="D8" s="98">
        <f>SUM(D9:D13)</f>
        <v>23793978.449999999</v>
      </c>
      <c r="E8" s="101">
        <f>D8/C8</f>
        <v>0.96930000000000005</v>
      </c>
      <c r="F8" s="98">
        <f>SUM(F9:F13)</f>
        <v>23796064.379999999</v>
      </c>
      <c r="G8" s="101">
        <f>F8/C8</f>
        <v>0.96930000000000005</v>
      </c>
      <c r="H8" s="98">
        <f>C8-F8</f>
        <v>752625.86</v>
      </c>
      <c r="I8" s="165"/>
      <c r="J8" s="29"/>
      <c r="K8" s="31"/>
      <c r="L8" s="2"/>
      <c r="M8" s="31"/>
      <c r="O8" s="31"/>
    </row>
    <row r="9" spans="1:15" s="2" customFormat="1" x14ac:dyDescent="0.25">
      <c r="A9" s="147"/>
      <c r="B9" s="97" t="s">
        <v>12</v>
      </c>
      <c r="C9" s="98">
        <f>C18+C25+C31+C38+C44+C50+C58+C66+C73+C79+C85+C91+C99+C105+C111+C117+C123+R269+C135+C129</f>
        <v>762339.14</v>
      </c>
      <c r="D9" s="98">
        <f>D18+D25+D31+D38+D44+D50+D58+D66+D73+D79+D85+D91+D99+D105+D111+D117+D123+S269+D135+D129</f>
        <v>754281.91</v>
      </c>
      <c r="E9" s="101">
        <f t="shared" ref="E9:E13" si="0">D9/C9</f>
        <v>0.98939999999999995</v>
      </c>
      <c r="F9" s="98">
        <f>F18+F25+F31+F38+F44+F50+F58+F66+F73+F79+F85+F91+F99+F105+F111+F117+F123+F135+F129</f>
        <v>754281.91</v>
      </c>
      <c r="G9" s="101">
        <f t="shared" ref="G9:G13" si="1">F9/C9</f>
        <v>0.98939999999999995</v>
      </c>
      <c r="H9" s="98">
        <f t="shared" ref="H9:H72" si="2">C9-F9</f>
        <v>8057.23</v>
      </c>
      <c r="I9" s="165"/>
      <c r="J9" s="29"/>
      <c r="K9" s="31"/>
      <c r="M9" s="31"/>
      <c r="N9" s="32"/>
      <c r="O9" s="31"/>
    </row>
    <row r="10" spans="1:15" s="2" customFormat="1" x14ac:dyDescent="0.25">
      <c r="A10" s="147"/>
      <c r="B10" s="64" t="s">
        <v>13</v>
      </c>
      <c r="C10" s="98">
        <f>C19+C26+C32+C39+C45+C51+C59+C67+C74+C80+C86+C92+C100+C106+C112+C118+C124+R270+C136+C130</f>
        <v>22825356.300000001</v>
      </c>
      <c r="D10" s="98">
        <f>D19+D26+D32+D39+D45+D51+D59+D67+D74+D80+D86+D92+D100+D106+D112+D118+D124+S270+D136+D130</f>
        <v>22109835.800000001</v>
      </c>
      <c r="E10" s="101">
        <f>D10/C10</f>
        <v>0.96870000000000001</v>
      </c>
      <c r="F10" s="98">
        <f>F19+F26+F32+F39+F45+F51+F59+F67+F74+F80+F86+F92+F100+F106+F112+F118+F124+F136+F130</f>
        <v>22109508.73</v>
      </c>
      <c r="G10" s="101">
        <f>F10/C10</f>
        <v>0.96860000000000002</v>
      </c>
      <c r="H10" s="98">
        <f t="shared" si="2"/>
        <v>715847.57</v>
      </c>
      <c r="I10" s="165"/>
      <c r="J10" s="29"/>
      <c r="K10" s="31"/>
      <c r="M10" s="31"/>
      <c r="N10" s="32"/>
      <c r="O10" s="31"/>
    </row>
    <row r="11" spans="1:15" s="2" customFormat="1" x14ac:dyDescent="0.25">
      <c r="A11" s="147"/>
      <c r="B11" s="97" t="s">
        <v>14</v>
      </c>
      <c r="C11" s="98">
        <f>C20+C27+C33+C40+C46+C52+C60+C68+C75+C81+C87+C93+C101+C107+C113+C119+C125+R271+C137+C131</f>
        <v>871125.38</v>
      </c>
      <c r="D11" s="98">
        <f>D20+D27+D33+D40+D46+D52+D60+D68+D75+D81+D87+D93+D101+D107+D113+D119+D125+S271+D137+D131</f>
        <v>842404.32</v>
      </c>
      <c r="E11" s="101">
        <f t="shared" si="0"/>
        <v>0.96699999999999997</v>
      </c>
      <c r="F11" s="98">
        <f>F20+F27+F33+F40+F46+F52+F60+F68+F75+F81+F87+F93+F101+F107+F113+F119+F125+F137+F131</f>
        <v>842404.32</v>
      </c>
      <c r="G11" s="101">
        <f t="shared" si="1"/>
        <v>0.96699999999999997</v>
      </c>
      <c r="H11" s="98">
        <f t="shared" si="2"/>
        <v>28721.06</v>
      </c>
      <c r="I11" s="165"/>
      <c r="J11" s="29"/>
      <c r="K11" s="31"/>
      <c r="M11" s="31"/>
      <c r="N11" s="32"/>
      <c r="O11" s="31"/>
    </row>
    <row r="12" spans="1:15" s="2" customFormat="1" x14ac:dyDescent="0.25">
      <c r="A12" s="147"/>
      <c r="B12" s="97" t="s">
        <v>15</v>
      </c>
      <c r="C12" s="98">
        <f>C21+C28+C34+C41+C47+C53+C61+C69+C76+C82+C88+C94+C102+C108+C114+C120+C126</f>
        <v>0</v>
      </c>
      <c r="D12" s="98">
        <f>D21+D28+D34+D41+D47+D53+D61+D69+D76+D82+D88+D94+D102+D108+D114+D120+D126</f>
        <v>0</v>
      </c>
      <c r="E12" s="101"/>
      <c r="F12" s="98">
        <f>F21+F28+F34+F41+F47+F53+F61+F69+F76+F82+F88+F94+F102+F108+F114+F120+F126</f>
        <v>0</v>
      </c>
      <c r="G12" s="101"/>
      <c r="H12" s="98">
        <f t="shared" si="2"/>
        <v>0</v>
      </c>
      <c r="I12" s="165"/>
      <c r="J12" s="29"/>
      <c r="K12" s="31"/>
      <c r="M12" s="31"/>
      <c r="N12" s="32"/>
      <c r="O12" s="31"/>
    </row>
    <row r="13" spans="1:15" s="2" customFormat="1" x14ac:dyDescent="0.25">
      <c r="A13" s="147"/>
      <c r="B13" s="97" t="s">
        <v>16</v>
      </c>
      <c r="C13" s="98">
        <f>C22+C29+C35+C42+C48+C54+C62+C71+C77+C83+C89+C95+C103+C109+C115+C121+C127</f>
        <v>89869.42</v>
      </c>
      <c r="D13" s="98">
        <f>D22+D29+D35+D42+D48+D54+D62+D71+D77+D83+D89+D95+D103+D109+D115+D121+D127</f>
        <v>87456.42</v>
      </c>
      <c r="E13" s="101">
        <f t="shared" si="0"/>
        <v>0.97309999999999997</v>
      </c>
      <c r="F13" s="98">
        <f>F22+F29+F35+F42+F48+F54+F62+F71+F77+F83+F89+F95+F103+F109+F115+F121+F127</f>
        <v>89869.42</v>
      </c>
      <c r="G13" s="101">
        <f t="shared" si="1"/>
        <v>1</v>
      </c>
      <c r="H13" s="98">
        <f t="shared" si="2"/>
        <v>0</v>
      </c>
      <c r="I13" s="165"/>
      <c r="J13" s="29"/>
      <c r="K13" s="31"/>
      <c r="M13" s="31"/>
      <c r="N13" s="32"/>
      <c r="O13" s="31"/>
    </row>
    <row r="14" spans="1:15" ht="409.5" customHeight="1" x14ac:dyDescent="0.25">
      <c r="A14" s="148" t="s">
        <v>17</v>
      </c>
      <c r="B14" s="155" t="s">
        <v>55</v>
      </c>
      <c r="C14" s="145">
        <f>C18+C19+C20+C21</f>
        <v>17468599.120000001</v>
      </c>
      <c r="D14" s="145">
        <f>D18+D19+D20+D21</f>
        <v>17167037.300000001</v>
      </c>
      <c r="E14" s="160">
        <f>(D14/C14)</f>
        <v>0.98270000000000002</v>
      </c>
      <c r="F14" s="145">
        <f>F18+F19+F20+F21</f>
        <v>17166748.539999999</v>
      </c>
      <c r="G14" s="160">
        <f>F14/C14</f>
        <v>0.98270000000000002</v>
      </c>
      <c r="H14" s="145">
        <f>C14-F14</f>
        <v>301850.58</v>
      </c>
      <c r="I14" s="132" t="s">
        <v>72</v>
      </c>
      <c r="J14" s="29"/>
      <c r="K14" s="31"/>
      <c r="M14" s="31"/>
      <c r="N14" s="32"/>
      <c r="O14" s="31"/>
    </row>
    <row r="15" spans="1:15" ht="409.5" customHeight="1" x14ac:dyDescent="0.25">
      <c r="A15" s="149"/>
      <c r="B15" s="156"/>
      <c r="C15" s="145"/>
      <c r="D15" s="145"/>
      <c r="E15" s="160"/>
      <c r="F15" s="145"/>
      <c r="G15" s="160"/>
      <c r="H15" s="145">
        <f t="shared" si="2"/>
        <v>0</v>
      </c>
      <c r="I15" s="133"/>
      <c r="J15" s="29"/>
      <c r="K15" s="31"/>
      <c r="M15" s="31"/>
      <c r="N15" s="32"/>
      <c r="O15" s="31"/>
    </row>
    <row r="16" spans="1:15" ht="123.75" customHeight="1" x14ac:dyDescent="0.25">
      <c r="A16" s="149"/>
      <c r="B16" s="156"/>
      <c r="C16" s="145"/>
      <c r="D16" s="145"/>
      <c r="E16" s="160"/>
      <c r="F16" s="145"/>
      <c r="G16" s="160"/>
      <c r="H16" s="145">
        <f t="shared" si="2"/>
        <v>0</v>
      </c>
      <c r="I16" s="133"/>
      <c r="J16" s="29"/>
      <c r="K16" s="31"/>
      <c r="M16" s="31"/>
      <c r="N16" s="32"/>
      <c r="O16" s="31"/>
    </row>
    <row r="17" spans="1:15" ht="150.75" customHeight="1" x14ac:dyDescent="0.25">
      <c r="A17" s="54"/>
      <c r="B17" s="156"/>
      <c r="C17" s="126"/>
      <c r="D17" s="126"/>
      <c r="E17" s="129"/>
      <c r="F17" s="126"/>
      <c r="G17" s="129"/>
      <c r="H17" s="126">
        <f t="shared" si="2"/>
        <v>0</v>
      </c>
      <c r="I17" s="133"/>
      <c r="J17" s="29"/>
      <c r="K17" s="31"/>
      <c r="M17" s="31"/>
      <c r="N17" s="32"/>
      <c r="O17" s="31"/>
    </row>
    <row r="18" spans="1:15" ht="130.5" customHeight="1" x14ac:dyDescent="0.25">
      <c r="A18" s="58"/>
      <c r="B18" s="96" t="s">
        <v>12</v>
      </c>
      <c r="C18" s="78">
        <v>543996.1</v>
      </c>
      <c r="D18" s="73">
        <v>536518.52</v>
      </c>
      <c r="E18" s="77">
        <f>D18/C18</f>
        <v>0.98629999999999995</v>
      </c>
      <c r="F18" s="73">
        <v>536518.52</v>
      </c>
      <c r="G18" s="77">
        <f>F18/C18</f>
        <v>0.98629999999999995</v>
      </c>
      <c r="H18" s="104">
        <f>C18-F18</f>
        <v>7477.58</v>
      </c>
      <c r="I18" s="133"/>
      <c r="J18" s="29"/>
      <c r="K18" s="31"/>
      <c r="M18" s="31"/>
      <c r="N18" s="32"/>
      <c r="O18" s="31"/>
    </row>
    <row r="19" spans="1:15" ht="130.5" customHeight="1" x14ac:dyDescent="0.25">
      <c r="A19" s="58"/>
      <c r="B19" s="64" t="s">
        <v>13</v>
      </c>
      <c r="C19" s="73">
        <v>16824143.899999999</v>
      </c>
      <c r="D19" s="78">
        <v>16533802.76</v>
      </c>
      <c r="E19" s="105">
        <f>D19/C19</f>
        <v>0.98270000000000002</v>
      </c>
      <c r="F19" s="78">
        <v>16533514</v>
      </c>
      <c r="G19" s="77">
        <f>F19/C19</f>
        <v>0.98270000000000002</v>
      </c>
      <c r="H19" s="104">
        <f t="shared" si="2"/>
        <v>290629.90000000002</v>
      </c>
      <c r="I19" s="133"/>
      <c r="J19" s="29"/>
      <c r="K19" s="31"/>
      <c r="M19" s="31"/>
      <c r="N19" s="32"/>
      <c r="O19" s="31"/>
    </row>
    <row r="20" spans="1:15" ht="130.5" customHeight="1" x14ac:dyDescent="0.25">
      <c r="A20" s="58" t="s">
        <v>18</v>
      </c>
      <c r="B20" s="96" t="s">
        <v>14</v>
      </c>
      <c r="C20" s="73">
        <v>100459.12</v>
      </c>
      <c r="D20" s="73">
        <f>F20</f>
        <v>96716.02</v>
      </c>
      <c r="E20" s="77">
        <f>D20/C20</f>
        <v>0.9627</v>
      </c>
      <c r="F20" s="73">
        <v>96716.02</v>
      </c>
      <c r="G20" s="77">
        <f>F20/C20</f>
        <v>0.9627</v>
      </c>
      <c r="H20" s="104">
        <f t="shared" si="2"/>
        <v>3743.1</v>
      </c>
      <c r="I20" s="133"/>
      <c r="J20" s="29"/>
      <c r="K20" s="31"/>
      <c r="M20" s="31"/>
      <c r="N20" s="32"/>
      <c r="O20" s="31"/>
    </row>
    <row r="21" spans="1:15" ht="89.25" customHeight="1" x14ac:dyDescent="0.25">
      <c r="A21" s="58"/>
      <c r="B21" s="96" t="s">
        <v>15</v>
      </c>
      <c r="C21" s="49"/>
      <c r="D21" s="49"/>
      <c r="E21" s="40"/>
      <c r="F21" s="49"/>
      <c r="G21" s="40"/>
      <c r="H21" s="104">
        <f t="shared" si="2"/>
        <v>0</v>
      </c>
      <c r="I21" s="133"/>
      <c r="J21" s="29"/>
      <c r="K21" s="31"/>
      <c r="M21" s="31"/>
      <c r="N21" s="32"/>
      <c r="O21" s="31"/>
    </row>
    <row r="22" spans="1:15" ht="50.25" customHeight="1" x14ac:dyDescent="0.25">
      <c r="A22" s="58"/>
      <c r="B22" s="96" t="s">
        <v>16</v>
      </c>
      <c r="C22" s="49"/>
      <c r="D22" s="49"/>
      <c r="E22" s="40"/>
      <c r="F22" s="49"/>
      <c r="G22" s="40"/>
      <c r="H22" s="49">
        <f t="shared" si="2"/>
        <v>0</v>
      </c>
      <c r="I22" s="134"/>
      <c r="J22" s="29"/>
      <c r="K22" s="31"/>
      <c r="M22" s="31"/>
      <c r="N22" s="32"/>
      <c r="O22" s="31"/>
    </row>
    <row r="23" spans="1:15" ht="60" customHeight="1" x14ac:dyDescent="0.25">
      <c r="A23" s="148" t="s">
        <v>19</v>
      </c>
      <c r="B23" s="157" t="s">
        <v>45</v>
      </c>
      <c r="C23" s="145">
        <f t="shared" ref="C23:D23" si="3">C25+C26+C27+C28+C29</f>
        <v>32416.6</v>
      </c>
      <c r="D23" s="145">
        <f t="shared" si="3"/>
        <v>30803.58</v>
      </c>
      <c r="E23" s="160">
        <f>D23/C23</f>
        <v>0.95020000000000004</v>
      </c>
      <c r="F23" s="126">
        <f>F25+F26+F27+F28+F29</f>
        <v>30803.58</v>
      </c>
      <c r="G23" s="160">
        <f>F23/C23</f>
        <v>0.95020000000000004</v>
      </c>
      <c r="H23" s="75">
        <f t="shared" si="2"/>
        <v>1613.02</v>
      </c>
      <c r="I23" s="166" t="s">
        <v>46</v>
      </c>
      <c r="J23" s="29"/>
      <c r="K23" s="31"/>
      <c r="M23" s="31"/>
      <c r="N23" s="32"/>
      <c r="O23" s="31"/>
    </row>
    <row r="24" spans="1:15" ht="80.25" customHeight="1" x14ac:dyDescent="0.25">
      <c r="A24" s="149"/>
      <c r="B24" s="158"/>
      <c r="C24" s="145"/>
      <c r="D24" s="145"/>
      <c r="E24" s="160"/>
      <c r="F24" s="128"/>
      <c r="G24" s="160"/>
      <c r="H24" s="76">
        <f t="shared" si="2"/>
        <v>0</v>
      </c>
      <c r="I24" s="166"/>
      <c r="J24" s="29"/>
      <c r="K24" s="31"/>
      <c r="M24" s="31"/>
      <c r="N24" s="32"/>
      <c r="O24" s="31"/>
    </row>
    <row r="25" spans="1:15" x14ac:dyDescent="0.25">
      <c r="A25" s="68"/>
      <c r="B25" s="64" t="s">
        <v>12</v>
      </c>
      <c r="C25" s="73"/>
      <c r="D25" s="73"/>
      <c r="E25" s="77"/>
      <c r="F25" s="73"/>
      <c r="G25" s="77"/>
      <c r="H25" s="73">
        <f t="shared" si="2"/>
        <v>0</v>
      </c>
      <c r="I25" s="166"/>
      <c r="J25" s="29"/>
      <c r="K25" s="31"/>
      <c r="M25" s="31"/>
      <c r="N25" s="32"/>
      <c r="O25" s="31"/>
    </row>
    <row r="26" spans="1:15" x14ac:dyDescent="0.25">
      <c r="A26" s="68"/>
      <c r="B26" s="64" t="s">
        <v>13</v>
      </c>
      <c r="C26" s="73">
        <v>32416.6</v>
      </c>
      <c r="D26" s="73">
        <v>30803.58</v>
      </c>
      <c r="E26" s="77">
        <f t="shared" ref="E26" si="4">D26/C26</f>
        <v>0.95020000000000004</v>
      </c>
      <c r="F26" s="73">
        <v>30803.58</v>
      </c>
      <c r="G26" s="77">
        <f>F26/C26</f>
        <v>0.95020000000000004</v>
      </c>
      <c r="H26" s="73">
        <f t="shared" si="2"/>
        <v>1613.02</v>
      </c>
      <c r="I26" s="166"/>
      <c r="J26" s="29"/>
      <c r="K26" s="31"/>
      <c r="M26" s="31"/>
      <c r="N26" s="32"/>
      <c r="O26" s="31"/>
    </row>
    <row r="27" spans="1:15" x14ac:dyDescent="0.25">
      <c r="A27" s="68"/>
      <c r="B27" s="64" t="s">
        <v>14</v>
      </c>
      <c r="C27" s="73"/>
      <c r="D27" s="49"/>
      <c r="E27" s="77"/>
      <c r="F27" s="73"/>
      <c r="G27" s="77"/>
      <c r="H27" s="73">
        <f t="shared" si="2"/>
        <v>0</v>
      </c>
      <c r="I27" s="166"/>
      <c r="J27" s="29"/>
      <c r="K27" s="31"/>
      <c r="M27" s="31"/>
      <c r="N27" s="32"/>
      <c r="O27" s="31"/>
    </row>
    <row r="28" spans="1:15" x14ac:dyDescent="0.25">
      <c r="A28" s="68"/>
      <c r="B28" s="64" t="s">
        <v>15</v>
      </c>
      <c r="C28" s="73"/>
      <c r="D28" s="49"/>
      <c r="E28" s="77"/>
      <c r="F28" s="73"/>
      <c r="G28" s="77"/>
      <c r="H28" s="73">
        <f t="shared" si="2"/>
        <v>0</v>
      </c>
      <c r="I28" s="166"/>
      <c r="J28" s="29"/>
      <c r="K28" s="31"/>
      <c r="M28" s="31"/>
      <c r="N28" s="32"/>
      <c r="O28" s="31"/>
    </row>
    <row r="29" spans="1:15" x14ac:dyDescent="0.25">
      <c r="A29" s="74"/>
      <c r="B29" s="64" t="s">
        <v>16</v>
      </c>
      <c r="C29" s="73"/>
      <c r="D29" s="49"/>
      <c r="E29" s="77"/>
      <c r="F29" s="73"/>
      <c r="G29" s="77"/>
      <c r="H29" s="73">
        <f t="shared" si="2"/>
        <v>0</v>
      </c>
      <c r="I29" s="166"/>
      <c r="J29" s="29"/>
      <c r="K29" s="31"/>
      <c r="M29" s="31"/>
      <c r="N29" s="32"/>
      <c r="O29" s="31"/>
    </row>
    <row r="30" spans="1:15" ht="369" customHeight="1" x14ac:dyDescent="0.25">
      <c r="A30" s="71" t="s">
        <v>20</v>
      </c>
      <c r="B30" s="64" t="s">
        <v>50</v>
      </c>
      <c r="C30" s="79">
        <f>C32+C33+C31</f>
        <v>144854.5</v>
      </c>
      <c r="D30" s="95">
        <f>D32+D33+D31</f>
        <v>144854.5</v>
      </c>
      <c r="E30" s="91">
        <f>D30/C30</f>
        <v>1</v>
      </c>
      <c r="F30" s="95">
        <f>F31+F32+F33</f>
        <v>144854.5</v>
      </c>
      <c r="G30" s="91">
        <f>F30/C30</f>
        <v>1</v>
      </c>
      <c r="H30" s="49">
        <f t="shared" si="2"/>
        <v>0</v>
      </c>
      <c r="I30" s="167" t="s">
        <v>77</v>
      </c>
      <c r="J30" s="29"/>
      <c r="K30" s="31"/>
      <c r="M30" s="31"/>
      <c r="N30" s="32"/>
      <c r="O30" s="31"/>
    </row>
    <row r="31" spans="1:15" ht="91.5" customHeight="1" x14ac:dyDescent="0.25">
      <c r="A31" s="57"/>
      <c r="B31" s="64" t="s">
        <v>12</v>
      </c>
      <c r="C31" s="73">
        <v>56849.75</v>
      </c>
      <c r="D31" s="73">
        <v>56849.75</v>
      </c>
      <c r="E31" s="77">
        <f>D31/C31</f>
        <v>1</v>
      </c>
      <c r="F31" s="73">
        <v>56849.75</v>
      </c>
      <c r="G31" s="77">
        <f>F31/C31</f>
        <v>1</v>
      </c>
      <c r="H31" s="49">
        <f t="shared" si="2"/>
        <v>0</v>
      </c>
      <c r="I31" s="167"/>
      <c r="J31" s="29"/>
      <c r="K31" s="31"/>
      <c r="M31" s="31"/>
      <c r="N31" s="32"/>
      <c r="O31" s="31"/>
    </row>
    <row r="32" spans="1:15" ht="91.5" customHeight="1" x14ac:dyDescent="0.25">
      <c r="A32" s="54"/>
      <c r="B32" s="64" t="s">
        <v>13</v>
      </c>
      <c r="C32" s="73">
        <v>80694.55</v>
      </c>
      <c r="D32" s="73">
        <v>80694.55</v>
      </c>
      <c r="E32" s="77">
        <f>D32/C32</f>
        <v>1</v>
      </c>
      <c r="F32" s="73">
        <v>80694.55</v>
      </c>
      <c r="G32" s="77">
        <f>F32/C32</f>
        <v>1</v>
      </c>
      <c r="H32" s="49">
        <f t="shared" si="2"/>
        <v>0</v>
      </c>
      <c r="I32" s="167"/>
      <c r="J32" s="29"/>
      <c r="K32" s="31"/>
      <c r="M32" s="31"/>
      <c r="N32" s="32"/>
      <c r="O32" s="31"/>
    </row>
    <row r="33" spans="1:15" ht="91.5" customHeight="1" x14ac:dyDescent="0.25">
      <c r="A33" s="54"/>
      <c r="B33" s="64" t="s">
        <v>14</v>
      </c>
      <c r="C33" s="73">
        <v>7310.2</v>
      </c>
      <c r="D33" s="73">
        <f>F33</f>
        <v>7310.2</v>
      </c>
      <c r="E33" s="77">
        <f>D33/C33</f>
        <v>1</v>
      </c>
      <c r="F33" s="73">
        <v>7310.2</v>
      </c>
      <c r="G33" s="77">
        <f>F33/C33</f>
        <v>1</v>
      </c>
      <c r="H33" s="49">
        <f t="shared" si="2"/>
        <v>0</v>
      </c>
      <c r="I33" s="167"/>
      <c r="J33" s="29"/>
      <c r="K33" s="31"/>
      <c r="M33" s="31"/>
      <c r="N33" s="32"/>
      <c r="O33" s="31"/>
    </row>
    <row r="34" spans="1:15" ht="163.5" customHeight="1" x14ac:dyDescent="0.25">
      <c r="A34" s="54"/>
      <c r="B34" s="64" t="s">
        <v>15</v>
      </c>
      <c r="C34" s="49"/>
      <c r="D34" s="49"/>
      <c r="E34" s="40"/>
      <c r="F34" s="49"/>
      <c r="G34" s="40"/>
      <c r="H34" s="49">
        <f t="shared" si="2"/>
        <v>0</v>
      </c>
      <c r="I34" s="167"/>
      <c r="J34" s="29"/>
      <c r="K34" s="31"/>
      <c r="M34" s="31"/>
      <c r="N34" s="32"/>
      <c r="O34" s="31"/>
    </row>
    <row r="35" spans="1:15" ht="142.5" customHeight="1" x14ac:dyDescent="0.25">
      <c r="A35" s="54"/>
      <c r="B35" s="64" t="s">
        <v>16</v>
      </c>
      <c r="C35" s="49"/>
      <c r="D35" s="49"/>
      <c r="E35" s="40"/>
      <c r="F35" s="49"/>
      <c r="G35" s="40"/>
      <c r="H35" s="42">
        <f t="shared" si="2"/>
        <v>0</v>
      </c>
      <c r="I35" s="167"/>
      <c r="J35" s="29"/>
      <c r="K35" s="31"/>
      <c r="M35" s="31"/>
      <c r="N35" s="32"/>
      <c r="O35" s="31"/>
    </row>
    <row r="36" spans="1:15" s="32" customFormat="1" ht="176.25" customHeight="1" x14ac:dyDescent="0.25">
      <c r="A36" s="71" t="s">
        <v>21</v>
      </c>
      <c r="B36" s="132" t="s">
        <v>51</v>
      </c>
      <c r="C36" s="126">
        <f>C38+C39+C40+C41</f>
        <v>614675.42000000004</v>
      </c>
      <c r="D36" s="92">
        <f>D38+D39+D40+D41</f>
        <v>200340.51</v>
      </c>
      <c r="E36" s="160">
        <f>D36/C36</f>
        <v>0.32590000000000002</v>
      </c>
      <c r="F36" s="75">
        <f>F38+F39+F40+F41</f>
        <v>200340.51</v>
      </c>
      <c r="G36" s="129">
        <f>F36/C36</f>
        <v>0.32590000000000002</v>
      </c>
      <c r="H36" s="116">
        <f t="shared" si="2"/>
        <v>414334.91</v>
      </c>
      <c r="I36" s="168" t="s">
        <v>78</v>
      </c>
      <c r="J36" s="29"/>
      <c r="K36" s="31"/>
      <c r="L36" s="2"/>
      <c r="M36" s="31"/>
      <c r="O36" s="31"/>
    </row>
    <row r="37" spans="1:15" s="32" customFormat="1" ht="318" customHeight="1" x14ac:dyDescent="0.25">
      <c r="A37" s="72"/>
      <c r="B37" s="134"/>
      <c r="C37" s="128"/>
      <c r="D37" s="93"/>
      <c r="E37" s="160"/>
      <c r="F37" s="76"/>
      <c r="G37" s="131"/>
      <c r="H37" s="117">
        <f t="shared" si="2"/>
        <v>0</v>
      </c>
      <c r="I37" s="168"/>
      <c r="J37" s="29"/>
      <c r="K37" s="31"/>
      <c r="L37" s="2"/>
      <c r="M37" s="31"/>
      <c r="O37" s="31"/>
    </row>
    <row r="38" spans="1:15" s="2" customFormat="1" ht="66.75" customHeight="1" x14ac:dyDescent="0.25">
      <c r="A38" s="54"/>
      <c r="B38" s="64" t="s">
        <v>12</v>
      </c>
      <c r="C38" s="73">
        <v>1237.72</v>
      </c>
      <c r="D38" s="73">
        <v>1237.72</v>
      </c>
      <c r="E38" s="77">
        <f>D38/C38</f>
        <v>1</v>
      </c>
      <c r="F38" s="73">
        <v>1237.72</v>
      </c>
      <c r="G38" s="77">
        <f>F38/C38</f>
        <v>1</v>
      </c>
      <c r="H38" s="117">
        <f t="shared" si="2"/>
        <v>0</v>
      </c>
      <c r="I38" s="169"/>
      <c r="J38" s="29"/>
      <c r="K38" s="31"/>
      <c r="M38" s="31"/>
      <c r="N38" s="32"/>
      <c r="O38" s="31"/>
    </row>
    <row r="39" spans="1:15" s="2" customFormat="1" ht="66.75" customHeight="1" x14ac:dyDescent="0.25">
      <c r="A39" s="54"/>
      <c r="B39" s="64" t="s">
        <v>13</v>
      </c>
      <c r="C39" s="73">
        <v>582703.78</v>
      </c>
      <c r="D39" s="73">
        <v>189085.77</v>
      </c>
      <c r="E39" s="77">
        <f>D39/C39</f>
        <v>0.32450000000000001</v>
      </c>
      <c r="F39" s="73">
        <v>189085.77</v>
      </c>
      <c r="G39" s="77">
        <f>F39/C39</f>
        <v>0.32450000000000001</v>
      </c>
      <c r="H39" s="104">
        <f t="shared" si="2"/>
        <v>393618.01</v>
      </c>
      <c r="I39" s="169"/>
      <c r="J39" s="29"/>
      <c r="K39" s="31"/>
      <c r="M39" s="31"/>
      <c r="N39" s="32"/>
      <c r="O39" s="31"/>
    </row>
    <row r="40" spans="1:15" s="2" customFormat="1" ht="306.75" customHeight="1" x14ac:dyDescent="0.25">
      <c r="A40" s="54"/>
      <c r="B40" s="64" t="s">
        <v>14</v>
      </c>
      <c r="C40" s="73">
        <v>30733.919999999998</v>
      </c>
      <c r="D40" s="73">
        <f>F40</f>
        <v>10017.02</v>
      </c>
      <c r="E40" s="77">
        <f>D40/C40</f>
        <v>0.32590000000000002</v>
      </c>
      <c r="F40" s="73">
        <v>10017.02</v>
      </c>
      <c r="G40" s="77">
        <f>F40/C40</f>
        <v>0.32590000000000002</v>
      </c>
      <c r="H40" s="104">
        <f t="shared" si="2"/>
        <v>20716.900000000001</v>
      </c>
      <c r="I40" s="169"/>
      <c r="J40" s="29"/>
      <c r="K40" s="31"/>
      <c r="M40" s="31"/>
      <c r="N40" s="32"/>
      <c r="O40" s="31"/>
    </row>
    <row r="41" spans="1:15" s="2" customFormat="1" ht="306.75" customHeight="1" x14ac:dyDescent="0.25">
      <c r="A41" s="54"/>
      <c r="B41" s="64" t="s">
        <v>15</v>
      </c>
      <c r="C41" s="49"/>
      <c r="D41" s="49"/>
      <c r="E41" s="38"/>
      <c r="F41" s="43"/>
      <c r="G41" s="40"/>
      <c r="H41" s="49">
        <f t="shared" si="2"/>
        <v>0</v>
      </c>
      <c r="I41" s="169"/>
      <c r="J41" s="29"/>
      <c r="K41" s="31"/>
      <c r="M41" s="31"/>
      <c r="N41" s="32"/>
      <c r="O41" s="31"/>
    </row>
    <row r="42" spans="1:15" s="2" customFormat="1" ht="37.5" customHeight="1" x14ac:dyDescent="0.25">
      <c r="A42" s="54"/>
      <c r="B42" s="64" t="s">
        <v>16</v>
      </c>
      <c r="C42" s="104"/>
      <c r="D42" s="104"/>
      <c r="E42" s="77"/>
      <c r="F42" s="104"/>
      <c r="G42" s="77"/>
      <c r="H42" s="49">
        <f t="shared" si="2"/>
        <v>0</v>
      </c>
      <c r="I42" s="169"/>
      <c r="J42" s="29"/>
      <c r="K42" s="31"/>
      <c r="M42" s="31"/>
      <c r="N42" s="32"/>
      <c r="O42" s="31"/>
    </row>
    <row r="43" spans="1:15" s="2" customFormat="1" ht="169.5" customHeight="1" x14ac:dyDescent="0.25">
      <c r="A43" s="66" t="s">
        <v>22</v>
      </c>
      <c r="B43" s="67" t="s">
        <v>44</v>
      </c>
      <c r="C43" s="98">
        <f t="shared" ref="C43:D43" si="5">C44+C45+C46+C47</f>
        <v>23224.9</v>
      </c>
      <c r="D43" s="98">
        <f t="shared" si="5"/>
        <v>23222.26</v>
      </c>
      <c r="E43" s="101">
        <f t="shared" ref="E43:E45" si="6">D43/C43</f>
        <v>0.99990000000000001</v>
      </c>
      <c r="F43" s="98">
        <f>F44+F45+F46+F47</f>
        <v>23183.95</v>
      </c>
      <c r="G43" s="101">
        <f t="shared" ref="G43:G45" si="7">F43/C43</f>
        <v>0.99819999999999998</v>
      </c>
      <c r="H43" s="98">
        <f t="shared" si="2"/>
        <v>40.950000000000003</v>
      </c>
      <c r="I43" s="170" t="s">
        <v>68</v>
      </c>
      <c r="J43" s="29"/>
      <c r="K43" s="31"/>
      <c r="M43" s="31"/>
      <c r="N43" s="32"/>
      <c r="O43" s="31"/>
    </row>
    <row r="44" spans="1:15" s="2" customFormat="1" ht="57.75" customHeight="1" x14ac:dyDescent="0.25">
      <c r="A44" s="68"/>
      <c r="B44" s="64" t="s">
        <v>12</v>
      </c>
      <c r="C44" s="104"/>
      <c r="D44" s="98"/>
      <c r="E44" s="101"/>
      <c r="F44" s="98"/>
      <c r="G44" s="101"/>
      <c r="H44" s="104">
        <f t="shared" si="2"/>
        <v>0</v>
      </c>
      <c r="I44" s="171"/>
      <c r="J44" s="29"/>
      <c r="K44" s="31"/>
      <c r="M44" s="31"/>
      <c r="N44" s="32"/>
      <c r="O44" s="31"/>
    </row>
    <row r="45" spans="1:15" s="2" customFormat="1" ht="57.75" customHeight="1" x14ac:dyDescent="0.25">
      <c r="A45" s="68"/>
      <c r="B45" s="64" t="s">
        <v>13</v>
      </c>
      <c r="C45" s="73">
        <v>23224.9</v>
      </c>
      <c r="D45" s="73">
        <v>23222.26</v>
      </c>
      <c r="E45" s="77">
        <f t="shared" si="6"/>
        <v>0.99990000000000001</v>
      </c>
      <c r="F45" s="73">
        <v>23183.95</v>
      </c>
      <c r="G45" s="77">
        <f t="shared" si="7"/>
        <v>0.99819999999999998</v>
      </c>
      <c r="H45" s="104">
        <f>C45-F45</f>
        <v>40.950000000000003</v>
      </c>
      <c r="I45" s="171"/>
      <c r="J45" s="29"/>
      <c r="K45" s="31"/>
      <c r="M45" s="31"/>
      <c r="N45" s="32"/>
      <c r="O45" s="31"/>
    </row>
    <row r="46" spans="1:15" s="2" customFormat="1" ht="57.75" customHeight="1" x14ac:dyDescent="0.25">
      <c r="A46" s="68"/>
      <c r="B46" s="64" t="s">
        <v>14</v>
      </c>
      <c r="C46" s="49"/>
      <c r="D46" s="56"/>
      <c r="E46" s="30"/>
      <c r="F46" s="56"/>
      <c r="G46" s="30"/>
      <c r="H46" s="49">
        <f t="shared" si="2"/>
        <v>0</v>
      </c>
      <c r="I46" s="171"/>
      <c r="J46" s="29"/>
      <c r="K46" s="31"/>
      <c r="M46" s="31"/>
      <c r="N46" s="32"/>
      <c r="O46" s="31"/>
    </row>
    <row r="47" spans="1:15" s="2" customFormat="1" ht="57.75" customHeight="1" x14ac:dyDescent="0.25">
      <c r="A47" s="68"/>
      <c r="B47" s="64" t="s">
        <v>15</v>
      </c>
      <c r="C47" s="56"/>
      <c r="D47" s="56"/>
      <c r="E47" s="30"/>
      <c r="F47" s="56"/>
      <c r="G47" s="30"/>
      <c r="H47" s="49">
        <f t="shared" si="2"/>
        <v>0</v>
      </c>
      <c r="I47" s="171"/>
      <c r="J47" s="29"/>
      <c r="K47" s="31"/>
      <c r="M47" s="31"/>
      <c r="N47" s="32"/>
      <c r="O47" s="31"/>
    </row>
    <row r="48" spans="1:15" s="2" customFormat="1" ht="57.75" customHeight="1" x14ac:dyDescent="0.25">
      <c r="A48" s="68"/>
      <c r="B48" s="64" t="s">
        <v>16</v>
      </c>
      <c r="C48" s="49"/>
      <c r="D48" s="49"/>
      <c r="E48" s="40"/>
      <c r="F48" s="49"/>
      <c r="G48" s="40"/>
      <c r="H48" s="49">
        <f t="shared" si="2"/>
        <v>0</v>
      </c>
      <c r="I48" s="172"/>
      <c r="J48" s="29"/>
      <c r="K48" s="31"/>
      <c r="M48" s="31"/>
      <c r="N48" s="32"/>
      <c r="O48" s="31"/>
    </row>
    <row r="49" spans="1:15" s="3" customFormat="1" ht="158.25" customHeight="1" x14ac:dyDescent="0.25">
      <c r="A49" s="99" t="s">
        <v>23</v>
      </c>
      <c r="B49" s="103" t="s">
        <v>56</v>
      </c>
      <c r="C49" s="98">
        <f>C50+C51+C52+C53+C54</f>
        <v>19108.400000000001</v>
      </c>
      <c r="D49" s="98">
        <f>D50+D51+D52+D53+D54</f>
        <v>19093.400000000001</v>
      </c>
      <c r="E49" s="101">
        <f>D49/C49</f>
        <v>0.99919999999999998</v>
      </c>
      <c r="F49" s="98">
        <f>F50+F51+F52+F53+F54</f>
        <v>19093.400000000001</v>
      </c>
      <c r="G49" s="101">
        <f>F49/C49</f>
        <v>0.99919999999999998</v>
      </c>
      <c r="H49" s="104">
        <f t="shared" si="2"/>
        <v>15</v>
      </c>
      <c r="I49" s="135" t="s">
        <v>65</v>
      </c>
      <c r="J49" s="29"/>
      <c r="K49" s="31"/>
      <c r="L49" s="2"/>
      <c r="M49" s="31"/>
      <c r="N49" s="32"/>
      <c r="O49" s="31"/>
    </row>
    <row r="50" spans="1:15" s="2" customFormat="1" ht="40.5" customHeight="1" x14ac:dyDescent="0.25">
      <c r="A50" s="100"/>
      <c r="B50" s="64" t="s">
        <v>12</v>
      </c>
      <c r="C50" s="104"/>
      <c r="D50" s="104"/>
      <c r="E50" s="77"/>
      <c r="F50" s="104"/>
      <c r="G50" s="77"/>
      <c r="H50" s="104">
        <f t="shared" si="2"/>
        <v>0</v>
      </c>
      <c r="I50" s="135"/>
      <c r="J50" s="29"/>
      <c r="K50" s="31"/>
      <c r="M50" s="31"/>
      <c r="N50" s="32"/>
      <c r="O50" s="31"/>
    </row>
    <row r="51" spans="1:15" s="2" customFormat="1" ht="60" customHeight="1" x14ac:dyDescent="0.25">
      <c r="A51" s="100"/>
      <c r="B51" s="64" t="s">
        <v>24</v>
      </c>
      <c r="C51" s="104">
        <v>19108.400000000001</v>
      </c>
      <c r="D51" s="104">
        <v>19093.400000000001</v>
      </c>
      <c r="E51" s="77">
        <f t="shared" ref="E51" si="8">D51/C51</f>
        <v>0.99919999999999998</v>
      </c>
      <c r="F51" s="104">
        <v>19093.400000000001</v>
      </c>
      <c r="G51" s="77">
        <f t="shared" ref="G51" si="9">F51/C51</f>
        <v>0.99919999999999998</v>
      </c>
      <c r="H51" s="104">
        <f t="shared" si="2"/>
        <v>15</v>
      </c>
      <c r="I51" s="135"/>
      <c r="J51" s="29"/>
      <c r="K51" s="31"/>
      <c r="M51" s="31"/>
      <c r="N51" s="32"/>
      <c r="O51" s="31"/>
    </row>
    <row r="52" spans="1:15" s="2" customFormat="1" ht="97.5" customHeight="1" x14ac:dyDescent="0.25">
      <c r="A52" s="100"/>
      <c r="B52" s="64" t="s">
        <v>14</v>
      </c>
      <c r="C52" s="104"/>
      <c r="D52" s="104"/>
      <c r="E52" s="77"/>
      <c r="F52" s="104"/>
      <c r="G52" s="77"/>
      <c r="H52" s="104">
        <f t="shared" si="2"/>
        <v>0</v>
      </c>
      <c r="I52" s="135"/>
      <c r="J52" s="29"/>
      <c r="K52" s="31"/>
      <c r="M52" s="31"/>
      <c r="N52" s="32"/>
      <c r="O52" s="31"/>
    </row>
    <row r="53" spans="1:15" s="2" customFormat="1" ht="37.5" customHeight="1" x14ac:dyDescent="0.25">
      <c r="A53" s="100"/>
      <c r="B53" s="64" t="s">
        <v>15</v>
      </c>
      <c r="C53" s="104"/>
      <c r="D53" s="104"/>
      <c r="E53" s="77"/>
      <c r="F53" s="104"/>
      <c r="G53" s="77"/>
      <c r="H53" s="104">
        <f t="shared" si="2"/>
        <v>0</v>
      </c>
      <c r="I53" s="135"/>
      <c r="J53" s="29"/>
      <c r="K53" s="31"/>
      <c r="M53" s="31"/>
      <c r="N53" s="32"/>
      <c r="O53" s="31"/>
    </row>
    <row r="54" spans="1:15" s="2" customFormat="1" ht="33" customHeight="1" x14ac:dyDescent="0.25">
      <c r="A54" s="100"/>
      <c r="B54" s="64" t="s">
        <v>16</v>
      </c>
      <c r="C54" s="104"/>
      <c r="D54" s="104"/>
      <c r="E54" s="77"/>
      <c r="F54" s="104"/>
      <c r="G54" s="77"/>
      <c r="H54" s="104">
        <f t="shared" si="2"/>
        <v>0</v>
      </c>
      <c r="I54" s="135"/>
      <c r="J54" s="29"/>
      <c r="K54" s="31"/>
      <c r="M54" s="31"/>
      <c r="N54" s="32"/>
      <c r="O54" s="31"/>
    </row>
    <row r="55" spans="1:15" s="34" customFormat="1" ht="403.5" customHeight="1" x14ac:dyDescent="0.25">
      <c r="A55" s="150" t="s">
        <v>25</v>
      </c>
      <c r="B55" s="148" t="s">
        <v>58</v>
      </c>
      <c r="C55" s="126">
        <f>SUM(C58:C61)</f>
        <v>2422717.1800000002</v>
      </c>
      <c r="D55" s="126">
        <f>SUM(D58:D61)</f>
        <v>2402985.23</v>
      </c>
      <c r="E55" s="129">
        <f>D55/C55</f>
        <v>0.9919</v>
      </c>
      <c r="F55" s="126">
        <f>SUM(F58:F62)</f>
        <v>2402985.23</v>
      </c>
      <c r="G55" s="129">
        <f>F55/C55</f>
        <v>0.9919</v>
      </c>
      <c r="H55" s="164">
        <f t="shared" si="2"/>
        <v>19731.95</v>
      </c>
      <c r="I55" s="173" t="s">
        <v>73</v>
      </c>
      <c r="J55" s="29"/>
      <c r="K55" s="31"/>
      <c r="L55" s="33"/>
      <c r="M55" s="31"/>
      <c r="N55" s="32"/>
      <c r="O55" s="31"/>
    </row>
    <row r="56" spans="1:15" s="34" customFormat="1" ht="183" customHeight="1" x14ac:dyDescent="0.25">
      <c r="A56" s="151"/>
      <c r="B56" s="149"/>
      <c r="C56" s="127"/>
      <c r="D56" s="127"/>
      <c r="E56" s="130"/>
      <c r="F56" s="127"/>
      <c r="G56" s="130"/>
      <c r="H56" s="164">
        <f t="shared" si="2"/>
        <v>0</v>
      </c>
      <c r="I56" s="173"/>
      <c r="J56" s="29"/>
      <c r="K56" s="31"/>
      <c r="L56" s="33"/>
      <c r="M56" s="31"/>
      <c r="N56" s="32"/>
      <c r="O56" s="31"/>
    </row>
    <row r="57" spans="1:15" s="34" customFormat="1" ht="114.75" customHeight="1" x14ac:dyDescent="0.25">
      <c r="A57" s="151"/>
      <c r="B57" s="152"/>
      <c r="C57" s="128"/>
      <c r="D57" s="128"/>
      <c r="E57" s="131"/>
      <c r="F57" s="128"/>
      <c r="G57" s="131"/>
      <c r="H57" s="164">
        <f t="shared" si="2"/>
        <v>0</v>
      </c>
      <c r="I57" s="173"/>
      <c r="J57" s="29"/>
      <c r="K57" s="31"/>
      <c r="L57" s="33"/>
      <c r="M57" s="31"/>
      <c r="N57" s="32"/>
      <c r="O57" s="31"/>
    </row>
    <row r="58" spans="1:15" s="33" customFormat="1" ht="93" customHeight="1" x14ac:dyDescent="0.25">
      <c r="A58" s="54"/>
      <c r="B58" s="64" t="s">
        <v>12</v>
      </c>
      <c r="C58" s="104">
        <v>44428.73</v>
      </c>
      <c r="D58" s="104">
        <v>43849.08</v>
      </c>
      <c r="E58" s="106">
        <f>D58/C58</f>
        <v>0.98699999999999999</v>
      </c>
      <c r="F58" s="104">
        <v>43849.08</v>
      </c>
      <c r="G58" s="106">
        <f>F58/C58</f>
        <v>0.98699999999999999</v>
      </c>
      <c r="H58" s="104">
        <f t="shared" si="2"/>
        <v>579.65</v>
      </c>
      <c r="I58" s="173"/>
      <c r="J58" s="29"/>
      <c r="K58" s="31"/>
      <c r="M58" s="31"/>
      <c r="N58" s="32"/>
      <c r="O58" s="31"/>
    </row>
    <row r="59" spans="1:15" s="33" customFormat="1" ht="93" customHeight="1" x14ac:dyDescent="0.25">
      <c r="A59" s="54"/>
      <c r="B59" s="64" t="s">
        <v>13</v>
      </c>
      <c r="C59" s="104">
        <v>2114940.4</v>
      </c>
      <c r="D59" s="104">
        <v>2098525</v>
      </c>
      <c r="E59" s="106">
        <f t="shared" ref="E59:E60" si="10">D59/C59</f>
        <v>0.99219999999999997</v>
      </c>
      <c r="F59" s="104">
        <v>2098525</v>
      </c>
      <c r="G59" s="106">
        <f t="shared" ref="G59:G60" si="11">F59/C59</f>
        <v>0.99219999999999997</v>
      </c>
      <c r="H59" s="104">
        <f t="shared" si="2"/>
        <v>16415.400000000001</v>
      </c>
      <c r="I59" s="173"/>
      <c r="J59" s="29"/>
      <c r="K59" s="31"/>
      <c r="M59" s="31"/>
      <c r="N59" s="32"/>
      <c r="O59" s="31"/>
    </row>
    <row r="60" spans="1:15" s="33" customFormat="1" ht="93" customHeight="1" x14ac:dyDescent="0.25">
      <c r="A60" s="54"/>
      <c r="B60" s="64" t="s">
        <v>14</v>
      </c>
      <c r="C60" s="104">
        <v>263348.05</v>
      </c>
      <c r="D60" s="104">
        <v>260611.15</v>
      </c>
      <c r="E60" s="106">
        <f t="shared" si="10"/>
        <v>0.98960000000000004</v>
      </c>
      <c r="F60" s="104">
        <v>260611.15</v>
      </c>
      <c r="G60" s="106">
        <f t="shared" si="11"/>
        <v>0.98960000000000004</v>
      </c>
      <c r="H60" s="104">
        <f t="shared" si="2"/>
        <v>2736.9</v>
      </c>
      <c r="I60" s="173"/>
      <c r="J60" s="29"/>
      <c r="K60" s="31"/>
      <c r="M60" s="31"/>
      <c r="N60" s="32"/>
      <c r="O60" s="31"/>
    </row>
    <row r="61" spans="1:15" s="33" customFormat="1" ht="164.25" customHeight="1" x14ac:dyDescent="0.25">
      <c r="A61" s="54"/>
      <c r="B61" s="64" t="s">
        <v>15</v>
      </c>
      <c r="C61" s="104"/>
      <c r="D61" s="104"/>
      <c r="E61" s="77"/>
      <c r="F61" s="104"/>
      <c r="G61" s="107"/>
      <c r="H61" s="104">
        <f t="shared" si="2"/>
        <v>0</v>
      </c>
      <c r="I61" s="173"/>
      <c r="J61" s="29"/>
      <c r="K61" s="31"/>
      <c r="M61" s="31"/>
      <c r="N61" s="32"/>
      <c r="O61" s="31"/>
    </row>
    <row r="62" spans="1:15" s="33" customFormat="1" ht="138" customHeight="1" x14ac:dyDescent="0.25">
      <c r="A62" s="54"/>
      <c r="B62" s="64" t="s">
        <v>16</v>
      </c>
      <c r="C62" s="104"/>
      <c r="D62" s="104"/>
      <c r="E62" s="77"/>
      <c r="F62" s="104"/>
      <c r="G62" s="107"/>
      <c r="H62" s="104">
        <f t="shared" si="2"/>
        <v>0</v>
      </c>
      <c r="I62" s="173"/>
      <c r="J62" s="29"/>
      <c r="K62" s="31"/>
      <c r="M62" s="31"/>
      <c r="N62" s="32"/>
      <c r="O62" s="31"/>
    </row>
    <row r="63" spans="1:15" s="3" customFormat="1" ht="26.25" customHeight="1" x14ac:dyDescent="0.25">
      <c r="A63" s="152" t="s">
        <v>26</v>
      </c>
      <c r="B63" s="148" t="s">
        <v>59</v>
      </c>
      <c r="C63" s="126">
        <f>SUM(C66:C71)</f>
        <v>1438018.34</v>
      </c>
      <c r="D63" s="126">
        <f>SUM(D66:D71)</f>
        <v>1424848.58</v>
      </c>
      <c r="E63" s="129">
        <f>D63/C63</f>
        <v>0.99080000000000001</v>
      </c>
      <c r="F63" s="126">
        <f>SUM(F66:F71)</f>
        <v>1427261.58</v>
      </c>
      <c r="G63" s="129">
        <f>F63/C63</f>
        <v>0.99250000000000005</v>
      </c>
      <c r="H63" s="145">
        <f t="shared" si="2"/>
        <v>10756.76</v>
      </c>
      <c r="I63" s="132" t="s">
        <v>74</v>
      </c>
      <c r="J63" s="29"/>
      <c r="K63" s="31"/>
      <c r="L63" s="2"/>
      <c r="M63" s="31"/>
      <c r="N63" s="32"/>
      <c r="O63" s="31"/>
    </row>
    <row r="64" spans="1:15" s="3" customFormat="1" ht="409.5" customHeight="1" x14ac:dyDescent="0.25">
      <c r="A64" s="153"/>
      <c r="B64" s="149"/>
      <c r="C64" s="127"/>
      <c r="D64" s="127"/>
      <c r="E64" s="130"/>
      <c r="F64" s="127"/>
      <c r="G64" s="130"/>
      <c r="H64" s="145">
        <f t="shared" si="2"/>
        <v>0</v>
      </c>
      <c r="I64" s="133"/>
      <c r="J64" s="29"/>
      <c r="K64" s="118"/>
      <c r="L64" s="2"/>
      <c r="M64" s="31"/>
      <c r="N64" s="32"/>
      <c r="O64" s="31"/>
    </row>
    <row r="65" spans="1:15" s="3" customFormat="1" ht="409.5" customHeight="1" x14ac:dyDescent="0.25">
      <c r="A65" s="153"/>
      <c r="B65" s="152"/>
      <c r="C65" s="128"/>
      <c r="D65" s="128"/>
      <c r="E65" s="131"/>
      <c r="F65" s="128"/>
      <c r="G65" s="131"/>
      <c r="H65" s="145">
        <f t="shared" si="2"/>
        <v>0</v>
      </c>
      <c r="I65" s="133"/>
      <c r="J65" s="29"/>
      <c r="K65" s="119"/>
      <c r="L65" s="2"/>
      <c r="M65" s="31"/>
      <c r="N65" s="32"/>
      <c r="O65" s="31"/>
    </row>
    <row r="66" spans="1:15" s="2" customFormat="1" ht="409.5" customHeight="1" x14ac:dyDescent="0.25">
      <c r="A66" s="153"/>
      <c r="B66" s="97" t="s">
        <v>12</v>
      </c>
      <c r="C66" s="104"/>
      <c r="D66" s="104"/>
      <c r="E66" s="77"/>
      <c r="F66" s="104"/>
      <c r="G66" s="77"/>
      <c r="H66" s="104">
        <f t="shared" si="2"/>
        <v>0</v>
      </c>
      <c r="I66" s="133"/>
      <c r="J66" s="29"/>
      <c r="K66" s="119"/>
      <c r="M66" s="31"/>
      <c r="N66" s="32"/>
      <c r="O66" s="31"/>
    </row>
    <row r="67" spans="1:15" s="2" customFormat="1" ht="409.5" customHeight="1" x14ac:dyDescent="0.25">
      <c r="A67" s="153"/>
      <c r="B67" s="64" t="s">
        <v>13</v>
      </c>
      <c r="C67" s="104">
        <v>1271502.3</v>
      </c>
      <c r="D67" s="104">
        <v>1261308.46</v>
      </c>
      <c r="E67" s="77">
        <f>D67/C67</f>
        <v>0.99199999999999999</v>
      </c>
      <c r="F67" s="104">
        <v>1261308.46</v>
      </c>
      <c r="G67" s="77">
        <f>F67/C67</f>
        <v>0.99199999999999999</v>
      </c>
      <c r="H67" s="104">
        <f t="shared" si="2"/>
        <v>10193.84</v>
      </c>
      <c r="I67" s="133"/>
      <c r="J67" s="29"/>
      <c r="K67" s="31"/>
      <c r="L67" s="50"/>
      <c r="M67" s="31"/>
      <c r="N67" s="32"/>
      <c r="O67" s="31"/>
    </row>
    <row r="68" spans="1:15" s="2" customFormat="1" ht="409.5" customHeight="1" x14ac:dyDescent="0.25">
      <c r="A68" s="153"/>
      <c r="B68" s="97" t="s">
        <v>14</v>
      </c>
      <c r="C68" s="104">
        <v>76646.62</v>
      </c>
      <c r="D68" s="104">
        <v>76083.7</v>
      </c>
      <c r="E68" s="77">
        <f>D68/C68</f>
        <v>0.99270000000000003</v>
      </c>
      <c r="F68" s="104">
        <v>76083.7</v>
      </c>
      <c r="G68" s="77">
        <f>F68/C68</f>
        <v>0.99270000000000003</v>
      </c>
      <c r="H68" s="104">
        <f t="shared" si="2"/>
        <v>562.91999999999996</v>
      </c>
      <c r="I68" s="133"/>
      <c r="J68" s="29"/>
      <c r="K68" s="31"/>
      <c r="L68" s="51"/>
      <c r="M68" s="31"/>
      <c r="N68" s="32"/>
      <c r="O68" s="31"/>
    </row>
    <row r="69" spans="1:15" s="2" customFormat="1" ht="117.75" customHeight="1" x14ac:dyDescent="0.25">
      <c r="A69" s="153"/>
      <c r="B69" s="124" t="s">
        <v>15</v>
      </c>
      <c r="C69" s="124"/>
      <c r="D69" s="124"/>
      <c r="E69" s="124"/>
      <c r="F69" s="124"/>
      <c r="G69" s="124"/>
      <c r="H69" s="124">
        <f t="shared" si="2"/>
        <v>0</v>
      </c>
      <c r="I69" s="133"/>
      <c r="J69" s="29"/>
      <c r="K69" s="31"/>
      <c r="L69" s="51"/>
      <c r="M69" s="31"/>
      <c r="N69" s="32"/>
      <c r="O69" s="31"/>
    </row>
    <row r="70" spans="1:15" s="2" customFormat="1" ht="32.25" customHeight="1" x14ac:dyDescent="0.25">
      <c r="A70" s="148"/>
      <c r="B70" s="125"/>
      <c r="C70" s="125"/>
      <c r="D70" s="125"/>
      <c r="E70" s="125"/>
      <c r="F70" s="125"/>
      <c r="G70" s="125"/>
      <c r="H70" s="125">
        <f t="shared" si="2"/>
        <v>0</v>
      </c>
      <c r="I70" s="133"/>
      <c r="J70" s="29"/>
      <c r="K70" s="31"/>
      <c r="L70" s="51"/>
      <c r="M70" s="31"/>
      <c r="N70" s="32"/>
      <c r="O70" s="31"/>
    </row>
    <row r="71" spans="1:15" s="2" customFormat="1" ht="63.75" customHeight="1" x14ac:dyDescent="0.25">
      <c r="A71" s="148"/>
      <c r="B71" s="97" t="s">
        <v>16</v>
      </c>
      <c r="C71" s="104">
        <v>89869.42</v>
      </c>
      <c r="D71" s="104">
        <v>87456.42</v>
      </c>
      <c r="E71" s="77">
        <f>D71/C71</f>
        <v>0.97309999999999997</v>
      </c>
      <c r="F71" s="104">
        <v>89869.42</v>
      </c>
      <c r="G71" s="77">
        <f>F71/C71</f>
        <v>1</v>
      </c>
      <c r="H71" s="104">
        <f t="shared" si="2"/>
        <v>0</v>
      </c>
      <c r="I71" s="134"/>
      <c r="J71" s="29"/>
      <c r="K71" s="31"/>
      <c r="L71" s="51"/>
      <c r="M71" s="31"/>
      <c r="N71" s="32"/>
      <c r="O71" s="31"/>
    </row>
    <row r="72" spans="1:15" s="35" customFormat="1" ht="144" customHeight="1" x14ac:dyDescent="0.25">
      <c r="A72" s="99" t="s">
        <v>27</v>
      </c>
      <c r="B72" s="103" t="s">
        <v>60</v>
      </c>
      <c r="C72" s="98">
        <f t="shared" ref="C72:F72" si="12">SUM(C73:C77)</f>
        <v>1450052.02</v>
      </c>
      <c r="D72" s="98">
        <f t="shared" si="12"/>
        <v>1450051.98</v>
      </c>
      <c r="E72" s="101">
        <f>D72/C72</f>
        <v>1</v>
      </c>
      <c r="F72" s="98">
        <f t="shared" si="12"/>
        <v>1450051.98</v>
      </c>
      <c r="G72" s="101">
        <f t="shared" ref="G72" si="13">F72/C72</f>
        <v>1</v>
      </c>
      <c r="H72" s="104">
        <f t="shared" si="2"/>
        <v>0.04</v>
      </c>
      <c r="I72" s="135" t="s">
        <v>75</v>
      </c>
      <c r="J72" s="29"/>
      <c r="K72" s="31"/>
      <c r="L72" s="51"/>
      <c r="M72" s="31"/>
      <c r="N72" s="32"/>
      <c r="O72" s="31"/>
    </row>
    <row r="73" spans="1:15" s="35" customFormat="1" x14ac:dyDescent="0.25">
      <c r="A73" s="100"/>
      <c r="B73" s="64" t="s">
        <v>12</v>
      </c>
      <c r="C73" s="104"/>
      <c r="D73" s="104"/>
      <c r="E73" s="77"/>
      <c r="F73" s="104"/>
      <c r="G73" s="77"/>
      <c r="H73" s="104">
        <f t="shared" ref="H73:H136" si="14">C73-F73</f>
        <v>0</v>
      </c>
      <c r="I73" s="135"/>
      <c r="J73" s="29"/>
      <c r="K73" s="31"/>
      <c r="L73" s="2"/>
      <c r="M73" s="31"/>
      <c r="N73" s="32"/>
      <c r="O73" s="31"/>
    </row>
    <row r="74" spans="1:15" s="35" customFormat="1" x14ac:dyDescent="0.25">
      <c r="A74" s="100"/>
      <c r="B74" s="64" t="s">
        <v>13</v>
      </c>
      <c r="C74" s="104">
        <v>1160094.8</v>
      </c>
      <c r="D74" s="104">
        <v>1160094.8</v>
      </c>
      <c r="E74" s="77">
        <f>D74/C74</f>
        <v>1</v>
      </c>
      <c r="F74" s="104">
        <v>1160094.8</v>
      </c>
      <c r="G74" s="77">
        <f>F74/C74</f>
        <v>1</v>
      </c>
      <c r="H74" s="104">
        <f t="shared" si="14"/>
        <v>0</v>
      </c>
      <c r="I74" s="135"/>
      <c r="J74" s="29"/>
      <c r="K74" s="31"/>
      <c r="L74" s="2"/>
      <c r="M74" s="31"/>
      <c r="N74" s="32"/>
      <c r="O74" s="31"/>
    </row>
    <row r="75" spans="1:15" s="35" customFormat="1" x14ac:dyDescent="0.25">
      <c r="A75" s="100"/>
      <c r="B75" s="64" t="s">
        <v>14</v>
      </c>
      <c r="C75" s="104">
        <v>289957.21999999997</v>
      </c>
      <c r="D75" s="104">
        <v>289957.18</v>
      </c>
      <c r="E75" s="77">
        <f>D75/C75</f>
        <v>1</v>
      </c>
      <c r="F75" s="104">
        <v>289957.18</v>
      </c>
      <c r="G75" s="77">
        <f>F75/C75</f>
        <v>1</v>
      </c>
      <c r="H75" s="104">
        <f t="shared" si="14"/>
        <v>0.04</v>
      </c>
      <c r="I75" s="135"/>
      <c r="J75" s="29"/>
      <c r="K75" s="31"/>
      <c r="L75" s="2"/>
      <c r="M75" s="31"/>
      <c r="N75" s="32"/>
      <c r="O75" s="31"/>
    </row>
    <row r="76" spans="1:15" s="35" customFormat="1" x14ac:dyDescent="0.25">
      <c r="A76" s="100"/>
      <c r="B76" s="64" t="s">
        <v>15</v>
      </c>
      <c r="C76" s="104"/>
      <c r="D76" s="104"/>
      <c r="E76" s="77"/>
      <c r="F76" s="104"/>
      <c r="G76" s="77"/>
      <c r="H76" s="104">
        <f t="shared" si="14"/>
        <v>0</v>
      </c>
      <c r="I76" s="135"/>
      <c r="J76" s="29"/>
      <c r="K76" s="31"/>
      <c r="L76" s="2"/>
      <c r="M76" s="31"/>
      <c r="N76" s="32"/>
      <c r="O76" s="31"/>
    </row>
    <row r="77" spans="1:15" s="35" customFormat="1" x14ac:dyDescent="0.25">
      <c r="A77" s="100"/>
      <c r="B77" s="64" t="s">
        <v>16</v>
      </c>
      <c r="C77" s="104"/>
      <c r="D77" s="104"/>
      <c r="E77" s="77"/>
      <c r="F77" s="104"/>
      <c r="G77" s="77"/>
      <c r="H77" s="104">
        <f t="shared" si="14"/>
        <v>0</v>
      </c>
      <c r="I77" s="135"/>
      <c r="J77" s="29"/>
      <c r="K77" s="31"/>
      <c r="L77" s="2"/>
      <c r="M77" s="31"/>
      <c r="N77" s="32"/>
      <c r="O77" s="31"/>
    </row>
    <row r="78" spans="1:15" s="3" customFormat="1" ht="132" customHeight="1" x14ac:dyDescent="0.25">
      <c r="A78" s="66" t="s">
        <v>28</v>
      </c>
      <c r="B78" s="61" t="s">
        <v>47</v>
      </c>
      <c r="C78" s="79">
        <f>C80+C79+C81+C82+C83</f>
        <v>22185.67</v>
      </c>
      <c r="D78" s="95">
        <f t="shared" ref="D78" si="15">D80+D79+D81+D82+D83</f>
        <v>22185.67</v>
      </c>
      <c r="E78" s="80">
        <f>D78/C78</f>
        <v>1</v>
      </c>
      <c r="F78" s="79">
        <f>F80+F79+F81+F82+F83</f>
        <v>22185.67</v>
      </c>
      <c r="G78" s="80">
        <f t="shared" ref="G78" si="16">F78/C78</f>
        <v>1</v>
      </c>
      <c r="H78" s="73">
        <f t="shared" si="14"/>
        <v>0</v>
      </c>
      <c r="I78" s="136" t="s">
        <v>69</v>
      </c>
      <c r="J78" s="29"/>
      <c r="K78" s="31"/>
      <c r="L78" s="2"/>
      <c r="M78" s="31"/>
      <c r="N78" s="32"/>
      <c r="O78" s="31"/>
    </row>
    <row r="79" spans="1:15" s="2" customFormat="1" ht="28.5" customHeight="1" x14ac:dyDescent="0.25">
      <c r="A79" s="68"/>
      <c r="B79" s="64" t="s">
        <v>12</v>
      </c>
      <c r="C79" s="73"/>
      <c r="D79" s="73"/>
      <c r="E79" s="77"/>
      <c r="F79" s="73"/>
      <c r="G79" s="77"/>
      <c r="H79" s="73">
        <f t="shared" si="14"/>
        <v>0</v>
      </c>
      <c r="I79" s="136"/>
      <c r="J79" s="29"/>
      <c r="K79" s="31"/>
      <c r="M79" s="31"/>
      <c r="N79" s="32"/>
      <c r="O79" s="31"/>
    </row>
    <row r="80" spans="1:15" s="2" customFormat="1" ht="30.75" customHeight="1" x14ac:dyDescent="0.25">
      <c r="A80" s="68"/>
      <c r="B80" s="64" t="s">
        <v>13</v>
      </c>
      <c r="C80" s="73">
        <v>19967.099999999999</v>
      </c>
      <c r="D80" s="73">
        <v>19967.099999999999</v>
      </c>
      <c r="E80" s="77">
        <f t="shared" ref="E80:E81" si="17">D80/C80</f>
        <v>1</v>
      </c>
      <c r="F80" s="73">
        <v>19967.099999999999</v>
      </c>
      <c r="G80" s="77">
        <f t="shared" ref="G80:G81" si="18">F80/C80</f>
        <v>1</v>
      </c>
      <c r="H80" s="73">
        <f t="shared" si="14"/>
        <v>0</v>
      </c>
      <c r="I80" s="136"/>
      <c r="J80" s="29"/>
      <c r="K80" s="31"/>
      <c r="M80" s="31"/>
      <c r="N80" s="32"/>
      <c r="O80" s="31"/>
    </row>
    <row r="81" spans="1:15" s="2" customFormat="1" ht="35.25" customHeight="1" x14ac:dyDescent="0.25">
      <c r="A81" s="68"/>
      <c r="B81" s="64" t="s">
        <v>14</v>
      </c>
      <c r="C81" s="73">
        <v>2218.5700000000002</v>
      </c>
      <c r="D81" s="73">
        <f>F81</f>
        <v>2218.5700000000002</v>
      </c>
      <c r="E81" s="77">
        <f t="shared" si="17"/>
        <v>1</v>
      </c>
      <c r="F81" s="73">
        <v>2218.5700000000002</v>
      </c>
      <c r="G81" s="77">
        <f t="shared" si="18"/>
        <v>1</v>
      </c>
      <c r="H81" s="73">
        <f t="shared" si="14"/>
        <v>0</v>
      </c>
      <c r="I81" s="136"/>
      <c r="J81" s="29"/>
      <c r="K81" s="31"/>
      <c r="M81" s="31"/>
      <c r="N81" s="32"/>
      <c r="O81" s="31"/>
    </row>
    <row r="82" spans="1:15" s="2" customFormat="1" ht="33" customHeight="1" x14ac:dyDescent="0.25">
      <c r="A82" s="68"/>
      <c r="B82" s="64" t="s">
        <v>15</v>
      </c>
      <c r="C82" s="73"/>
      <c r="D82" s="73"/>
      <c r="E82" s="77"/>
      <c r="F82" s="73"/>
      <c r="G82" s="77"/>
      <c r="H82" s="73">
        <f t="shared" si="14"/>
        <v>0</v>
      </c>
      <c r="I82" s="136"/>
      <c r="J82" s="29"/>
      <c r="K82" s="31"/>
      <c r="M82" s="31"/>
      <c r="N82" s="32"/>
      <c r="O82" s="31"/>
    </row>
    <row r="83" spans="1:15" s="2" customFormat="1" ht="30" customHeight="1" x14ac:dyDescent="0.25">
      <c r="A83" s="74"/>
      <c r="B83" s="64" t="s">
        <v>16</v>
      </c>
      <c r="C83" s="73"/>
      <c r="D83" s="73"/>
      <c r="E83" s="77"/>
      <c r="F83" s="73"/>
      <c r="G83" s="77"/>
      <c r="H83" s="73">
        <f t="shared" si="14"/>
        <v>0</v>
      </c>
      <c r="I83" s="136"/>
      <c r="J83" s="29"/>
      <c r="K83" s="31"/>
      <c r="M83" s="31"/>
      <c r="N83" s="32"/>
      <c r="O83" s="31"/>
    </row>
    <row r="84" spans="1:15" ht="328.9" customHeight="1" x14ac:dyDescent="0.25">
      <c r="A84" s="99" t="s">
        <v>29</v>
      </c>
      <c r="B84" s="103" t="s">
        <v>61</v>
      </c>
      <c r="C84" s="98">
        <f>SUM(C85:C89)</f>
        <v>687515.86</v>
      </c>
      <c r="D84" s="98">
        <f>SUM(D85:D89)</f>
        <v>687515.8</v>
      </c>
      <c r="E84" s="101">
        <f>D84/C84</f>
        <v>1</v>
      </c>
      <c r="F84" s="98">
        <f>SUM(F85:F89)</f>
        <v>687515.8</v>
      </c>
      <c r="G84" s="101">
        <f>F84/C84</f>
        <v>1</v>
      </c>
      <c r="H84" s="104">
        <f t="shared" si="14"/>
        <v>0.06</v>
      </c>
      <c r="I84" s="174" t="s">
        <v>79</v>
      </c>
      <c r="J84" s="29"/>
      <c r="K84" s="31"/>
      <c r="L84" s="6"/>
      <c r="M84" s="31"/>
      <c r="N84" s="32"/>
      <c r="O84" s="31"/>
    </row>
    <row r="85" spans="1:15" ht="139.5" customHeight="1" x14ac:dyDescent="0.25">
      <c r="A85" s="54"/>
      <c r="B85" s="64" t="s">
        <v>12</v>
      </c>
      <c r="C85" s="104">
        <v>52266.3</v>
      </c>
      <c r="D85" s="78">
        <v>52266.3</v>
      </c>
      <c r="E85" s="77">
        <f t="shared" ref="E85:E86" si="19">D85/C85</f>
        <v>1</v>
      </c>
      <c r="F85" s="78">
        <v>52266.3</v>
      </c>
      <c r="G85" s="77">
        <f t="shared" ref="G85:G86" si="20">F85/C85</f>
        <v>1</v>
      </c>
      <c r="H85" s="104">
        <f t="shared" si="14"/>
        <v>0</v>
      </c>
      <c r="I85" s="136"/>
      <c r="J85" s="29"/>
      <c r="K85" s="31"/>
      <c r="M85" s="31"/>
      <c r="N85" s="32"/>
      <c r="O85" s="31"/>
    </row>
    <row r="86" spans="1:15" ht="139.5" customHeight="1" x14ac:dyDescent="0.25">
      <c r="A86" s="54"/>
      <c r="B86" s="64" t="s">
        <v>13</v>
      </c>
      <c r="C86" s="104">
        <v>571170.4</v>
      </c>
      <c r="D86" s="78">
        <v>571170.4</v>
      </c>
      <c r="E86" s="77">
        <f t="shared" si="19"/>
        <v>1</v>
      </c>
      <c r="F86" s="78">
        <v>571170.4</v>
      </c>
      <c r="G86" s="77">
        <f t="shared" si="20"/>
        <v>1</v>
      </c>
      <c r="H86" s="104">
        <f t="shared" si="14"/>
        <v>0</v>
      </c>
      <c r="I86" s="136"/>
      <c r="J86" s="29"/>
      <c r="K86" s="31"/>
      <c r="M86" s="31"/>
      <c r="N86" s="32"/>
      <c r="O86" s="31"/>
    </row>
    <row r="87" spans="1:15" ht="39.75" customHeight="1" x14ac:dyDescent="0.25">
      <c r="A87" s="54"/>
      <c r="B87" s="64" t="s">
        <v>14</v>
      </c>
      <c r="C87" s="104">
        <v>64079.16</v>
      </c>
      <c r="D87" s="104">
        <v>64079.1</v>
      </c>
      <c r="E87" s="77">
        <f>D87/C87</f>
        <v>1</v>
      </c>
      <c r="F87" s="104">
        <v>64079.1</v>
      </c>
      <c r="G87" s="77">
        <f>F87/C87</f>
        <v>1</v>
      </c>
      <c r="H87" s="104">
        <f t="shared" si="14"/>
        <v>0.06</v>
      </c>
      <c r="I87" s="136"/>
      <c r="J87" s="29"/>
      <c r="K87" s="31"/>
      <c r="M87" s="31"/>
      <c r="N87" s="32"/>
      <c r="O87" s="31"/>
    </row>
    <row r="88" spans="1:15" ht="62.25" customHeight="1" x14ac:dyDescent="0.25">
      <c r="A88" s="54"/>
      <c r="B88" s="64" t="s">
        <v>15</v>
      </c>
      <c r="C88" s="104"/>
      <c r="D88" s="104"/>
      <c r="E88" s="77"/>
      <c r="F88" s="104"/>
      <c r="G88" s="77"/>
      <c r="H88" s="104">
        <f t="shared" si="14"/>
        <v>0</v>
      </c>
      <c r="I88" s="136"/>
      <c r="J88" s="29"/>
      <c r="K88" s="31"/>
      <c r="M88" s="31"/>
      <c r="N88" s="32"/>
      <c r="O88" s="31"/>
    </row>
    <row r="89" spans="1:15" ht="39.75" customHeight="1" x14ac:dyDescent="0.25">
      <c r="A89" s="54"/>
      <c r="B89" s="64" t="s">
        <v>16</v>
      </c>
      <c r="C89" s="104"/>
      <c r="D89" s="104"/>
      <c r="E89" s="77"/>
      <c r="F89" s="104"/>
      <c r="G89" s="77"/>
      <c r="H89" s="104">
        <f t="shared" si="14"/>
        <v>0</v>
      </c>
      <c r="I89" s="132"/>
      <c r="J89" s="29"/>
      <c r="K89" s="31"/>
      <c r="M89" s="31"/>
      <c r="N89" s="32"/>
      <c r="O89" s="31"/>
    </row>
    <row r="90" spans="1:15" ht="126.75" customHeight="1" x14ac:dyDescent="0.25">
      <c r="A90" s="71" t="s">
        <v>30</v>
      </c>
      <c r="B90" s="82" t="s">
        <v>52</v>
      </c>
      <c r="C90" s="79">
        <f>SUM(C91:C94)</f>
        <v>40032.300000000003</v>
      </c>
      <c r="D90" s="95">
        <f>SUM(D91:D94)</f>
        <v>39753.96</v>
      </c>
      <c r="E90" s="80">
        <f>D90/C90</f>
        <v>0.99299999999999999</v>
      </c>
      <c r="F90" s="79">
        <f>SUM(F91:F94)</f>
        <v>39753.96</v>
      </c>
      <c r="G90" s="80">
        <f>F90/C90</f>
        <v>0.99299999999999999</v>
      </c>
      <c r="H90" s="73">
        <f t="shared" si="14"/>
        <v>278.33999999999997</v>
      </c>
      <c r="I90" s="132" t="s">
        <v>76</v>
      </c>
      <c r="J90" s="29"/>
      <c r="K90" s="31"/>
      <c r="M90" s="31"/>
      <c r="N90" s="32"/>
      <c r="O90" s="31"/>
    </row>
    <row r="91" spans="1:15" s="2" customFormat="1" x14ac:dyDescent="0.25">
      <c r="A91" s="72"/>
      <c r="B91" s="70" t="s">
        <v>12</v>
      </c>
      <c r="C91" s="73">
        <v>27036</v>
      </c>
      <c r="D91" s="73">
        <v>27036</v>
      </c>
      <c r="E91" s="77">
        <f>D91/C91</f>
        <v>1</v>
      </c>
      <c r="F91" s="73">
        <v>27036</v>
      </c>
      <c r="G91" s="77">
        <f t="shared" ref="G91:G92" si="21">F91/C91</f>
        <v>1</v>
      </c>
      <c r="H91" s="73">
        <f t="shared" si="14"/>
        <v>0</v>
      </c>
      <c r="I91" s="133"/>
      <c r="J91" s="29"/>
      <c r="K91" s="31"/>
      <c r="M91" s="31"/>
      <c r="N91" s="32"/>
      <c r="O91" s="31"/>
    </row>
    <row r="92" spans="1:15" s="2" customFormat="1" x14ac:dyDescent="0.25">
      <c r="A92" s="72"/>
      <c r="B92" s="64" t="s">
        <v>13</v>
      </c>
      <c r="C92" s="73">
        <v>12996.3</v>
      </c>
      <c r="D92" s="73">
        <v>12717.96</v>
      </c>
      <c r="E92" s="77">
        <f>D92/C92</f>
        <v>0.97860000000000003</v>
      </c>
      <c r="F92" s="73">
        <v>12717.96</v>
      </c>
      <c r="G92" s="77">
        <f t="shared" si="21"/>
        <v>0.97860000000000003</v>
      </c>
      <c r="H92" s="73">
        <f t="shared" si="14"/>
        <v>278.33999999999997</v>
      </c>
      <c r="I92" s="133"/>
      <c r="J92" s="29"/>
      <c r="K92" s="31"/>
      <c r="M92" s="31"/>
      <c r="N92" s="32"/>
      <c r="O92" s="31"/>
    </row>
    <row r="93" spans="1:15" s="2" customFormat="1" x14ac:dyDescent="0.25">
      <c r="A93" s="72"/>
      <c r="B93" s="70" t="s">
        <v>14</v>
      </c>
      <c r="C93" s="73"/>
      <c r="D93" s="73"/>
      <c r="E93" s="77"/>
      <c r="F93" s="73"/>
      <c r="G93" s="77"/>
      <c r="H93" s="73">
        <f t="shared" si="14"/>
        <v>0</v>
      </c>
      <c r="I93" s="133"/>
      <c r="J93" s="29"/>
      <c r="K93" s="31"/>
      <c r="M93" s="31"/>
      <c r="N93" s="32"/>
      <c r="O93" s="31"/>
    </row>
    <row r="94" spans="1:15" s="2" customFormat="1" x14ac:dyDescent="0.25">
      <c r="A94" s="72"/>
      <c r="B94" s="70" t="s">
        <v>15</v>
      </c>
      <c r="C94" s="73"/>
      <c r="D94" s="49"/>
      <c r="E94" s="77"/>
      <c r="F94" s="73"/>
      <c r="G94" s="77"/>
      <c r="H94" s="73">
        <f t="shared" si="14"/>
        <v>0</v>
      </c>
      <c r="I94" s="133"/>
      <c r="J94" s="29"/>
      <c r="K94" s="31"/>
      <c r="M94" s="31"/>
      <c r="N94" s="32"/>
      <c r="O94" s="31"/>
    </row>
    <row r="95" spans="1:15" s="2" customFormat="1" x14ac:dyDescent="0.25">
      <c r="A95" s="74"/>
      <c r="B95" s="70" t="s">
        <v>16</v>
      </c>
      <c r="C95" s="73"/>
      <c r="D95" s="49"/>
      <c r="E95" s="77"/>
      <c r="F95" s="73"/>
      <c r="G95" s="77"/>
      <c r="H95" s="73">
        <f t="shared" si="14"/>
        <v>0</v>
      </c>
      <c r="I95" s="55"/>
      <c r="J95" s="29"/>
      <c r="K95" s="31"/>
      <c r="M95" s="31"/>
      <c r="N95" s="32"/>
      <c r="O95" s="31"/>
    </row>
    <row r="96" spans="1:15" s="3" customFormat="1" ht="26.25" customHeight="1" x14ac:dyDescent="0.25">
      <c r="A96" s="149" t="s">
        <v>31</v>
      </c>
      <c r="B96" s="159" t="s">
        <v>53</v>
      </c>
      <c r="C96" s="126">
        <f>C99+C100+C101+C102+C103</f>
        <v>12774</v>
      </c>
      <c r="D96" s="126">
        <f>D99+D100+D101+D102+D103</f>
        <v>12771.02</v>
      </c>
      <c r="E96" s="129">
        <f>D96/C96</f>
        <v>0.99980000000000002</v>
      </c>
      <c r="F96" s="126">
        <f>F99+F100+F101+F102+F103</f>
        <v>12771.02</v>
      </c>
      <c r="G96" s="129">
        <f>F96/C96</f>
        <v>0.99980000000000002</v>
      </c>
      <c r="H96" s="164">
        <f t="shared" si="14"/>
        <v>2.98</v>
      </c>
      <c r="I96" s="125" t="s">
        <v>70</v>
      </c>
      <c r="J96" s="29"/>
      <c r="K96" s="31"/>
      <c r="L96" s="2"/>
      <c r="M96" s="31"/>
      <c r="N96" s="32"/>
      <c r="O96" s="31"/>
    </row>
    <row r="97" spans="1:15" s="3" customFormat="1" ht="203.25" customHeight="1" x14ac:dyDescent="0.25">
      <c r="A97" s="149"/>
      <c r="B97" s="159"/>
      <c r="C97" s="127"/>
      <c r="D97" s="127"/>
      <c r="E97" s="130"/>
      <c r="F97" s="127"/>
      <c r="G97" s="130"/>
      <c r="H97" s="164">
        <f t="shared" si="14"/>
        <v>0</v>
      </c>
      <c r="I97" s="178"/>
      <c r="J97" s="29"/>
      <c r="K97" s="31"/>
      <c r="L97" s="2"/>
      <c r="M97" s="31"/>
      <c r="N97" s="32"/>
      <c r="O97" s="31"/>
    </row>
    <row r="98" spans="1:15" s="3" customFormat="1" ht="68.25" customHeight="1" x14ac:dyDescent="0.25">
      <c r="A98" s="149"/>
      <c r="B98" s="159"/>
      <c r="C98" s="128"/>
      <c r="D98" s="128"/>
      <c r="E98" s="131"/>
      <c r="F98" s="128"/>
      <c r="G98" s="131"/>
      <c r="H98" s="164">
        <f t="shared" si="14"/>
        <v>0</v>
      </c>
      <c r="I98" s="178"/>
      <c r="J98" s="29"/>
      <c r="K98" s="31"/>
      <c r="L98" s="2"/>
      <c r="M98" s="31"/>
      <c r="N98" s="32"/>
      <c r="O98" s="31"/>
    </row>
    <row r="99" spans="1:15" s="2" customFormat="1" x14ac:dyDescent="0.25">
      <c r="A99" s="94"/>
      <c r="B99" s="64" t="s">
        <v>12</v>
      </c>
      <c r="C99" s="73">
        <v>9.1</v>
      </c>
      <c r="D99" s="73">
        <v>9.1</v>
      </c>
      <c r="E99" s="77">
        <f>D99/C99</f>
        <v>1</v>
      </c>
      <c r="F99" s="73">
        <v>9.1</v>
      </c>
      <c r="G99" s="77">
        <f>F99/C99</f>
        <v>1</v>
      </c>
      <c r="H99" s="73">
        <f t="shared" si="14"/>
        <v>0</v>
      </c>
      <c r="I99" s="178"/>
      <c r="J99" s="29"/>
      <c r="K99" s="31"/>
      <c r="M99" s="31"/>
      <c r="N99" s="32"/>
      <c r="O99" s="31"/>
    </row>
    <row r="100" spans="1:15" s="2" customFormat="1" x14ac:dyDescent="0.25">
      <c r="A100" s="94"/>
      <c r="B100" s="64" t="s">
        <v>13</v>
      </c>
      <c r="C100" s="73">
        <v>12597.9</v>
      </c>
      <c r="D100" s="73">
        <v>12594.92</v>
      </c>
      <c r="E100" s="77">
        <f>D100/C100</f>
        <v>0.99980000000000002</v>
      </c>
      <c r="F100" s="73">
        <v>12594.92</v>
      </c>
      <c r="G100" s="77">
        <f>F100/C100</f>
        <v>0.99980000000000002</v>
      </c>
      <c r="H100" s="73">
        <f t="shared" si="14"/>
        <v>2.98</v>
      </c>
      <c r="I100" s="178"/>
      <c r="J100" s="29"/>
      <c r="K100" s="31"/>
      <c r="M100" s="31"/>
      <c r="N100" s="32"/>
      <c r="O100" s="31"/>
    </row>
    <row r="101" spans="1:15" s="2" customFormat="1" x14ac:dyDescent="0.25">
      <c r="A101" s="94"/>
      <c r="B101" s="64" t="s">
        <v>14</v>
      </c>
      <c r="C101" s="73">
        <v>167</v>
      </c>
      <c r="D101" s="73">
        <f>F101</f>
        <v>167</v>
      </c>
      <c r="E101" s="77">
        <f>D101/C101</f>
        <v>1</v>
      </c>
      <c r="F101" s="73">
        <v>167</v>
      </c>
      <c r="G101" s="77">
        <f>F101/C101</f>
        <v>1</v>
      </c>
      <c r="H101" s="73">
        <f t="shared" si="14"/>
        <v>0</v>
      </c>
      <c r="I101" s="178"/>
      <c r="J101" s="29"/>
      <c r="K101" s="31"/>
      <c r="M101" s="31"/>
      <c r="N101" s="32"/>
      <c r="O101" s="31"/>
    </row>
    <row r="102" spans="1:15" s="2" customFormat="1" x14ac:dyDescent="0.25">
      <c r="A102" s="94"/>
      <c r="B102" s="64" t="s">
        <v>15</v>
      </c>
      <c r="C102" s="73"/>
      <c r="D102" s="49"/>
      <c r="E102" s="77"/>
      <c r="F102" s="73"/>
      <c r="G102" s="77"/>
      <c r="H102" s="73">
        <f t="shared" si="14"/>
        <v>0</v>
      </c>
      <c r="I102" s="178"/>
      <c r="J102" s="29"/>
      <c r="K102" s="31"/>
      <c r="M102" s="31"/>
      <c r="N102" s="32"/>
      <c r="O102" s="31"/>
    </row>
    <row r="103" spans="1:15" s="2" customFormat="1" x14ac:dyDescent="0.25">
      <c r="A103" s="94"/>
      <c r="B103" s="64" t="s">
        <v>16</v>
      </c>
      <c r="C103" s="73"/>
      <c r="D103" s="49"/>
      <c r="E103" s="77"/>
      <c r="F103" s="73"/>
      <c r="G103" s="77"/>
      <c r="H103" s="73">
        <f t="shared" si="14"/>
        <v>0</v>
      </c>
      <c r="I103" s="178"/>
      <c r="J103" s="29"/>
      <c r="K103" s="31"/>
      <c r="M103" s="31"/>
      <c r="N103" s="32"/>
      <c r="O103" s="31"/>
    </row>
    <row r="104" spans="1:15" s="32" customFormat="1" ht="132" customHeight="1" x14ac:dyDescent="0.25">
      <c r="A104" s="60" t="s">
        <v>32</v>
      </c>
      <c r="B104" s="61" t="s">
        <v>42</v>
      </c>
      <c r="C104" s="79">
        <f>C105+C106+C107+C108</f>
        <v>651.66999999999996</v>
      </c>
      <c r="D104" s="79">
        <f>D105+D106+D107+D108</f>
        <v>651.66999999999996</v>
      </c>
      <c r="E104" s="80">
        <f>D104/C104</f>
        <v>1</v>
      </c>
      <c r="F104" s="79">
        <f>F105+F106+F107+F108</f>
        <v>651.66999999999996</v>
      </c>
      <c r="G104" s="80">
        <f>F104/C104</f>
        <v>1</v>
      </c>
      <c r="H104" s="49">
        <f t="shared" si="14"/>
        <v>0</v>
      </c>
      <c r="I104" s="179" t="s">
        <v>43</v>
      </c>
      <c r="J104" s="29"/>
      <c r="K104" s="31"/>
      <c r="L104" s="2"/>
      <c r="M104" s="31"/>
      <c r="O104" s="31"/>
    </row>
    <row r="105" spans="1:15" s="2" customFormat="1" x14ac:dyDescent="0.25">
      <c r="A105" s="62"/>
      <c r="B105" s="63" t="s">
        <v>12</v>
      </c>
      <c r="C105" s="87"/>
      <c r="D105" s="87"/>
      <c r="E105" s="77"/>
      <c r="F105" s="87"/>
      <c r="G105" s="80"/>
      <c r="H105" s="49">
        <f t="shared" si="14"/>
        <v>0</v>
      </c>
      <c r="I105" s="180"/>
      <c r="J105" s="29"/>
      <c r="K105" s="31"/>
      <c r="M105" s="31"/>
      <c r="N105" s="32"/>
      <c r="O105" s="31"/>
    </row>
    <row r="106" spans="1:15" s="2" customFormat="1" x14ac:dyDescent="0.25">
      <c r="A106" s="62"/>
      <c r="B106" s="64" t="s">
        <v>13</v>
      </c>
      <c r="C106" s="73">
        <v>195.5</v>
      </c>
      <c r="D106" s="73">
        <v>195.5</v>
      </c>
      <c r="E106" s="77">
        <f>D106/C106</f>
        <v>1</v>
      </c>
      <c r="F106" s="73">
        <v>195.5</v>
      </c>
      <c r="G106" s="77">
        <f t="shared" ref="G106:G107" si="22">F106/C106</f>
        <v>1</v>
      </c>
      <c r="H106" s="49">
        <f t="shared" si="14"/>
        <v>0</v>
      </c>
      <c r="I106" s="180"/>
      <c r="J106" s="29"/>
      <c r="K106" s="31"/>
      <c r="M106" s="31"/>
      <c r="N106" s="32"/>
      <c r="O106" s="31"/>
    </row>
    <row r="107" spans="1:15" s="2" customFormat="1" x14ac:dyDescent="0.25">
      <c r="A107" s="62"/>
      <c r="B107" s="63" t="s">
        <v>14</v>
      </c>
      <c r="C107" s="73">
        <v>456.17</v>
      </c>
      <c r="D107" s="73">
        <f>F107</f>
        <v>456.17</v>
      </c>
      <c r="E107" s="77">
        <f>D107/C107</f>
        <v>1</v>
      </c>
      <c r="F107" s="73">
        <v>456.17</v>
      </c>
      <c r="G107" s="77">
        <f t="shared" si="22"/>
        <v>1</v>
      </c>
      <c r="H107" s="49">
        <f t="shared" si="14"/>
        <v>0</v>
      </c>
      <c r="I107" s="180"/>
      <c r="J107" s="29"/>
      <c r="K107" s="31"/>
      <c r="M107" s="31"/>
      <c r="N107" s="32"/>
      <c r="O107" s="31"/>
    </row>
    <row r="108" spans="1:15" s="2" customFormat="1" x14ac:dyDescent="0.25">
      <c r="A108" s="62"/>
      <c r="B108" s="63" t="s">
        <v>15</v>
      </c>
      <c r="C108" s="44"/>
      <c r="D108" s="44"/>
      <c r="E108" s="45"/>
      <c r="F108" s="46"/>
      <c r="G108" s="45"/>
      <c r="H108" s="49">
        <f t="shared" si="14"/>
        <v>0</v>
      </c>
      <c r="I108" s="180"/>
      <c r="J108" s="29"/>
      <c r="K108" s="31"/>
      <c r="M108" s="31"/>
      <c r="N108" s="32"/>
      <c r="O108" s="31"/>
    </row>
    <row r="109" spans="1:15" s="2" customFormat="1" ht="21" customHeight="1" x14ac:dyDescent="0.25">
      <c r="A109" s="65"/>
      <c r="B109" s="63" t="s">
        <v>16</v>
      </c>
      <c r="C109" s="44"/>
      <c r="D109" s="44"/>
      <c r="E109" s="45"/>
      <c r="F109" s="44"/>
      <c r="G109" s="45"/>
      <c r="H109" s="49">
        <f t="shared" si="14"/>
        <v>0</v>
      </c>
      <c r="I109" s="181"/>
      <c r="J109" s="29"/>
      <c r="K109" s="31"/>
    </row>
    <row r="110" spans="1:15" s="2" customFormat="1" ht="102.75" customHeight="1" x14ac:dyDescent="0.25">
      <c r="A110" s="81" t="s">
        <v>33</v>
      </c>
      <c r="B110" s="103" t="s">
        <v>62</v>
      </c>
      <c r="C110" s="98">
        <f>C111+C112+C113+C114</f>
        <v>3037.9</v>
      </c>
      <c r="D110" s="98">
        <f>D111+D112+D113+D114+D115</f>
        <v>3037.52</v>
      </c>
      <c r="E110" s="84">
        <f>D110/C110</f>
        <v>0.99990000000000001</v>
      </c>
      <c r="F110" s="98">
        <f>SUM(F111:F115)</f>
        <v>3037.52</v>
      </c>
      <c r="G110" s="101">
        <f>F110/C110</f>
        <v>0.99990000000000001</v>
      </c>
      <c r="H110" s="104">
        <f t="shared" si="14"/>
        <v>0.38</v>
      </c>
      <c r="I110" s="182" t="s">
        <v>66</v>
      </c>
      <c r="J110" s="29"/>
      <c r="K110" s="31"/>
    </row>
    <row r="111" spans="1:15" s="2" customFormat="1" ht="55.5" customHeight="1" x14ac:dyDescent="0.25">
      <c r="A111" s="81"/>
      <c r="B111" s="64" t="s">
        <v>12</v>
      </c>
      <c r="C111" s="108"/>
      <c r="D111" s="78"/>
      <c r="E111" s="105"/>
      <c r="F111" s="78"/>
      <c r="G111" s="84"/>
      <c r="H111" s="104">
        <f t="shared" si="14"/>
        <v>0</v>
      </c>
      <c r="I111" s="183"/>
      <c r="J111" s="29"/>
      <c r="K111" s="31"/>
    </row>
    <row r="112" spans="1:15" s="2" customFormat="1" ht="34.5" customHeight="1" x14ac:dyDescent="0.25">
      <c r="A112" s="81"/>
      <c r="B112" s="64" t="s">
        <v>13</v>
      </c>
      <c r="C112" s="104">
        <v>3037.9</v>
      </c>
      <c r="D112" s="78">
        <v>3037.52</v>
      </c>
      <c r="E112" s="105">
        <f>D112/C112</f>
        <v>0.99990000000000001</v>
      </c>
      <c r="F112" s="78">
        <v>3037.52</v>
      </c>
      <c r="G112" s="105">
        <f>F112/C112</f>
        <v>0.99990000000000001</v>
      </c>
      <c r="H112" s="104">
        <f t="shared" si="14"/>
        <v>0.38</v>
      </c>
      <c r="I112" s="183"/>
      <c r="J112" s="29"/>
      <c r="K112" s="31"/>
    </row>
    <row r="113" spans="1:12" s="2" customFormat="1" ht="38.25" customHeight="1" x14ac:dyDescent="0.25">
      <c r="A113" s="81"/>
      <c r="B113" s="64" t="s">
        <v>14</v>
      </c>
      <c r="C113" s="104"/>
      <c r="D113" s="104"/>
      <c r="E113" s="77"/>
      <c r="F113" s="104"/>
      <c r="G113" s="77"/>
      <c r="H113" s="104">
        <f t="shared" si="14"/>
        <v>0</v>
      </c>
      <c r="I113" s="183"/>
      <c r="J113" s="29"/>
      <c r="K113" s="31"/>
    </row>
    <row r="114" spans="1:12" s="2" customFormat="1" ht="38.25" customHeight="1" x14ac:dyDescent="0.25">
      <c r="A114" s="81"/>
      <c r="B114" s="64" t="s">
        <v>15</v>
      </c>
      <c r="C114" s="87"/>
      <c r="D114" s="87"/>
      <c r="E114" s="88"/>
      <c r="F114" s="89"/>
      <c r="G114" s="88"/>
      <c r="H114" s="104">
        <f t="shared" si="14"/>
        <v>0</v>
      </c>
      <c r="I114" s="183"/>
      <c r="J114" s="29"/>
      <c r="K114" s="31"/>
    </row>
    <row r="115" spans="1:12" s="2" customFormat="1" ht="38.25" customHeight="1" x14ac:dyDescent="0.25">
      <c r="A115" s="81"/>
      <c r="B115" s="64" t="s">
        <v>16</v>
      </c>
      <c r="C115" s="87"/>
      <c r="D115" s="87"/>
      <c r="E115" s="88"/>
      <c r="F115" s="87"/>
      <c r="G115" s="88"/>
      <c r="H115" s="104">
        <f t="shared" si="14"/>
        <v>0</v>
      </c>
      <c r="I115" s="184"/>
      <c r="J115" s="29"/>
      <c r="K115" s="31"/>
    </row>
    <row r="116" spans="1:12" s="32" customFormat="1" ht="156.75" customHeight="1" x14ac:dyDescent="0.25">
      <c r="A116" s="81" t="s">
        <v>34</v>
      </c>
      <c r="B116" s="82" t="s">
        <v>63</v>
      </c>
      <c r="C116" s="98">
        <f>C117+C118+C119+C120</f>
        <v>135039.37</v>
      </c>
      <c r="D116" s="98">
        <f>D117+D118+D119+D120+D121</f>
        <v>135026.91</v>
      </c>
      <c r="E116" s="101">
        <f>D116/C116</f>
        <v>0.99990000000000001</v>
      </c>
      <c r="F116" s="98">
        <f>SUM(F117:F121)</f>
        <v>135026.91</v>
      </c>
      <c r="G116" s="101">
        <f>F116/C116</f>
        <v>0.99990000000000001</v>
      </c>
      <c r="H116" s="104">
        <f t="shared" si="14"/>
        <v>12.46</v>
      </c>
      <c r="I116" s="185" t="s">
        <v>67</v>
      </c>
      <c r="J116" s="29"/>
      <c r="K116" s="31"/>
      <c r="L116" s="2"/>
    </row>
    <row r="117" spans="1:12" s="2" customFormat="1" ht="48" customHeight="1" x14ac:dyDescent="0.4">
      <c r="A117" s="81"/>
      <c r="B117" s="102" t="s">
        <v>12</v>
      </c>
      <c r="C117" s="83">
        <v>36515.440000000002</v>
      </c>
      <c r="D117" s="83">
        <v>36515.440000000002</v>
      </c>
      <c r="E117" s="109">
        <f t="shared" ref="E117:E119" si="23">D117/C117</f>
        <v>1</v>
      </c>
      <c r="F117" s="83">
        <v>36515.440000000002</v>
      </c>
      <c r="G117" s="109">
        <f t="shared" ref="G117:G119" si="24">F117/C117</f>
        <v>1</v>
      </c>
      <c r="H117" s="104">
        <f t="shared" si="14"/>
        <v>0</v>
      </c>
      <c r="I117" s="186"/>
      <c r="J117" s="29"/>
      <c r="K117" s="31"/>
    </row>
    <row r="118" spans="1:12" s="2" customFormat="1" ht="48" customHeight="1" x14ac:dyDescent="0.4">
      <c r="A118" s="81"/>
      <c r="B118" s="64" t="s">
        <v>13</v>
      </c>
      <c r="C118" s="83">
        <v>73134.64</v>
      </c>
      <c r="D118" s="83">
        <v>73124.67</v>
      </c>
      <c r="E118" s="109">
        <f t="shared" si="23"/>
        <v>0.99990000000000001</v>
      </c>
      <c r="F118" s="83">
        <v>73124.67</v>
      </c>
      <c r="G118" s="109">
        <f t="shared" si="24"/>
        <v>0.99990000000000001</v>
      </c>
      <c r="H118" s="104">
        <f t="shared" si="14"/>
        <v>9.9700000000000006</v>
      </c>
      <c r="I118" s="186"/>
      <c r="J118" s="29"/>
      <c r="K118" s="31"/>
    </row>
    <row r="119" spans="1:12" s="2" customFormat="1" ht="69.75" customHeight="1" x14ac:dyDescent="0.4">
      <c r="A119" s="81"/>
      <c r="B119" s="102" t="s">
        <v>14</v>
      </c>
      <c r="C119" s="86">
        <v>25389.29</v>
      </c>
      <c r="D119" s="86">
        <v>25386.799999999999</v>
      </c>
      <c r="E119" s="109">
        <f t="shared" si="23"/>
        <v>0.99990000000000001</v>
      </c>
      <c r="F119" s="86">
        <v>25386.799999999999</v>
      </c>
      <c r="G119" s="109">
        <f t="shared" si="24"/>
        <v>0.99990000000000001</v>
      </c>
      <c r="H119" s="104">
        <f t="shared" si="14"/>
        <v>2.4900000000000002</v>
      </c>
      <c r="I119" s="186"/>
      <c r="J119" s="29"/>
      <c r="K119" s="31"/>
    </row>
    <row r="120" spans="1:12" s="2" customFormat="1" ht="66" customHeight="1" x14ac:dyDescent="0.4">
      <c r="A120" s="81"/>
      <c r="B120" s="102" t="s">
        <v>15</v>
      </c>
      <c r="C120" s="86"/>
      <c r="D120" s="110"/>
      <c r="E120" s="111"/>
      <c r="F120" s="112"/>
      <c r="G120" s="111"/>
      <c r="H120" s="104">
        <f t="shared" si="14"/>
        <v>0</v>
      </c>
      <c r="I120" s="186"/>
      <c r="J120" s="29"/>
      <c r="K120" s="31"/>
    </row>
    <row r="121" spans="1:12" s="2" customFormat="1" ht="30" customHeight="1" x14ac:dyDescent="0.4">
      <c r="A121" s="60"/>
      <c r="B121" s="102" t="s">
        <v>16</v>
      </c>
      <c r="C121" s="86"/>
      <c r="D121" s="87"/>
      <c r="E121" s="88"/>
      <c r="F121" s="87"/>
      <c r="G121" s="88"/>
      <c r="H121" s="104">
        <f t="shared" si="14"/>
        <v>0</v>
      </c>
      <c r="I121" s="187"/>
      <c r="J121" s="29"/>
      <c r="K121" s="31"/>
    </row>
    <row r="122" spans="1:12" s="32" customFormat="1" ht="92.25" customHeight="1" x14ac:dyDescent="0.25">
      <c r="A122" s="81" t="s">
        <v>36</v>
      </c>
      <c r="B122" s="82" t="s">
        <v>48</v>
      </c>
      <c r="C122" s="79">
        <f>C123+C124+C125+C126</f>
        <v>1000</v>
      </c>
      <c r="D122" s="95">
        <f>D123+D124+D125+D126+D127</f>
        <v>995</v>
      </c>
      <c r="E122" s="91">
        <f>D122/C122</f>
        <v>0.995</v>
      </c>
      <c r="F122" s="79">
        <f>SUM(F123:F127)</f>
        <v>995</v>
      </c>
      <c r="G122" s="80">
        <f>F122/C122</f>
        <v>0.995</v>
      </c>
      <c r="H122" s="73">
        <f t="shared" si="14"/>
        <v>5</v>
      </c>
      <c r="I122" s="123" t="s">
        <v>49</v>
      </c>
      <c r="J122" s="29"/>
      <c r="K122" s="31"/>
      <c r="L122" s="2"/>
    </row>
    <row r="123" spans="1:12" s="2" customFormat="1" x14ac:dyDescent="0.4">
      <c r="A123" s="81"/>
      <c r="B123" s="69" t="s">
        <v>12</v>
      </c>
      <c r="C123" s="83"/>
      <c r="D123" s="78"/>
      <c r="E123" s="105"/>
      <c r="F123" s="78"/>
      <c r="G123" s="84"/>
      <c r="H123" s="73">
        <f t="shared" si="14"/>
        <v>0</v>
      </c>
      <c r="I123" s="123"/>
      <c r="J123" s="29"/>
      <c r="K123" s="31"/>
    </row>
    <row r="124" spans="1:12" s="2" customFormat="1" x14ac:dyDescent="0.4">
      <c r="A124" s="81"/>
      <c r="B124" s="64" t="s">
        <v>13</v>
      </c>
      <c r="C124" s="83">
        <v>1000</v>
      </c>
      <c r="D124" s="78">
        <v>995</v>
      </c>
      <c r="E124" s="85">
        <f>D124/C124</f>
        <v>0.995</v>
      </c>
      <c r="F124" s="78">
        <v>995</v>
      </c>
      <c r="G124" s="85">
        <f t="shared" ref="G124" si="25">F124/C124</f>
        <v>0.995</v>
      </c>
      <c r="H124" s="73">
        <f t="shared" si="14"/>
        <v>5</v>
      </c>
      <c r="I124" s="123"/>
      <c r="J124" s="29"/>
      <c r="K124" s="31"/>
    </row>
    <row r="125" spans="1:12" s="2" customFormat="1" x14ac:dyDescent="0.4">
      <c r="A125" s="81"/>
      <c r="B125" s="69" t="s">
        <v>14</v>
      </c>
      <c r="C125" s="86"/>
      <c r="D125" s="73"/>
      <c r="E125" s="77"/>
      <c r="F125" s="73"/>
      <c r="G125" s="77"/>
      <c r="H125" s="73">
        <f t="shared" si="14"/>
        <v>0</v>
      </c>
      <c r="I125" s="123"/>
      <c r="J125" s="29"/>
      <c r="K125" s="31"/>
    </row>
    <row r="126" spans="1:12" s="2" customFormat="1" x14ac:dyDescent="0.4">
      <c r="A126" s="81"/>
      <c r="B126" s="69" t="s">
        <v>15</v>
      </c>
      <c r="C126" s="86"/>
      <c r="D126" s="87"/>
      <c r="E126" s="88"/>
      <c r="F126" s="89"/>
      <c r="G126" s="88"/>
      <c r="H126" s="73">
        <f t="shared" si="14"/>
        <v>0</v>
      </c>
      <c r="I126" s="123"/>
      <c r="J126" s="29"/>
      <c r="K126" s="31"/>
    </row>
    <row r="127" spans="1:12" s="2" customFormat="1" x14ac:dyDescent="0.4">
      <c r="A127" s="60"/>
      <c r="B127" s="69" t="s">
        <v>16</v>
      </c>
      <c r="C127" s="86"/>
      <c r="D127" s="87"/>
      <c r="E127" s="88"/>
      <c r="F127" s="87"/>
      <c r="G127" s="88"/>
      <c r="H127" s="73">
        <f t="shared" si="14"/>
        <v>0</v>
      </c>
      <c r="I127" s="123"/>
      <c r="J127" s="29"/>
      <c r="K127" s="31"/>
    </row>
    <row r="128" spans="1:12" s="32" customFormat="1" ht="163.5" customHeight="1" x14ac:dyDescent="0.25">
      <c r="A128" s="81" t="s">
        <v>37</v>
      </c>
      <c r="B128" s="82" t="s">
        <v>54</v>
      </c>
      <c r="C128" s="95">
        <f>C129+C130+C131+C132</f>
        <v>32275.59</v>
      </c>
      <c r="D128" s="95">
        <f>D129+D130+D131+D132+D133</f>
        <v>28803.56</v>
      </c>
      <c r="E128" s="91">
        <f>D128/C128</f>
        <v>0.89239999999999997</v>
      </c>
      <c r="F128" s="95">
        <f>SUM(F129:F133)</f>
        <v>28803.56</v>
      </c>
      <c r="G128" s="91">
        <f>F128/C128</f>
        <v>0.89239999999999997</v>
      </c>
      <c r="H128" s="98">
        <f t="shared" si="14"/>
        <v>3472.03</v>
      </c>
      <c r="I128" s="175" t="s">
        <v>80</v>
      </c>
      <c r="J128" s="29"/>
      <c r="K128" s="31"/>
    </row>
    <row r="129" spans="1:11" s="2" customFormat="1" ht="150.75" customHeight="1" x14ac:dyDescent="0.4">
      <c r="A129" s="36"/>
      <c r="B129" s="90" t="s">
        <v>12</v>
      </c>
      <c r="C129" s="47"/>
      <c r="D129" s="39"/>
      <c r="E129" s="41"/>
      <c r="F129" s="39"/>
      <c r="G129" s="59"/>
      <c r="H129" s="104">
        <f t="shared" si="14"/>
        <v>0</v>
      </c>
      <c r="I129" s="176"/>
      <c r="J129" s="29"/>
      <c r="K129" s="31"/>
    </row>
    <row r="130" spans="1:11" s="2" customFormat="1" ht="150.75" customHeight="1" x14ac:dyDescent="0.25">
      <c r="A130" s="36"/>
      <c r="B130" s="64" t="s">
        <v>13</v>
      </c>
      <c r="C130" s="78">
        <v>21961.53</v>
      </c>
      <c r="D130" s="78">
        <v>19402.150000000001</v>
      </c>
      <c r="E130" s="77">
        <f t="shared" ref="E130:E131" si="26">D130/C130</f>
        <v>0.88349999999999995</v>
      </c>
      <c r="F130" s="78">
        <v>19402.150000000001</v>
      </c>
      <c r="G130" s="77">
        <f>F130/C130</f>
        <v>0.88349999999999995</v>
      </c>
      <c r="H130" s="104">
        <f t="shared" si="14"/>
        <v>2559.38</v>
      </c>
      <c r="I130" s="176"/>
      <c r="J130" s="29"/>
      <c r="K130" s="31"/>
    </row>
    <row r="131" spans="1:11" s="2" customFormat="1" ht="175.5" customHeight="1" x14ac:dyDescent="0.25">
      <c r="A131" s="36"/>
      <c r="B131" s="90" t="s">
        <v>14</v>
      </c>
      <c r="C131" s="73">
        <v>10314.06</v>
      </c>
      <c r="D131" s="73">
        <f>F131</f>
        <v>9401.41</v>
      </c>
      <c r="E131" s="77">
        <f t="shared" si="26"/>
        <v>0.91149999999999998</v>
      </c>
      <c r="F131" s="73">
        <v>9401.41</v>
      </c>
      <c r="G131" s="77">
        <f>F131/C131</f>
        <v>0.91149999999999998</v>
      </c>
      <c r="H131" s="104">
        <f t="shared" si="14"/>
        <v>912.65</v>
      </c>
      <c r="I131" s="176"/>
      <c r="J131" s="29"/>
      <c r="K131" s="31"/>
    </row>
    <row r="132" spans="1:11" s="2" customFormat="1" ht="75" customHeight="1" x14ac:dyDescent="0.4">
      <c r="A132" s="36"/>
      <c r="B132" s="90" t="s">
        <v>15</v>
      </c>
      <c r="C132" s="48"/>
      <c r="D132" s="44"/>
      <c r="E132" s="45"/>
      <c r="F132" s="46"/>
      <c r="G132" s="45"/>
      <c r="H132" s="49">
        <f t="shared" si="14"/>
        <v>0</v>
      </c>
      <c r="I132" s="176"/>
      <c r="J132" s="29"/>
      <c r="K132" s="31"/>
    </row>
    <row r="133" spans="1:11" s="2" customFormat="1" ht="67.5" customHeight="1" x14ac:dyDescent="0.4">
      <c r="A133" s="37"/>
      <c r="B133" s="90" t="s">
        <v>16</v>
      </c>
      <c r="C133" s="48"/>
      <c r="D133" s="44"/>
      <c r="E133" s="45"/>
      <c r="F133" s="44"/>
      <c r="G133" s="45"/>
      <c r="H133" s="49">
        <f t="shared" si="14"/>
        <v>0</v>
      </c>
      <c r="I133" s="177"/>
      <c r="J133" s="29"/>
      <c r="K133" s="31"/>
    </row>
    <row r="134" spans="1:11" s="2" customFormat="1" ht="94.5" customHeight="1" x14ac:dyDescent="0.25">
      <c r="A134" s="113" t="s">
        <v>38</v>
      </c>
      <c r="B134" s="82" t="s">
        <v>64</v>
      </c>
      <c r="C134" s="98">
        <f>C135+C136+C137+C138</f>
        <v>511.4</v>
      </c>
      <c r="D134" s="98">
        <f>D135+D136+D137+D138+D139</f>
        <v>0</v>
      </c>
      <c r="E134" s="114">
        <f>D134/C134</f>
        <v>0</v>
      </c>
      <c r="F134" s="98">
        <f>SUM(F135:F139)</f>
        <v>0</v>
      </c>
      <c r="G134" s="101">
        <f>F134/C134</f>
        <v>0</v>
      </c>
      <c r="H134" s="98">
        <f t="shared" si="14"/>
        <v>511.4</v>
      </c>
      <c r="I134" s="120" t="s">
        <v>71</v>
      </c>
      <c r="J134" s="29"/>
      <c r="K134" s="31"/>
    </row>
    <row r="135" spans="1:11" s="2" customFormat="1" x14ac:dyDescent="0.4">
      <c r="A135" s="81"/>
      <c r="B135" s="102" t="s">
        <v>12</v>
      </c>
      <c r="C135" s="83"/>
      <c r="D135" s="78"/>
      <c r="E135" s="105"/>
      <c r="F135" s="78"/>
      <c r="G135" s="84"/>
      <c r="H135" s="104">
        <f t="shared" si="14"/>
        <v>0</v>
      </c>
      <c r="I135" s="121"/>
      <c r="J135" s="29"/>
      <c r="K135" s="31"/>
    </row>
    <row r="136" spans="1:11" s="2" customFormat="1" x14ac:dyDescent="0.25">
      <c r="A136" s="81"/>
      <c r="B136" s="64" t="s">
        <v>13</v>
      </c>
      <c r="C136" s="78">
        <v>465.4</v>
      </c>
      <c r="D136" s="78"/>
      <c r="E136" s="114">
        <f t="shared" ref="E136:E137" si="27">D136/C136</f>
        <v>0</v>
      </c>
      <c r="F136" s="78"/>
      <c r="G136" s="105"/>
      <c r="H136" s="104">
        <f t="shared" si="14"/>
        <v>465.4</v>
      </c>
      <c r="I136" s="121"/>
      <c r="J136" s="29"/>
      <c r="K136" s="31"/>
    </row>
    <row r="137" spans="1:11" s="2" customFormat="1" x14ac:dyDescent="0.25">
      <c r="A137" s="81"/>
      <c r="B137" s="102" t="s">
        <v>14</v>
      </c>
      <c r="C137" s="104">
        <v>46</v>
      </c>
      <c r="D137" s="104"/>
      <c r="E137" s="115">
        <f t="shared" si="27"/>
        <v>0</v>
      </c>
      <c r="F137" s="104"/>
      <c r="G137" s="77"/>
      <c r="H137" s="104">
        <f t="shared" ref="H137:H139" si="28">C137-F137</f>
        <v>46</v>
      </c>
      <c r="I137" s="121"/>
      <c r="J137" s="29"/>
      <c r="K137" s="31"/>
    </row>
    <row r="138" spans="1:11" s="2" customFormat="1" x14ac:dyDescent="0.4">
      <c r="A138" s="81"/>
      <c r="B138" s="102" t="s">
        <v>15</v>
      </c>
      <c r="C138" s="86"/>
      <c r="D138" s="87"/>
      <c r="E138" s="88"/>
      <c r="F138" s="89"/>
      <c r="G138" s="88"/>
      <c r="H138" s="104">
        <f t="shared" si="28"/>
        <v>0</v>
      </c>
      <c r="I138" s="121"/>
      <c r="J138" s="29"/>
      <c r="K138" s="31"/>
    </row>
    <row r="139" spans="1:11" s="2" customFormat="1" x14ac:dyDescent="0.4">
      <c r="A139" s="60"/>
      <c r="B139" s="102" t="s">
        <v>16</v>
      </c>
      <c r="C139" s="86"/>
      <c r="D139" s="87"/>
      <c r="E139" s="88"/>
      <c r="F139" s="87"/>
      <c r="G139" s="88"/>
      <c r="H139" s="104">
        <f t="shared" si="28"/>
        <v>0</v>
      </c>
      <c r="I139" s="122"/>
      <c r="J139" s="29"/>
      <c r="K139" s="31"/>
    </row>
    <row r="140" spans="1:11" s="53" customFormat="1" ht="36" customHeight="1" x14ac:dyDescent="0.25">
      <c r="A140" s="141" t="s">
        <v>41</v>
      </c>
      <c r="B140" s="141"/>
      <c r="C140" s="141"/>
      <c r="D140" s="141"/>
      <c r="E140" s="141"/>
      <c r="F140" s="141"/>
      <c r="G140" s="141"/>
      <c r="H140" s="141"/>
      <c r="I140" s="141"/>
      <c r="J140" s="52"/>
    </row>
    <row r="149" spans="2:2" x14ac:dyDescent="0.25">
      <c r="B149" s="5" t="s">
        <v>35</v>
      </c>
    </row>
    <row r="354" spans="8:8" x14ac:dyDescent="0.25">
      <c r="H354" s="9"/>
    </row>
    <row r="355" spans="8:8" x14ac:dyDescent="0.25">
      <c r="H355" s="9"/>
    </row>
    <row r="356" spans="8:8" x14ac:dyDescent="0.25">
      <c r="H356" s="9"/>
    </row>
  </sheetData>
  <autoFilter ref="A6:I341"/>
  <customSheetViews>
    <customSheetView guid="{A0A3CD9B-2436-40D7-91DB-589A95FBBF00}" scale="60" showPageBreaks="1" outlineSymbols="0" zeroValues="0" fitToPage="1" printArea="1" showAutoFilter="1" view="pageBreakPreview">
      <pane xSplit="2" ySplit="7" topLeftCell="C74" activePane="bottomRight" state="frozen"/>
      <selection pane="bottomRight" activeCell="B144" sqref="B144"/>
      <rowBreaks count="28" manualBreakCount="28">
        <brk id="196" max="9"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pageMargins left="0" right="0" top="0.90551181102362199" bottom="0" header="0" footer="0"/>
      <printOptions horizontalCentered="1"/>
      <pageSetup paperSize="8" scale="48" fitToHeight="0" orientation="landscape" r:id="rId1"/>
      <autoFilter ref="A6:I341"/>
    </customSheetView>
    <customSheetView guid="{4EA492D8-B170-444C-A887-0AC42BCFF83B}" scale="60" showPageBreaks="1" outlineSymbols="0" zeroValues="0" fitToPage="1" printArea="1" showAutoFilter="1" hiddenColumns="1" topLeftCell="A4">
      <pane xSplit="2" ySplit="3" topLeftCell="C117" activePane="bottomRight" state="frozen"/>
      <selection pane="bottomRight" activeCell="E122" sqref="E122"/>
      <rowBreaks count="30" manualBreakCount="30">
        <brk id="16" max="9" man="1"/>
        <brk id="191" max="9" man="1"/>
        <brk id="224" max="9"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colBreaks count="1" manualBreakCount="1">
        <brk id="11" max="183" man="1"/>
      </colBreaks>
      <pageMargins left="0" right="0" top="0.90551181102362199" bottom="0.196850393700787" header="0" footer="0"/>
      <printOptions horizontalCentered="1"/>
      <pageSetup paperSize="8" scale="34" fitToHeight="0" orientation="landscape" r:id="rId2"/>
      <autoFilter ref="A6:J342"/>
    </customSheetView>
    <customSheetView guid="{6068C3FF-17AA-48A5-A88B-2523CBAC39AE}" scale="60" showPageBreaks="1" outlineSymbols="0" zeroValues="0" fitToPage="1" printArea="1" showAutoFilter="1" view="pageBreakPreview" topLeftCell="A4">
      <pane xSplit="4" ySplit="7" topLeftCell="E76" state="frozen"/>
      <selection activeCell="C86" sqref="C86:D86"/>
      <rowBreaks count="28" manualBreakCount="28">
        <brk id="122" max="9" man="1"/>
        <brk id="1005" max="18" man="1"/>
        <brk id="1055" max="18" man="1"/>
        <brk id="1112" max="18" man="1"/>
        <brk id="1183" max="18" man="1"/>
        <brk id="1238" max="14" man="1"/>
        <brk id="1253" max="10" man="1"/>
        <brk id="1289" max="10" man="1"/>
        <brk id="1329" max="10" man="1"/>
        <brk id="1368" max="10" man="1"/>
        <brk id="1406" max="10" man="1"/>
        <brk id="1442" max="10" man="1"/>
        <brk id="1479" max="10" man="1"/>
        <brk id="1517" max="10" man="1"/>
        <brk id="1552" max="10" man="1"/>
        <brk id="1588" max="10" man="1"/>
        <brk id="1628" max="10" man="1"/>
        <brk id="1667" max="10" man="1"/>
        <brk id="1706" max="10" man="1"/>
        <brk id="1746" max="10" man="1"/>
        <brk id="1784" max="10" man="1"/>
        <brk id="1819" max="10" man="1"/>
        <brk id="1849" max="10" man="1"/>
        <brk id="1886" max="10" man="1"/>
        <brk id="1923" max="10" man="1"/>
        <brk id="1958" max="10" man="1"/>
        <brk id="2000" max="10" man="1"/>
        <brk id="2054" max="10" man="1"/>
      </rowBreaks>
      <pageMargins left="0" right="0" top="0.47" bottom="0" header="0" footer="0"/>
      <printOptions horizontalCentered="1"/>
      <pageSetup paperSize="8" scale="44" fitToHeight="0" orientation="landscape"/>
      <autoFilter ref="A6:K369"/>
    </customSheetView>
    <customSheetView guid="{45DE1976-7F07-4EB4-8A9C-FB72D060BEFA}" scale="55" showPageBreaks="1" outlineSymbols="0" zeroValues="0" fitToPage="1" printArea="1" showAutoFilter="1" view="pageBreakPreview" topLeftCell="D33">
      <selection activeCell="J39" sqref="J39:J44"/>
      <rowBreaks count="35" manualBreakCount="35">
        <brk id="23" max="9" man="1"/>
        <brk id="30" max="9" man="1"/>
        <brk id="48" max="9" man="1"/>
        <brk id="85" max="9" man="1"/>
        <brk id="127" max="9" man="1"/>
        <brk id="145" max="9" man="1"/>
        <brk id="171" max="9" man="1"/>
        <brk id="206" max="9" man="1"/>
        <brk id="1017" max="18" man="1"/>
        <brk id="1067" max="18" man="1"/>
        <brk id="1124" max="18" man="1"/>
        <brk id="1195" max="18" man="1"/>
        <brk id="1250" max="14" man="1"/>
        <brk id="1265" max="10" man="1"/>
        <brk id="1301" max="10" man="1"/>
        <brk id="1341" max="10" man="1"/>
        <brk id="1380" max="10" man="1"/>
        <brk id="1418" max="10" man="1"/>
        <brk id="1454" max="10" man="1"/>
        <brk id="1491" max="10" man="1"/>
        <brk id="1529" max="10" man="1"/>
        <brk id="1564" max="10" man="1"/>
        <brk id="1600" max="10" man="1"/>
        <brk id="1640" max="10" man="1"/>
        <brk id="1679" max="10" man="1"/>
        <brk id="1718" max="10" man="1"/>
        <brk id="1758" max="10" man="1"/>
        <brk id="1796" max="10" man="1"/>
        <brk id="1831" max="10" man="1"/>
        <brk id="1861" max="10" man="1"/>
        <brk id="1898" max="10" man="1"/>
        <brk id="1935" max="10" man="1"/>
        <brk id="1970" max="10" man="1"/>
        <brk id="2012" max="10" man="1"/>
        <brk id="2066" max="10" man="1"/>
      </rowBreaks>
      <pageMargins left="0" right="0" top="0.90551181102362199" bottom="0" header="0" footer="0"/>
      <printOptions horizontalCentered="1"/>
      <pageSetup paperSize="8" scale="47" fitToHeight="0" orientation="landscape"/>
      <autoFilter ref="A7:J397"/>
    </customSheetView>
    <customSheetView guid="{0CCCFAED-79CE-4449-BC23-D60C794B65C2}" scale="50" showPageBreaks="1" outlineSymbols="0" zeroValues="0" fitToPage="1" printArea="1" showAutoFilter="1" topLeftCell="A5">
      <pane xSplit="2" ySplit="4" topLeftCell="AU9" state="frozen"/>
      <selection activeCell="A190" sqref="A190"/>
      <rowBreaks count="32" manualBreakCount="32">
        <brk id="68" max="9" man="1"/>
        <brk id="122" max="9" man="1"/>
        <brk id="146" max="9" man="1"/>
        <brk id="168" max="9" man="1"/>
        <brk id="205" max="18" man="1"/>
        <brk id="1016" max="18" man="1"/>
        <brk id="1066" max="18" man="1"/>
        <brk id="1123" max="18" man="1"/>
        <brk id="1194" max="18" man="1"/>
        <brk id="1249" max="14" man="1"/>
        <brk id="1264" max="10" man="1"/>
        <brk id="1300" max="10" man="1"/>
        <brk id="1340" max="10" man="1"/>
        <brk id="1379" max="10" man="1"/>
        <brk id="1417" max="10" man="1"/>
        <brk id="1453" max="10" man="1"/>
        <brk id="1490" max="10" man="1"/>
        <brk id="1528" max="10" man="1"/>
        <brk id="1563" max="10" man="1"/>
        <brk id="1599" max="10" man="1"/>
        <brk id="1639" max="10" man="1"/>
        <brk id="1678" max="10" man="1"/>
        <brk id="1717" max="10" man="1"/>
        <brk id="1757" max="10" man="1"/>
        <brk id="1795" max="10" man="1"/>
        <brk id="1830" max="10" man="1"/>
        <brk id="1860" max="10" man="1"/>
        <brk id="1897" max="10" man="1"/>
        <brk id="1934" max="10" man="1"/>
        <brk id="1969" max="10" man="1"/>
        <brk id="2011" max="10" man="1"/>
        <brk id="2065" max="10" man="1"/>
      </rowBreaks>
      <pageMargins left="0" right="0" top="0.90551181102362199" bottom="0" header="0" footer="0"/>
      <printOptions horizontalCentered="1"/>
      <pageSetup paperSize="8" scale="44" fitToHeight="0" orientation="landscape"/>
      <autoFilter ref="A7:J411"/>
    </customSheetView>
    <customSheetView guid="{99950613-28E7-4EC2-B918-559A2757B0A9}" scale="50" showPageBreaks="1" outlineSymbols="0" zeroValues="0" fitToPage="1" printArea="1" showAutoFilter="1" view="pageBreakPreview" topLeftCell="A5">
      <pane xSplit="2" ySplit="10" topLeftCell="C189" state="frozen"/>
      <selection activeCell="J191" sqref="J191:J196"/>
      <rowBreaks count="32" manualBreakCount="32">
        <brk id="28" max="11" man="1"/>
        <brk id="115" max="11" man="1"/>
        <brk id="152" max="11" man="1"/>
        <brk id="184" max="11" man="1"/>
        <brk id="217" max="18" man="1"/>
        <brk id="1028" max="18" man="1"/>
        <brk id="1078" max="18" man="1"/>
        <brk id="1135" max="18" man="1"/>
        <brk id="1206" max="18" man="1"/>
        <brk id="1261" max="14" man="1"/>
        <brk id="1276" max="10" man="1"/>
        <brk id="1312" max="10" man="1"/>
        <brk id="1352" max="10" man="1"/>
        <brk id="1391" max="10" man="1"/>
        <brk id="1429" max="10" man="1"/>
        <brk id="1465" max="10" man="1"/>
        <brk id="1502" max="10" man="1"/>
        <brk id="1540" max="10" man="1"/>
        <brk id="1575" max="10" man="1"/>
        <brk id="1611" max="10" man="1"/>
        <brk id="1651" max="10" man="1"/>
        <brk id="1690" max="10" man="1"/>
        <brk id="1729" max="10" man="1"/>
        <brk id="1769" max="10" man="1"/>
        <brk id="1807" max="10" man="1"/>
        <brk id="1842" max="10" man="1"/>
        <brk id="1872" max="10" man="1"/>
        <brk id="1909" max="10" man="1"/>
        <brk id="1946" max="10" man="1"/>
        <brk id="1981" max="10" man="1"/>
        <brk id="2023" max="10" man="1"/>
        <brk id="2077" max="10" man="1"/>
      </rowBreaks>
      <pageMargins left="0" right="0" top="0.90551181102362199" bottom="0" header="0" footer="0"/>
      <printOptions horizontalCentered="1"/>
      <pageSetup paperSize="8" scale="47" fitToHeight="0" orientation="landscape"/>
      <autoFilter ref="A7:J415"/>
    </customSheetView>
    <customSheetView guid="{D95852A1-B0FC-4AC5-B62B-5CCBE05B0D15}" scale="50" showPageBreaks="1" outlineSymbols="0" zeroValues="0" fitToPage="1" showAutoFilter="1" view="pageBreakPreview" topLeftCell="A5">
      <pane xSplit="4" ySplit="4" topLeftCell="E162" state="frozen"/>
      <selection activeCell="I169" sqref="I169"/>
      <rowBreaks count="29" manualBreakCount="29">
        <brk id="24" max="11" man="1"/>
        <brk id="33" max="11" man="1"/>
        <brk id="215" max="18" man="1"/>
        <brk id="265" max="18" man="1"/>
        <brk id="322" max="18" man="1"/>
        <brk id="393" max="18" man="1"/>
        <brk id="448" max="14" man="1"/>
        <brk id="463" max="10" man="1"/>
        <brk id="499" max="10" man="1"/>
        <brk id="539" max="10" man="1"/>
        <brk id="578" max="10" man="1"/>
        <brk id="616" max="10" man="1"/>
        <brk id="652" max="10" man="1"/>
        <brk id="689" max="10" man="1"/>
        <brk id="727" max="10" man="1"/>
        <brk id="762" max="10" man="1"/>
        <brk id="798" max="10" man="1"/>
        <brk id="838" max="10" man="1"/>
        <brk id="877" max="10" man="1"/>
        <brk id="916" max="10" man="1"/>
        <brk id="956" max="10" man="1"/>
        <brk id="994" max="10" man="1"/>
        <brk id="1029" max="10" man="1"/>
        <brk id="1059" max="10" man="1"/>
        <brk id="1096" max="10" man="1"/>
        <brk id="1133" max="10" man="1"/>
        <brk id="1168" max="10" man="1"/>
        <brk id="1210" max="10" man="1"/>
        <brk id="1264" max="10" man="1"/>
      </rowBreaks>
      <pageMargins left="0" right="0" top="0.90551181102362199" bottom="0" header="0" footer="0"/>
      <printOptions horizontalCentered="1"/>
      <pageSetup paperSize="9" scale="28" fitToHeight="0" orientation="landscape"/>
      <autoFilter ref="A7:J397"/>
    </customSheetView>
    <customSheetView guid="{72C0943B-A5D5-4B80-AD54-166C5CDC74DE}" scale="40" showPageBreaks="1" outlineSymbols="0" zeroValues="0" fitToPage="1" printArea="1" showAutoFilter="1" view="pageBreakPreview" topLeftCell="A5">
      <pane xSplit="4" ySplit="10" topLeftCell="E135" state="frozen"/>
      <selection activeCell="G33" sqref="G33"/>
      <rowBreaks count="30" manualBreakCount="30">
        <brk id="7" max="11"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41" fitToHeight="0" orientation="landscape"/>
      <autoFilter ref="A3:M184"/>
    </customSheetView>
    <customSheetView guid="{649E5CE3-4976-49D9-83DA-4E57FFC714BF}" scale="50" showPageBreaks="1" outlineSymbols="0" zeroValues="0" fitToPage="1" printArea="1" showAutoFilter="1" hiddenColumns="1" view="pageBreakPreview" topLeftCell="A6">
      <pane xSplit="2" ySplit="2" topLeftCell="C155" state="frozen"/>
      <selection activeCell="E164" sqref="E164"/>
      <rowBreaks count="35" manualBreakCount="35">
        <brk id="28" max="11" man="1"/>
        <brk id="38" max="11" man="1"/>
        <brk id="54" max="11" man="1"/>
        <brk id="86" max="11" man="1"/>
        <brk id="116" max="11" man="1"/>
        <brk id="134" max="11" man="1"/>
        <brk id="148" max="11" man="1"/>
        <brk id="198" max="18" man="1"/>
        <brk id="1015" max="18" man="1"/>
        <brk id="1065" max="18" man="1"/>
        <brk id="1122" max="18" man="1"/>
        <brk id="1193" max="18" man="1"/>
        <brk id="1248" max="14" man="1"/>
        <brk id="1263" max="10" man="1"/>
        <brk id="1299" max="10" man="1"/>
        <brk id="1339" max="10" man="1"/>
        <brk id="1378" max="10" man="1"/>
        <brk id="1416" max="10" man="1"/>
        <brk id="1452" max="10" man="1"/>
        <brk id="1489" max="10" man="1"/>
        <brk id="1527" max="10" man="1"/>
        <brk id="1562" max="10" man="1"/>
        <brk id="1598" max="10" man="1"/>
        <brk id="1638" max="10" man="1"/>
        <brk id="1677" max="10" man="1"/>
        <brk id="1716" max="10" man="1"/>
        <brk id="1756" max="10" man="1"/>
        <brk id="1794" max="10" man="1"/>
        <brk id="1829" max="10" man="1"/>
        <brk id="1859" max="10" man="1"/>
        <brk id="1896" max="10" man="1"/>
        <brk id="1933" max="10" man="1"/>
        <brk id="1968" max="10" man="1"/>
        <brk id="2010" max="10" man="1"/>
        <brk id="2064" max="10" man="1"/>
      </rowBreaks>
      <colBreaks count="1" manualBreakCount="1">
        <brk id="12" max="183" man="1"/>
      </colBreaks>
      <pageMargins left="0" right="0" top="0.90551181102362199" bottom="0" header="0" footer="0"/>
      <printOptions horizontalCentered="1"/>
      <pageSetup paperSize="8" scale="43" fitToHeight="0" orientation="landscape"/>
      <autoFilter ref="A7:L386"/>
    </customSheetView>
    <customSheetView guid="{5EB1B5BB-79BE-4318-9140-3FA31802D519}" scale="40" showPageBreaks="1" outlineSymbols="0" zeroValues="0" fitToPage="1" printArea="1" showAutoFilter="1" view="pageBreakPreview" topLeftCell="A4">
      <pane xSplit="4" ySplit="7" topLeftCell="K166" state="frozen"/>
      <selection activeCell="K170" sqref="K170:K175"/>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199" bottom="0" header="0" footer="0"/>
      <printOptions horizontalCentered="1"/>
      <pageSetup paperSize="8" scale="39" fitToHeight="0" orientation="landscape"/>
      <autoFilter ref="A7:K386"/>
    </customSheetView>
    <customSheetView guid="{5FB953A5-71FF-4056-AF98-C9D06FF0EDF3}" scale="35" showPageBreaks="1" outlineSymbols="0" zeroValues="0" fitToPage="1" printArea="1" showAutoFilter="1" hiddenColumns="1" view="pageBreakPreview" topLeftCell="A5">
      <pane xSplit="4" ySplit="4" topLeftCell="F9" state="frozen"/>
      <selection activeCell="F9" sqref="F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199" bottom="0" header="0" footer="0"/>
      <printOptions horizontalCentered="1"/>
      <pageSetup paperSize="8" scale="39" fitToHeight="0" orientation="landscape"/>
      <autoFilter ref="A7:P398"/>
    </customSheetView>
    <customSheetView guid="{9FA29541-62F4-4CED-BF33-19F6BA57578F}" scale="40" showPageBreaks="1" outlineSymbols="0" zeroValues="0" printArea="1" showAutoFilter="1" hiddenColumns="1" view="pageBreakPreview" topLeftCell="A4">
      <pane xSplit="4" ySplit="4" topLeftCell="K167" state="frozen"/>
      <selection activeCell="P172" sqref="P172:P175"/>
      <rowBreaks count="2" manualBreakCount="2">
        <brk id="77" max="15" man="1"/>
        <brk id="171" max="15" man="1"/>
      </rowBreaks>
      <pageMargins left="0" right="0" top="0.90551181102362199" bottom="0" header="0" footer="0"/>
      <printOptions horizontalCentered="1"/>
      <pageSetup paperSize="8" scale="45" fitToHeight="9" orientation="landscape"/>
      <autoFilter ref="A7:P401"/>
    </customSheetView>
    <customSheetView guid="{998B8119-4FF3-4A16-838D-539C6AE34D55}" scale="40" showPageBreaks="1" outlineSymbols="0" zeroValues="0" fitToPage="1" printArea="1" showAutoFilter="1" hiddenRows="1" hiddenColumns="1" view="pageBreakPreview" topLeftCell="A4">
      <pane xSplit="4" ySplit="7" topLeftCell="F163" state="frozen"/>
      <selection activeCell="F144" sqref="F144:G14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199" bottom="0" header="0" footer="0"/>
      <printOptions horizontalCentered="1"/>
      <pageSetup paperSize="8" scale="27" fitToHeight="0" orientation="landscape"/>
      <autoFilter ref="A7:P401"/>
    </customSheetView>
    <customSheetView guid="{539CB3DF-9B66-4BE7-9074-8CE0405EB8A6}" scale="40" showPageBreaks="1" outlineSymbols="0" zeroValues="0" fitToPage="1" printArea="1" showAutoFilter="1" hiddenColumns="1" view="pageBreakPreview" topLeftCell="A4">
      <pane xSplit="4" ySplit="7" topLeftCell="J170" state="frozen"/>
      <selection activeCell="P182" sqref="P182"/>
      <rowBreaks count="29" manualBreakCount="29">
        <brk id="174" max="18" man="1"/>
        <brk id="208" max="18" man="1"/>
        <brk id="1036" max="18" man="1"/>
        <brk id="1086" max="18" man="1"/>
        <brk id="1143" max="18" man="1"/>
        <brk id="1214" max="18" man="1"/>
        <brk id="1269" max="14" man="1"/>
        <brk id="1284" max="10" man="1"/>
        <brk id="1320" max="10" man="1"/>
        <brk id="1360" max="10" man="1"/>
        <brk id="1399" max="10" man="1"/>
        <brk id="1437" max="10" man="1"/>
        <brk id="1473" max="10" man="1"/>
        <brk id="1510" max="10" man="1"/>
        <brk id="1548" max="10" man="1"/>
        <brk id="1583" max="10" man="1"/>
        <brk id="1619" max="10" man="1"/>
        <brk id="1659" max="10" man="1"/>
        <brk id="1698" max="10" man="1"/>
        <brk id="1737" max="10" man="1"/>
        <brk id="1777" max="10" man="1"/>
        <brk id="1815" max="10" man="1"/>
        <brk id="1850" max="10" man="1"/>
        <brk id="1880" max="10" man="1"/>
        <brk id="1917" max="10" man="1"/>
        <brk id="1954" max="10" man="1"/>
        <brk id="1989" max="10" man="1"/>
        <brk id="2031" max="10" man="1"/>
        <brk id="2085" max="10" man="1"/>
      </rowBreaks>
      <pageMargins left="0" right="0" top="0.90551181102362199" bottom="0" header="0" footer="0"/>
      <printOptions horizontalCentered="1"/>
      <pageSetup paperSize="8" scale="43" fitToHeight="0" orientation="landscape"/>
      <autoFilter ref="A7:P393"/>
    </customSheetView>
    <customSheetView guid="{D20DFCFE-63F9-4265-B37B-4F36C46DF159}" scale="40" showPageBreaks="1" outlineSymbols="0" zeroValues="0" fitToPage="1" printArea="1" showAutoFilter="1" hiddenRows="1" hiddenColumns="1" view="pageBreakPreview" topLeftCell="A4">
      <pane xSplit="2" ySplit="7" topLeftCell="C963" state="frozen"/>
      <selection activeCell="A782" sqref="A778:XFD782"/>
      <rowBreaks count="29" manualBreakCount="29">
        <brk id="174" max="18" man="1"/>
        <brk id="208" max="18"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pageMargins left="0" right="0" top="0.90551181102362199" bottom="0" header="0" footer="0"/>
      <printOptions horizontalCentered="1"/>
      <pageSetup paperSize="8" scale="42" fitToHeight="0" orientation="landscape"/>
      <autoFilter ref="A9:S1185"/>
    </customSheetView>
    <customSheetView guid="{A6B98527-7CBF-4E4D-BDEA-9334A3EB779F}" scale="57" showPageBreaks="1" outlineSymbols="0" zeroValues="0" fitToPage="1" printArea="1" showAutoFilter="1" hiddenColumns="1" view="pageBreakPreview" topLeftCell="A4">
      <pane xSplit="2" ySplit="7" topLeftCell="C11" state="frozen"/>
      <selection activeCell="G15" sqref="G15"/>
      <pageMargins left="0" right="0" top="0.90551181102362199" bottom="0.47" header="0" footer="0"/>
      <printOptions horizontalCentered="1"/>
      <pageSetup paperSize="8" scale="42" fitToHeight="0" orientation="landscape"/>
      <autoFilter ref="A9:S1185"/>
    </customSheetView>
    <customSheetView guid="{D7BC8E82-4392-4806-9DAE-D94253790B9C}" scale="48" showPageBreaks="1" outlineSymbols="0" zeroValues="0" fitToPage="1" printArea="1" showAutoFilter="1" hiddenColumns="1" view="pageBreakPreview" topLeftCell="A4">
      <pane xSplit="2" ySplit="7" topLeftCell="L909" state="frozen"/>
      <selection activeCell="S925" sqref="S925:S930"/>
      <rowBreaks count="4" manualBreakCount="4">
        <brk id="70" max="85" man="1"/>
        <brk id="88" max="85" man="1"/>
        <brk id="260" max="85" man="1"/>
        <brk id="320" max="85" man="1"/>
      </rowBreaks>
      <pageMargins left="0" right="0" top="0.90551181102362199" bottom="0.47" header="0" footer="0"/>
      <printOptions horizontalCentered="1"/>
      <pageSetup paperSize="8" scale="42" fitToHeight="0" orientation="landscape"/>
      <autoFilter ref="A9:T1161"/>
    </customSheetView>
    <customSheetView guid="{F2110B0B-AAE7-42F0-B553-C360E9249AD4}" scale="48" showPageBreaks="1" outlineSymbols="0" zeroValues="0" fitToPage="1" printArea="1" showAutoFilter="1" hiddenColumns="1" view="pageBreakPreview" topLeftCell="A4">
      <pane xSplit="2" ySplit="7" topLeftCell="L726" state="frozen"/>
      <selection activeCell="S728" sqref="S728:S733"/>
      <pageMargins left="0" right="0" top="0.90551181102362199" bottom="0.47" header="0" footer="0"/>
      <printOptions horizontalCentered="1"/>
      <pageSetup paperSize="8" scale="42" fitToHeight="0" orientation="landscape"/>
      <autoFilter ref="A9:T1142"/>
    </customSheetView>
    <customSheetView guid="{9E943B7D-D4C7-443F-BC4C-8AB90546D8A5}" scale="40" showPageBreaks="1" zeroValues="0" fitToPage="1" showAutoFilter="1" hiddenRows="1" hiddenColumns="1" view="pageBreakPreview" topLeftCell="A4">
      <pane xSplit="2" ySplit="7" topLeftCell="D714" state="frozen"/>
      <selection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99" bottom="0" header="0" footer="0"/>
      <printOptions horizontalCentered="1"/>
      <pageSetup paperSize="8" scale="39" fitToHeight="0" orientation="landscape"/>
      <autoFilter ref="B1:T1"/>
    </customSheetView>
    <customSheetView guid="{2DF88C31-E5A0-4DFE-877D-5A31D3992603}" scale="40" showPageBreaks="1" fitToPage="1" printArea="1" hiddenRows="1" view="pageBreakPreview" topLeftCell="A4">
      <pane xSplit="2" ySplit="7" topLeftCell="H664" state="frozen"/>
      <selection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199" bottom="0" header="0" footer="0"/>
      <printOptions horizontalCentered="1"/>
      <pageSetup paperSize="8" scale="38" fitToHeight="0" orientation="landscape"/>
    </customSheetView>
    <customSheetView guid="{24E5C1BC-322C-4FEF-B964-F0DCC04482C1}" scale="25" showPageBreaks="1" fitToPage="1" hiddenRows="1" hiddenColumns="1" view="pageBreakPreview">
      <pane xSplit="1" ySplit="10" topLeftCell="J501" state="frozen"/>
      <selection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505" bottom="0.196850393700787" header="0" footer="0"/>
      <printOptions horizontalCentered="1"/>
      <pageSetup paperSize="8" scale="30" fitToHeight="0" orientation="landscape"/>
    </customSheetView>
    <customSheetView guid="{37F8CE32-8CE8-4D95-9C0E-63112E6EFFE9}" scale="30" showPageBreaks="1" printArea="1" hiddenRows="1" hiddenColumns="1" view="pageBreakPreview" showRuler="0" topLeftCell="A4">
      <pane xSplit="2" ySplit="7" topLeftCell="L11" state="frozen"/>
      <selection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199" bottom="0" header="0" footer="0"/>
      <printOptions horizontalCentered="1"/>
      <pageSetup paperSize="8" scale="29" fitToHeight="0" orientation="landscape"/>
      <headerFooter alignWithMargins="0"/>
    </customSheetView>
    <customSheetView guid="{CBF9D894-3FD2-4B68-BAC8-643DB23851C0}" scale="30" showPageBreaks="1" hiddenRows="1" view="pageBreakPreview" topLeftCell="A4">
      <pane xSplit="2" ySplit="7" topLeftCell="C757" state="frozen"/>
      <selection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199" bottom="0" header="0" footer="0"/>
      <printOptions horizontalCentered="1"/>
      <pageSetup paperSize="8" scale="29" fitToHeight="0" orientation="landscape"/>
    </customSheetView>
    <customSheetView guid="{C8C7D91A-0101-429D-A7C4-25C2A366909A}" scale="46" showPageBreaks="1" outlineSymbols="0" zeroValues="0" fitToPage="1" showAutoFilter="1" hiddenRows="1" hiddenColumns="1" view="pageBreakPreview" topLeftCell="A4">
      <pane xSplit="2" ySplit="7" topLeftCell="C863" state="frozen"/>
      <selection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199" bottom="0" header="0" footer="0"/>
      <printOptions horizontalCentered="1"/>
      <pageSetup paperSize="8" scale="34" fitToHeight="0" orientation="landscape"/>
      <autoFilter ref="A9:V1172"/>
    </customSheetView>
    <customSheetView guid="{CB1A56DC-A135-41E6-8A02-AE4E518C879F}" scale="50" showPageBreaks="1" fitToPage="1" view="pageBreakPreview" topLeftCell="A4">
      <pane xSplit="2" ySplit="7" topLeftCell="C408" state="frozen"/>
      <selection activeCell="G421" sqref="G421"/>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6" max="20" man="1"/>
        <brk id="918" max="20" man="1"/>
        <brk id="1049" max="20" man="1"/>
        <brk id="1110" max="20" man="1"/>
        <brk id="1164" max="20" man="1"/>
        <brk id="1236" max="10" man="1"/>
        <brk id="1276" max="10" man="1"/>
        <brk id="1315" max="10" man="1"/>
        <brk id="1353" max="10" man="1"/>
        <brk id="1389" max="10" man="1"/>
        <brk id="1426" max="10" man="1"/>
        <brk id="1464" max="10" man="1"/>
        <brk id="1499" max="10" man="1"/>
        <brk id="1535" max="10" man="1"/>
        <brk id="1575" max="10" man="1"/>
        <brk id="1614" max="10" man="1"/>
        <brk id="1653" max="10" man="1"/>
        <brk id="1693" max="10" man="1"/>
        <brk id="1731" max="10" man="1"/>
        <brk id="1766" max="10" man="1"/>
        <brk id="1796" max="10" man="1"/>
        <brk id="1833" max="10" man="1"/>
        <brk id="1870" max="10" man="1"/>
        <brk id="1905" max="10" man="1"/>
        <brk id="1947" max="10" man="1"/>
        <brk id="2001" max="10" man="1"/>
      </rowBreaks>
      <pageMargins left="0" right="0" top="0.90551181102362199" bottom="0" header="0" footer="0"/>
      <printOptions horizontalCentered="1"/>
      <pageSetup paperSize="8" scale="16" fitToHeight="0" orientation="landscape"/>
    </customSheetView>
    <customSheetView guid="{2F7AC811-CA37-46E3-866E-6E10DF43054A}" scale="60" showPageBreaks="1" outlineSymbols="0" zeroValues="0" fitToPage="1" showAutoFilter="1" view="pageBreakPreview" topLeftCell="A4">
      <pane xSplit="2" ySplit="7" topLeftCell="C776" state="frozen"/>
      <selection activeCell="N792" sqref="N792"/>
      <rowBreaks count="47" manualBreakCount="47">
        <brk id="67" max="24" man="1"/>
        <brk id="97" max="15" man="1"/>
        <brk id="129" max="15" man="1"/>
        <brk id="171" max="15" man="1"/>
        <brk id="227" max="15" man="1"/>
        <brk id="267" max="15" man="1"/>
        <brk id="321" max="15" man="1"/>
        <brk id="385" max="24" man="1"/>
        <brk id="390" max="15" man="1"/>
        <brk id="432" max="15" man="1"/>
        <brk id="467" max="15" man="1"/>
        <brk id="514" max="15" man="1"/>
        <brk id="577" max="15" man="1"/>
        <brk id="656" max="24" man="1"/>
        <brk id="665" max="15" man="1"/>
        <brk id="723" max="15" man="1"/>
        <brk id="784" max="15" man="1"/>
        <brk id="858" max="24" man="1"/>
        <brk id="943" max="15" man="1"/>
        <brk id="993" max="15" man="1"/>
        <brk id="1048" max="24" man="1"/>
        <brk id="1050" max="15" man="1"/>
        <brk id="1118" max="24" man="1"/>
        <brk id="1121" max="14" man="1"/>
        <brk id="1176" max="14" man="1"/>
        <brk id="1191" max="10" man="1"/>
        <brk id="1227" max="10" man="1"/>
        <brk id="1267" max="10" man="1"/>
        <brk id="1306" max="10" man="1"/>
        <brk id="1344" max="10" man="1"/>
        <brk id="1380" max="10" man="1"/>
        <brk id="1417" max="10" man="1"/>
        <brk id="1455" max="10" man="1"/>
        <brk id="1490" max="10" man="1"/>
        <brk id="1526" max="10" man="1"/>
        <brk id="1566" max="10" man="1"/>
        <brk id="1605" max="10" man="1"/>
        <brk id="1644" max="10" man="1"/>
        <brk id="1684" max="10" man="1"/>
        <brk id="1722" max="10" man="1"/>
        <brk id="1757" max="10" man="1"/>
        <brk id="1787" max="10" man="1"/>
        <brk id="1824" max="10" man="1"/>
        <brk id="1861" max="10" man="1"/>
        <brk id="1896" max="10" man="1"/>
        <brk id="1938" max="10" man="1"/>
        <brk id="1992" max="10" man="1"/>
      </rowBreaks>
      <pageMargins left="0" right="0" top="0.90551181102362199" bottom="0" header="0" footer="0"/>
      <printOptions horizontalCentered="1"/>
      <pageSetup paperSize="8" scale="16" fitToHeight="0" orientation="landscape"/>
      <autoFilter ref="A9:S1185"/>
    </customSheetView>
    <customSheetView guid="{7B245AB0-C2AF-4822-BFC4-2399F85856C1}" scale="40" showPageBreaks="1" outlineSymbols="0" zeroValues="0" fitToPage="1" printArea="1" showAutoFilter="1" hiddenColumns="1" view="pageBreakPreview" topLeftCell="A4">
      <pane xSplit="4" ySplit="7" topLeftCell="F182" state="frozen"/>
      <selection activeCell="F190" sqref="F190"/>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199" bottom="0" header="0" footer="0"/>
      <printOptions horizontalCentered="1"/>
      <pageSetup paperSize="8" scale="38" fitToHeight="0" orientation="landscape"/>
      <autoFilter ref="A7:P404"/>
    </customSheetView>
    <customSheetView guid="{032DDD1D-7C32-4E80-928D-C908C764BB01}" scale="60" showPageBreaks="1" outlineSymbols="0" zeroValues="0" fitToPage="1" printArea="1" showAutoFilter="1" hiddenRows="1" hiddenColumns="1" view="pageBreakPreview">
      <pane xSplit="2" ySplit="7" topLeftCell="K122" state="frozen"/>
      <selection activeCell="Q142" sqref="Q142"/>
      <rowBreaks count="38" manualBreakCount="38">
        <brk id="21" max="9" man="1"/>
        <brk id="29" max="9" man="1"/>
        <brk id="41" max="10" man="1"/>
        <brk id="55" max="9" man="1"/>
        <brk id="63" max="9" man="1"/>
        <brk id="81" max="9" man="1"/>
        <brk id="111" max="9" man="1"/>
        <brk id="153" max="9" man="1"/>
        <brk id="176" max="9" man="1"/>
        <brk id="185" max="9" man="1"/>
        <brk id="209" max="9" man="1"/>
        <brk id="1032" max="18" man="1"/>
        <brk id="1082" max="18" man="1"/>
        <brk id="1139" max="18" man="1"/>
        <brk id="1210" max="18"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90551181102362199" bottom="0" header="0" footer="0"/>
      <printOptions horizontalCentered="1"/>
      <pageSetup paperSize="8" scale="44" fitToHeight="0" orientation="landscape"/>
      <autoFilter ref="A6:K369"/>
    </customSheetView>
    <customSheetView guid="{CA384592-0CFD-4322-A4EB-34EC04693944}" scale="44" showPageBreaks="1" outlineSymbols="0" fitToPage="1" printArea="1" showAutoFilter="1" hiddenColumns="1" view="pageBreakPreview">
      <pane xSplit="2" ySplit="6" topLeftCell="C14" activePane="bottomRight" state="frozen"/>
      <selection pane="bottomRight" activeCell="J14" sqref="J14:J22"/>
      <rowBreaks count="33" manualBreakCount="33">
        <brk id="22" max="9" man="1"/>
        <brk id="35" max="9" man="1"/>
        <brk id="54" max="9" man="1"/>
        <brk id="86" max="9" man="1"/>
        <brk id="151" max="9" man="1"/>
        <brk id="208" max="9"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90551181102362199" bottom="0" header="0" footer="0"/>
      <printOptions horizontalCentered="1"/>
      <pageSetup paperSize="8" scale="45" fitToHeight="0" orientation="landscape" r:id="rId3"/>
      <autoFilter ref="A6:J389"/>
    </customSheetView>
    <customSheetView guid="{CCF533A2-322B-40E2-88B2-065E6D1D35B4}" scale="70" showPageBreaks="1" outlineSymbols="0" zeroValues="0" fitToPage="1" printArea="1" showAutoFilter="1" hiddenColumns="1" view="pageBreakPreview" topLeftCell="C55">
      <selection activeCell="I55" sqref="I55:I57"/>
      <rowBreaks count="34" manualBreakCount="34">
        <brk id="16" max="9" man="1"/>
        <brk id="25" max="9" man="1"/>
        <brk id="37" max="9" man="1"/>
        <brk id="74" max="9" man="1"/>
        <brk id="174" max="9" man="1"/>
        <brk id="189" max="9" man="1"/>
        <brk id="222" max="9" man="1"/>
        <brk id="1029" max="18" man="1"/>
        <brk id="1079" max="18" man="1"/>
        <brk id="1136" max="18" man="1"/>
        <brk id="1207" max="18" man="1"/>
        <brk id="1262" max="14" man="1"/>
        <brk id="1277" max="10" man="1"/>
        <brk id="1313" max="10" man="1"/>
        <brk id="1353" max="10" man="1"/>
        <brk id="1392" max="10" man="1"/>
        <brk id="1430" max="10" man="1"/>
        <brk id="1466" max="10" man="1"/>
        <brk id="1503" max="10" man="1"/>
        <brk id="1541" max="10" man="1"/>
        <brk id="1576" max="10" man="1"/>
        <brk id="1612" max="10" man="1"/>
        <brk id="1652" max="10" man="1"/>
        <brk id="1691" max="10" man="1"/>
        <brk id="1730" max="10" man="1"/>
        <brk id="1770" max="10" man="1"/>
        <brk id="1808" max="10" man="1"/>
        <brk id="1843" max="10" man="1"/>
        <brk id="1873" max="10" man="1"/>
        <brk id="1910" max="10" man="1"/>
        <brk id="1947" max="10" man="1"/>
        <brk id="1982" max="10" man="1"/>
        <brk id="2024" max="10" man="1"/>
        <brk id="2078" max="10" man="1"/>
      </rowBreaks>
      <colBreaks count="1" manualBreakCount="1">
        <brk id="11" max="183" man="1"/>
      </colBreaks>
      <pageMargins left="0" right="0" top="0.90551181102362199" bottom="0.196850393700787" header="0" footer="0"/>
      <printOptions horizontalCentered="1"/>
      <pageSetup paperSize="8" scale="45" fitToHeight="0" orientation="landscape" r:id="rId4"/>
      <autoFilter ref="A6:J342"/>
    </customSheetView>
    <customSheetView guid="{6E4A7295-8CE0-4D28-ABEF-D38EBAE7C204}" scale="50" showPageBreaks="1" outlineSymbols="0" zeroValues="0" fitToPage="1" printArea="1" showAutoFilter="1" hiddenColumns="1" view="pageBreakPreview" topLeftCell="A4">
      <pane xSplit="1" ySplit="4" topLeftCell="B41" activePane="bottomRight" state="frozen"/>
      <selection pane="bottomRight" activeCell="I43" sqref="I43:I48"/>
      <rowBreaks count="34" manualBreakCount="34">
        <brk id="16" max="9" man="1"/>
        <brk id="25" max="9" man="1"/>
        <brk id="37" max="9" man="1"/>
        <brk id="74" max="9" man="1"/>
        <brk id="174" max="9" man="1"/>
        <brk id="189" max="9" man="1"/>
        <brk id="222" max="9" man="1"/>
        <brk id="1029" max="18" man="1"/>
        <brk id="1079" max="18" man="1"/>
        <brk id="1136" max="18" man="1"/>
        <brk id="1207" max="18" man="1"/>
        <brk id="1262" max="14" man="1"/>
        <brk id="1277" max="10" man="1"/>
        <brk id="1313" max="10" man="1"/>
        <brk id="1353" max="10" man="1"/>
        <brk id="1392" max="10" man="1"/>
        <brk id="1430" max="10" man="1"/>
        <brk id="1466" max="10" man="1"/>
        <brk id="1503" max="10" man="1"/>
        <brk id="1541" max="10" man="1"/>
        <brk id="1576" max="10" man="1"/>
        <brk id="1612" max="10" man="1"/>
        <brk id="1652" max="10" man="1"/>
        <brk id="1691" max="10" man="1"/>
        <brk id="1730" max="10" man="1"/>
        <brk id="1770" max="10" man="1"/>
        <brk id="1808" max="10" man="1"/>
        <brk id="1843" max="10" man="1"/>
        <brk id="1873" max="10" man="1"/>
        <brk id="1910" max="10" man="1"/>
        <brk id="1947" max="10" man="1"/>
        <brk id="1982" max="10" man="1"/>
        <brk id="2024" max="10" man="1"/>
        <brk id="2078" max="10" man="1"/>
      </rowBreaks>
      <colBreaks count="1" manualBreakCount="1">
        <brk id="11" max="183" man="1"/>
      </colBreaks>
      <pageMargins left="0" right="0" top="0.90551181102362199" bottom="0.196850393700787" header="0" footer="0"/>
      <printOptions horizontalCentered="1"/>
      <pageSetup paperSize="8" scale="48" fitToHeight="0" orientation="landscape" r:id="rId5"/>
      <autoFilter ref="A6:I342"/>
    </customSheetView>
    <customSheetView guid="{B128763D-80F0-47B0-A951-7CE59556729E}" scale="50" showPageBreaks="1" outlineSymbols="0" zeroValues="0" fitToPage="1" printArea="1" showAutoFilter="1" hiddenColumns="1" view="pageBreakPreview" topLeftCell="A4">
      <pane xSplit="2" ySplit="4" topLeftCell="C101" activePane="bottomRight" state="frozen"/>
      <selection pane="bottomRight" activeCell="L108" sqref="L108"/>
      <rowBreaks count="30" manualBreakCount="30">
        <brk id="21" max="9" man="1"/>
        <brk id="125" max="9" man="1"/>
        <brk id="170" max="9" man="1"/>
        <brk id="977" max="18" man="1"/>
        <brk id="1027" max="18" man="1"/>
        <brk id="1084" max="18" man="1"/>
        <brk id="1155" max="18" man="1"/>
        <brk id="1210" max="14" man="1"/>
        <brk id="1225" max="10" man="1"/>
        <brk id="1261" max="10" man="1"/>
        <brk id="1301" max="10" man="1"/>
        <brk id="1340" max="10" man="1"/>
        <brk id="1378" max="10" man="1"/>
        <brk id="1414" max="10" man="1"/>
        <brk id="1451" max="10" man="1"/>
        <brk id="1489" max="10" man="1"/>
        <brk id="1524" max="10" man="1"/>
        <brk id="1560" max="10" man="1"/>
        <brk id="1600" max="10" man="1"/>
        <brk id="1639" max="10" man="1"/>
        <brk id="1678" max="10" man="1"/>
        <brk id="1718" max="10" man="1"/>
        <brk id="1756" max="10" man="1"/>
        <brk id="1791" max="10" man="1"/>
        <brk id="1821" max="10" man="1"/>
        <brk id="1858" max="10" man="1"/>
        <brk id="1895" max="10" man="1"/>
        <brk id="1930" max="10" man="1"/>
        <brk id="1972" max="10" man="1"/>
        <brk id="2026" max="10" man="1"/>
      </rowBreaks>
      <colBreaks count="1" manualBreakCount="1">
        <brk id="11" max="183" man="1"/>
      </colBreaks>
      <pageMargins left="0" right="0" top="0.90551181102362199" bottom="0.196850393700787" header="0" footer="0"/>
      <printOptions horizontalCentered="1"/>
      <pageSetup paperSize="9" scale="34" fitToHeight="0" orientation="landscape" r:id="rId6"/>
      <autoFilter ref="A6:I342"/>
    </customSheetView>
    <customSheetView guid="{3EEA7E1A-5F2B-4408-A34C-1F0223B5B245}" scale="51" showPageBreaks="1" outlineSymbols="0" zeroValues="0" fitToPage="1" showAutoFilter="1" view="pageBreakPreview">
      <pane xSplit="5" ySplit="12" topLeftCell="F14" activePane="bottomRight" state="frozen"/>
      <selection pane="bottomRight" activeCell="I14" sqref="I14:I22"/>
      <rowBreaks count="30" manualBreakCount="30">
        <brk id="29" max="12" man="1"/>
        <brk id="41" max="12" man="1"/>
        <brk id="185" max="12" man="1"/>
        <brk id="1014" max="18" man="1"/>
        <brk id="1064" max="18" man="1"/>
        <brk id="1121" max="18" man="1"/>
        <brk id="1192" max="18" man="1"/>
        <brk id="1247" max="14" man="1"/>
        <brk id="1262" max="10" man="1"/>
        <brk id="1298" max="10" man="1"/>
        <brk id="1338" max="10" man="1"/>
        <brk id="1377" max="10" man="1"/>
        <brk id="1415" max="10" man="1"/>
        <brk id="1451" max="10" man="1"/>
        <brk id="1488" max="10" man="1"/>
        <brk id="1526" max="10" man="1"/>
        <brk id="1561" max="10" man="1"/>
        <brk id="1597" max="10" man="1"/>
        <brk id="1637" max="10" man="1"/>
        <brk id="1676" max="10" man="1"/>
        <brk id="1715" max="10" man="1"/>
        <brk id="1755" max="10" man="1"/>
        <brk id="1793" max="10" man="1"/>
        <brk id="1828" max="10" man="1"/>
        <brk id="1858" max="10" man="1"/>
        <brk id="1895" max="10" man="1"/>
        <brk id="1932" max="10" man="1"/>
        <brk id="1967" max="10" man="1"/>
        <brk id="2009" max="10" man="1"/>
        <brk id="2063" max="10" man="1"/>
      </rowBreaks>
      <pageMargins left="0" right="0" top="0.67" bottom="0" header="0" footer="0"/>
      <printOptions horizontalCentered="1"/>
      <pageSetup paperSize="8" scale="33" fitToHeight="0" orientation="landscape" r:id="rId7"/>
      <autoFilter ref="A6:I342"/>
    </customSheetView>
    <customSheetView guid="{BEA0FDBA-BB07-4C19-8BBD-5E57EE395C09}" scale="60" showPageBreaks="1" outlineSymbols="0" zeroValues="0" fitToPage="1" printArea="1" showAutoFilter="1" hiddenRows="1" view="pageBreakPreview" topLeftCell="B1">
      <pane xSplit="1" ySplit="7" topLeftCell="C8" activePane="bottomRight" state="frozen"/>
      <selection pane="bottomRight" activeCell="J8" sqref="J8:J139"/>
      <rowBreaks count="31" manualBreakCount="31">
        <brk id="22" max="9" man="1"/>
        <brk id="65" max="9" man="1"/>
        <brk id="82" max="9" man="1"/>
        <brk id="131" max="9" man="1"/>
        <brk id="954" max="18" man="1"/>
        <brk id="1004" max="18" man="1"/>
        <brk id="1061" max="18" man="1"/>
        <brk id="1132" max="18" man="1"/>
        <brk id="1187" max="14" man="1"/>
        <brk id="1202" max="10" man="1"/>
        <brk id="1238" max="10" man="1"/>
        <brk id="1278" max="10" man="1"/>
        <brk id="1317" max="10" man="1"/>
        <brk id="1355" max="10" man="1"/>
        <brk id="1391" max="10" man="1"/>
        <brk id="1428" max="10" man="1"/>
        <brk id="1466" max="10" man="1"/>
        <brk id="1501" max="10" man="1"/>
        <brk id="1537" max="10" man="1"/>
        <brk id="1577" max="10" man="1"/>
        <brk id="1616" max="10" man="1"/>
        <brk id="1655" max="10" man="1"/>
        <brk id="1695" max="10" man="1"/>
        <brk id="1733" max="10" man="1"/>
        <brk id="1768" max="10" man="1"/>
        <brk id="1798" max="10" man="1"/>
        <brk id="1835" max="10" man="1"/>
        <brk id="1872" max="10" man="1"/>
        <brk id="1907" max="10" man="1"/>
        <brk id="1949" max="10" man="1"/>
        <brk id="2003" max="10" man="1"/>
      </rowBreaks>
      <pageMargins left="0" right="0" top="0.90551181102362199" bottom="0" header="0" footer="0"/>
      <printOptions horizontalCentered="1"/>
      <pageSetup paperSize="8" scale="48" fitToHeight="0" orientation="landscape" r:id="rId8"/>
      <autoFilter ref="A6:I342"/>
    </customSheetView>
    <customSheetView guid="{13BE7114-35DF-4699-8779-61985C68F6C3}" scale="60" showPageBreaks="1" outlineSymbols="0" zeroValues="0" fitToPage="1" showAutoFilter="1" view="pageBreakPreview" topLeftCell="A4">
      <pane xSplit="2" ySplit="5" topLeftCell="G31" activePane="bottomRight" state="frozen"/>
      <selection pane="bottomRight" activeCell="I31" sqref="I31:I36"/>
      <rowBreaks count="32" manualBreakCount="32">
        <brk id="22" max="16383" man="1"/>
        <brk id="28" max="16383" man="1"/>
        <brk id="61" max="16383" man="1"/>
        <brk id="115" max="16383" man="1"/>
        <brk id="178" max="16383" man="1"/>
        <brk id="1003" max="18" man="1"/>
        <brk id="1053" max="18" man="1"/>
        <brk id="1110" max="18" man="1"/>
        <brk id="1181" max="18" man="1"/>
        <brk id="1236" max="14" man="1"/>
        <brk id="1251" max="10" man="1"/>
        <brk id="1287" max="10" man="1"/>
        <brk id="1327" max="10" man="1"/>
        <brk id="1366" max="10" man="1"/>
        <brk id="1404" max="10" man="1"/>
        <brk id="1440" max="10" man="1"/>
        <brk id="1477" max="10" man="1"/>
        <brk id="1515" max="10" man="1"/>
        <brk id="1550" max="10" man="1"/>
        <brk id="1586" max="10" man="1"/>
        <brk id="1626" max="10" man="1"/>
        <brk id="1665" max="10" man="1"/>
        <brk id="1704" max="10" man="1"/>
        <brk id="1744" max="10" man="1"/>
        <brk id="1782" max="10" man="1"/>
        <brk id="1817" max="10" man="1"/>
        <brk id="1847" max="10" man="1"/>
        <brk id="1884" max="10" man="1"/>
        <brk id="1921" max="10" man="1"/>
        <brk id="1956" max="10" man="1"/>
        <brk id="1998" max="10" man="1"/>
        <brk id="2052" max="10" man="1"/>
      </rowBreaks>
      <colBreaks count="1" manualBreakCount="1">
        <brk id="12" max="183" man="1"/>
      </colBreaks>
      <pageMargins left="0" right="0" top="0.90551181102362199" bottom="0" header="0" footer="0"/>
      <printOptions horizontalCentered="1"/>
      <pageSetup paperSize="8" scale="33" fitToHeight="0" orientation="landscape" r:id="rId9"/>
      <autoFilter ref="A6:I343"/>
    </customSheetView>
    <customSheetView guid="{67ADFAE6-A9AF-44D7-8539-93CD0F6B7849}" scale="60" showPageBreaks="1" outlineSymbols="0" zeroValues="0" fitToPage="1" printArea="1" showAutoFilter="1" hiddenRows="1" hiddenColumns="1" view="pageBreakPreview" topLeftCell="A4">
      <pane xSplit="2" ySplit="3" topLeftCell="C132" activePane="bottomRight" state="frozen"/>
      <selection pane="bottomRight" activeCell="A82" sqref="A82:XFD83"/>
      <rowBreaks count="32" manualBreakCount="32">
        <brk id="16" max="9" man="1"/>
        <brk id="62" max="8" man="1"/>
        <brk id="127" max="8" man="1"/>
        <brk id="191" max="9" man="1"/>
        <brk id="224" max="9"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colBreaks count="1" manualBreakCount="1">
        <brk id="10" max="183" man="1"/>
      </colBreaks>
      <pageMargins left="0" right="0" top="0.18" bottom="0.196850393700787" header="0" footer="0"/>
      <printOptions horizontalCentered="1"/>
      <pageSetup paperSize="8" scale="48" fitToHeight="0" orientation="landscape" r:id="rId10"/>
      <autoFilter ref="A6:I342"/>
    </customSheetView>
  </customSheetViews>
  <mergeCells count="81">
    <mergeCell ref="I128:I133"/>
    <mergeCell ref="I96:I103"/>
    <mergeCell ref="I104:I109"/>
    <mergeCell ref="I110:I115"/>
    <mergeCell ref="I116:I121"/>
    <mergeCell ref="I36:I42"/>
    <mergeCell ref="I43:I48"/>
    <mergeCell ref="I49:I54"/>
    <mergeCell ref="I55:I62"/>
    <mergeCell ref="I84:I89"/>
    <mergeCell ref="I4:I6"/>
    <mergeCell ref="I8:I13"/>
    <mergeCell ref="I14:I22"/>
    <mergeCell ref="I23:I29"/>
    <mergeCell ref="I30:I35"/>
    <mergeCell ref="H4:H6"/>
    <mergeCell ref="H14:H17"/>
    <mergeCell ref="H55:H57"/>
    <mergeCell ref="H63:H65"/>
    <mergeCell ref="H96:H98"/>
    <mergeCell ref="G14:G17"/>
    <mergeCell ref="G23:G24"/>
    <mergeCell ref="G36:G37"/>
    <mergeCell ref="G55:G57"/>
    <mergeCell ref="G63:G65"/>
    <mergeCell ref="F14:F17"/>
    <mergeCell ref="F23:F24"/>
    <mergeCell ref="F55:F57"/>
    <mergeCell ref="F63:F65"/>
    <mergeCell ref="F96:F98"/>
    <mergeCell ref="E14:E17"/>
    <mergeCell ref="E23:E24"/>
    <mergeCell ref="E36:E37"/>
    <mergeCell ref="E55:E57"/>
    <mergeCell ref="E63:E65"/>
    <mergeCell ref="A4:A6"/>
    <mergeCell ref="A8:A13"/>
    <mergeCell ref="A14:A16"/>
    <mergeCell ref="A23:A24"/>
    <mergeCell ref="A55:A57"/>
    <mergeCell ref="A63:A71"/>
    <mergeCell ref="A96:A98"/>
    <mergeCell ref="B4:B6"/>
    <mergeCell ref="B14:B17"/>
    <mergeCell ref="B23:B24"/>
    <mergeCell ref="B36:B37"/>
    <mergeCell ref="B55:B57"/>
    <mergeCell ref="B63:B65"/>
    <mergeCell ref="B96:B98"/>
    <mergeCell ref="A2:I2"/>
    <mergeCell ref="D4:G4"/>
    <mergeCell ref="D5:E5"/>
    <mergeCell ref="F5:G5"/>
    <mergeCell ref="A140:I140"/>
    <mergeCell ref="C4:C6"/>
    <mergeCell ref="C14:C17"/>
    <mergeCell ref="C23:C24"/>
    <mergeCell ref="C36:C37"/>
    <mergeCell ref="C55:C57"/>
    <mergeCell ref="C63:C65"/>
    <mergeCell ref="C96:C98"/>
    <mergeCell ref="D14:D17"/>
    <mergeCell ref="D23:D24"/>
    <mergeCell ref="D55:D57"/>
    <mergeCell ref="D63:D65"/>
    <mergeCell ref="I134:I139"/>
    <mergeCell ref="I122:I127"/>
    <mergeCell ref="B69:B70"/>
    <mergeCell ref="C69:C70"/>
    <mergeCell ref="D69:D70"/>
    <mergeCell ref="E69:E70"/>
    <mergeCell ref="F69:F70"/>
    <mergeCell ref="G69:G70"/>
    <mergeCell ref="H69:H70"/>
    <mergeCell ref="D96:D98"/>
    <mergeCell ref="E96:E98"/>
    <mergeCell ref="G96:G98"/>
    <mergeCell ref="I63:I71"/>
    <mergeCell ref="I72:I77"/>
    <mergeCell ref="I78:I83"/>
    <mergeCell ref="I90:I94"/>
  </mergeCells>
  <printOptions horizontalCentered="1"/>
  <pageMargins left="0" right="0" top="0.90551181102362199" bottom="0" header="0" footer="0"/>
  <pageSetup paperSize="8" scale="48" fitToHeight="0" orientation="landscape" r:id="rId11"/>
  <rowBreaks count="28" manualBreakCount="28">
    <brk id="196" max="9"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75" x14ac:dyDescent="0.25"/>
  <sheetData/>
  <customSheetViews>
    <customSheetView guid="{A0A3CD9B-2436-40D7-91DB-589A95FBBF00}">
      <pageMargins left="0.7" right="0.7" top="0.75" bottom="0.75" header="0.3" footer="0.3"/>
    </customSheetView>
    <customSheetView guid="{4EA492D8-B170-444C-A887-0AC42BCFF83B}">
      <pageMargins left="0.7" right="0.7" top="0.75" bottom="0.75" header="0.3" footer="0.3"/>
    </customSheetView>
    <customSheetView guid="{6068C3FF-17AA-48A5-A88B-2523CBAC39AE}">
      <pageMargins left="0.7" right="0.7" top="0.75" bottom="0.75" header="0.3" footer="0.3"/>
    </customSheetView>
    <customSheetView guid="{45DE1976-7F07-4EB4-8A9C-FB72D060BEFA}">
      <pageMargins left="0.7" right="0.7" top="0.75" bottom="0.75" header="0.3" footer="0.3"/>
    </customSheetView>
    <customSheetView guid="{032DDD1D-7C32-4E80-928D-C908C764BB01}">
      <pageMargins left="0.7" right="0.7" top="0.75" bottom="0.75" header="0.3" footer="0.3"/>
    </customSheetView>
    <customSheetView guid="{CA384592-0CFD-4322-A4EB-34EC04693944}">
      <pageMargins left="0.7" right="0.7" top="0.75" bottom="0.75" header="0.3" footer="0.3"/>
    </customSheetView>
    <customSheetView guid="{CCF533A2-322B-40E2-88B2-065E6D1D35B4}">
      <pageMargins left="0.7" right="0.7" top="0.75" bottom="0.75" header="0.3" footer="0.3"/>
    </customSheetView>
    <customSheetView guid="{6E4A7295-8CE0-4D28-ABEF-D38EBAE7C204}">
      <pageMargins left="0.7" right="0.7" top="0.75" bottom="0.75" header="0.3" footer="0.3"/>
    </customSheetView>
    <customSheetView guid="{B128763D-80F0-47B0-A951-7CE59556729E}">
      <pageMargins left="0.7" right="0.7" top="0.75" bottom="0.75" header="0.3" footer="0.3"/>
    </customSheetView>
    <customSheetView guid="{3EEA7E1A-5F2B-4408-A34C-1F0223B5B245}">
      <pageMargins left="0.7" right="0.7" top="0.75" bottom="0.75" header="0.3" footer="0.3"/>
    </customSheetView>
    <customSheetView guid="{BEA0FDBA-BB07-4C19-8BBD-5E57EE395C09}">
      <pageMargins left="0.7" right="0.7" top="0.75" bottom="0.75" header="0.3" footer="0.3"/>
    </customSheetView>
    <customSheetView guid="{13BE7114-35DF-4699-8779-61985C68F6C3}">
      <pageMargins left="0.7" right="0.7" top="0.75" bottom="0.75" header="0.3" footer="0.3"/>
    </customSheetView>
    <customSheetView guid="{67ADFAE6-A9AF-44D7-8539-93CD0F6B7849}">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на 31.12.2023</vt:lpstr>
      <vt:lpstr>Лист1</vt:lpstr>
      <vt:lpstr>'на 31.12.2023'!Заголовки_для_печати</vt:lpstr>
      <vt:lpstr>'на 31.12.2023'!Область_печати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Вершинина Мария Игоревна</cp:lastModifiedBy>
  <cp:lastPrinted>2024-01-11T11:12:47Z</cp:lastPrinted>
  <dcterms:created xsi:type="dcterms:W3CDTF">2011-12-13T05:34:00Z</dcterms:created>
  <dcterms:modified xsi:type="dcterms:W3CDTF">2024-01-16T10:59:37Z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B55B0FCF6D2E43BDA4506140D31BF277</vt:lpwstr>
  </property>
  <property fmtid="{D5CDD505-2E9C-101B-9397-08002B2CF9AE}" pid="3" name="KSOProductBuildVer">
    <vt:lpwstr>1049-11.2.0.11417</vt:lpwstr>
  </property>
</Properties>
</file>