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5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130.xml" ContentType="application/vnd.openxmlformats-officedocument.spreadsheetml.revisionLog+xml"/>
  <Override PartName="/xl/revisions/revisionLog187.xml" ContentType="application/vnd.openxmlformats-officedocument.spreadsheetml.revisionLog+xml"/>
  <Override PartName="/xl/revisions/revisionLog208.xml" ContentType="application/vnd.openxmlformats-officedocument.spreadsheetml.revisionLog+xml"/>
  <Override PartName="/xl/revisions/revisionLog229.xml" ContentType="application/vnd.openxmlformats-officedocument.spreadsheetml.revisionLog+xml"/>
  <Override PartName="/xl/revisions/revisionLog69.xml" ContentType="application/vnd.openxmlformats-officedocument.spreadsheetml.revisionLog+xml"/>
  <Override PartName="/xl/revisions/revisionLog157.xml" ContentType="application/vnd.openxmlformats-officedocument.spreadsheetml.revisionLog+xml"/>
  <Override PartName="/xl/revisions/revisionLog6.xml" ContentType="application/vnd.openxmlformats-officedocument.spreadsheetml.revisionLog+xml"/>
  <Override PartName="/xl/revisions/revisionLog43.xml" ContentType="application/vnd.openxmlformats-officedocument.spreadsheetml.revisionLog+xml"/>
  <Override PartName="/xl/revisions/revisionLog143.xml" ContentType="application/vnd.openxmlformats-officedocument.spreadsheetml.revisionLog+xml"/>
  <Override PartName="/xl/revisions/revisionLog240.xml" ContentType="application/vnd.openxmlformats-officedocument.spreadsheetml.revisionLog+xml"/>
  <Override PartName="/xl/revisions/revisionLog80.xml" ContentType="application/vnd.openxmlformats-officedocument.spreadsheetml.revisionLog+xml"/>
  <Override PartName="/xl/revisions/revisionLog24.xml" ContentType="application/vnd.openxmlformats-officedocument.spreadsheetml.revisionLog+xml"/>
  <Override PartName="/xl/revisions/revisionLog106.xml" ContentType="application/vnd.openxmlformats-officedocument.spreadsheetml.revisionLog+xml"/>
  <Override PartName="/xl/revisions/revisionLog177.xml" ContentType="application/vnd.openxmlformats-officedocument.spreadsheetml.revisionLog+xml"/>
  <Override PartName="/xl/revisions/revisionLog198.xml" ContentType="application/vnd.openxmlformats-officedocument.spreadsheetml.revisionLog+xml"/>
  <Override PartName="/xl/revisions/revisionLog219.xml" ContentType="application/vnd.openxmlformats-officedocument.spreadsheetml.revisionLog+xml"/>
  <Override PartName="/xl/revisions/revisionLog168.xml" ContentType="application/vnd.openxmlformats-officedocument.spreadsheetml.revisionLog+xml"/>
  <Override PartName="/xl/revisions/revisionLog138.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230.xml" ContentType="application/vnd.openxmlformats-officedocument.spreadsheetml.revisionLog+xml"/>
  <Override PartName="/xl/revisions/revisionLog251.xml" ContentType="application/vnd.openxmlformats-officedocument.spreadsheetml.revisionLog+xml"/>
  <Override PartName="/xl/revisions/revisionLog70.xml" ContentType="application/vnd.openxmlformats-officedocument.spreadsheetml.revisionLog+xml"/>
  <Override PartName="/xl/revisions/revisionLog15.xml" ContentType="application/vnd.openxmlformats-officedocument.spreadsheetml.revisionLog+xml"/>
  <Override PartName="/xl/revisions/revisionLog96.xml" ContentType="application/vnd.openxmlformats-officedocument.spreadsheetml.revisionLog+xml"/>
  <Override PartName="/xl/revisions/revisionLog117.xml" ContentType="application/vnd.openxmlformats-officedocument.spreadsheetml.revisionLog+xml"/>
  <Override PartName="/xl/revisions/revisionLog131.xml" ContentType="application/vnd.openxmlformats-officedocument.spreadsheetml.revisionLog+xml"/>
  <Override PartName="/xl/revisions/revisionLog188.xml" ContentType="application/vnd.openxmlformats-officedocument.spreadsheetml.revisionLog+xml"/>
  <Override PartName="/xl/revisions/revisionLog209.xml" ContentType="application/vnd.openxmlformats-officedocument.spreadsheetml.revisionLog+xml"/>
  <Override PartName="/xl/revisions/revisionLog7.xml" ContentType="application/vnd.openxmlformats-officedocument.spreadsheetml.revisionLog+xml"/>
  <Override PartName="/xl/revisions/revisionLog44.xml" ContentType="application/vnd.openxmlformats-officedocument.spreadsheetml.revisionLog+xml"/>
  <Override PartName="/xl/revisions/revisionLog158.xml" ContentType="application/vnd.openxmlformats-officedocument.spreadsheetml.revisionLog+xml"/>
  <Override PartName="/xl/revisions/revisionLog220.xml" ContentType="application/vnd.openxmlformats-officedocument.spreadsheetml.revisionLog+xml"/>
  <Override PartName="/xl/revisions/revisionLog144.xml" ContentType="application/vnd.openxmlformats-officedocument.spreadsheetml.revisionLog+xml"/>
  <Override PartName="/xl/revisions/revisionLog241.xml" ContentType="application/vnd.openxmlformats-officedocument.spreadsheetml.revisionLog+xml"/>
  <Override PartName="/xl/revisions/revisionLog169.xml" ContentType="application/vnd.openxmlformats-officedocument.spreadsheetml.revisionLog+xml"/>
  <Override PartName="/xl/revisions/revisionLog81.xml" ContentType="application/vnd.openxmlformats-officedocument.spreadsheetml.revisionLog+xml"/>
  <Override PartName="/xl/revisions/revisionLog25.xml" ContentType="application/vnd.openxmlformats-officedocument.spreadsheetml.revisionLog+xml"/>
  <Override PartName="/xl/revisions/revisionLog107.xml" ContentType="application/vnd.openxmlformats-officedocument.spreadsheetml.revisionLog+xml"/>
  <Override PartName="/xl/revisions/revisionLog178.xml" ContentType="application/vnd.openxmlformats-officedocument.spreadsheetml.revisionLog+xml"/>
  <Override PartName="/xl/revisions/revisionLog199.xml" ContentType="application/vnd.openxmlformats-officedocument.spreadsheetml.revisionLog+xml"/>
  <Override PartName="/xl/revisions/revisionLog139.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210.xml" ContentType="application/vnd.openxmlformats-officedocument.spreadsheetml.revisionLog+xml"/>
  <Override PartName="/xl/revisions/revisionLog231.xml" ContentType="application/vnd.openxmlformats-officedocument.spreadsheetml.revisionLog+xml"/>
  <Override PartName="/xl/revisions/revisionLog159.xml" ContentType="application/vnd.openxmlformats-officedocument.spreadsheetml.revisionLog+xml"/>
  <Override PartName="/xl/revisions/revisionLog71.xml" ContentType="application/vnd.openxmlformats-officedocument.spreadsheetml.revisionLog+xml"/>
  <Override PartName="/xl/revisions/revisionLog16.xml" ContentType="application/vnd.openxmlformats-officedocument.spreadsheetml.revisionLog+xml"/>
  <Override PartName="/xl/revisions/revisionLog97.xml" ContentType="application/vnd.openxmlformats-officedocument.spreadsheetml.revisionLog+xml"/>
  <Override PartName="/xl/revisions/revisionLog118.xml" ContentType="application/vnd.openxmlformats-officedocument.spreadsheetml.revisionLog+xml"/>
  <Override PartName="/xl/revisions/revisionLog132.xml" ContentType="application/vnd.openxmlformats-officedocument.spreadsheetml.revisionLog+xml"/>
  <Override PartName="/xl/revisions/revisionLog189.xml" ContentType="application/vnd.openxmlformats-officedocument.spreadsheetml.revisionLog+xml"/>
  <Override PartName="/xl/revisions/revisionLog8.xml" ContentType="application/vnd.openxmlformats-officedocument.spreadsheetml.revisionLog+xml"/>
  <Override PartName="/xl/revisions/revisionLog45.xml" ContentType="application/vnd.openxmlformats-officedocument.spreadsheetml.revisionLog+xml"/>
  <Override PartName="/xl/revisions/revisionLog145.xml" ContentType="application/vnd.openxmlformats-officedocument.spreadsheetml.revisionLog+xml"/>
  <Override PartName="/xl/revisions/revisionLog200.xml" ContentType="application/vnd.openxmlformats-officedocument.spreadsheetml.revisionLog+xml"/>
  <Override PartName="/xl/revisions/revisionLog221.xml" ContentType="application/vnd.openxmlformats-officedocument.spreadsheetml.revisionLog+xml"/>
  <Override PartName="/xl/revisions/revisionLog242.xml" ContentType="application/vnd.openxmlformats-officedocument.spreadsheetml.revisionLog+xml"/>
  <Override PartName="/xl/revisions/revisionLog82.xml" ContentType="application/vnd.openxmlformats-officedocument.spreadsheetml.revisionLog+xml"/>
  <Override PartName="/xl/revisions/revisionLog170.xml" ContentType="application/vnd.openxmlformats-officedocument.spreadsheetml.revisionLog+xml"/>
  <Override PartName="/xl/revisions/revisionLog149.xml" ContentType="application/vnd.openxmlformats-officedocument.spreadsheetml.revisionLog+xml"/>
  <Override PartName="/xl/revisions/revisionLog87.xml" ContentType="application/vnd.openxmlformats-officedocument.spreadsheetml.revisionLog+xml"/>
  <Override PartName="/xl/revisions/revisionLog108.xml" ContentType="application/vnd.openxmlformats-officedocument.spreadsheetml.revisionLog+xml"/>
  <Override PartName="/xl/revisions/revisionLog179.xml" ContentType="application/vnd.openxmlformats-officedocument.spreadsheetml.revisionLog+xml"/>
  <Override PartName="/xl/revisions/revisionLog14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190.xml" ContentType="application/vnd.openxmlformats-officedocument.spreadsheetml.revisionLog+xml"/>
  <Override PartName="/xl/revisions/revisionLog211.xml" ContentType="application/vnd.openxmlformats-officedocument.spreadsheetml.revisionLog+xml"/>
  <Override PartName="/xl/revisions/revisionLog232.xml" ContentType="application/vnd.openxmlformats-officedocument.spreadsheetml.revisionLog+xml"/>
  <Override PartName="/xl/revisions/revisionLog160.xml" ContentType="application/vnd.openxmlformats-officedocument.spreadsheetml.revisionLog+xml"/>
  <Override PartName="/xl/revisions/revisionLog72.xml" ContentType="application/vnd.openxmlformats-officedocument.spreadsheetml.revisionLog+xml"/>
  <Override PartName="/xl/revisions/revisionLog86.xml" ContentType="application/vnd.openxmlformats-officedocument.spreadsheetml.revisionLog+xml"/>
  <Override PartName="/xl/revisions/revisionLog98.xml" ContentType="application/vnd.openxmlformats-officedocument.spreadsheetml.revisionLog+xml"/>
  <Override PartName="/xl/revisions/revisionLog119.xml" ContentType="application/vnd.openxmlformats-officedocument.spreadsheetml.revisionLog+xml"/>
  <Override PartName="/xl/revisions/revisionLog133.xml" ContentType="application/vnd.openxmlformats-officedocument.spreadsheetml.revisionLog+xml"/>
  <Override PartName="/xl/revisions/revisionLog146.xml" ContentType="application/vnd.openxmlformats-officedocument.spreadsheetml.revisionLog+xml"/>
  <Override PartName="/xl/revisions/revisionLog46.xml" ContentType="application/vnd.openxmlformats-officedocument.spreadsheetml.revisionLog+xml"/>
  <Override PartName="/xl/revisions/revisionLog9.xml" ContentType="application/vnd.openxmlformats-officedocument.spreadsheetml.revisionLog+xml"/>
  <Override PartName="/xl/revisions/revisionLog180.xml" ContentType="application/vnd.openxmlformats-officedocument.spreadsheetml.revisionLog+xml"/>
  <Override PartName="/xl/revisions/revisionLog201.xml" ContentType="application/vnd.openxmlformats-officedocument.spreadsheetml.revisionLog+xml"/>
  <Override PartName="/xl/revisions/revisionLog222.xml" ContentType="application/vnd.openxmlformats-officedocument.spreadsheetml.revisionLog+xml"/>
  <Override PartName="/xl/revisions/revisionLog243.xml" ContentType="application/vnd.openxmlformats-officedocument.spreadsheetml.revisionLog+xml"/>
  <Override PartName="/xl/revisions/revisionLog171.xml" ContentType="application/vnd.openxmlformats-officedocument.spreadsheetml.revisionLog+xml"/>
  <Override PartName="/xl/revisions/revisionLog150.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09.xml" ContentType="application/vnd.openxmlformats-officedocument.spreadsheetml.revisionLog+xml"/>
  <Override PartName="/xl/revisions/revisionLog57.xml" ContentType="application/vnd.openxmlformats-officedocument.spreadsheetml.revisionLog+xml"/>
  <Override PartName="/xl/revisions/revisionLog36.xml" ContentType="application/vnd.openxmlformats-officedocument.spreadsheetml.revisionLog+xml"/>
  <Override PartName="/xl/revisions/revisionLog141.xml" ContentType="application/vnd.openxmlformats-officedocument.spreadsheetml.revisionLog+xml"/>
  <Override PartName="/xl/revisions/revisionLog134.xml" ContentType="application/vnd.openxmlformats-officedocument.spreadsheetml.revisionLog+xml"/>
  <Override PartName="/xl/revisions/revisionLog191.xml" ContentType="application/vnd.openxmlformats-officedocument.spreadsheetml.revisionLog+xml"/>
  <Override PartName="/xl/revisions/revisionLog212.xml" ContentType="application/vnd.openxmlformats-officedocument.spreadsheetml.revisionLog+xml"/>
  <Override PartName="/xl/revisions/revisionLog233.xml" ContentType="application/vnd.openxmlformats-officedocument.spreadsheetml.revisionLog+xml"/>
  <Override PartName="/xl/revisions/revisionLog161.xml" ContentType="application/vnd.openxmlformats-officedocument.spreadsheetml.revisionLog+xml"/>
  <Override PartName="/xl/revisions/revisionLog73.xml" ContentType="application/vnd.openxmlformats-officedocument.spreadsheetml.revisionLog+xml"/>
  <Override PartName="/xl/revisions/revisionLog17.xml" ContentType="application/vnd.openxmlformats-officedocument.spreadsheetml.revisionLog+xml"/>
  <Override PartName="/xl/revisions/revisionLog99.xml" ContentType="application/vnd.openxmlformats-officedocument.spreadsheetml.revisionLog+xml"/>
  <Override PartName="/xl/revisions/revisionLog120.xml" ContentType="application/vnd.openxmlformats-officedocument.spreadsheetml.revisionLog+xml"/>
  <Override PartName="/xl/revisions/revisionLog47.xml" ContentType="application/vnd.openxmlformats-officedocument.spreadsheetml.revisionLog+xml"/>
  <Override PartName="/xl/revisions/revisionLog26.xml" ContentType="application/vnd.openxmlformats-officedocument.spreadsheetml.revisionLog+xml"/>
  <Override PartName="/xl/revisions/revisionLog124.xml" ContentType="application/vnd.openxmlformats-officedocument.spreadsheetml.revisionLog+xml"/>
  <Override PartName="/xl/revisions/revisionLog181.xml" ContentType="application/vnd.openxmlformats-officedocument.spreadsheetml.revisionLog+xml"/>
  <Override PartName="/xl/revisions/revisionLog202.xml" ContentType="application/vnd.openxmlformats-officedocument.spreadsheetml.revisionLog+xml"/>
  <Override PartName="/xl/revisions/revisionLog223.xml" ContentType="application/vnd.openxmlformats-officedocument.spreadsheetml.revisionLog+xml"/>
  <Override PartName="/xl/revisions/revisionLog147.xml" ContentType="application/vnd.openxmlformats-officedocument.spreadsheetml.revisionLog+xml"/>
  <Override PartName="/xl/revisions/revisionLog151.xml" ContentType="application/vnd.openxmlformats-officedocument.spreadsheetml.revisionLog+xml"/>
  <Override PartName="/xl/revisions/revisionLog244.xml" ContentType="application/vnd.openxmlformats-officedocument.spreadsheetml.revisionLog+xml"/>
  <Override PartName="/xl/revisions/revisionLog172.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0.xml" ContentType="application/vnd.openxmlformats-officedocument.spreadsheetml.revisionLog+xml"/>
  <Override PartName="/xl/revisions/revisionLog37.xml" ContentType="application/vnd.openxmlformats-officedocument.spreadsheetml.revisionLog+xml"/>
  <Override PartName="/xl/revisions/revisionLog142.xml" ContentType="application/vnd.openxmlformats-officedocument.spreadsheetml.revisionLog+xml"/>
  <Override PartName="/xl/revisions/revisionLog135.xml" ContentType="application/vnd.openxmlformats-officedocument.spreadsheetml.revisionLog+xml"/>
  <Override PartName="/xl/revisions/revisionLog192.xml" ContentType="application/vnd.openxmlformats-officedocument.spreadsheetml.revisionLog+xml"/>
  <Override PartName="/xl/revisions/revisionLog213.xml" ContentType="application/vnd.openxmlformats-officedocument.spreadsheetml.revisionLog+xml"/>
  <Override PartName="/xl/revisions/revisionLog58.xml" ContentType="application/vnd.openxmlformats-officedocument.spreadsheetml.revisionLog+xml"/>
  <Override PartName="/xl/revisions/revisionLog234.xml" ContentType="application/vnd.openxmlformats-officedocument.spreadsheetml.revisionLog+xml"/>
  <Override PartName="/xl/revisions/revisionLog162.xml" ContentType="application/vnd.openxmlformats-officedocument.spreadsheetml.revisionLog+xml"/>
  <Override PartName="/xl/revisions/revisionLog74.xml" ContentType="application/vnd.openxmlformats-officedocument.spreadsheetml.revisionLog+xml"/>
  <Override PartName="/xl/revisions/revisionLog14.xml" ContentType="application/vnd.openxmlformats-officedocument.spreadsheetml.revisionLog+xml"/>
  <Override PartName="/xl/revisions/revisionLog18.xml" ContentType="application/vnd.openxmlformats-officedocument.spreadsheetml.revisionLog+xml"/>
  <Override PartName="/xl/revisions/revisionLog100.xml" ContentType="application/vnd.openxmlformats-officedocument.spreadsheetml.revisionLog+xml"/>
  <Override PartName="/xl/revisions/revisionLog121.xml" ContentType="application/vnd.openxmlformats-officedocument.spreadsheetml.revisionLog+xml"/>
  <Override PartName="/xl/revisions/revisionLog125.xml" ContentType="application/vnd.openxmlformats-officedocument.spreadsheetml.revisionLog+xml"/>
  <Override PartName="/xl/revisions/revisionLog182.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148.xml" ContentType="application/vnd.openxmlformats-officedocument.spreadsheetml.revisionLog+xml"/>
  <Override PartName="/xl/revisions/revisionLog203.xml" ContentType="application/vnd.openxmlformats-officedocument.spreadsheetml.revisionLog+xml"/>
  <Override PartName="/xl/revisions/revisionLog224.xml" ContentType="application/vnd.openxmlformats-officedocument.spreadsheetml.revisionLog+xml"/>
  <Override PartName="/xl/revisions/revisionLog245.xml" ContentType="application/vnd.openxmlformats-officedocument.spreadsheetml.revisionLog+xml"/>
  <Override PartName="/xl/revisions/revisionLog152.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36.xml" ContentType="application/vnd.openxmlformats-officedocument.spreadsheetml.revisionLog+xml"/>
  <Override PartName="/xl/revisions/revisionLog59.xml" ContentType="application/vnd.openxmlformats-officedocument.spreadsheetml.revisionLog+xml"/>
  <Override PartName="/xl/revisions/revisionLog1.xml" ContentType="application/vnd.openxmlformats-officedocument.spreadsheetml.revisionLog+xml"/>
  <Override PartName="/xl/revisions/revisionLog38.xml" ContentType="application/vnd.openxmlformats-officedocument.spreadsheetml.revisionLog+xml"/>
  <Override PartName="/xl/revisions/revisionLog193.xml" ContentType="application/vnd.openxmlformats-officedocument.spreadsheetml.revisionLog+xml"/>
  <Override PartName="/xl/revisions/revisionLog214.xml" ContentType="application/vnd.openxmlformats-officedocument.spreadsheetml.revisionLog+xml"/>
  <Override PartName="/xl/revisions/revisionLog235.xml" ContentType="application/vnd.openxmlformats-officedocument.spreadsheetml.revisionLog+xml"/>
  <Override PartName="/xl/revisions/revisionLog163.xml" ContentType="application/vnd.openxmlformats-officedocument.spreadsheetml.revisionLog+xml"/>
  <Override PartName="/xl/revisions/revisionLog75.xml" ContentType="application/vnd.openxmlformats-officedocument.spreadsheetml.revisionLog+xml"/>
  <Override PartName="/xl/revisions/revisionLog1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26.xml" ContentType="application/vnd.openxmlformats-officedocument.spreadsheetml.revisionLog+xml"/>
  <Override PartName="/xl/revisions/revisionLog49.xml" ContentType="application/vnd.openxmlformats-officedocument.spreadsheetml.revisionLog+xml"/>
  <Override PartName="/xl/revisions/revisionLog28.xml" ContentType="application/vnd.openxmlformats-officedocument.spreadsheetml.revisionLog+xml"/>
  <Override PartName="/xl/revisions/revisionLog183.xml" ContentType="application/vnd.openxmlformats-officedocument.spreadsheetml.revisionLog+xml"/>
  <Override PartName="/xl/revisions/revisionLog204.xml" ContentType="application/vnd.openxmlformats-officedocument.spreadsheetml.revisionLog+xml"/>
  <Override PartName="/xl/revisions/revisionLog225.xml" ContentType="application/vnd.openxmlformats-officedocument.spreadsheetml.revisionLog+xml"/>
  <Override PartName="/xl/revisions/revisionLog246.xml" ContentType="application/vnd.openxmlformats-officedocument.spreadsheetml.revisionLog+xml"/>
  <Override PartName="/xl/revisions/revisionLog60.xml" ContentType="application/vnd.openxmlformats-officedocument.spreadsheetml.revisionLog+xml"/>
  <Override PartName="/xl/revisions/revisionLog153.xml" ContentType="application/vnd.openxmlformats-officedocument.spreadsheetml.revisionLog+xml"/>
  <Override PartName="/xl/revisions/revisionLog65.xml" ContentType="application/vnd.openxmlformats-officedocument.spreadsheetml.revisionLog+xml"/>
  <Override PartName="/xl/revisions/revisionLog10.xml" ContentType="application/vnd.openxmlformats-officedocument.spreadsheetml.revisionLog+xml"/>
  <Override PartName="/xl/revisions/revisionLog91.xml" ContentType="application/vnd.openxmlformats-officedocument.spreadsheetml.revisionLog+xml"/>
  <Override PartName="/xl/revisions/revisionLog112.xml" ContentType="application/vnd.openxmlformats-officedocument.spreadsheetml.revisionLog+xml"/>
  <Override PartName="/xl/revisions/revisionLog2.xml" ContentType="application/vnd.openxmlformats-officedocument.spreadsheetml.revisionLog+xml"/>
  <Override PartName="/xl/revisions/revisionLog39.xml" ContentType="application/vnd.openxmlformats-officedocument.spreadsheetml.revisionLog+xml"/>
  <Override PartName="/xl/revisions/revisionLog173.xml" ContentType="application/vnd.openxmlformats-officedocument.spreadsheetml.revisionLog+xml"/>
  <Override PartName="/xl/revisions/revisionLog194.xml" ContentType="application/vnd.openxmlformats-officedocument.spreadsheetml.revisionLog+xml"/>
  <Override PartName="/xl/revisions/revisionLog215.xml" ContentType="application/vnd.openxmlformats-officedocument.spreadsheetml.revisionLog+xml"/>
  <Override PartName="/xl/revisions/revisionLog236.xml" ContentType="application/vnd.openxmlformats-officedocument.spreadsheetml.revisionLog+xml"/>
  <Override PartName="/xl/revisions/revisionLog50.xml" ContentType="application/vnd.openxmlformats-officedocument.spreadsheetml.revisionLog+xml"/>
  <Override PartName="/xl/revisions/revisionLog164.xml" ContentType="application/vnd.openxmlformats-officedocument.spreadsheetml.revisionLog+xml"/>
  <Override PartName="/xl/revisions/revisionLog76.xml" ContentType="application/vnd.openxmlformats-officedocument.spreadsheetml.revisionLog+xml"/>
  <Override PartName="/xl/revisions/revisionLog20.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29.xml" ContentType="application/vnd.openxmlformats-officedocument.spreadsheetml.revisionLog+xml"/>
  <Override PartName="/xl/revisions/revisionLog127.xml" ContentType="application/vnd.openxmlformats-officedocument.spreadsheetml.revisionLog+xml"/>
  <Override PartName="/xl/revisions/revisionLog184.xml" ContentType="application/vnd.openxmlformats-officedocument.spreadsheetml.revisionLog+xml"/>
  <Override PartName="/xl/revisions/revisionLog205.xml" ContentType="application/vnd.openxmlformats-officedocument.spreadsheetml.revisionLog+xml"/>
  <Override PartName="/xl/revisions/revisionLog226.xml" ContentType="application/vnd.openxmlformats-officedocument.spreadsheetml.revisionLog+xml"/>
  <Override PartName="/xl/revisions/revisionLog40.xml" ContentType="application/vnd.openxmlformats-officedocument.spreadsheetml.revisionLog+xml"/>
  <Override PartName="/xl/revisions/revisionLog61.xml" ContentType="application/vnd.openxmlformats-officedocument.spreadsheetml.revisionLog+xml"/>
  <Override PartName="/xl/revisions/revisionLog154.xml" ContentType="application/vnd.openxmlformats-officedocument.spreadsheetml.revisionLog+xml"/>
  <Override PartName="/xl/revisions/revisionLog66.xml" ContentType="application/vnd.openxmlformats-officedocument.spreadsheetml.revisionLog+xml"/>
  <Override PartName="/xl/revisions/revisionLog247.xml" ContentType="application/vnd.openxmlformats-officedocument.spreadsheetml.revisionLog+xml"/>
  <Override PartName="/xl/revisions/revisionLog11.xml" ContentType="application/vnd.openxmlformats-officedocument.spreadsheetml.revisionLog+xml"/>
  <Override PartName="/xl/revisions/revisionLog92.xml" ContentType="application/vnd.openxmlformats-officedocument.spreadsheetml.revisionLog+xml"/>
  <Override PartName="/xl/revisions/revisionLog113.xml" ContentType="application/vnd.openxmlformats-officedocument.spreadsheetml.revisionLog+xml"/>
  <Override PartName="/xl/revisions/revisionLog3.xml" ContentType="application/vnd.openxmlformats-officedocument.spreadsheetml.revisionLog+xml"/>
  <Override PartName="/xl/revisions/revisionLog174.xml" ContentType="application/vnd.openxmlformats-officedocument.spreadsheetml.revisionLog+xml"/>
  <Override PartName="/xl/revisions/revisionLog195.xml" ContentType="application/vnd.openxmlformats-officedocument.spreadsheetml.revisionLog+xml"/>
  <Override PartName="/xl/revisions/revisionLog216.xml" ContentType="application/vnd.openxmlformats-officedocument.spreadsheetml.revisionLog+xml"/>
  <Override PartName="/xl/revisions/revisionLog30.xml" ContentType="application/vnd.openxmlformats-officedocument.spreadsheetml.revisionLog+xml"/>
  <Override PartName="/xl/revisions/revisionLog51.xml" ContentType="application/vnd.openxmlformats-officedocument.spreadsheetml.revisionLog+xml"/>
  <Override PartName="/xl/revisions/revisionLog237.xml" ContentType="application/vnd.openxmlformats-officedocument.spreadsheetml.revisionLog+xml"/>
  <Override PartName="/xl/revisions/revisionLog165.xml" ContentType="application/vnd.openxmlformats-officedocument.spreadsheetml.revisionLog+xml"/>
  <Override PartName="/xl/revisions/revisionLog77.xml" ContentType="application/vnd.openxmlformats-officedocument.spreadsheetml.revisionLog+xml"/>
  <Override PartName="/xl/revisions/revisionLog21.xml" ContentType="application/vnd.openxmlformats-officedocument.spreadsheetml.revisionLog+xml"/>
  <Override PartName="/xl/revisions/revisionLog103.xml" ContentType="application/vnd.openxmlformats-officedocument.spreadsheetml.revisionLog+xml"/>
  <Override PartName="/xl/revisions/revisionLog114.xml" ContentType="application/vnd.openxmlformats-officedocument.spreadsheetml.revisionLog+xml"/>
  <Override PartName="/xl/revisions/revisionLog128.xml" ContentType="application/vnd.openxmlformats-officedocument.spreadsheetml.revisionLog+xml"/>
  <Override PartName="/xl/revisions/revisionLog185.xml" ContentType="application/vnd.openxmlformats-officedocument.spreadsheetml.revisionLog+xml"/>
  <Override PartName="/xl/revisions/revisionLog206.xml" ContentType="application/vnd.openxmlformats-officedocument.spreadsheetml.revisionLog+xml"/>
  <Override PartName="/xl/revisions/revisionLog4.xml" ContentType="application/vnd.openxmlformats-officedocument.spreadsheetml.revisionLog+xml"/>
  <Override PartName="/xl/revisions/revisionLog227.xml" ContentType="application/vnd.openxmlformats-officedocument.spreadsheetml.revisionLog+xml"/>
  <Override PartName="/xl/revisions/revisionLog248.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155.xml" ContentType="application/vnd.openxmlformats-officedocument.spreadsheetml.revisionLog+xml"/>
  <Override PartName="/xl/revisions/revisionLog67.xml" ContentType="application/vnd.openxmlformats-officedocument.spreadsheetml.revisionLog+xml"/>
  <Override PartName="/xl/revisions/revisionLog12.xml" ContentType="application/vnd.openxmlformats-officedocument.spreadsheetml.revisionLog+xml"/>
  <Override PartName="/xl/revisions/revisionLog93.xml" ContentType="application/vnd.openxmlformats-officedocument.spreadsheetml.revisionLog+xml"/>
  <Override PartName="/xl/revisions/revisionLog104.xml" ContentType="application/vnd.openxmlformats-officedocument.spreadsheetml.revisionLog+xml"/>
  <Override PartName="/xl/revisions/revisionLog175.xml" ContentType="application/vnd.openxmlformats-officedocument.spreadsheetml.revisionLog+xml"/>
  <Override PartName="/xl/revisions/revisionLog196.xml" ContentType="application/vnd.openxmlformats-officedocument.spreadsheetml.revisionLog+xml"/>
  <Override PartName="/xl/revisions/revisionLog217.xml" ContentType="application/vnd.openxmlformats-officedocument.spreadsheetml.revisionLog+xml"/>
  <Override PartName="/xl/revisions/revisionLog238.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166.xml" ContentType="application/vnd.openxmlformats-officedocument.spreadsheetml.revisionLog+xml"/>
  <Override PartName="/xl/revisions/revisionLog78.xml" ContentType="application/vnd.openxmlformats-officedocument.spreadsheetml.revisionLog+xml"/>
  <Override PartName="/xl/revisions/revisionLog22.xml" ContentType="application/vnd.openxmlformats-officedocument.spreadsheetml.revisionLog+xml"/>
  <Override PartName="/xl/revisions/revisionLog94.xml" ContentType="application/vnd.openxmlformats-officedocument.spreadsheetml.revisionLog+xml"/>
  <Override PartName="/xl/revisions/revisionLog129.xml" ContentType="application/vnd.openxmlformats-officedocument.spreadsheetml.revisionLog+xml"/>
  <Override PartName="/xl/revisions/revisionLog115.xml" ContentType="application/vnd.openxmlformats-officedocument.spreadsheetml.revisionLog+xml"/>
  <Override PartName="/xl/revisions/revisionLog186.xml" ContentType="application/vnd.openxmlformats-officedocument.spreadsheetml.revisionLog+xml"/>
  <Override PartName="/xl/revisions/revisionLog207.xml" ContentType="application/vnd.openxmlformats-officedocument.spreadsheetml.revisionLog+xml"/>
  <Override PartName="/xl/revisions/revisionLog228.xml" ContentType="application/vnd.openxmlformats-officedocument.spreadsheetml.revisionLog+xml"/>
  <Override PartName="/xl/revisions/revisionLog249.xml" ContentType="application/vnd.openxmlformats-officedocument.spreadsheetml.revisionLog+xml"/>
  <Override PartName="/xl/revisions/revisionLog5.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156.xml" ContentType="application/vnd.openxmlformats-officedocument.spreadsheetml.revisionLog+xml"/>
  <Override PartName="/xl/revisions/revisionLog68.xml" ContentType="application/vnd.openxmlformats-officedocument.spreadsheetml.revisionLog+xml"/>
  <Override PartName="/xl/revisions/revisionLog13.xml" ContentType="application/vnd.openxmlformats-officedocument.spreadsheetml.revisionLog+xml"/>
  <Override PartName="/xl/revisions/revisionLog23.xml" ContentType="application/vnd.openxmlformats-officedocument.spreadsheetml.revisionLog+xml"/>
  <Override PartName="/xl/revisions/revisionLog105.xml" ContentType="application/vnd.openxmlformats-officedocument.spreadsheetml.revisionLog+xml"/>
  <Override PartName="/xl/revisions/revisionLog176.xml" ContentType="application/vnd.openxmlformats-officedocument.spreadsheetml.revisionLog+xml"/>
  <Override PartName="/xl/revisions/revisionLog197.xml" ContentType="application/vnd.openxmlformats-officedocument.spreadsheetml.revisionLog+xml"/>
  <Override PartName="/xl/revisions/revisionLog218.xml" ContentType="application/vnd.openxmlformats-officedocument.spreadsheetml.revisionLog+xml"/>
  <Override PartName="/xl/revisions/revisionLog239.xml" ContentType="application/vnd.openxmlformats-officedocument.spreadsheetml.revisionLog+xml"/>
  <Override PartName="/xl/revisions/revisionLog79.xml" ContentType="application/vnd.openxmlformats-officedocument.spreadsheetml.revisionLog+xml"/>
  <Override PartName="/xl/revisions/revisionLog137.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167.xml" ContentType="application/vnd.openxmlformats-officedocument.spreadsheetml.revisionLog+xml"/>
  <Override PartName="/xl/revisions/revisionLog25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22.205\df\Documents\Реализация программ\на сайт\2018\"/>
    </mc:Choice>
  </mc:AlternateContent>
  <workbookProtection lockRevision="1"/>
  <bookViews>
    <workbookView xWindow="0" yWindow="0" windowWidth="28800" windowHeight="12300" tabRatio="440"/>
  </bookViews>
  <sheets>
    <sheet name="на 01.08.2018" sheetId="1" r:id="rId1"/>
  </sheets>
  <definedNames>
    <definedName name="_xlnm._FilterDatabase" localSheetId="0" hidden="1">'на 01.08.2018'!$A$7:$J$407</definedName>
    <definedName name="Z_0005951B_56A8_4F75_9731_3C8A24CD1AB5_.wvu.FilterData" localSheetId="0" hidden="1">'на 01.08.2018'!$A$7:$J$407</definedName>
    <definedName name="Z_0217F586_7BE2_4803_B88F_1646729DF76E_.wvu.FilterData" localSheetId="0" hidden="1">'на 01.08.2018'!$A$7:$J$407</definedName>
    <definedName name="Z_02D2F435_66DA_468E_987B_F2AECDDD4E3B_.wvu.FilterData" localSheetId="0" hidden="1">'на 01.08.2018'!$A$7:$J$407</definedName>
    <definedName name="Z_040F7A53_882C_426B_A971_3BA4E7F819F6_.wvu.FilterData" localSheetId="0" hidden="1">'на 01.08.2018'!$A$7:$H$151</definedName>
    <definedName name="Z_056CFCF2_1D67_47C0_BE8C_D1F7ABB1120B_.wvu.FilterData" localSheetId="0" hidden="1">'на 01.08.2018'!$A$7:$J$407</definedName>
    <definedName name="Z_05716ABD_418C_4DA4_AC8A_C2D9BFCD057A_.wvu.FilterData" localSheetId="0" hidden="1">'на 01.08.2018'!$A$7:$J$407</definedName>
    <definedName name="Z_05C1E2BB_B583_44DD_A8AC_FBF87A053735_.wvu.FilterData" localSheetId="0" hidden="1">'на 01.08.2018'!$A$7:$H$151</definedName>
    <definedName name="Z_05C9DD0B_EBEE_40E7_A642_8B2CDCC810BA_.wvu.FilterData" localSheetId="0" hidden="1">'на 01.08.2018'!$A$7:$H$151</definedName>
    <definedName name="Z_0623BA59_06E0_47C4_A9E0_EFF8949456C2_.wvu.FilterData" localSheetId="0" hidden="1">'на 01.08.2018'!$A$7:$H$151</definedName>
    <definedName name="Z_0644E522_2545_474C_824A_2ED6C2798897_.wvu.FilterData" localSheetId="0" hidden="1">'на 01.08.2018'!$A$7:$J$407</definedName>
    <definedName name="Z_06E8A760_77DE_44B7_B51E_7A5411604938_.wvu.FilterData" localSheetId="0" hidden="1">'на 01.08.2018'!$A$7:$J$407</definedName>
    <definedName name="Z_06ECB70F_782C_4925_AAED_43BDE49D6216_.wvu.FilterData" localSheetId="0" hidden="1">'на 01.08.2018'!$A$7:$J$407</definedName>
    <definedName name="Z_071188D9_4773_41E2_8227_482316F94E22_.wvu.FilterData" localSheetId="0" hidden="1">'на 01.08.2018'!$A$7:$J$407</definedName>
    <definedName name="Z_076157D9_97A7_4D47_8780_D3B408E54324_.wvu.FilterData" localSheetId="0" hidden="1">'на 01.08.2018'!$A$7:$J$407</definedName>
    <definedName name="Z_079216EF_F396_45DE_93AA_DF26C49F532F_.wvu.FilterData" localSheetId="0" hidden="1">'на 01.08.2018'!$A$7:$H$151</definedName>
    <definedName name="Z_0796BB39_B763_4CFE_9C89_197614BDD8D2_.wvu.FilterData" localSheetId="0" hidden="1">'на 01.08.2018'!$A$7:$J$407</definedName>
    <definedName name="Z_081D092E_BCFD_434D_99DD_F262EBF81A7D_.wvu.FilterData" localSheetId="0" hidden="1">'на 01.08.2018'!$A$7:$H$151</definedName>
    <definedName name="Z_081D1E71_FAB1_490F_8347_4363E467A6B8_.wvu.FilterData" localSheetId="0" hidden="1">'на 01.08.2018'!$A$7:$J$407</definedName>
    <definedName name="Z_09665491_2447_4ACE_847B_4452B60F2DF2_.wvu.FilterData" localSheetId="0" hidden="1">'на 01.08.2018'!$A$7:$J$407</definedName>
    <definedName name="Z_09EDEF91_2CA5_4F56_B67B_9D290C461670_.wvu.FilterData" localSheetId="0" hidden="1">'на 01.08.2018'!$A$7:$H$151</definedName>
    <definedName name="Z_09F9F792_37D5_476B_BEEE_67E9106F48F0_.wvu.FilterData" localSheetId="0" hidden="1">'на 01.08.2018'!$A$7:$J$407</definedName>
    <definedName name="Z_0A10B2C2_8811_4514_A02D_EDC7436B6D07_.wvu.FilterData" localSheetId="0" hidden="1">'на 01.08.2018'!$A$7:$J$407</definedName>
    <definedName name="Z_0AA70BDA_573F_4BEC_A548_CA5C4475BFE7_.wvu.FilterData" localSheetId="0" hidden="1">'на 01.08.2018'!$A$7:$J$407</definedName>
    <definedName name="Z_0AC3FA68_E0C8_4657_AD81_AF6345EA501C_.wvu.FilterData" localSheetId="0" hidden="1">'на 01.08.2018'!$A$7:$H$151</definedName>
    <definedName name="Z_0B579593_C56D_4394_91C1_F024BBE56EB1_.wvu.FilterData" localSheetId="0" hidden="1">'на 01.08.2018'!$A$7:$H$151</definedName>
    <definedName name="Z_0BC55D76_817D_4871_ADFD_780685E85798_.wvu.FilterData" localSheetId="0" hidden="1">'на 01.08.2018'!$A$7:$J$407</definedName>
    <definedName name="Z_0C6B39CB_8BE2_4437_B7EF_2B863FB64A7A_.wvu.FilterData" localSheetId="0" hidden="1">'на 01.08.2018'!$A$7:$H$151</definedName>
    <definedName name="Z_0C80C604_218C_428E_8C68_64D1AFDB22E0_.wvu.FilterData" localSheetId="0" hidden="1">'на 01.08.2018'!$A$7:$J$407</definedName>
    <definedName name="Z_0C81132D_0EFB_424B_A2C0_D694846C9416_.wvu.FilterData" localSheetId="0" hidden="1">'на 01.08.2018'!$A$7:$J$407</definedName>
    <definedName name="Z_0C8C20D3_1DCE_4FE1_95B1_F35D8D398254_.wvu.FilterData" localSheetId="0" hidden="1">'на 01.08.2018'!$A$7:$H$151</definedName>
    <definedName name="Z_0CC9441C_88E9_46D0_951D_A49C84EDA8CE_.wvu.FilterData" localSheetId="0" hidden="1">'на 01.08.2018'!$A$7:$J$407</definedName>
    <definedName name="Z_0CCCFAED_79CE_4449_BC23_D60C794B65C2_.wvu.FilterData" localSheetId="0" hidden="1">'на 01.08.2018'!$A$7:$J$407</definedName>
    <definedName name="Z_0CCCFAED_79CE_4449_BC23_D60C794B65C2_.wvu.PrintArea" localSheetId="0" hidden="1">'на 01.08.2018'!$A$1:$J$205</definedName>
    <definedName name="Z_0CCCFAED_79CE_4449_BC23_D60C794B65C2_.wvu.PrintTitles" localSheetId="0" hidden="1">'на 01.08.2018'!$5:$8</definedName>
    <definedName name="Z_0CF3E93E_60F6_45C8_AD33_C2CE08831546_.wvu.FilterData" localSheetId="0" hidden="1">'на 01.08.2018'!$A$7:$H$151</definedName>
    <definedName name="Z_0D69C398_7947_4D78_B1FE_A2A25AB79E10_.wvu.FilterData" localSheetId="0" hidden="1">'на 01.08.2018'!$A$7:$J$407</definedName>
    <definedName name="Z_0D7F5190_D20E_42FD_AD77_53CB309C7272_.wvu.FilterData" localSheetId="0" hidden="1">'на 01.08.2018'!$A$7:$H$151</definedName>
    <definedName name="Z_0E67843B_6B59_48DA_8F29_8BAD133298E1_.wvu.FilterData" localSheetId="0" hidden="1">'на 01.08.2018'!$A$7:$J$407</definedName>
    <definedName name="Z_0E6786D8_AC3A_48D5_9AD7_4E7485DB6D9C_.wvu.FilterData" localSheetId="0" hidden="1">'на 01.08.2018'!$A$7:$H$151</definedName>
    <definedName name="Z_0EBE1707_975C_4649_91D3_2E9B46A60B44_.wvu.FilterData" localSheetId="0" hidden="1">'на 01.08.2018'!$A$7:$J$407</definedName>
    <definedName name="Z_105D23B5_3830_4B2C_A4D4_FBFBD3BEFB9C_.wvu.FilterData" localSheetId="0" hidden="1">'на 01.08.2018'!$A$7:$H$151</definedName>
    <definedName name="Z_113A0779_204C_451B_8401_73E507046130_.wvu.FilterData" localSheetId="0" hidden="1">'на 01.08.2018'!$A$7:$J$407</definedName>
    <definedName name="Z_119EECA6_2DA1_40F6_BD98_65D18CFC0359_.wvu.FilterData" localSheetId="0" hidden="1">'на 01.08.2018'!$A$7:$J$407</definedName>
    <definedName name="Z_11B0FA8E_E0BF_44A4_A141_D0892BF4BA78_.wvu.FilterData" localSheetId="0" hidden="1">'на 01.08.2018'!$A$7:$J$407</definedName>
    <definedName name="Z_11EBBD1F_0821_4763_A781_80F95B559C64_.wvu.FilterData" localSheetId="0" hidden="1">'на 01.08.2018'!$A$7:$J$407</definedName>
    <definedName name="Z_12397037_6208_4B36_BC95_11438284A9DE_.wvu.FilterData" localSheetId="0" hidden="1">'на 01.08.2018'!$A$7:$H$151</definedName>
    <definedName name="Z_12C2408D_275D_4295_8823_146036CCAF72_.wvu.FilterData" localSheetId="0" hidden="1">'на 01.08.2018'!$A$7:$J$407</definedName>
    <definedName name="Z_130C16AD_E930_4810_BDF0_A6DD3A87B8D5_.wvu.FilterData" localSheetId="0" hidden="1">'на 01.08.2018'!$A$7:$J$407</definedName>
    <definedName name="Z_1315266B_953C_4E7F_B538_74B6DF400647_.wvu.FilterData" localSheetId="0" hidden="1">'на 01.08.2018'!$A$7:$H$151</definedName>
    <definedName name="Z_132984D2_035C_4C6F_8087_28C1188A76E6_.wvu.FilterData" localSheetId="0" hidden="1">'на 01.08.2018'!$A$7:$J$407</definedName>
    <definedName name="Z_13A75724_7658_4A80_9239_F37E0BC75B64_.wvu.FilterData" localSheetId="0" hidden="1">'на 01.08.2018'!$A$7:$J$407</definedName>
    <definedName name="Z_13BE7114_35DF_4699_8779_61985C68F6C3_.wvu.FilterData" localSheetId="0" hidden="1">'на 01.08.2018'!$A$7:$J$407</definedName>
    <definedName name="Z_13BE7114_35DF_4699_8779_61985C68F6C3_.wvu.PrintArea" localSheetId="0" hidden="1">'на 01.08.2018'!$A$1:$J$206</definedName>
    <definedName name="Z_13BE7114_35DF_4699_8779_61985C68F6C3_.wvu.PrintTitles" localSheetId="0" hidden="1">'на 01.08.2018'!$5:$8</definedName>
    <definedName name="Z_13E7ADA2_058C_4412_9AEA_31547694DD5C_.wvu.FilterData" localSheetId="0" hidden="1">'на 01.08.2018'!$A$7:$H$151</definedName>
    <definedName name="Z_1474826F_81A7_45CE_9E32_539008BC6006_.wvu.FilterData" localSheetId="0" hidden="1">'на 01.08.2018'!$A$7:$J$407</definedName>
    <definedName name="Z_148D8FAA_3DC1_4430_9D42_1AFD9B8B331B_.wvu.FilterData" localSheetId="0" hidden="1">'на 01.08.2018'!$A$7:$J$407</definedName>
    <definedName name="Z_1539101F_31E9_4994_A34D_436B2BB1B73C_.wvu.FilterData" localSheetId="0" hidden="1">'на 01.08.2018'!$A$7:$J$407</definedName>
    <definedName name="Z_158130B9_9537_4E7D_AC4C_ED389C9B13A6_.wvu.FilterData" localSheetId="0" hidden="1">'на 01.08.2018'!$A$7:$J$407</definedName>
    <definedName name="Z_15AF9AFF_36E4_41C3_A9EA_A83C0A87FA00_.wvu.FilterData" localSheetId="0" hidden="1">'на 01.08.2018'!$A$7:$J$407</definedName>
    <definedName name="Z_1611C1BA_C4E2_40AE_8F45_3BEDE164E518_.wvu.FilterData" localSheetId="0" hidden="1">'на 01.08.2018'!$A$7:$J$407</definedName>
    <definedName name="Z_16533C21_4A9A_450C_8A94_553B88C3A9CF_.wvu.FilterData" localSheetId="0" hidden="1">'на 01.08.2018'!$A$7:$H$151</definedName>
    <definedName name="Z_1682CF4C_6BE2_4E45_A613_382D117E51BF_.wvu.FilterData" localSheetId="0" hidden="1">'на 01.08.2018'!$A$7:$J$407</definedName>
    <definedName name="Z_168FD5D4_D13B_47B9_8E56_61C627E3620F_.wvu.FilterData" localSheetId="0" hidden="1">'на 01.08.2018'!$A$7:$H$151</definedName>
    <definedName name="Z_169B516E_654F_469D_A8A0_69AB59FA498D_.wvu.FilterData" localSheetId="0" hidden="1">'на 01.08.2018'!$A$7:$J$407</definedName>
    <definedName name="Z_176FBEC7_B2AF_4702_A894_382F81F9ECF6_.wvu.FilterData" localSheetId="0" hidden="1">'на 01.08.2018'!$A$7:$H$151</definedName>
    <definedName name="Z_17AC66D0_E8BD_44BA_92AB_131AEC3E5A62_.wvu.FilterData" localSheetId="0" hidden="1">'на 01.08.2018'!$A$7:$J$407</definedName>
    <definedName name="Z_17AEC02B_67B1_483A_97D2_C1C6DFD21518_.wvu.FilterData" localSheetId="0" hidden="1">'на 01.08.2018'!$A$7:$J$407</definedName>
    <definedName name="Z_1902C2E4_C521_44EB_B934_0EBD6E871DD8_.wvu.FilterData" localSheetId="0" hidden="1">'на 01.08.2018'!$A$7:$J$407</definedName>
    <definedName name="Z_191D2631_8F19_4FC0_96A1_F397D331A068_.wvu.FilterData" localSheetId="0" hidden="1">'на 01.08.2018'!$A$7:$J$407</definedName>
    <definedName name="Z_19497421_00C1_4657_A11B_18FB2BAAE62A_.wvu.FilterData" localSheetId="0" hidden="1">'на 01.08.2018'!$A$7:$J$407</definedName>
    <definedName name="Z_19510E6E_7565_4AC2_BCB4_A345501456B6_.wvu.FilterData" localSheetId="0" hidden="1">'на 01.08.2018'!$A$7:$H$151</definedName>
    <definedName name="Z_19A4AADC_FDEE_45BB_8FEE_0F5508EFB8E2_.wvu.FilterData" localSheetId="0" hidden="1">'на 01.08.2018'!$A$7:$J$407</definedName>
    <definedName name="Z_19B34FC3_E683_4280_90EE_7791220AE682_.wvu.FilterData" localSheetId="0" hidden="1">'на 01.08.2018'!$A$7:$J$407</definedName>
    <definedName name="Z_19E5B318_3123_4687_A10B_72F3BDA9A599_.wvu.FilterData" localSheetId="0" hidden="1">'на 01.08.2018'!$A$7:$J$407</definedName>
    <definedName name="Z_1ADD4354_436F_41C7_AFD6_B73FA2D9BC20_.wvu.FilterData" localSheetId="0" hidden="1">'на 01.08.2018'!$A$7:$J$407</definedName>
    <definedName name="Z_1B413C41_F5DB_4793_803B_D278F6A0BE2C_.wvu.FilterData" localSheetId="0" hidden="1">'на 01.08.2018'!$A$7:$J$407</definedName>
    <definedName name="Z_1B943BCB_9609_428B_963E_E25F01748D7C_.wvu.FilterData" localSheetId="0" hidden="1">'на 01.08.2018'!$A$7:$J$407</definedName>
    <definedName name="Z_1BA0A829_1467_4894_A294_9BFD1EA8F94D_.wvu.FilterData" localSheetId="0" hidden="1">'на 01.08.2018'!$A$7:$J$407</definedName>
    <definedName name="Z_1C384A54_E3F0_4C1E_862E_6CD9154B364F_.wvu.FilterData" localSheetId="0" hidden="1">'на 01.08.2018'!$A$7:$J$407</definedName>
    <definedName name="Z_1C3DF549_BEC3_47F7_8F0B_A96D42597ECF_.wvu.FilterData" localSheetId="0" hidden="1">'на 01.08.2018'!$A$7:$H$151</definedName>
    <definedName name="Z_1C681B2A_8932_44D9_BF50_EA5DBCC10436_.wvu.FilterData" localSheetId="0" hidden="1">'на 01.08.2018'!$A$7:$H$151</definedName>
    <definedName name="Z_1CB0764B_554D_4C09_98DC_8DED9FC27F03_.wvu.FilterData" localSheetId="0" hidden="1">'на 01.08.2018'!$A$7:$J$407</definedName>
    <definedName name="Z_1CB0CE3F_75F2_462B_8FE5_E94B0D7D6C1F_.wvu.FilterData" localSheetId="0" hidden="1">'на 01.08.2018'!$A$7:$J$407</definedName>
    <definedName name="Z_1CB5C523_AFA5_43A8_9C28_9F12CFE5BE65_.wvu.FilterData" localSheetId="0" hidden="1">'на 01.08.2018'!$A$7:$J$407</definedName>
    <definedName name="Z_1CEF9102_6C60_416B_8820_19DA6CA2FF8F_.wvu.FilterData" localSheetId="0" hidden="1">'на 01.08.2018'!$A$7:$J$407</definedName>
    <definedName name="Z_1D2C2901_70D8_494F_B885_AA5F7F9A1D2E_.wvu.FilterData" localSheetId="0" hidden="1">'на 01.08.2018'!$A$7:$J$407</definedName>
    <definedName name="Z_1D546444_6D70_47F2_86F2_EDA85896BE29_.wvu.FilterData" localSheetId="0" hidden="1">'на 01.08.2018'!$A$7:$J$407</definedName>
    <definedName name="Z_1F274A4D_4DCC_44CA_A1BD_90B7EE180486_.wvu.FilterData" localSheetId="0" hidden="1">'на 01.08.2018'!$A$7:$H$151</definedName>
    <definedName name="Z_1F6B5B08_FAE9_43CF_A27B_EE7ACD6D4DF6_.wvu.FilterData" localSheetId="0" hidden="1">'на 01.08.2018'!$A$7:$J$407</definedName>
    <definedName name="Z_1F885BC0_FA2D_45E9_BC66_C7BA68F6529B_.wvu.FilterData" localSheetId="0" hidden="1">'на 01.08.2018'!$A$7:$J$407</definedName>
    <definedName name="Z_1FF678B1_7F2B_4362_81E7_D3C79ED64B95_.wvu.FilterData" localSheetId="0" hidden="1">'на 01.08.2018'!$A$7:$H$151</definedName>
    <definedName name="Z_20461DED_BCEE_4284_A6DA_6F07C40C8239_.wvu.FilterData" localSheetId="0" hidden="1">'на 01.08.2018'!$A$7:$J$407</definedName>
    <definedName name="Z_20A3EB12_07C5_4317_9D11_7C0131FF1F02_.wvu.FilterData" localSheetId="0" hidden="1">'на 01.08.2018'!$A$7:$J$407</definedName>
    <definedName name="Z_215E0AF3_2FB9_4AD2_85EB_5BB3A76EA017_.wvu.FilterData" localSheetId="0" hidden="1">'на 01.08.2018'!$A$7:$J$407</definedName>
    <definedName name="Z_216AEA56_C079_4104_83C7_B22F3C2C4895_.wvu.FilterData" localSheetId="0" hidden="1">'на 01.08.2018'!$A$7:$H$151</definedName>
    <definedName name="Z_2181C7D4_AA52_40AC_A808_5D532F9A4DB9_.wvu.FilterData" localSheetId="0" hidden="1">'на 01.08.2018'!$A$7:$H$151</definedName>
    <definedName name="Z_222CB208_6EE7_4ACF_9056_A80606B8DEAE_.wvu.FilterData" localSheetId="0" hidden="1">'на 01.08.2018'!$A$7:$J$407</definedName>
    <definedName name="Z_22A3361C_6866_4206_B8FA_E848438D95B8_.wvu.FilterData" localSheetId="0" hidden="1">'на 01.08.2018'!$A$7:$H$151</definedName>
    <definedName name="Z_23D71F5A_A534_4F07_942A_44ED3D76C570_.wvu.FilterData" localSheetId="0" hidden="1">'на 01.08.2018'!$A$7:$J$407</definedName>
    <definedName name="Z_246D425F_E7DE_4F74_93E1_1CA6487BB7AF_.wvu.FilterData" localSheetId="0" hidden="1">'на 01.08.2018'!$A$7:$J$407</definedName>
    <definedName name="Z_24860D1B_9CB0_4DBB_9F9A_A7B23A9FBD9E_.wvu.FilterData" localSheetId="0" hidden="1">'на 01.08.2018'!$A$7:$J$407</definedName>
    <definedName name="Z_24D1D1DF_90B3_41D1_82E1_05DE887CC58D_.wvu.FilterData" localSheetId="0" hidden="1">'на 01.08.2018'!$A$7:$H$151</definedName>
    <definedName name="Z_24E5C1BC_322C_4FEF_B964_F0DCC04482C1_.wvu.Cols" localSheetId="0" hidden="1">'на 01.08.2018'!#REF!,'на 01.08.2018'!#REF!</definedName>
    <definedName name="Z_24E5C1BC_322C_4FEF_B964_F0DCC04482C1_.wvu.FilterData" localSheetId="0" hidden="1">'на 01.08.2018'!$A$7:$H$151</definedName>
    <definedName name="Z_24E5C1BC_322C_4FEF_B964_F0DCC04482C1_.wvu.Rows" localSheetId="0" hidden="1">'на 01.08.2018'!#REF!</definedName>
    <definedName name="Z_25DD804F_4FCB_49C0_B290_F226E6C8FC4D_.wvu.FilterData" localSheetId="0" hidden="1">'на 01.08.2018'!$A$7:$J$407</definedName>
    <definedName name="Z_25F305AA_6420_44FE_A658_6597DFDEDA7F_.wvu.FilterData" localSheetId="0" hidden="1">'на 01.08.2018'!$A$7:$J$407</definedName>
    <definedName name="Z_26390C63_E690_4CD6_B911_4F7F9CCE06AD_.wvu.FilterData" localSheetId="0" hidden="1">'на 01.08.2018'!$A$7:$J$407</definedName>
    <definedName name="Z_2647282E_5B25_4148_AAD9_72AB0A3F24C4_.wvu.FilterData" localSheetId="0" hidden="1">'на 01.08.2018'!$A$3:$K$205</definedName>
    <definedName name="Z_26E7CD7D_71FD_4075_B268_E6444384CE7D_.wvu.FilterData" localSheetId="0" hidden="1">'на 01.08.2018'!$A$7:$H$151</definedName>
    <definedName name="Z_271A6422_0558_45A4_90D0_4FBBFA0C466A_.wvu.FilterData" localSheetId="0" hidden="1">'на 01.08.2018'!$A$7:$J$407</definedName>
    <definedName name="Z_2751B79E_F60F_449F_9B1A_ED01F0EE4A3F_.wvu.FilterData" localSheetId="0" hidden="1">'на 01.08.2018'!$A$7:$J$407</definedName>
    <definedName name="Z_28008BE5_0693_468D_890E_2AE562EDDFCA_.wvu.FilterData" localSheetId="0" hidden="1">'на 01.08.2018'!$A$7:$H$151</definedName>
    <definedName name="Z_282F013D_E5B1_4C17_8727_7949891CEFC8_.wvu.FilterData" localSheetId="0" hidden="1">'на 01.08.2018'!$A$7:$J$407</definedName>
    <definedName name="Z_2932A736_9A81_4C2B_931E_457899534006_.wvu.FilterData" localSheetId="0" hidden="1">'на 01.08.2018'!$A$7:$J$407</definedName>
    <definedName name="Z_29A3F31E_AA0E_4520_83F3_6EDE69E47FB4_.wvu.FilterData" localSheetId="0" hidden="1">'на 01.08.2018'!$A$7:$J$407</definedName>
    <definedName name="Z_29D1C55E_0AE0_4CA9_A4C9_F358DEE7E9AD_.wvu.FilterData" localSheetId="0" hidden="1">'на 01.08.2018'!$A$7:$J$407</definedName>
    <definedName name="Z_2A075779_EE89_4995_9517_DAD5135FF513_.wvu.FilterData" localSheetId="0" hidden="1">'на 01.08.2018'!$A$7:$J$407</definedName>
    <definedName name="Z_2A9D3288_FE38_46DD_A0BD_6FD4437B54BF_.wvu.FilterData" localSheetId="0" hidden="1">'на 01.08.2018'!$A$7:$J$407</definedName>
    <definedName name="Z_2B4EF399_1F78_4650_9196_70339D27DB54_.wvu.FilterData" localSheetId="0" hidden="1">'на 01.08.2018'!$A$7:$J$407</definedName>
    <definedName name="Z_2B67E997_66AF_4883_9EE5_9876648FDDE9_.wvu.FilterData" localSheetId="0" hidden="1">'на 01.08.2018'!$A$7:$J$407</definedName>
    <definedName name="Z_2B6BAC9D_8ECF_4B5C_AEA7_CCE1C0524E55_.wvu.FilterData" localSheetId="0" hidden="1">'на 01.08.2018'!$A$7:$J$407</definedName>
    <definedName name="Z_2C029299_5EEC_4151_A9E2_241D31E08692_.wvu.FilterData" localSheetId="0" hidden="1">'на 01.08.2018'!$A$7:$J$407</definedName>
    <definedName name="Z_2C43A648_766E_499E_95B2_EA6F7EA791D4_.wvu.FilterData" localSheetId="0" hidden="1">'на 01.08.2018'!$A$7:$J$407</definedName>
    <definedName name="Z_2C47EAD7_6B0B_40AB_9599_0BF3302E35F1_.wvu.FilterData" localSheetId="0" hidden="1">'на 01.08.2018'!$A$7:$H$151</definedName>
    <definedName name="Z_2CD18B03_71F5_4B8A_8C6C_592F5A66335B_.wvu.FilterData" localSheetId="0" hidden="1">'на 01.08.2018'!$A$7:$J$407</definedName>
    <definedName name="Z_2D011736_53B8_48A8_8C2E_71DD995F6546_.wvu.FilterData" localSheetId="0" hidden="1">'на 01.08.2018'!$A$7:$J$407</definedName>
    <definedName name="Z_2D540280_F40F_4530_A32A_1FF2E78E7147_.wvu.FilterData" localSheetId="0" hidden="1">'на 01.08.2018'!$A$7:$J$407</definedName>
    <definedName name="Z_2D918A37_6905_4BEF_BC3A_DA45E968DAC3_.wvu.FilterData" localSheetId="0" hidden="1">'на 01.08.2018'!$A$7:$H$151</definedName>
    <definedName name="Z_2DCF6207_B24B_43F5_B844_6C1E92F9CADA_.wvu.FilterData" localSheetId="0" hidden="1">'на 01.08.2018'!$A$7:$J$407</definedName>
    <definedName name="Z_2DF88C31_E5A0_4DFE_877D_5A31D3992603_.wvu.Rows" localSheetId="0" hidden="1">'на 01.08.2018'!#REF!,'на 01.08.2018'!#REF!,'на 01.08.2018'!#REF!,'на 01.08.2018'!#REF!,'на 01.08.2018'!#REF!,'на 01.08.2018'!#REF!,'на 01.08.2018'!#REF!,'на 01.08.2018'!#REF!,'на 01.08.2018'!#REF!,'на 01.08.2018'!#REF!,'на 01.08.2018'!#REF!</definedName>
    <definedName name="Z_2F3BAFC5_8792_4BC0_833F_5CB9ACB14A14_.wvu.FilterData" localSheetId="0" hidden="1">'на 01.08.2018'!$A$7:$H$151</definedName>
    <definedName name="Z_2F3DE7DB_1DEA_4A0C_88EC_B05C9EEC768F_.wvu.FilterData" localSheetId="0" hidden="1">'на 01.08.2018'!$A$7:$J$407</definedName>
    <definedName name="Z_2F72C4E3_E946_4870_A59B_C47D17A3E8B0_.wvu.FilterData" localSheetId="0" hidden="1">'на 01.08.2018'!$A$7:$J$407</definedName>
    <definedName name="Z_2F7AC811_CA37_46E3_866E_6E10DF43054A_.wvu.FilterData" localSheetId="0" hidden="1">'на 01.08.2018'!$A$7:$J$407</definedName>
    <definedName name="Z_2FAB8F10_5F5A_4B70_9158_E79B14A6565A_.wvu.FilterData" localSheetId="0" hidden="1">'на 01.08.2018'!$A$7:$J$407</definedName>
    <definedName name="Z_300D3722_BC5B_4EFC_A306_CB3461E96075_.wvu.FilterData" localSheetId="0" hidden="1">'на 01.08.2018'!$A$7:$J$407</definedName>
    <definedName name="Z_308AF0B3_EE19_4841_BBC0_915C9A7203E9_.wvu.FilterData" localSheetId="0" hidden="1">'на 01.08.2018'!$A$7:$J$407</definedName>
    <definedName name="Z_30F94082_E7C8_4DE7_AE26_19B3A4317363_.wvu.FilterData" localSheetId="0" hidden="1">'на 01.08.2018'!$A$7:$J$407</definedName>
    <definedName name="Z_315B3829_E75D_48BB_A407_88A96C0D6A4B_.wvu.FilterData" localSheetId="0" hidden="1">'на 01.08.2018'!$A$7:$J$407</definedName>
    <definedName name="Z_316B9C14_7546_49E5_A384_4190EC7682DE_.wvu.FilterData" localSheetId="0" hidden="1">'на 01.08.2018'!$A$7:$J$407</definedName>
    <definedName name="Z_31985263_3556_4B71_A26F_62706F49B320_.wvu.FilterData" localSheetId="0" hidden="1">'на 01.08.2018'!$A$7:$H$151</definedName>
    <definedName name="Z_31C5283F_7633_4B8A_ADD5_7EB245AE899F_.wvu.FilterData" localSheetId="0" hidden="1">'на 01.08.2018'!$A$7:$J$407</definedName>
    <definedName name="Z_31EABA3C_DD8D_46BF_85B1_09527EF8E816_.wvu.FilterData" localSheetId="0" hidden="1">'на 01.08.2018'!$A$7:$H$151</definedName>
    <definedName name="Z_328B1FBD_B9E0_4F8C_AA1F_438ED0F19823_.wvu.FilterData" localSheetId="0" hidden="1">'на 01.08.2018'!$A$7:$J$407</definedName>
    <definedName name="Z_32F81156_0F3B_49A8_B56D_9A01AA7C97FE_.wvu.FilterData" localSheetId="0" hidden="1">'на 01.08.2018'!$A$7:$J$407</definedName>
    <definedName name="Z_33081AFE_875F_4448_8DBB_C2288E582829_.wvu.FilterData" localSheetId="0" hidden="1">'на 01.08.2018'!$A$7:$J$407</definedName>
    <definedName name="Z_34587A22_A707_48EC_A6D8_8CA0D443CB5A_.wvu.FilterData" localSheetId="0" hidden="1">'на 01.08.2018'!$A$7:$J$407</definedName>
    <definedName name="Z_34E97F8E_B808_4C29_AFA8_24160BA8B576_.wvu.FilterData" localSheetId="0" hidden="1">'на 01.08.2018'!$A$7:$H$151</definedName>
    <definedName name="Z_354643EC_374D_4252_A3BA_624B9338CCF6_.wvu.FilterData" localSheetId="0" hidden="1">'на 01.08.2018'!$A$7:$J$407</definedName>
    <definedName name="Z_356902C5_CBA1_407E_849C_39B6CAAFCD34_.wvu.FilterData" localSheetId="0" hidden="1">'на 01.08.2018'!$A$7:$J$407</definedName>
    <definedName name="Z_356FBDD5_3775_4781_9E0A_901095CE6157_.wvu.FilterData" localSheetId="0" hidden="1">'на 01.08.2018'!$A$7:$J$407</definedName>
    <definedName name="Z_3597F15D_13FB_47E4_B2D7_0713796F1B32_.wvu.FilterData" localSheetId="0" hidden="1">'на 01.08.2018'!$A$7:$H$151</definedName>
    <definedName name="Z_35A82584_BCCD_413D_BF58_739C849379E3_.wvu.FilterData" localSheetId="0" hidden="1">'на 01.08.2018'!$A$7:$J$407</definedName>
    <definedName name="Z_36279478_DEDD_46A7_8B6D_9500CB65A35C_.wvu.FilterData" localSheetId="0" hidden="1">'на 01.08.2018'!$A$7:$H$151</definedName>
    <definedName name="Z_36282042_958F_4D98_9515_9E9271F26AA2_.wvu.FilterData" localSheetId="0" hidden="1">'на 01.08.2018'!$A$7:$H$151</definedName>
    <definedName name="Z_36483E9A_03E9_431F_B24B_73C77EA6547E_.wvu.FilterData" localSheetId="0" hidden="1">'на 01.08.2018'!$A$7:$J$407</definedName>
    <definedName name="Z_368728BB_F981_4DE3_8F4E_C77C2580C6B3_.wvu.FilterData" localSheetId="0" hidden="1">'на 01.08.2018'!$A$7:$J$407</definedName>
    <definedName name="Z_36AEB3FF_FCBC_4E21_8EFE_F20781816ED3_.wvu.FilterData" localSheetId="0" hidden="1">'на 01.08.2018'!$A$7:$H$151</definedName>
    <definedName name="Z_371CA4AD_891B_4B1D_9403_45AB26546607_.wvu.FilterData" localSheetId="0" hidden="1">'на 01.08.2018'!$A$7:$J$407</definedName>
    <definedName name="Z_375FD1ED_0F0C_4C78_AE3D_1D583BC74E47_.wvu.FilterData" localSheetId="0" hidden="1">'на 01.08.2018'!$A$7:$J$407</definedName>
    <definedName name="Z_3780FC5F_184E_406C_B40E_6BE29406408E_.wvu.FilterData" localSheetId="0" hidden="1">'на 01.08.2018'!$A$7:$J$407</definedName>
    <definedName name="Z_3789C719_2C4D_4FFB_B9EF_5AA095975824_.wvu.FilterData" localSheetId="0" hidden="1">'на 01.08.2018'!$A$7:$J$407</definedName>
    <definedName name="Z_37F8CE32_8CE8_4D95_9C0E_63112E6EFFE9_.wvu.Cols" localSheetId="0" hidden="1">'на 01.08.2018'!#REF!</definedName>
    <definedName name="Z_37F8CE32_8CE8_4D95_9C0E_63112E6EFFE9_.wvu.FilterData" localSheetId="0" hidden="1">'на 01.08.2018'!$A$7:$H$151</definedName>
    <definedName name="Z_37F8CE32_8CE8_4D95_9C0E_63112E6EFFE9_.wvu.PrintArea" localSheetId="0" hidden="1">'на 01.08.2018'!$A$1:$J$151</definedName>
    <definedName name="Z_37F8CE32_8CE8_4D95_9C0E_63112E6EFFE9_.wvu.PrintTitles" localSheetId="0" hidden="1">'на 01.08.2018'!$5:$8</definedName>
    <definedName name="Z_37F8CE32_8CE8_4D95_9C0E_63112E6EFFE9_.wvu.Rows" localSheetId="0" hidden="1">'на 01.08.2018'!#REF!,'на 01.08.2018'!#REF!,'на 01.08.2018'!#REF!,'на 01.08.2018'!#REF!,'на 01.08.2018'!#REF!,'на 01.08.2018'!#REF!,'на 01.08.2018'!#REF!,'на 01.08.2018'!#REF!,'на 01.08.2018'!#REF!,'на 01.08.2018'!#REF!,'на 01.08.2018'!#REF!,'на 01.08.2018'!#REF!,'на 01.08.2018'!#REF!,'на 01.08.2018'!#REF!,'на 01.08.2018'!#REF!,'на 01.08.2018'!#REF!,'на 01.08.2018'!#REF!</definedName>
    <definedName name="Z_386EE007_6994_4AA6_8824_D461BF01F1EA_.wvu.FilterData" localSheetId="0" hidden="1">'на 01.08.2018'!$A$7:$J$407</definedName>
    <definedName name="Z_394FB935_0201_44F8_9182_26C511D48F51_.wvu.FilterData" localSheetId="0" hidden="1">'на 01.08.2018'!$A$7:$J$407</definedName>
    <definedName name="Z_39897EE2_53F6_432A_9A7F_7DBB2FBB08E4_.wvu.FilterData" localSheetId="0" hidden="1">'на 01.08.2018'!$A$7:$J$407</definedName>
    <definedName name="Z_3A08D49D_7322_4FD5_90D4_F8436B9BCFE3_.wvu.FilterData" localSheetId="0" hidden="1">'на 01.08.2018'!$A$7:$J$407</definedName>
    <definedName name="Z_3A152827_EFCD_4FCD_A4F0_81C604FF3F88_.wvu.FilterData" localSheetId="0" hidden="1">'на 01.08.2018'!$A$7:$J$407</definedName>
    <definedName name="Z_3A3DB971_386F_40FA_8DD4_4A74AFE3B4C9_.wvu.FilterData" localSheetId="0" hidden="1">'на 01.08.2018'!$A$7:$J$407</definedName>
    <definedName name="Z_3AAEA08B_779A_471D_BFA0_0D98BF9A4FAD_.wvu.FilterData" localSheetId="0" hidden="1">'на 01.08.2018'!$A$7:$H$151</definedName>
    <definedName name="Z_3C664174_3E98_4762_A560_3810A313981F_.wvu.FilterData" localSheetId="0" hidden="1">'на 01.08.2018'!$A$7:$J$407</definedName>
    <definedName name="Z_3C9F72CF_10C2_48CF_BBB6_A2B9A1393F37_.wvu.FilterData" localSheetId="0" hidden="1">'на 01.08.2018'!$A$7:$H$151</definedName>
    <definedName name="Z_3CBCA6B7_5D7C_44A4_844A_26E2A61FDE86_.wvu.FilterData" localSheetId="0" hidden="1">'на 01.08.2018'!$A$7:$J$407</definedName>
    <definedName name="Z_3D1280C8_646B_4BB2_862F_8A8207220C6A_.wvu.FilterData" localSheetId="0" hidden="1">'на 01.08.2018'!$A$7:$H$151</definedName>
    <definedName name="Z_3D4245D9_9AB3_43FE_97D0_205A6EA7E6E4_.wvu.FilterData" localSheetId="0" hidden="1">'на 01.08.2018'!$A$7:$J$407</definedName>
    <definedName name="Z_3D5A28D4_CB7B_405C_9FFF_EB22C14AB77F_.wvu.FilterData" localSheetId="0" hidden="1">'на 01.08.2018'!$A$7:$J$407</definedName>
    <definedName name="Z_3D6E136A_63AE_4912_A965_BD438229D989_.wvu.FilterData" localSheetId="0" hidden="1">'на 01.08.2018'!$A$7:$J$407</definedName>
    <definedName name="Z_3DB4F6FC_CE58_4083_A6ED_88DCB901BB99_.wvu.FilterData" localSheetId="0" hidden="1">'на 01.08.2018'!$A$7:$H$151</definedName>
    <definedName name="Z_3E14FD86_95B1_4D0E_A8F6_A4FFDE0E3FF0_.wvu.FilterData" localSheetId="0" hidden="1">'на 01.08.2018'!$A$7:$J$407</definedName>
    <definedName name="Z_3E7BBA27_FCB5_4D66_864C_8656009B9E88_.wvu.FilterData" localSheetId="0" hidden="1">'на 01.08.2018'!$A$3:$K$205</definedName>
    <definedName name="Z_3EEA7E1A_5F2B_4408_A34C_1F0223B5B245_.wvu.FilterData" localSheetId="0" hidden="1">'на 01.08.2018'!$A$7:$J$407</definedName>
    <definedName name="Z_3EEA7E1A_5F2B_4408_A34C_1F0223B5B245_.wvu.PrintArea" localSheetId="0" hidden="1">'на 01.08.2018'!$A$1:$J$206</definedName>
    <definedName name="Z_3EEA7E1A_5F2B_4408_A34C_1F0223B5B245_.wvu.PrintTitles" localSheetId="0" hidden="1">'на 01.08.2018'!$5:$8</definedName>
    <definedName name="Z_3F0F098D_D998_48FD_BB26_7A5537CB4DC9_.wvu.FilterData" localSheetId="0" hidden="1">'на 01.08.2018'!$A$7:$J$407</definedName>
    <definedName name="Z_3F4E18FA_E0CE_43C2_A7F4_5CAE036892ED_.wvu.FilterData" localSheetId="0" hidden="1">'на 01.08.2018'!$A$7:$J$407</definedName>
    <definedName name="Z_3F7954D6_04C1_4B23_AE36_0FF9609A2280_.wvu.FilterData" localSheetId="0" hidden="1">'на 01.08.2018'!$A$7:$J$407</definedName>
    <definedName name="Z_3F839701_87D5_496C_AD9C_2B5AE5742513_.wvu.FilterData" localSheetId="0" hidden="1">'на 01.08.2018'!$A$7:$J$407</definedName>
    <definedName name="Z_3FE8ACF3_2097_4BA9_8230_2DBD30F09632_.wvu.FilterData" localSheetId="0" hidden="1">'на 01.08.2018'!$A$7:$J$407</definedName>
    <definedName name="Z_3FEA0B99_83A0_4934_91F1_66BC8E596ABB_.wvu.FilterData" localSheetId="0" hidden="1">'на 01.08.2018'!$A$7:$J$407</definedName>
    <definedName name="Z_3FEDCFF8_5450_469D_9A9E_38AB8819A083_.wvu.FilterData" localSheetId="0" hidden="1">'на 01.08.2018'!$A$7:$J$407</definedName>
    <definedName name="Z_402DFE3F_A5E1_41E8_BB4F_E3062FAE22D8_.wvu.FilterData" localSheetId="0" hidden="1">'на 01.08.2018'!$A$7:$J$407</definedName>
    <definedName name="Z_403313B7_B74E_4D03_8AB9_B2A52A5BA330_.wvu.FilterData" localSheetId="0" hidden="1">'на 01.08.2018'!$A$7:$H$151</definedName>
    <definedName name="Z_4055661A_C391_44E3_B71B_DF824D593415_.wvu.FilterData" localSheetId="0" hidden="1">'на 01.08.2018'!$A$7:$H$151</definedName>
    <definedName name="Z_413E8ADC_60FE_4AEB_A365_51405ED7DAEF_.wvu.FilterData" localSheetId="0" hidden="1">'на 01.08.2018'!$A$7:$J$407</definedName>
    <definedName name="Z_415B8653_FE9C_472E_85AE_9CFA9B00FD5E_.wvu.FilterData" localSheetId="0" hidden="1">'на 01.08.2018'!$A$7:$H$151</definedName>
    <definedName name="Z_418F9F46_9018_4AFC_A504_8CA60A905B83_.wvu.FilterData" localSheetId="0" hidden="1">'на 01.08.2018'!$A$7:$J$407</definedName>
    <definedName name="Z_41C6EAF5_F389_4A73_A5DF_3E2ABACB9DC1_.wvu.FilterData" localSheetId="0" hidden="1">'на 01.08.2018'!$A$7:$J$407</definedName>
    <definedName name="Z_422AF1DB_ADD9_4056_90D1_EF57FA0619FA_.wvu.FilterData" localSheetId="0" hidden="1">'на 01.08.2018'!$A$7:$J$407</definedName>
    <definedName name="Z_423AE2BD_6FE7_4E39_8400_BD8A00496896_.wvu.FilterData" localSheetId="0" hidden="1">'на 01.08.2018'!$A$7:$J$407</definedName>
    <definedName name="Z_42BF13A9_20A4_4030_912B_F63923E11DBF_.wvu.FilterData" localSheetId="0" hidden="1">'на 01.08.2018'!$A$7:$J$407</definedName>
    <definedName name="Z_4388DD05_A74C_4C1C_A344_6EEDB2F4B1B0_.wvu.FilterData" localSheetId="0" hidden="1">'на 01.08.2018'!$A$7:$H$151</definedName>
    <definedName name="Z_43F7D742_5383_4CCE_A058_3A12F3676DF6_.wvu.FilterData" localSheetId="0" hidden="1">'на 01.08.2018'!$A$7:$J$407</definedName>
    <definedName name="Z_445590C0_7350_4A17_AB85_F8DCF9494ECC_.wvu.FilterData" localSheetId="0" hidden="1">'на 01.08.2018'!$A$7:$H$151</definedName>
    <definedName name="Z_448249C8_AE56_4244_9A71_332B9BB563B1_.wvu.FilterData" localSheetId="0" hidden="1">'на 01.08.2018'!$A$7:$J$407</definedName>
    <definedName name="Z_45D27932_FD3D_46DE_B431_4E5606457D7F_.wvu.FilterData" localSheetId="0" hidden="1">'на 01.08.2018'!$A$7:$H$151</definedName>
    <definedName name="Z_45DE1976_7F07_4EB4_8A9C_FB72D060BEFA_.wvu.FilterData" localSheetId="0" hidden="1">'на 01.08.2018'!$A$7:$J$407</definedName>
    <definedName name="Z_45DE1976_7F07_4EB4_8A9C_FB72D060BEFA_.wvu.PrintArea" localSheetId="0" hidden="1">'на 01.08.2018'!$A$1:$J$205</definedName>
    <definedName name="Z_45DE1976_7F07_4EB4_8A9C_FB72D060BEFA_.wvu.PrintTitles" localSheetId="0" hidden="1">'на 01.08.2018'!$5:$8</definedName>
    <definedName name="Z_463F3E4B_81D6_4261_A251_5FB4227E67B1_.wvu.FilterData" localSheetId="0" hidden="1">'на 01.08.2018'!$A$7:$J$407</definedName>
    <definedName name="Z_4765959C_9F0B_44DF_B00A_10C6BB8CF204_.wvu.FilterData" localSheetId="0" hidden="1">'на 01.08.2018'!$A$7:$J$407</definedName>
    <definedName name="Z_47BCB1EA_366A_4F56_B866_A7D2D6FB6413_.wvu.FilterData" localSheetId="0" hidden="1">'на 01.08.2018'!$A$7:$J$407</definedName>
    <definedName name="Z_47CE02E9_7BC4_47FC_9B44_1B5CC8466C98_.wvu.FilterData" localSheetId="0" hidden="1">'на 01.08.2018'!$A$7:$J$407</definedName>
    <definedName name="Z_47DE35B6_B347_4C65_8E49_C2008CA773EB_.wvu.FilterData" localSheetId="0" hidden="1">'на 01.08.2018'!$A$7:$H$151</definedName>
    <definedName name="Z_47E54F1A_929E_4350_846F_D427E0D466DD_.wvu.FilterData" localSheetId="0" hidden="1">'на 01.08.2018'!$A$7:$J$407</definedName>
    <definedName name="Z_486156AC_4370_4C02_BA8A_CB9B49D1A8EC_.wvu.FilterData" localSheetId="0" hidden="1">'на 01.08.2018'!$A$7:$J$407</definedName>
    <definedName name="Z_490A2F1C_31D3_46A4_90C2_4FE00A2A3110_.wvu.FilterData" localSheetId="0" hidden="1">'на 01.08.2018'!$A$7:$J$407</definedName>
    <definedName name="Z_495CB41C_9D74_45FB_9A3C_30411D304A3A_.wvu.FilterData" localSheetId="0" hidden="1">'на 01.08.2018'!$A$7:$J$407</definedName>
    <definedName name="Z_49C7329D_3247_4713_BC9A_64F0EE2B0B3C_.wvu.FilterData" localSheetId="0" hidden="1">'на 01.08.2018'!$A$7:$J$407</definedName>
    <definedName name="Z_49E10B09_97E3_41C9_892E_7D9C5DFF5740_.wvu.FilterData" localSheetId="0" hidden="1">'на 01.08.2018'!$A$7:$J$407</definedName>
    <definedName name="Z_4A8D74AF_6B6C_4239_9EC3_301119213646_.wvu.FilterData" localSheetId="0" hidden="1">'на 01.08.2018'!$A$7:$J$407</definedName>
    <definedName name="Z_4AF0FF7E_D940_4246_AB71_AC8FEDA2EF24_.wvu.FilterData" localSheetId="0" hidden="1">'на 01.08.2018'!$A$7:$J$407</definedName>
    <definedName name="Z_4BB7905C_0E11_42F1_848D_90186131796A_.wvu.FilterData" localSheetId="0" hidden="1">'на 01.08.2018'!$A$7:$H$151</definedName>
    <definedName name="Z_4BE15B2D_077F_41A8_A21C_AB77D19D57D3_.wvu.FilterData" localSheetId="0" hidden="1">'на 01.08.2018'!$A$7:$J$407</definedName>
    <definedName name="Z_4C1FE39D_945F_4F14_94DF_F69B283DCD9F_.wvu.FilterData" localSheetId="0" hidden="1">'на 01.08.2018'!$A$7:$H$151</definedName>
    <definedName name="Z_4CA010EE_9FB5_4C7E_A14E_34EFE4C7E4F1_.wvu.FilterData" localSheetId="0" hidden="1">'на 01.08.2018'!$A$7:$J$407</definedName>
    <definedName name="Z_4CEB490B_58FB_4CA0_AAF2_63178FECD849_.wvu.FilterData" localSheetId="0" hidden="1">'на 01.08.2018'!$A$7:$J$407</definedName>
    <definedName name="Z_4DBA5214_E42E_4E7C_B43C_190A2BF79ACC_.wvu.FilterData" localSheetId="0" hidden="1">'на 01.08.2018'!$A$7:$J$407</definedName>
    <definedName name="Z_4DC9D79A_8761_4284_BFE5_DFE7738AB4F8_.wvu.FilterData" localSheetId="0" hidden="1">'на 01.08.2018'!$A$7:$J$407</definedName>
    <definedName name="Z_4DF21929_63B0_45D6_9063_EE3D75E46DF0_.wvu.FilterData" localSheetId="0" hidden="1">'на 01.08.2018'!$A$7:$J$407</definedName>
    <definedName name="Z_4E70B456_53A6_4A9B_B0D8_E54D21A50BAA_.wvu.FilterData" localSheetId="0" hidden="1">'на 01.08.2018'!$A$7:$J$407</definedName>
    <definedName name="Z_4EB9A2EB_6EC6_4AFE_AFFA_537868B4F130_.wvu.FilterData" localSheetId="0" hidden="1">'на 01.08.2018'!$A$7:$J$407</definedName>
    <definedName name="Z_4EF3C623_C372_46C1_AA60_4AC85C37C9F2_.wvu.FilterData" localSheetId="0" hidden="1">'на 01.08.2018'!$A$7:$J$407</definedName>
    <definedName name="Z_4FA4A69A_6589_44A8_8710_9041295BCBA3_.wvu.FilterData" localSheetId="0" hidden="1">'на 01.08.2018'!$A$7:$J$407</definedName>
    <definedName name="Z_4FE18469_4F1B_4C4F_94F8_2337C288BBDA_.wvu.FilterData" localSheetId="0" hidden="1">'на 01.08.2018'!$A$7:$J$407</definedName>
    <definedName name="Z_5039ACE2_215B_49F3_AC23_F5E171EB2E04_.wvu.FilterData" localSheetId="0" hidden="1">'на 01.08.2018'!$A$7:$J$407</definedName>
    <definedName name="Z_50C7EE06_D3E5_466A_B02E_784815AC69C9_.wvu.FilterData" localSheetId="0" hidden="1">'на 01.08.2018'!$A$7:$J$407</definedName>
    <definedName name="Z_512708F0_FC6D_4404_BE68_DA23201791B7_.wvu.FilterData" localSheetId="0" hidden="1">'на 01.08.2018'!$A$7:$J$407</definedName>
    <definedName name="Z_51BD5A76_12FD_4D74_BB88_134070337907_.wvu.FilterData" localSheetId="0" hidden="1">'на 01.08.2018'!$A$7:$J$407</definedName>
    <definedName name="Z_52ACD1DE_5C8C_419B_897D_A938C2151D22_.wvu.FilterData" localSheetId="0" hidden="1">'на 01.08.2018'!$A$7:$J$407</definedName>
    <definedName name="Z_52C40832_4D48_45A4_B802_95C62DCB5A61_.wvu.FilterData" localSheetId="0" hidden="1">'на 01.08.2018'!$A$7:$H$151</definedName>
    <definedName name="Z_539CB3DF_9B66_4BE7_9074_8CE0405EB8A6_.wvu.Cols" localSheetId="0" hidden="1">'на 01.08.2018'!#REF!,'на 01.08.2018'!#REF!</definedName>
    <definedName name="Z_539CB3DF_9B66_4BE7_9074_8CE0405EB8A6_.wvu.FilterData" localSheetId="0" hidden="1">'на 01.08.2018'!$A$7:$J$407</definedName>
    <definedName name="Z_539CB3DF_9B66_4BE7_9074_8CE0405EB8A6_.wvu.PrintArea" localSheetId="0" hidden="1">'на 01.08.2018'!$A$1:$J$201</definedName>
    <definedName name="Z_539CB3DF_9B66_4BE7_9074_8CE0405EB8A6_.wvu.PrintTitles" localSheetId="0" hidden="1">'на 01.08.2018'!$5:$8</definedName>
    <definedName name="Z_543FDC9E_DC95_4C7A_84E4_76AA766A82EF_.wvu.FilterData" localSheetId="0" hidden="1">'на 01.08.2018'!$A$7:$J$407</definedName>
    <definedName name="Z_55266A36_B6A9_42E1_8467_17D14F12BABD_.wvu.FilterData" localSheetId="0" hidden="1">'на 01.08.2018'!$A$7:$H$151</definedName>
    <definedName name="Z_55F24CBB_212F_42F4_BB98_92561BDA95C3_.wvu.FilterData" localSheetId="0" hidden="1">'на 01.08.2018'!$A$7:$J$407</definedName>
    <definedName name="Z_564F82E8_8306_4799_B1F9_06B1FD1FB16E_.wvu.FilterData" localSheetId="0" hidden="1">'на 01.08.2018'!$A$3:$K$205</definedName>
    <definedName name="Z_565A1A16_6A4F_4794_B3C1_1808DC7E86C0_.wvu.FilterData" localSheetId="0" hidden="1">'на 01.08.2018'!$A$7:$H$151</definedName>
    <definedName name="Z_568C3823_FEE7_49C8_B4CF_3D48541DA65C_.wvu.FilterData" localSheetId="0" hidden="1">'на 01.08.2018'!$A$7:$H$151</definedName>
    <definedName name="Z_5696C387_34DF_4BED_BB60_2D85436D9DA8_.wvu.FilterData" localSheetId="0" hidden="1">'на 01.08.2018'!$A$7:$J$407</definedName>
    <definedName name="Z_56C18D87_C587_43F7_9147_D7827AADF66D_.wvu.FilterData" localSheetId="0" hidden="1">'на 01.08.2018'!$A$7:$H$151</definedName>
    <definedName name="Z_5729DC83_8713_4B21_9D2C_8A74D021747E_.wvu.FilterData" localSheetId="0" hidden="1">'на 01.08.2018'!$A$7:$H$151</definedName>
    <definedName name="Z_5730431A_42FA_4886_8F76_DA9C1179F65B_.wvu.FilterData" localSheetId="0" hidden="1">'на 01.08.2018'!$A$7:$J$407</definedName>
    <definedName name="Z_58270B81_2C5A_44D4_84D8_B29B6BA03243_.wvu.FilterData" localSheetId="0" hidden="1">'на 01.08.2018'!$A$7:$H$151</definedName>
    <definedName name="Z_5834E280_FA37_4F43_B5D8_B8D5A97A4524_.wvu.FilterData" localSheetId="0" hidden="1">'на 01.08.2018'!$A$7:$J$407</definedName>
    <definedName name="Z_58A2BFA9_7803_4AA8_99E8_85AF5847A611_.wvu.FilterData" localSheetId="0" hidden="1">'на 01.08.2018'!$A$7:$J$407</definedName>
    <definedName name="Z_58BFA8D4_CF88_4C84_B35F_981C21093C49_.wvu.FilterData" localSheetId="0" hidden="1">'на 01.08.2018'!$A$7:$J$407</definedName>
    <definedName name="Z_58EAD7A7_C312_4E53_9D90_6DB268F00AAE_.wvu.FilterData" localSheetId="0" hidden="1">'на 01.08.2018'!$A$7:$J$407</definedName>
    <definedName name="Z_59074C03_1A19_4344_8FE1_916D5A98CD29_.wvu.FilterData" localSheetId="0" hidden="1">'на 01.08.2018'!$A$7:$J$407</definedName>
    <definedName name="Z_593FC661_D3C9_4D5B_9F7F_4FD8BB281A5E_.wvu.FilterData" localSheetId="0" hidden="1">'на 01.08.2018'!$A$7:$J$407</definedName>
    <definedName name="Z_59F91900_CAE9_4608_97BE_FBC0993C389F_.wvu.FilterData" localSheetId="0" hidden="1">'на 01.08.2018'!$A$7:$H$151</definedName>
    <definedName name="Z_5A0826D2_48E8_4049_87EB_8011A792B32A_.wvu.FilterData" localSheetId="0" hidden="1">'на 01.08.2018'!$A$7:$J$407</definedName>
    <definedName name="Z_5AC843E8_BE7D_4B69_82E5_622B40389D76_.wvu.FilterData" localSheetId="0" hidden="1">'на 01.08.2018'!$A$7:$J$407</definedName>
    <definedName name="Z_5AED1EEB_F2BD_4EA8_B85A_ECC7CA9EB0BB_.wvu.FilterData" localSheetId="0" hidden="1">'на 01.08.2018'!$A$7:$J$407</definedName>
    <definedName name="Z_5B201F9D_0EC3_499C_A33C_1C4C3BFDAC63_.wvu.FilterData" localSheetId="0" hidden="1">'на 01.08.2018'!$A$7:$J$407</definedName>
    <definedName name="Z_5B530939_3820_4F41_B6AF_D342046937E2_.wvu.FilterData" localSheetId="0" hidden="1">'на 01.08.2018'!$A$7:$J$407</definedName>
    <definedName name="Z_5B6D98E6_8929_4747_9889_173EDC254AC0_.wvu.FilterData" localSheetId="0" hidden="1">'на 01.08.2018'!$A$7:$J$407</definedName>
    <definedName name="Z_5B8F35C7_BACE_46B7_A289_D37993E37EE6_.wvu.FilterData" localSheetId="0" hidden="1">'на 01.08.2018'!$A$7:$J$407</definedName>
    <definedName name="Z_5C13A1A0_C535_4639_90BE_9B5D72B8AEDB_.wvu.FilterData" localSheetId="0" hidden="1">'на 01.08.2018'!$A$7:$H$151</definedName>
    <definedName name="Z_5C253E80_F3BD_4FE4_AB93_2FEE92134E33_.wvu.FilterData" localSheetId="0" hidden="1">'на 01.08.2018'!$A$7:$J$407</definedName>
    <definedName name="Z_5C519772_2A20_4B5B_841B_37C4DE3DF25F_.wvu.FilterData" localSheetId="0" hidden="1">'на 01.08.2018'!$A$7:$J$407</definedName>
    <definedName name="Z_5CDE7466_9008_4EE8_8F19_E26D937B15F6_.wvu.FilterData" localSheetId="0" hidden="1">'на 01.08.2018'!$A$7:$H$151</definedName>
    <definedName name="Z_5D02AC07_9DDA_4DED_8BC0_7F56C2780A3D_.wvu.FilterData" localSheetId="0" hidden="1">'на 01.08.2018'!$A$7:$J$407</definedName>
    <definedName name="Z_5D1A8E24_0858_4B4C_9A88_78819F5A1F0E_.wvu.FilterData" localSheetId="0" hidden="1">'на 01.08.2018'!$A$7:$J$407</definedName>
    <definedName name="Z_5E8319AA_70BE_4A15_908D_5BB7BC61D3F7_.wvu.FilterData" localSheetId="0" hidden="1">'на 01.08.2018'!$A$7:$J$407</definedName>
    <definedName name="Z_5EB104F4_627D_44E7_960F_6C67063C7D09_.wvu.FilterData" localSheetId="0" hidden="1">'на 01.08.2018'!$A$7:$J$407</definedName>
    <definedName name="Z_5EB1B5BB_79BE_4318_9140_3FA31802D519_.wvu.FilterData" localSheetId="0" hidden="1">'на 01.08.2018'!$A$7:$J$407</definedName>
    <definedName name="Z_5EB1B5BB_79BE_4318_9140_3FA31802D519_.wvu.PrintArea" localSheetId="0" hidden="1">'на 01.08.2018'!$A$1:$J$201</definedName>
    <definedName name="Z_5EB1B5BB_79BE_4318_9140_3FA31802D519_.wvu.PrintTitles" localSheetId="0" hidden="1">'на 01.08.2018'!$5:$8</definedName>
    <definedName name="Z_5FB953A5_71FF_4056_AF98_C9D06FF0EDF3_.wvu.Cols" localSheetId="0" hidden="1">'на 01.08.2018'!#REF!,'на 01.08.2018'!#REF!</definedName>
    <definedName name="Z_5FB953A5_71FF_4056_AF98_C9D06FF0EDF3_.wvu.FilterData" localSheetId="0" hidden="1">'на 01.08.2018'!$A$7:$J$407</definedName>
    <definedName name="Z_5FB953A5_71FF_4056_AF98_C9D06FF0EDF3_.wvu.PrintArea" localSheetId="0" hidden="1">'на 01.08.2018'!$A$1:$J$201</definedName>
    <definedName name="Z_5FB953A5_71FF_4056_AF98_C9D06FF0EDF3_.wvu.PrintTitles" localSheetId="0" hidden="1">'на 01.08.2018'!$5:$8</definedName>
    <definedName name="Z_6011A554_E1A4_465F_9A01_E0469A86D44D_.wvu.FilterData" localSheetId="0" hidden="1">'на 01.08.2018'!$A$7:$J$407</definedName>
    <definedName name="Z_60155C64_695E_458C_BBFE_B89C53118803_.wvu.FilterData" localSheetId="0" hidden="1">'на 01.08.2018'!$A$7:$J$407</definedName>
    <definedName name="Z_60657231_C99E_4191_A90E_C546FB588843_.wvu.FilterData" localSheetId="0" hidden="1">'на 01.08.2018'!$A$7:$H$151</definedName>
    <definedName name="Z_60B33E92_3815_4061_91AA_8E38B8895054_.wvu.FilterData" localSheetId="0" hidden="1">'на 01.08.2018'!$A$7:$H$151</definedName>
    <definedName name="Z_61D3C2BE_E5C3_4670_8A8C_5EA015D7BE13_.wvu.FilterData" localSheetId="0" hidden="1">'на 01.08.2018'!$A$7:$J$407</definedName>
    <definedName name="Z_6246324E_D224_4FAC_8C67_F9370E7D77EB_.wvu.FilterData" localSheetId="0" hidden="1">'на 01.08.2018'!$A$7:$J$407</definedName>
    <definedName name="Z_62534477_13C5_437C_87A9_3525FC60CE4D_.wvu.FilterData" localSheetId="0" hidden="1">'на 01.08.2018'!$A$7:$J$407</definedName>
    <definedName name="Z_62691467_BD46_47AE_A6DF_52CBD0D9817B_.wvu.FilterData" localSheetId="0" hidden="1">'на 01.08.2018'!$A$7:$H$151</definedName>
    <definedName name="Z_62C4D5B7_88F6_4885_99F7_CBFA0AACC2D9_.wvu.FilterData" localSheetId="0" hidden="1">'на 01.08.2018'!$A$7:$J$407</definedName>
    <definedName name="Z_62E7809F_D5DF_4BC1_AEFF_718779E2F7F6_.wvu.FilterData" localSheetId="0" hidden="1">'на 01.08.2018'!$A$7:$J$407</definedName>
    <definedName name="Z_62F28655_B8A8_45AE_A142_E93FF8C032BD_.wvu.FilterData" localSheetId="0" hidden="1">'на 01.08.2018'!$A$7:$J$407</definedName>
    <definedName name="Z_62F2B5AA_C3D1_4669_A4A0_184285923B8F_.wvu.FilterData" localSheetId="0" hidden="1">'на 01.08.2018'!$A$7:$J$407</definedName>
    <definedName name="Z_63720CAA_47FE_4977_B082_29E1534276C7_.wvu.FilterData" localSheetId="0" hidden="1">'на 01.08.2018'!$A$7:$J$407</definedName>
    <definedName name="Z_638AAAE8_8FF2_44D0_A160_BB2A9AEB5B72_.wvu.FilterData" localSheetId="0" hidden="1">'на 01.08.2018'!$A$7:$H$151</definedName>
    <definedName name="Z_63D45DC6_0D62_438A_9069_0A4378090381_.wvu.FilterData" localSheetId="0" hidden="1">'на 01.08.2018'!$A$7:$H$151</definedName>
    <definedName name="Z_648AB040_BD0E_49A1_BA40_87D3D9C0BA55_.wvu.FilterData" localSheetId="0" hidden="1">'на 01.08.2018'!$A$7:$J$407</definedName>
    <definedName name="Z_649E5CE3_4976_49D9_83DA_4E57FFC714BF_.wvu.Cols" localSheetId="0" hidden="1">'на 01.08.2018'!#REF!</definedName>
    <definedName name="Z_649E5CE3_4976_49D9_83DA_4E57FFC714BF_.wvu.FilterData" localSheetId="0" hidden="1">'на 01.08.2018'!$A$7:$J$407</definedName>
    <definedName name="Z_649E5CE3_4976_49D9_83DA_4E57FFC714BF_.wvu.PrintArea" localSheetId="0" hidden="1">'на 01.08.2018'!$A$1:$J$205</definedName>
    <definedName name="Z_649E5CE3_4976_49D9_83DA_4E57FFC714BF_.wvu.PrintTitles" localSheetId="0" hidden="1">'на 01.08.2018'!$5:$8</definedName>
    <definedName name="Z_64C01F03_E840_4B6E_960F_5E13E0981676_.wvu.FilterData" localSheetId="0" hidden="1">'на 01.08.2018'!$A$7:$J$407</definedName>
    <definedName name="Z_65F8B16B_220F_4FC8_86A4_6BDB56CB5C59_.wvu.FilterData" localSheetId="0" hidden="1">'на 01.08.2018'!$A$3:$K$205</definedName>
    <definedName name="Z_6654CD2E_14AE_4299_8801_306919BA9D32_.wvu.FilterData" localSheetId="0" hidden="1">'на 01.08.2018'!$A$7:$J$407</definedName>
    <definedName name="Z_66550ABE_0FE4_4071_B1FA_6163FA599414_.wvu.FilterData" localSheetId="0" hidden="1">'на 01.08.2018'!$A$7:$J$407</definedName>
    <definedName name="Z_6656F77C_55F8_4E1C_A222_2E884838D2F2_.wvu.FilterData" localSheetId="0" hidden="1">'на 01.08.2018'!$A$7:$J$407</definedName>
    <definedName name="Z_66EE8E68_84F1_44B5_B60B_7ED67214A421_.wvu.FilterData" localSheetId="0" hidden="1">'на 01.08.2018'!$A$7:$J$407</definedName>
    <definedName name="Z_67A1158E_8E10_4053_B044_B8AB7C784C01_.wvu.FilterData" localSheetId="0" hidden="1">'на 01.08.2018'!$A$7:$J$407</definedName>
    <definedName name="Z_67ADFAE6_A9AF_44D7_8539_93CD0F6B7849_.wvu.FilterData" localSheetId="0" hidden="1">'на 01.08.2018'!$A$7:$J$407</definedName>
    <definedName name="Z_67ADFAE6_A9AF_44D7_8539_93CD0F6B7849_.wvu.PrintArea" localSheetId="0" hidden="1">'на 01.08.2018'!$A$1:$J$205</definedName>
    <definedName name="Z_67ADFAE6_A9AF_44D7_8539_93CD0F6B7849_.wvu.PrintTitles" localSheetId="0" hidden="1">'на 01.08.2018'!$5:$8</definedName>
    <definedName name="Z_67ADFAE6_A9AF_44D7_8539_93CD0F6B7849_.wvu.Rows" localSheetId="0" hidden="1">'на 01.08.2018'!$19:$20,'на 01.08.2018'!$27:$28,'на 01.08.2018'!$34:$35,'на 01.08.2018'!$41:$42,'на 01.08.2018'!$47:$48,'на 01.08.2018'!$52:$54,'на 01.08.2018'!$56:$56,'на 01.08.2018'!$58:$60,'на 01.08.2018'!$66:$67,'на 01.08.2018'!$72:$73,'на 01.08.2018'!$78:$79,'на 01.08.2018'!$90:$91,'на 01.08.2018'!$102:$103,'на 01.08.2018'!$108:$109,'на 01.08.2018'!$114:$115,'на 01.08.2018'!$120:$121,'на 01.08.2018'!$126:$126,'на 01.08.2018'!$132:$133,'на 01.08.2018'!$138:$139,'на 01.08.2018'!$144:$145,'на 01.08.2018'!$150:$151,'на 01.08.2018'!$157:$157,'на 01.08.2018'!$165:$165,'на 01.08.2018'!$167:$171,'на 01.08.2018'!$176:$177,'на 01.08.2018'!$179:$179,'на 01.08.2018'!$183:$183,'на 01.08.2018'!$189:$190,'на 01.08.2018'!$193:$197,'на 01.08.2018'!$205:$205</definedName>
    <definedName name="Z_68543727_5837_47F3_A17E_A06AE03143F0_.wvu.FilterData" localSheetId="0" hidden="1">'на 01.08.2018'!$A$7:$J$407</definedName>
    <definedName name="Z_6901CD30_42B7_4EC1_AF54_8AB710BFE495_.wvu.FilterData" localSheetId="0" hidden="1">'на 01.08.2018'!$A$7:$J$407</definedName>
    <definedName name="Z_69321B6F_CF2A_4DAB_82CF_8CAAD629F257_.wvu.FilterData" localSheetId="0" hidden="1">'на 01.08.2018'!$A$7:$J$407</definedName>
    <definedName name="Z_6A19F32A_B160_4483_91DD_03217B777DF3_.wvu.FilterData" localSheetId="0" hidden="1">'на 01.08.2018'!$A$7:$J$407</definedName>
    <definedName name="Z_6A3BD144_0140_4ADD_AD88_B274AA069B37_.wvu.FilterData" localSheetId="0" hidden="1">'на 01.08.2018'!$A$7:$J$407</definedName>
    <definedName name="Z_6B30174D_06F6_400C_8FE4_A489A229C982_.wvu.FilterData" localSheetId="0" hidden="1">'на 01.08.2018'!$A$7:$J$407</definedName>
    <definedName name="Z_6B9F1A4E_485B_421D_A44C_0AAE5901E28D_.wvu.FilterData" localSheetId="0" hidden="1">'на 01.08.2018'!$A$7:$J$407</definedName>
    <definedName name="Z_6BE4E62B_4F97_4F96_9638_8ADCE8F932B1_.wvu.FilterData" localSheetId="0" hidden="1">'на 01.08.2018'!$A$7:$H$151</definedName>
    <definedName name="Z_6BE735CC_AF2E_4F67_B22D_A8AB001D3353_.wvu.FilterData" localSheetId="0" hidden="1">'на 01.08.2018'!$A$7:$H$151</definedName>
    <definedName name="Z_6C574B3A_CBDC_4063_B039_06E2BE768645_.wvu.FilterData" localSheetId="0" hidden="1">'на 01.08.2018'!$A$7:$J$407</definedName>
    <definedName name="Z_6CF84B0C_144A_4CF4_A34E_B9147B738037_.wvu.FilterData" localSheetId="0" hidden="1">'на 01.08.2018'!$A$7:$H$151</definedName>
    <definedName name="Z_6D091BF8_3118_4C66_BFCF_A396B92963B0_.wvu.FilterData" localSheetId="0" hidden="1">'на 01.08.2018'!$A$7:$J$407</definedName>
    <definedName name="Z_6D692D1F_2186_4B62_878B_AABF13F25116_.wvu.FilterData" localSheetId="0" hidden="1">'на 01.08.2018'!$A$7:$J$407</definedName>
    <definedName name="Z_6D7CFBF1_75D3_41F3_8694_AE4E45FE6F72_.wvu.FilterData" localSheetId="0" hidden="1">'на 01.08.2018'!$A$7:$J$407</definedName>
    <definedName name="Z_6E1926CF_4906_4A55_811C_617ED8BB98BA_.wvu.FilterData" localSheetId="0" hidden="1">'на 01.08.2018'!$A$7:$J$407</definedName>
    <definedName name="Z_6E2D6686_B9FD_4BBA_8CD4_95C6386F5509_.wvu.FilterData" localSheetId="0" hidden="1">'на 01.08.2018'!$A$7:$H$151</definedName>
    <definedName name="Z_6E4A7295_8CE0_4D28_ABEF_D38EBAE7C204_.wvu.FilterData" localSheetId="0" hidden="1">'на 01.08.2018'!$A$7:$J$407</definedName>
    <definedName name="Z_6E4A7295_8CE0_4D28_ABEF_D38EBAE7C204_.wvu.PrintArea" localSheetId="0" hidden="1">'на 01.08.2018'!$A$1:$J$205</definedName>
    <definedName name="Z_6E4A7295_8CE0_4D28_ABEF_D38EBAE7C204_.wvu.PrintTitles" localSheetId="0" hidden="1">'на 01.08.2018'!$5:$8</definedName>
    <definedName name="Z_6ECBF068_1C02_4E6C_B4E6_EB2B6EC464BD_.wvu.FilterData" localSheetId="0" hidden="1">'на 01.08.2018'!$A$7:$J$407</definedName>
    <definedName name="Z_6F1223ED_6D7E_4BDC_97BD_57C6B16DF50B_.wvu.FilterData" localSheetId="0" hidden="1">'на 01.08.2018'!$A$7:$J$407</definedName>
    <definedName name="Z_6F188E27_E72B_48C9_888E_3A4AAF082D5A_.wvu.FilterData" localSheetId="0" hidden="1">'на 01.08.2018'!$A$7:$J$407</definedName>
    <definedName name="Z_6F60BF81_D1A9_4E04_93E7_3EE7124B8D23_.wvu.FilterData" localSheetId="0" hidden="1">'на 01.08.2018'!$A$7:$H$151</definedName>
    <definedName name="Z_6FA95ECB_A72C_44B0_B29D_BED71D2AC5FA_.wvu.FilterData" localSheetId="0" hidden="1">'на 01.08.2018'!$A$7:$J$407</definedName>
    <definedName name="Z_701E5EC3_E633_4389_A70E_4DD82E713CE4_.wvu.FilterData" localSheetId="0" hidden="1">'на 01.08.2018'!$A$7:$J$407</definedName>
    <definedName name="Z_70567FCD_AD22_4F19_9380_E5332B152F74_.wvu.FilterData" localSheetId="0" hidden="1">'на 01.08.2018'!$A$7:$J$407</definedName>
    <definedName name="Z_706D67E7_3361_40B2_829D_8844AB8060E2_.wvu.FilterData" localSheetId="0" hidden="1">'на 01.08.2018'!$A$7:$H$151</definedName>
    <definedName name="Z_70E4543C_ADDB_4019_BDB2_F36D27861FA5_.wvu.FilterData" localSheetId="0" hidden="1">'на 01.08.2018'!$A$7:$J$407</definedName>
    <definedName name="Z_70F1B7E8_7988_4C81_9922_ABE1AE06A197_.wvu.FilterData" localSheetId="0" hidden="1">'на 01.08.2018'!$A$7:$J$407</definedName>
    <definedName name="Z_7246383F_5A7C_4469_ABE5_F3DE99D7B98C_.wvu.FilterData" localSheetId="0" hidden="1">'на 01.08.2018'!$A$7:$H$151</definedName>
    <definedName name="Z_728B417D_5E48_46CF_86FE_9C0FFD136F19_.wvu.FilterData" localSheetId="0" hidden="1">'на 01.08.2018'!$A$7:$J$407</definedName>
    <definedName name="Z_72971C39_5C91_4008_BD77_2DC24FDFDCB6_.wvu.FilterData" localSheetId="0" hidden="1">'на 01.08.2018'!$A$7:$J$407</definedName>
    <definedName name="Z_72BCCF18_7B1D_4731_977C_FF5C187A4C82_.wvu.FilterData" localSheetId="0" hidden="1">'на 01.08.2018'!$A$7:$J$407</definedName>
    <definedName name="Z_72C0943B_A5D5_4B80_AD54_166C5CDC74DE_.wvu.FilterData" localSheetId="0" hidden="1">'на 01.08.2018'!$A$3:$K$205</definedName>
    <definedName name="Z_72C0943B_A5D5_4B80_AD54_166C5CDC74DE_.wvu.PrintArea" localSheetId="0" hidden="1">'на 01.08.2018'!$A$1:$J$206</definedName>
    <definedName name="Z_72C0943B_A5D5_4B80_AD54_166C5CDC74DE_.wvu.PrintTitles" localSheetId="0" hidden="1">'на 01.08.2018'!$5:$8</definedName>
    <definedName name="Z_7351B774_7780_442A_903E_647131A150ED_.wvu.FilterData" localSheetId="0" hidden="1">'на 01.08.2018'!$A$7:$J$407</definedName>
    <definedName name="Z_73DD0BF4_420B_48CB_9B9B_8A8636EFB6F5_.wvu.FilterData" localSheetId="0" hidden="1">'на 01.08.2018'!$A$7:$J$407</definedName>
    <definedName name="Z_741C3AAD_37E5_4231_B8F1_6F6ABAB5BA70_.wvu.FilterData" localSheetId="0" hidden="1">'на 01.08.2018'!$A$3:$K$205</definedName>
    <definedName name="Z_742C8CE1_B323_4B6C_901C_E2B713ADDB04_.wvu.FilterData" localSheetId="0" hidden="1">'на 01.08.2018'!$A$7:$H$151</definedName>
    <definedName name="Z_74F25527_9FBE_45D8_B38D_2B215FE8DD1E_.wvu.FilterData" localSheetId="0" hidden="1">'на 01.08.2018'!$A$7:$J$407</definedName>
    <definedName name="Z_762066AC_D656_4392_845D_8C6157B76764_.wvu.FilterData" localSheetId="0" hidden="1">'на 01.08.2018'!$A$7:$H$151</definedName>
    <definedName name="Z_7654DBDC_86A8_4903_B5DC_30516E94F2C0_.wvu.FilterData" localSheetId="0" hidden="1">'на 01.08.2018'!$A$7:$J$407</definedName>
    <definedName name="Z_77081AB2_288F_4D22_9FAD_2429DAF1E510_.wvu.FilterData" localSheetId="0" hidden="1">'на 01.08.2018'!$A$7:$J$407</definedName>
    <definedName name="Z_777611BF_FE54_48A9_A8A8_0C82A3AE3A94_.wvu.FilterData" localSheetId="0" hidden="1">'на 01.08.2018'!$A$7:$J$407</definedName>
    <definedName name="Z_793C7B2D_7F2B_48EC_8A47_D2709381137D_.wvu.FilterData" localSheetId="0" hidden="1">'на 01.08.2018'!$A$7:$J$407</definedName>
    <definedName name="Z_799DB00F_141C_483B_A462_359C05A36D93_.wvu.FilterData" localSheetId="0" hidden="1">'на 01.08.2018'!$A$7:$H$151</definedName>
    <definedName name="Z_79E4D554_5B2C_41A7_B934_B430838AA03E_.wvu.FilterData" localSheetId="0" hidden="1">'на 01.08.2018'!$A$7:$J$407</definedName>
    <definedName name="Z_7A01CF94_90AE_4821_93EE_D3FE8D12D8D5_.wvu.FilterData" localSheetId="0" hidden="1">'на 01.08.2018'!$A$7:$J$407</definedName>
    <definedName name="Z_7A09065A_45D5_4C53_B9DD_121DF6719D64_.wvu.FilterData" localSheetId="0" hidden="1">'на 01.08.2018'!$A$7:$H$151</definedName>
    <definedName name="Z_7A71A7FF_8800_4D00_AEC1_1B599D526CDE_.wvu.FilterData" localSheetId="0" hidden="1">'на 01.08.2018'!$A$7:$J$407</definedName>
    <definedName name="Z_7AE14342_BF53_4FA2_8C85_1038D8BA9596_.wvu.FilterData" localSheetId="0" hidden="1">'на 01.08.2018'!$A$7:$H$151</definedName>
    <definedName name="Z_7B245AB0_C2AF_4822_BFC4_2399F85856C1_.wvu.Cols" localSheetId="0" hidden="1">'на 01.08.2018'!#REF!,'на 01.08.2018'!#REF!</definedName>
    <definedName name="Z_7B245AB0_C2AF_4822_BFC4_2399F85856C1_.wvu.FilterData" localSheetId="0" hidden="1">'на 01.08.2018'!$A$7:$J$407</definedName>
    <definedName name="Z_7B245AB0_C2AF_4822_BFC4_2399F85856C1_.wvu.PrintArea" localSheetId="0" hidden="1">'на 01.08.2018'!$A$1:$J$201</definedName>
    <definedName name="Z_7B245AB0_C2AF_4822_BFC4_2399F85856C1_.wvu.PrintTitles" localSheetId="0" hidden="1">'на 01.08.2018'!$5:$8</definedName>
    <definedName name="Z_7B77AEA7_9EB0_430F_94C7_6393A69B0369_.wvu.FilterData" localSheetId="0" hidden="1">'на 01.08.2018'!$A$7:$J$407</definedName>
    <definedName name="Z_7BA445E6_50A0_4F67_81F2_B2945A5BFD3F_.wvu.FilterData" localSheetId="0" hidden="1">'на 01.08.2018'!$A$7:$J$407</definedName>
    <definedName name="Z_7BC27702_AD83_4B6E_860E_D694439F877D_.wvu.FilterData" localSheetId="0" hidden="1">'на 01.08.2018'!$A$7:$H$151</definedName>
    <definedName name="Z_7CB2D520_A8A5_4D6C_BE39_64C505DBAE2C_.wvu.FilterData" localSheetId="0" hidden="1">'на 01.08.2018'!$A$7:$J$407</definedName>
    <definedName name="Z_7CB9D1CB_80BA_40B4_9A94_7ED38A1B10BF_.wvu.FilterData" localSheetId="0" hidden="1">'на 01.08.2018'!$A$7:$J$407</definedName>
    <definedName name="Z_7DB24378_D193_4D04_9739_831C8625EEAE_.wvu.FilterData" localSheetId="0" hidden="1">'на 01.08.2018'!$A$7:$J$60</definedName>
    <definedName name="Z_7E10B4A2_86C5_49FE_B735_A2A4A6EBA352_.wvu.FilterData" localSheetId="0" hidden="1">'на 01.08.2018'!$A$7:$J$407</definedName>
    <definedName name="Z_7E77AE50_A8E9_48E1_BD6F_0651484E1DB4_.wvu.FilterData" localSheetId="0" hidden="1">'на 01.08.2018'!$A$7:$J$407</definedName>
    <definedName name="Z_7EA33A1B_0947_4DD9_ACB5_FE84B029B96C_.wvu.FilterData" localSheetId="0" hidden="1">'на 01.08.2018'!$A$7:$J$407</definedName>
    <definedName name="Z_80D84490_9B2F_4196_9FDE_6B9221814592_.wvu.FilterData" localSheetId="0" hidden="1">'на 01.08.2018'!$A$7:$J$407</definedName>
    <definedName name="Z_81403331_C5EB_4760_B273_D3D9C8D43951_.wvu.FilterData" localSheetId="0" hidden="1">'на 01.08.2018'!$A$7:$H$151</definedName>
    <definedName name="Z_81BE03B7_DE2F_4E82_8496_CAF917D1CC3F_.wvu.FilterData" localSheetId="0" hidden="1">'на 01.08.2018'!$A$7:$J$407</definedName>
    <definedName name="Z_8220CA38_66F1_4F9F_A7AE_CF3DF89B0B66_.wvu.FilterData" localSheetId="0" hidden="1">'на 01.08.2018'!$A$7:$J$407</definedName>
    <definedName name="Z_8280D1E0_5055_49CD_A383_D6B2F2EBD512_.wvu.FilterData" localSheetId="0" hidden="1">'на 01.08.2018'!$A$7:$H$151</definedName>
    <definedName name="Z_829F5F3F_AACC_4AF4_A7EF_0FD75747C358_.wvu.FilterData" localSheetId="0" hidden="1">'на 01.08.2018'!$A$7:$J$407</definedName>
    <definedName name="Z_840133FA_9546_4ED0_AA3E_E87F8F80931F_.wvu.FilterData" localSheetId="0" hidden="1">'на 01.08.2018'!$A$7:$J$407</definedName>
    <definedName name="Z_8462E4B7_FF49_4401_9CB1_027D70C3D86B_.wvu.FilterData" localSheetId="0" hidden="1">'на 01.08.2018'!$A$7:$H$151</definedName>
    <definedName name="Z_8518C130_335F_4917_99A5_712FA6AC79A6_.wvu.FilterData" localSheetId="0" hidden="1">'на 01.08.2018'!$A$7:$J$407</definedName>
    <definedName name="Z_8518EF96_21CF_4CEA_B17C_8AA8E48B82CF_.wvu.FilterData" localSheetId="0" hidden="1">'на 01.08.2018'!$A$7:$J$407</definedName>
    <definedName name="Z_85336449_1C25_4AF7_89BA_281D7385CDF9_.wvu.FilterData" localSheetId="0" hidden="1">'на 01.08.2018'!$A$7:$J$407</definedName>
    <definedName name="Z_85610BEE_6BD4_4AC9_9284_0AD9E6A15466_.wvu.FilterData" localSheetId="0" hidden="1">'на 01.08.2018'!$A$7:$J$407</definedName>
    <definedName name="Z_85621B9F_ABEF_4928_B406_5F6003CD3FC1_.wvu.FilterData" localSheetId="0" hidden="1">'на 01.08.2018'!$A$7:$J$407</definedName>
    <definedName name="Z_85EC44C9_3155_42D3_A129_8E0E8C37A7B0_.wvu.FilterData" localSheetId="0" hidden="1">'на 01.08.2018'!$A$7:$J$407</definedName>
    <definedName name="Z_8608FEAB_BF57_4E40_9AFB_AA087E242421_.wvu.FilterData" localSheetId="0" hidden="1">'на 01.08.2018'!$A$7:$J$407</definedName>
    <definedName name="Z_8649CC96_F63A_4F83_8C89_AA8F47AC05F3_.wvu.FilterData" localSheetId="0" hidden="1">'на 01.08.2018'!$A$7:$H$151</definedName>
    <definedName name="Z_866666B3_A778_4059_8EF6_136684A0F698_.wvu.FilterData" localSheetId="0" hidden="1">'на 01.08.2018'!$A$7:$J$407</definedName>
    <definedName name="Z_868403B4_F60C_4700_B312_EDA79B4B2FC0_.wvu.FilterData" localSheetId="0" hidden="1">'на 01.08.2018'!$A$7:$J$407</definedName>
    <definedName name="Z_8789C1A0_51C5_46EF_B1F1_B319BE008AC1_.wvu.FilterData" localSheetId="0" hidden="1">'на 01.08.2018'!$A$7:$J$407</definedName>
    <definedName name="Z_87AE545F_036F_4E8B_9D04_AE59AB8BAC14_.wvu.FilterData" localSheetId="0" hidden="1">'на 01.08.2018'!$A$7:$H$151</definedName>
    <definedName name="Z_87D86486_B5EF_4463_9350_9D1E042A42DF_.wvu.FilterData" localSheetId="0" hidden="1">'на 01.08.2018'!$A$7:$J$407</definedName>
    <definedName name="Z_883D51B0_0A2B_40BD_A4BD_D3780EBDA8D9_.wvu.FilterData" localSheetId="0" hidden="1">'на 01.08.2018'!$A$7:$J$407</definedName>
    <definedName name="Z_8878B53B_0E8A_4A11_8A26_C2AC9BB8A4A9_.wvu.FilterData" localSheetId="0" hidden="1">'на 01.08.2018'!$A$7:$H$151</definedName>
    <definedName name="Z_888B8943_9277_42CB_A862_699801009D7B_.wvu.FilterData" localSheetId="0" hidden="1">'на 01.08.2018'!$A$7:$J$407</definedName>
    <definedName name="Z_895608B2_F053_445E_BD6A_E885E9D4FE51_.wvu.FilterData" localSheetId="0" hidden="1">'на 01.08.2018'!$A$7:$J$407</definedName>
    <definedName name="Z_898FFEFC_C4FC_44BB_BE63_00FC13DD2042_.wvu.FilterData" localSheetId="0" hidden="1">'на 01.08.2018'!$A$7:$J$407</definedName>
    <definedName name="Z_89F2DB1B_0F19_4230_A501_8A6666788E86_.wvu.FilterData" localSheetId="0" hidden="1">'на 01.08.2018'!$A$7:$J$407</definedName>
    <definedName name="Z_8A4ABF0A_262D_4454_86FE_CA0ADCDF3E94_.wvu.FilterData" localSheetId="0" hidden="1">'на 01.08.2018'!$A$7:$J$407</definedName>
    <definedName name="Z_8BA7C340_DD6D_4BDE_939B_41C98A02B423_.wvu.FilterData" localSheetId="0" hidden="1">'на 01.08.2018'!$A$7:$J$407</definedName>
    <definedName name="Z_8BB118EA_41BC_4E46_8EA1_4268AA5B6DB1_.wvu.FilterData" localSheetId="0" hidden="1">'на 01.08.2018'!$A$7:$J$407</definedName>
    <definedName name="Z_8C04CD6E_A1CC_4EF8_8DD5_B859F52073A0_.wvu.FilterData" localSheetId="0" hidden="1">'на 01.08.2018'!$A$7:$J$407</definedName>
    <definedName name="Z_8C654415_86D2_479D_A511_8A4B3774E375_.wvu.FilterData" localSheetId="0" hidden="1">'на 01.08.2018'!$A$7:$H$151</definedName>
    <definedName name="Z_8CAD663B_CD5E_4846_B4FD_69BCB6D1EB12_.wvu.FilterData" localSheetId="0" hidden="1">'на 01.08.2018'!$A$7:$H$151</definedName>
    <definedName name="Z_8CB267BE_E783_4914_8FFF_50D79F1D75CF_.wvu.FilterData" localSheetId="0" hidden="1">'на 01.08.2018'!$A$7:$H$151</definedName>
    <definedName name="Z_8D0153EB_A3EC_4213_A12B_74D6D827770F_.wvu.FilterData" localSheetId="0" hidden="1">'на 01.08.2018'!$A$7:$J$407</definedName>
    <definedName name="Z_8D7BE686_9FAF_4C26_8FD5_5395E55E0797_.wvu.FilterData" localSheetId="0" hidden="1">'на 01.08.2018'!$A$7:$H$151</definedName>
    <definedName name="Z_8D8D2F4C_3B7E_4C1F_A367_4BA418733E1A_.wvu.FilterData" localSheetId="0" hidden="1">'на 01.08.2018'!$A$7:$H$151</definedName>
    <definedName name="Z_8DFDD887_4859_4275_91A7_634544543F21_.wvu.FilterData" localSheetId="0" hidden="1">'на 01.08.2018'!$A$7:$J$407</definedName>
    <definedName name="Z_8E62A2BE_7CE7_496E_AC79_F133ABDC98BF_.wvu.FilterData" localSheetId="0" hidden="1">'на 01.08.2018'!$A$7:$H$151</definedName>
    <definedName name="Z_8EEB3EFB_2D0D_474D_A904_853356F13984_.wvu.FilterData" localSheetId="0" hidden="1">'на 01.08.2018'!$A$7:$J$407</definedName>
    <definedName name="Z_8F2A8A22_72A2_4B00_8248_255CA52D5828_.wvu.FilterData" localSheetId="0" hidden="1">'на 01.08.2018'!$A$7:$J$407</definedName>
    <definedName name="Z_9044C5A5_1D21_4DB7_B551_B82CFEBFBFBE_.wvu.FilterData" localSheetId="0" hidden="1">'на 01.08.2018'!$A$7:$J$407</definedName>
    <definedName name="Z_9089CAE7_C9D5_4B44_BF40_622C1D4BEC1A_.wvu.FilterData" localSheetId="0" hidden="1">'на 01.08.2018'!$A$7:$J$407</definedName>
    <definedName name="Z_90B62036_E8E2_47F2_BA67_9490969E5E89_.wvu.FilterData" localSheetId="0" hidden="1">'на 01.08.2018'!$A$7:$J$407</definedName>
    <definedName name="Z_91482E4A_EB85_41D6_AA9F_21521D0F577E_.wvu.FilterData" localSheetId="0" hidden="1">'на 01.08.2018'!$A$7:$J$407</definedName>
    <definedName name="Z_91A44DD7_EFA1_45BC_BF8A_C6EBAED142C3_.wvu.FilterData" localSheetId="0" hidden="1">'на 01.08.2018'!$A$7:$J$407</definedName>
    <definedName name="Z_92A69ACC_08E1_4049_9A4E_909BE09E8D3F_.wvu.FilterData" localSheetId="0" hidden="1">'на 01.08.2018'!$A$7:$J$407</definedName>
    <definedName name="Z_92A7494D_B642_4D2E_8A98_FA3ADD190BCE_.wvu.FilterData" localSheetId="0" hidden="1">'на 01.08.2018'!$A$7:$J$407</definedName>
    <definedName name="Z_92A89EF4_8A4E_4790_B0CC_01892B6039EB_.wvu.FilterData" localSheetId="0" hidden="1">'на 01.08.2018'!$A$7:$J$407</definedName>
    <definedName name="Z_92E38377_38CC_496E_BBD8_5394F7550FE3_.wvu.FilterData" localSheetId="0" hidden="1">'на 01.08.2018'!$A$7:$J$407</definedName>
    <definedName name="Z_93030161_EBD2_4C55_BB01_67290B2149A7_.wvu.FilterData" localSheetId="0" hidden="1">'на 01.08.2018'!$A$7:$J$407</definedName>
    <definedName name="Z_935DFEC4_8817_4BB5_A846_9674D5A05EE9_.wvu.FilterData" localSheetId="0" hidden="1">'на 01.08.2018'!$A$7:$H$151</definedName>
    <definedName name="Z_938F43B0_CEED_4632_948B_C835F76DFE4A_.wvu.FilterData" localSheetId="0" hidden="1">'на 01.08.2018'!$A$7:$J$407</definedName>
    <definedName name="Z_93997AAE_3E78_48E8_AE0E_38B78085663A_.wvu.FilterData" localSheetId="0" hidden="1">'на 01.08.2018'!$A$7:$J$407</definedName>
    <definedName name="Z_944D1186_FA84_48E6_9A44_19022D55084A_.wvu.FilterData" localSheetId="0" hidden="1">'на 01.08.2018'!$A$7:$J$407</definedName>
    <definedName name="Z_94E3B816_367C_44F4_94FC_13D42F694C13_.wvu.FilterData" localSheetId="0" hidden="1">'на 01.08.2018'!$A$7:$J$407</definedName>
    <definedName name="Z_95B5A563_A81C_425C_AC80_18232E0FA0F2_.wvu.FilterData" localSheetId="0" hidden="1">'на 01.08.2018'!$A$7:$H$151</definedName>
    <definedName name="Z_95DCDA71_E71C_4701_B168_34A55CC7547D_.wvu.FilterData" localSheetId="0" hidden="1">'на 01.08.2018'!$A$7:$J$407</definedName>
    <definedName name="Z_95E04D27_058D_4765_8CB6_B789CC5A15B9_.wvu.FilterData" localSheetId="0" hidden="1">'на 01.08.2018'!$A$7:$J$407</definedName>
    <definedName name="Z_96167660_EA8B_4F7D_87A1_785E97B459B3_.wvu.FilterData" localSheetId="0" hidden="1">'на 01.08.2018'!$A$7:$H$151</definedName>
    <definedName name="Z_96879477_4713_4ABC_982A_7EB1C07B4DED_.wvu.FilterData" localSheetId="0" hidden="1">'на 01.08.2018'!$A$7:$H$151</definedName>
    <definedName name="Z_969E164A_AA47_4A3D_AECC_F3C5A8BBA40A_.wvu.FilterData" localSheetId="0" hidden="1">'на 01.08.2018'!$A$7:$J$407</definedName>
    <definedName name="Z_9780079B_2369_4362_9878_DE63286783A8_.wvu.FilterData" localSheetId="0" hidden="1">'на 01.08.2018'!$A$7:$J$407</definedName>
    <definedName name="Z_97B55429_A18E_43B5_9AF8_FE73FCDE4BBB_.wvu.FilterData" localSheetId="0" hidden="1">'на 01.08.2018'!$A$7:$J$407</definedName>
    <definedName name="Z_97E2C09C_6040_4BDA_B6A0_AF60F993AC48_.wvu.FilterData" localSheetId="0" hidden="1">'на 01.08.2018'!$A$7:$J$407</definedName>
    <definedName name="Z_97F74FDF_2C27_4D85_A3A7_1EF51A8A2DFF_.wvu.FilterData" localSheetId="0" hidden="1">'на 01.08.2018'!$A$7:$H$151</definedName>
    <definedName name="Z_987C1B6D_28A7_49CB_BBF0_6C3FFB9FC1C5_.wvu.FilterData" localSheetId="0" hidden="1">'на 01.08.2018'!$A$7:$J$407</definedName>
    <definedName name="Z_98BF881C_EB9C_4397_B787_F3FB50ED2890_.wvu.FilterData" localSheetId="0" hidden="1">'на 01.08.2018'!$A$7:$J$407</definedName>
    <definedName name="Z_98E168F2_55D9_4CA5_BFC7_4762AF11FD48_.wvu.FilterData" localSheetId="0" hidden="1">'на 01.08.2018'!$A$7:$J$407</definedName>
    <definedName name="Z_998B8119_4FF3_4A16_838D_539C6AE34D55_.wvu.Cols" localSheetId="0" hidden="1">'на 01.08.2018'!#REF!,'на 01.08.2018'!#REF!</definedName>
    <definedName name="Z_998B8119_4FF3_4A16_838D_539C6AE34D55_.wvu.FilterData" localSheetId="0" hidden="1">'на 01.08.2018'!$A$7:$J$407</definedName>
    <definedName name="Z_998B8119_4FF3_4A16_838D_539C6AE34D55_.wvu.PrintArea" localSheetId="0" hidden="1">'на 01.08.2018'!$A$1:$J$201</definedName>
    <definedName name="Z_998B8119_4FF3_4A16_838D_539C6AE34D55_.wvu.PrintTitles" localSheetId="0" hidden="1">'на 01.08.2018'!$5:$8</definedName>
    <definedName name="Z_998B8119_4FF3_4A16_838D_539C6AE34D55_.wvu.Rows" localSheetId="0" hidden="1">'на 01.08.2018'!#REF!</definedName>
    <definedName name="Z_99950613_28E7_4EC2_B918_559A2757B0A9_.wvu.FilterData" localSheetId="0" hidden="1">'на 01.08.2018'!$A$7:$J$407</definedName>
    <definedName name="Z_99950613_28E7_4EC2_B918_559A2757B0A9_.wvu.PrintArea" localSheetId="0" hidden="1">'на 01.08.2018'!$A$1:$J$205</definedName>
    <definedName name="Z_99950613_28E7_4EC2_B918_559A2757B0A9_.wvu.PrintTitles" localSheetId="0" hidden="1">'на 01.08.2018'!$5:$8</definedName>
    <definedName name="Z_9A28E7E9_55CD_40D9_9E29_E07B8DD3C238_.wvu.FilterData" localSheetId="0" hidden="1">'на 01.08.2018'!$A$7:$J$407</definedName>
    <definedName name="Z_9A769443_7DFA_43D5_AB26_6F2EEF53DAF1_.wvu.FilterData" localSheetId="0" hidden="1">'на 01.08.2018'!$A$7:$H$151</definedName>
    <definedName name="Z_9C310551_EC8B_4B87_B5AF_39FC532C6FE3_.wvu.FilterData" localSheetId="0" hidden="1">'на 01.08.2018'!$A$7:$H$151</definedName>
    <definedName name="Z_9C38FBC7_6E93_40A5_BD30_7720FC92D0D4_.wvu.FilterData" localSheetId="0" hidden="1">'на 01.08.2018'!$A$7:$J$407</definedName>
    <definedName name="Z_9CB26755_9CF3_42C9_A567_6FF9CCE0F397_.wvu.FilterData" localSheetId="0" hidden="1">'на 01.08.2018'!$A$7:$J$407</definedName>
    <definedName name="Z_9D24C81C_5B18_4B40_BF88_7236C9CAE366_.wvu.FilterData" localSheetId="0" hidden="1">'на 01.08.2018'!$A$7:$H$151</definedName>
    <definedName name="Z_9E1D944D_E62F_4660_B928_F956F86CCB3D_.wvu.FilterData" localSheetId="0" hidden="1">'на 01.08.2018'!$A$7:$J$407</definedName>
    <definedName name="Z_9E720D93_31F0_4636_BA00_6CE6F83F3651_.wvu.FilterData" localSheetId="0" hidden="1">'на 01.08.2018'!$A$7:$J$407</definedName>
    <definedName name="Z_9E943B7D_D4C7_443F_BC4C_8AB90546D8A5_.wvu.Cols" localSheetId="0" hidden="1">'на 01.08.2018'!#REF!,'на 01.08.2018'!#REF!</definedName>
    <definedName name="Z_9E943B7D_D4C7_443F_BC4C_8AB90546D8A5_.wvu.FilterData" localSheetId="0" hidden="1">'на 01.08.2018'!$A$3:$J$60</definedName>
    <definedName name="Z_9E943B7D_D4C7_443F_BC4C_8AB90546D8A5_.wvu.PrintTitles" localSheetId="0" hidden="1">'на 01.08.2018'!$5:$8</definedName>
    <definedName name="Z_9E943B7D_D4C7_443F_BC4C_8AB90546D8A5_.wvu.Rows" localSheetId="0" hidden="1">'на 01.08.2018'!#REF!,'на 01.08.2018'!#REF!,'на 01.08.2018'!#REF!,'на 01.08.2018'!#REF!,'на 01.08.2018'!#REF!,'на 01.08.2018'!#REF!,'на 01.08.2018'!#REF!,'на 01.08.2018'!#REF!,'на 01.08.2018'!#REF!,'на 01.08.2018'!#REF!,'на 01.08.2018'!#REF!,'на 01.08.2018'!#REF!,'на 01.08.2018'!#REF!,'на 01.08.2018'!#REF!,'на 01.08.2018'!#REF!,'на 01.08.2018'!#REF!,'на 01.08.2018'!#REF!,'на 01.08.2018'!#REF!,'на 01.08.2018'!#REF!,'на 01.08.2018'!#REF!</definedName>
    <definedName name="Z_9EC99D85_9CBB_4D41_A0AC_5A782960B43C_.wvu.FilterData" localSheetId="0" hidden="1">'на 01.08.2018'!$A$7:$H$151</definedName>
    <definedName name="Z_9F469FEB_94D1_4BA9_BDF6_0A94C53541EA_.wvu.FilterData" localSheetId="0" hidden="1">'на 01.08.2018'!$A$7:$J$407</definedName>
    <definedName name="Z_9FA29541_62F4_4CED_BF33_19F6BA57578F_.wvu.Cols" localSheetId="0" hidden="1">'на 01.08.2018'!#REF!,'на 01.08.2018'!#REF!</definedName>
    <definedName name="Z_9FA29541_62F4_4CED_BF33_19F6BA57578F_.wvu.FilterData" localSheetId="0" hidden="1">'на 01.08.2018'!$A$7:$J$407</definedName>
    <definedName name="Z_9FA29541_62F4_4CED_BF33_19F6BA57578F_.wvu.PrintArea" localSheetId="0" hidden="1">'на 01.08.2018'!$A$1:$J$201</definedName>
    <definedName name="Z_9FA29541_62F4_4CED_BF33_19F6BA57578F_.wvu.PrintTitles" localSheetId="0" hidden="1">'на 01.08.2018'!$5:$8</definedName>
    <definedName name="Z_9FDAEEB9_7434_4701_B9D3_AEFADA35D37B_.wvu.FilterData" localSheetId="0" hidden="1">'на 01.08.2018'!$A$7:$J$407</definedName>
    <definedName name="Z_A08B7B60_BE09_484D_B75E_15D9DE206B17_.wvu.FilterData" localSheetId="0" hidden="1">'на 01.08.2018'!$A$7:$J$407</definedName>
    <definedName name="Z_A0963EEC_5578_46DF_B7B0_2B9F8CADC5B9_.wvu.FilterData" localSheetId="0" hidden="1">'на 01.08.2018'!$A$7:$J$407</definedName>
    <definedName name="Z_A0A3CD9B_2436_40D7_91DB_589A95FBBF00_.wvu.Cols" localSheetId="0" hidden="1">'на 01.08.2018'!#REF!</definedName>
    <definedName name="Z_A0A3CD9B_2436_40D7_91DB_589A95FBBF00_.wvu.FilterData" localSheetId="0" hidden="1">'на 01.08.2018'!$A$7:$J$407</definedName>
    <definedName name="Z_A0A3CD9B_2436_40D7_91DB_589A95FBBF00_.wvu.PrintArea" localSheetId="0" hidden="1">'на 01.08.2018'!$A$1:$J$209</definedName>
    <definedName name="Z_A0A3CD9B_2436_40D7_91DB_589A95FBBF00_.wvu.PrintTitles" localSheetId="0" hidden="1">'на 01.08.2018'!$5:$8</definedName>
    <definedName name="Z_A0EB0A04_1124_498B_8C4B_C1E25B53C1A8_.wvu.FilterData" localSheetId="0" hidden="1">'на 01.08.2018'!$A$7:$H$151</definedName>
    <definedName name="Z_A113B19A_DB2C_4585_AED7_B7EF9F05E57E_.wvu.FilterData" localSheetId="0" hidden="1">'на 01.08.2018'!$A$7:$J$407</definedName>
    <definedName name="Z_A1252AD3_62A9_4B5D_B0FA_98A0DCCDEFC0_.wvu.FilterData" localSheetId="0" hidden="1">'на 01.08.2018'!$A$7:$J$407</definedName>
    <definedName name="Z_A2611F3A_C06C_4662_B39E_6F08BA7C9B14_.wvu.FilterData" localSheetId="0" hidden="1">'на 01.08.2018'!$A$7:$H$151</definedName>
    <definedName name="Z_A28DA500_33FC_4913_B21A_3E2D7ED7A130_.wvu.FilterData" localSheetId="0" hidden="1">'на 01.08.2018'!$A$7:$H$151</definedName>
    <definedName name="Z_A38250FB_559C_49CE_918A_6673F9586B86_.wvu.FilterData" localSheetId="0" hidden="1">'на 01.08.2018'!$A$7:$J$407</definedName>
    <definedName name="Z_A5169FE8_9D26_44E6_A6EA_F78B40E1DE01_.wvu.FilterData" localSheetId="0" hidden="1">'на 01.08.2018'!$A$7:$J$407</definedName>
    <definedName name="Z_A62258B9_7768_4C4F_AFFC_537782E81CFF_.wvu.FilterData" localSheetId="0" hidden="1">'на 01.08.2018'!$A$7:$H$151</definedName>
    <definedName name="Z_A65D4FF6_26A1_47FE_AF98_41E05002FB1E_.wvu.FilterData" localSheetId="0" hidden="1">'на 01.08.2018'!$A$7:$H$151</definedName>
    <definedName name="Z_A6816A2A_A381_4629_A196_A2D2CBED046E_.wvu.FilterData" localSheetId="0" hidden="1">'на 01.08.2018'!$A$7:$J$407</definedName>
    <definedName name="Z_A6B98527_7CBF_4E4D_BDEA_9334A3EB779F_.wvu.Cols" localSheetId="0" hidden="1">'на 01.08.2018'!#REF!,'на 01.08.2018'!#REF!,'на 01.08.2018'!$K:$BN</definedName>
    <definedName name="Z_A6B98527_7CBF_4E4D_BDEA_9334A3EB779F_.wvu.FilterData" localSheetId="0" hidden="1">'на 01.08.2018'!$A$7:$J$407</definedName>
    <definedName name="Z_A6B98527_7CBF_4E4D_BDEA_9334A3EB779F_.wvu.PrintArea" localSheetId="0" hidden="1">'на 01.08.2018'!$A$1:$BN$201</definedName>
    <definedName name="Z_A6B98527_7CBF_4E4D_BDEA_9334A3EB779F_.wvu.PrintTitles" localSheetId="0" hidden="1">'на 01.08.2018'!$5:$7</definedName>
    <definedName name="Z_A8EFE8CB_4B40_4A53_8B7A_29439E2B50D7_.wvu.FilterData" localSheetId="0" hidden="1">'на 01.08.2018'!$A$7:$J$407</definedName>
    <definedName name="Z_A98C96B5_CE3A_4FF9_B3E5_0DBB66ADC5BB_.wvu.FilterData" localSheetId="0" hidden="1">'на 01.08.2018'!$A$7:$H$151</definedName>
    <definedName name="Z_A9BB2943_E4B1_4809_A926_69F8C50E1CF2_.wvu.FilterData" localSheetId="0" hidden="1">'на 01.08.2018'!$A$7:$J$407</definedName>
    <definedName name="Z_AA4C7BF5_07E0_4095_B165_D2AF600190FA_.wvu.FilterData" localSheetId="0" hidden="1">'на 01.08.2018'!$A$7:$H$151</definedName>
    <definedName name="Z_AAC4B5AB_1913_4D9C_A1FF_BD9345E009EB_.wvu.FilterData" localSheetId="0" hidden="1">'на 01.08.2018'!$A$7:$H$151</definedName>
    <definedName name="Z_AB20AEF7_931C_411F_91E6_F461408B5AE6_.wvu.FilterData" localSheetId="0" hidden="1">'на 01.08.2018'!$A$7:$J$407</definedName>
    <definedName name="Z_ABA75302_0F6D_4886_9D81_1818E8870CAA_.wvu.FilterData" localSheetId="0" hidden="1">'на 01.08.2018'!$A$3:$K$205</definedName>
    <definedName name="Z_ABAF42E6_6CD6_46B1_A0C6_0099C207BC1C_.wvu.FilterData" localSheetId="0" hidden="1">'на 01.08.2018'!$A$7:$J$407</definedName>
    <definedName name="Z_ABF07E15_3FB5_46FA_8B18_72FA32E3F1DA_.wvu.FilterData" localSheetId="0" hidden="1">'на 01.08.2018'!$A$7:$J$407</definedName>
    <definedName name="Z_ACFE2E5A_B4BC_4793_B103_05F97C227772_.wvu.FilterData" localSheetId="0" hidden="1">'на 01.08.2018'!$A$7:$J$407</definedName>
    <definedName name="Z_AD079EA2_4E18_46EE_8E20_0C7923C917D2_.wvu.FilterData" localSheetId="0" hidden="1">'на 01.08.2018'!$A$7:$J$407</definedName>
    <definedName name="Z_ADE318A0_9CB5_431A_AF2B_D561B19631D9_.wvu.FilterData" localSheetId="0" hidden="1">'на 01.08.2018'!$A$7:$J$407</definedName>
    <definedName name="Z_AF01D870_77CB_46A2_A95B_3A27FF42EAA8_.wvu.FilterData" localSheetId="0" hidden="1">'на 01.08.2018'!$A$7:$H$151</definedName>
    <definedName name="Z_AF1AEFF5_9892_4FCB_BD3E_6CF1CEE1B71B_.wvu.FilterData" localSheetId="0" hidden="1">'на 01.08.2018'!$A$7:$J$407</definedName>
    <definedName name="Z_AFABF6AA_2F6E_48B0_98F8_213EA30990B1_.wvu.FilterData" localSheetId="0" hidden="1">'на 01.08.2018'!$A$7:$J$407</definedName>
    <definedName name="Z_AFC26506_1EE1_430F_B247_3257CE41958A_.wvu.FilterData" localSheetId="0" hidden="1">'на 01.08.2018'!$A$7:$J$407</definedName>
    <definedName name="Z_B00B4D71_156E_4DD9_93CC_1F392CBA035F_.wvu.FilterData" localSheetId="0" hidden="1">'на 01.08.2018'!$A$7:$J$407</definedName>
    <definedName name="Z_B0B61858_D248_4F0B_95EB_A53482FBF19B_.wvu.FilterData" localSheetId="0" hidden="1">'на 01.08.2018'!$A$7:$J$407</definedName>
    <definedName name="Z_B0BB7BD4_E507_4D19_A9BF_6595068A89B5_.wvu.FilterData" localSheetId="0" hidden="1">'на 01.08.2018'!$A$7:$J$407</definedName>
    <definedName name="Z_B180D137_9F25_4AD4_9057_37928F1867A8_.wvu.FilterData" localSheetId="0" hidden="1">'на 01.08.2018'!$A$7:$H$151</definedName>
    <definedName name="Z_B1FA2CF0_321B_4787_93E8_EB6D5C78D6B5_.wvu.FilterData" localSheetId="0" hidden="1">'на 01.08.2018'!$A$7:$J$407</definedName>
    <definedName name="Z_B246A3A0_6AE0_4610_AE7A_F7490C26DBCA_.wvu.FilterData" localSheetId="0" hidden="1">'на 01.08.2018'!$A$7:$J$407</definedName>
    <definedName name="Z_B2D38EAC_E767_43A7_B7A2_621639FE347D_.wvu.FilterData" localSheetId="0" hidden="1">'на 01.08.2018'!$A$7:$H$151</definedName>
    <definedName name="Z_B30FEF93_CDBE_4AC5_9298_7B65E13C3F79_.wvu.FilterData" localSheetId="0" hidden="1">'на 01.08.2018'!$A$7:$J$407</definedName>
    <definedName name="Z_B3114865_FFF9_40B7_B9E6_C3642102DCF9_.wvu.FilterData" localSheetId="0" hidden="1">'на 01.08.2018'!$A$7:$J$407</definedName>
    <definedName name="Z_B3339176_D3D0_4D7A_8AAB_C0B71F942A93_.wvu.FilterData" localSheetId="0" hidden="1">'на 01.08.2018'!$A$7:$H$151</definedName>
    <definedName name="Z_B45FAC42_679D_43AB_B511_9E5492CAC2DB_.wvu.FilterData" localSheetId="0" hidden="1">'на 01.08.2018'!$A$7:$H$151</definedName>
    <definedName name="Z_B499C08D_A2E7_417F_A9B7_BFCE2B66534F_.wvu.FilterData" localSheetId="0" hidden="1">'на 01.08.2018'!$A$7:$J$407</definedName>
    <definedName name="Z_B543C7D0_E350_4DA4_A835_ADCB64A4D66D_.wvu.FilterData" localSheetId="0" hidden="1">'на 01.08.2018'!$A$7:$J$407</definedName>
    <definedName name="Z_B5533D56_E1AE_4DE7_8436_EF9CA55A4943_.wvu.FilterData" localSheetId="0" hidden="1">'на 01.08.2018'!$A$7:$J$407</definedName>
    <definedName name="Z_B56BEF44_39DC_4F5B_A5E5_157C237832AF_.wvu.FilterData" localSheetId="0" hidden="1">'на 01.08.2018'!$A$7:$H$151</definedName>
    <definedName name="Z_B5A6FE62_B66C_45B1_AF17_B7686B0B3A3F_.wvu.FilterData" localSheetId="0" hidden="1">'на 01.08.2018'!$A$7:$J$407</definedName>
    <definedName name="Z_B603D180_E09A_4B9C_810F_9423EBA4A0EA_.wvu.FilterData" localSheetId="0" hidden="1">'на 01.08.2018'!$A$7:$J$407</definedName>
    <definedName name="Z_B698776A_6A96_445D_9813_F5440DD90495_.wvu.FilterData" localSheetId="0" hidden="1">'на 01.08.2018'!$A$7:$J$407</definedName>
    <definedName name="Z_B6D72401_10F2_4D08_9A2D_EC1E2043D946_.wvu.FilterData" localSheetId="0" hidden="1">'на 01.08.2018'!$A$7:$J$407</definedName>
    <definedName name="Z_B6F11AB1_40C8_4880_BE42_1C35664CF325_.wvu.FilterData" localSheetId="0" hidden="1">'на 01.08.2018'!$A$7:$J$407</definedName>
    <definedName name="Z_B736B334_F8CF_4A1D_A747_B2B8CF3F3731_.wvu.FilterData" localSheetId="0" hidden="1">'на 01.08.2018'!$A$7:$J$407</definedName>
    <definedName name="Z_B7A22467_168B_475A_AC6B_F744F4990F6A_.wvu.FilterData" localSheetId="0" hidden="1">'на 01.08.2018'!$A$7:$J$407</definedName>
    <definedName name="Z_B7A4DC29_6CA3_48BD_BD2B_5EA61D250392_.wvu.FilterData" localSheetId="0" hidden="1">'на 01.08.2018'!$A$7:$H$151</definedName>
    <definedName name="Z_B7F67755_3086_43A6_86E7_370F80E61BD0_.wvu.FilterData" localSheetId="0" hidden="1">'на 01.08.2018'!$A$7:$H$151</definedName>
    <definedName name="Z_B8283716_285A_45D5_8283_DCA7A3C9CFC7_.wvu.FilterData" localSheetId="0" hidden="1">'на 01.08.2018'!$A$7:$J$407</definedName>
    <definedName name="Z_B858041A_E0C9_4C5A_A736_A0DA4684B712_.wvu.FilterData" localSheetId="0" hidden="1">'на 01.08.2018'!$A$7:$J$407</definedName>
    <definedName name="Z_B8EDA240_D337_4165_927F_4408D011F4B1_.wvu.FilterData" localSheetId="0" hidden="1">'на 01.08.2018'!$A$7:$J$407</definedName>
    <definedName name="Z_B9A29D57_1D84_4BB4_A72C_EF14D2D8DD4E_.wvu.FilterData" localSheetId="0" hidden="1">'на 01.08.2018'!$A$7:$J$407</definedName>
    <definedName name="Z_B9FDB936_DEDC_405B_AC55_3262523808BE_.wvu.FilterData" localSheetId="0" hidden="1">'на 01.08.2018'!$A$7:$J$407</definedName>
    <definedName name="Z_BAB4825B_2E54_4A6C_A72D_1F8E7B4FEFFB_.wvu.FilterData" localSheetId="0" hidden="1">'на 01.08.2018'!$A$7:$J$407</definedName>
    <definedName name="Z_BAFB3A8F_5ACD_4C4A_A33C_831C754D88C0_.wvu.FilterData" localSheetId="0" hidden="1">'на 01.08.2018'!$A$7:$J$407</definedName>
    <definedName name="Z_BBED0997_5705_4C3C_95F1_5444E893BE19_.wvu.FilterData" localSheetId="0" hidden="1">'на 01.08.2018'!$A$7:$J$407</definedName>
    <definedName name="Z_BC09D690_D177_4FC8_AE1F_8F0F0D5C6ECD_.wvu.FilterData" localSheetId="0" hidden="1">'на 01.08.2018'!$A$7:$J$407</definedName>
    <definedName name="Z_BC6910FC_42F8_457B_8F8D_9BC0111CE283_.wvu.FilterData" localSheetId="0" hidden="1">'на 01.08.2018'!$A$7:$J$407</definedName>
    <definedName name="Z_BD707806_8F10_492F_81AE_A7900A187828_.wvu.FilterData" localSheetId="0" hidden="1">'на 01.08.2018'!$A$3:$K$205</definedName>
    <definedName name="Z_BDD573CF_BFE0_4002_B5F7_E438A5DAD635_.wvu.FilterData" localSheetId="0" hidden="1">'на 01.08.2018'!$A$7:$J$407</definedName>
    <definedName name="Z_BE3F7214_4B0C_40FA_B4F7_B0F38416BCEF_.wvu.FilterData" localSheetId="0" hidden="1">'на 01.08.2018'!$A$7:$J$407</definedName>
    <definedName name="Z_BE442298_736F_47F5_9592_76FFCCDA59DB_.wvu.FilterData" localSheetId="0" hidden="1">'на 01.08.2018'!$A$7:$H$151</definedName>
    <definedName name="Z_BE842559_6B14_41AC_A92A_4E50A6CE8B79_.wvu.FilterData" localSheetId="0" hidden="1">'на 01.08.2018'!$A$7:$J$407</definedName>
    <definedName name="Z_BE97AC31_BFEB_4520_BC44_68B0C987C70A_.wvu.FilterData" localSheetId="0" hidden="1">'на 01.08.2018'!$A$7:$J$407</definedName>
    <definedName name="Z_BEA0FDBA_BB07_4C19_8BBD_5E57EE395C09_.wvu.FilterData" localSheetId="0" hidden="1">'на 01.08.2018'!$A$7:$J$407</definedName>
    <definedName name="Z_BEA0FDBA_BB07_4C19_8BBD_5E57EE395C09_.wvu.PrintArea" localSheetId="0" hidden="1">'на 01.08.2018'!$A$1:$J$205</definedName>
    <definedName name="Z_BEA0FDBA_BB07_4C19_8BBD_5E57EE395C09_.wvu.PrintTitles" localSheetId="0" hidden="1">'на 01.08.2018'!$5:$8</definedName>
    <definedName name="Z_BF22223F_B516_45E8_9C4B_DD4CB4CE2C48_.wvu.FilterData" localSheetId="0" hidden="1">'на 01.08.2018'!$A$7:$J$407</definedName>
    <definedName name="Z_BF65F093_304D_44F0_BF26_E5F8F9093CF5_.wvu.FilterData" localSheetId="0" hidden="1">'на 01.08.2018'!$A$7:$J$60</definedName>
    <definedName name="Z_C02D2AC3_00AB_4B4C_8299_349FC338B994_.wvu.FilterData" localSheetId="0" hidden="1">'на 01.08.2018'!$A$7:$J$407</definedName>
    <definedName name="Z_C0ED18A2_48B4_4C82_979B_4B80DB79BC08_.wvu.FilterData" localSheetId="0" hidden="1">'на 01.08.2018'!$A$7:$J$407</definedName>
    <definedName name="Z_C106F923_AD55_472E_86A3_2C4C13F084E8_.wvu.FilterData" localSheetId="0" hidden="1">'на 01.08.2018'!$A$7:$J$407</definedName>
    <definedName name="Z_C140C6EF_B272_4886_8555_3A3DB8A6C4A0_.wvu.FilterData" localSheetId="0" hidden="1">'на 01.08.2018'!$A$7:$J$407</definedName>
    <definedName name="Z_C14C28B9_3A8B_4F55_AC1E_B6D3DA6398D5_.wvu.FilterData" localSheetId="0" hidden="1">'на 01.08.2018'!$A$7:$J$407</definedName>
    <definedName name="Z_C276A679_E43E_444B_B0E9_B307A301A03A_.wvu.FilterData" localSheetId="0" hidden="1">'на 01.08.2018'!$A$7:$J$407</definedName>
    <definedName name="Z_C2E7FF11_4F7B_4EA9_AD45_A8385AC4BC24_.wvu.FilterData" localSheetId="0" hidden="1">'на 01.08.2018'!$A$7:$H$151</definedName>
    <definedName name="Z_C3E7B974_7E68_49C9_8A66_DEBBC3D71CB8_.wvu.FilterData" localSheetId="0" hidden="1">'на 01.08.2018'!$A$7:$H$151</definedName>
    <definedName name="Z_C3E97E4D_03A9_422E_8E65_116E90E7DE0A_.wvu.FilterData" localSheetId="0" hidden="1">'на 01.08.2018'!$A$7:$J$407</definedName>
    <definedName name="Z_C47D5376_4107_461D_B353_0F0CCA5A27B8_.wvu.FilterData" localSheetId="0" hidden="1">'на 01.08.2018'!$A$7:$H$151</definedName>
    <definedName name="Z_C4A81194_E272_4927_9E06_D47C43E50753_.wvu.FilterData" localSheetId="0" hidden="1">'на 01.08.2018'!$A$7:$J$407</definedName>
    <definedName name="Z_C4E388F3_F33E_45AF_8E75_3BD450853C20_.wvu.FilterData" localSheetId="0" hidden="1">'на 01.08.2018'!$A$7:$J$407</definedName>
    <definedName name="Z_C55D9313_9108_41CA_AD0E_FE2F7292C638_.wvu.FilterData" localSheetId="0" hidden="1">'на 01.08.2018'!$A$7:$H$151</definedName>
    <definedName name="Z_C5A38A18_427F_40C3_A14B_55DA8E81FB09_.wvu.FilterData" localSheetId="0" hidden="1">'на 01.08.2018'!$A$7:$J$407</definedName>
    <definedName name="Z_C5D84F85_3611_4C2A_903D_ECFF3A3DA3D9_.wvu.FilterData" localSheetId="0" hidden="1">'на 01.08.2018'!$A$7:$H$151</definedName>
    <definedName name="Z_C636DE0B_BC5D_45AA_89BD_B628CA1FE119_.wvu.FilterData" localSheetId="0" hidden="1">'на 01.08.2018'!$A$7:$J$407</definedName>
    <definedName name="Z_C70C85CF_5ADB_4631_87C7_BA23E9BE3196_.wvu.FilterData" localSheetId="0" hidden="1">'на 01.08.2018'!$A$7:$J$407</definedName>
    <definedName name="Z_C74598AC_1D4B_466D_8455_294C1A2E69BB_.wvu.FilterData" localSheetId="0" hidden="1">'на 01.08.2018'!$A$7:$H$151</definedName>
    <definedName name="Z_C745CD1F_9AA3_43D8_A7DA_ABDAF8508B62_.wvu.FilterData" localSheetId="0" hidden="1">'на 01.08.2018'!$A$7:$J$407</definedName>
    <definedName name="Z_C7DB809B_EB90_4CA8_929B_8A5AA3E83B84_.wvu.FilterData" localSheetId="0" hidden="1">'на 01.08.2018'!$A$7:$J$407</definedName>
    <definedName name="Z_C8579552_11B1_4140_9659_E1DA02EF9DD1_.wvu.FilterData" localSheetId="0" hidden="1">'на 01.08.2018'!$A$7:$J$407</definedName>
    <definedName name="Z_C8C7D91A_0101_429D_A7C4_25C2A366909A_.wvu.Cols" localSheetId="0" hidden="1">'на 01.08.2018'!#REF!,'на 01.08.2018'!#REF!</definedName>
    <definedName name="Z_C8C7D91A_0101_429D_A7C4_25C2A366909A_.wvu.FilterData" localSheetId="0" hidden="1">'на 01.08.2018'!$A$7:$J$60</definedName>
    <definedName name="Z_C8C7D91A_0101_429D_A7C4_25C2A366909A_.wvu.Rows" localSheetId="0" hidden="1">'на 01.08.2018'!#REF!,'на 01.08.2018'!#REF!,'на 01.08.2018'!#REF!,'на 01.08.2018'!#REF!,'на 01.08.2018'!#REF!,'на 01.08.2018'!#REF!,'на 01.08.2018'!#REF!,'на 01.08.2018'!#REF!,'на 01.08.2018'!#REF!,'на 01.08.2018'!#REF!</definedName>
    <definedName name="Z_C9081176_529C_43E8_8E20_8AC24E7C2D35_.wvu.FilterData" localSheetId="0" hidden="1">'на 01.08.2018'!$A$7:$J$407</definedName>
    <definedName name="Z_C94FB5D5_E515_4327_B4DC_AC3D7C1A6363_.wvu.FilterData" localSheetId="0" hidden="1">'на 01.08.2018'!$A$7:$J$407</definedName>
    <definedName name="Z_C97ACF3E_ACD3_4C9D_94FA_EA6F3D46505E_.wvu.FilterData" localSheetId="0" hidden="1">'на 01.08.2018'!$A$7:$J$407</definedName>
    <definedName name="Z_C98B4A4E_FC1F_45B3_ABB0_7DC9BD4B8057_.wvu.FilterData" localSheetId="0" hidden="1">'на 01.08.2018'!$A$7:$H$151</definedName>
    <definedName name="Z_C9A5AE8B_0A38_4D54_B36F_AFD2A577F3EF_.wvu.FilterData" localSheetId="0" hidden="1">'на 01.08.2018'!$A$7:$J$407</definedName>
    <definedName name="Z_CA384592_0CFD_4322_A4EB_34EC04693944_.wvu.FilterData" localSheetId="0" hidden="1">'на 01.08.2018'!$A$7:$J$407</definedName>
    <definedName name="Z_CA384592_0CFD_4322_A4EB_34EC04693944_.wvu.PrintArea" localSheetId="0" hidden="1">'на 01.08.2018'!$A$1:$J$205</definedName>
    <definedName name="Z_CA384592_0CFD_4322_A4EB_34EC04693944_.wvu.PrintTitles" localSheetId="0" hidden="1">'на 01.08.2018'!$5:$8</definedName>
    <definedName name="Z_CAAD7F8A_A328_4C0A_9ECF_2AD83A08D699_.wvu.FilterData" localSheetId="0" hidden="1">'на 01.08.2018'!$A$7:$H$151</definedName>
    <definedName name="Z_CB1A56DC_A135_41E6_8A02_AE4E518C879F_.wvu.FilterData" localSheetId="0" hidden="1">'на 01.08.2018'!$A$7:$J$407</definedName>
    <definedName name="Z_CB4880DD_CE83_4DFC_BBA7_70687256D5A4_.wvu.FilterData" localSheetId="0" hidden="1">'на 01.08.2018'!$A$7:$H$151</definedName>
    <definedName name="Z_CBDBA949_FA00_4560_8001_BD00E63FCCA4_.wvu.FilterData" localSheetId="0" hidden="1">'на 01.08.2018'!$A$7:$J$407</definedName>
    <definedName name="Z_CBF12BD1_A071_4448_8003_32E74F40E3E3_.wvu.FilterData" localSheetId="0" hidden="1">'на 01.08.2018'!$A$7:$H$151</definedName>
    <definedName name="Z_CBF9D894_3FD2_4B68_BAC8_643DB23851C0_.wvu.FilterData" localSheetId="0" hidden="1">'на 01.08.2018'!$A$7:$H$151</definedName>
    <definedName name="Z_CBF9D894_3FD2_4B68_BAC8_643DB23851C0_.wvu.Rows" localSheetId="0" hidden="1">'на 01.08.2018'!#REF!,'на 01.08.2018'!#REF!,'на 01.08.2018'!#REF!,'на 01.08.2018'!#REF!</definedName>
    <definedName name="Z_CCC17219_B1A3_4C6B_B903_0E4550432FD0_.wvu.FilterData" localSheetId="0" hidden="1">'на 01.08.2018'!$A$7:$H$151</definedName>
    <definedName name="Z_CCF533A2_322B_40E2_88B2_065E6D1D35B4_.wvu.FilterData" localSheetId="0" hidden="1">'на 01.08.2018'!$A$7:$J$407</definedName>
    <definedName name="Z_CCF533A2_322B_40E2_88B2_065E6D1D35B4_.wvu.PrintArea" localSheetId="0" hidden="1">'на 01.08.2018'!$A$1:$J$205</definedName>
    <definedName name="Z_CCF533A2_322B_40E2_88B2_065E6D1D35B4_.wvu.PrintTitles" localSheetId="0" hidden="1">'на 01.08.2018'!$5:$8</definedName>
    <definedName name="Z_CD10AFE5_EACD_43E3_B0AD_1FCFF7EEADC3_.wvu.FilterData" localSheetId="0" hidden="1">'на 01.08.2018'!$A$7:$J$407</definedName>
    <definedName name="Z_CDABDA6A_CEAA_4779_9390_A07E787E5F1B_.wvu.FilterData" localSheetId="0" hidden="1">'на 01.08.2018'!$A$7:$J$407</definedName>
    <definedName name="Z_CDBBEB40_4DC8_4F8A_B0B0_EE0E987A2098_.wvu.FilterData" localSheetId="0" hidden="1">'на 01.08.2018'!$A$7:$J$407</definedName>
    <definedName name="Z_CEF22FD3_C3E9_4C31_B864_568CAC74A486_.wvu.FilterData" localSheetId="0" hidden="1">'на 01.08.2018'!$A$7:$J$407</definedName>
    <definedName name="Z_CFEB7053_3C1D_451D_9A86_5940DFCF964A_.wvu.FilterData" localSheetId="0" hidden="1">'на 01.08.2018'!$A$7:$J$407</definedName>
    <definedName name="Z_D165341F_496A_48CE_829A_555B16787041_.wvu.FilterData" localSheetId="0" hidden="1">'на 01.08.2018'!$A$7:$J$407</definedName>
    <definedName name="Z_D20DFCFE_63F9_4265_B37B_4F36C46DF159_.wvu.Cols" localSheetId="0" hidden="1">'на 01.08.2018'!#REF!,'на 01.08.2018'!#REF!</definedName>
    <definedName name="Z_D20DFCFE_63F9_4265_B37B_4F36C46DF159_.wvu.FilterData" localSheetId="0" hidden="1">'на 01.08.2018'!$A$7:$J$407</definedName>
    <definedName name="Z_D20DFCFE_63F9_4265_B37B_4F36C46DF159_.wvu.PrintArea" localSheetId="0" hidden="1">'на 01.08.2018'!$A$1:$J$201</definedName>
    <definedName name="Z_D20DFCFE_63F9_4265_B37B_4F36C46DF159_.wvu.PrintTitles" localSheetId="0" hidden="1">'на 01.08.2018'!$5:$8</definedName>
    <definedName name="Z_D20DFCFE_63F9_4265_B37B_4F36C46DF159_.wvu.Rows" localSheetId="0" hidden="1">'на 01.08.2018'!#REF!,'на 01.08.2018'!#REF!,'на 01.08.2018'!#REF!,'на 01.08.2018'!#REF!,'на 01.08.2018'!#REF!</definedName>
    <definedName name="Z_D2422493_0DF6_4923_AFF9_1CE532FC9E0E_.wvu.FilterData" localSheetId="0" hidden="1">'на 01.08.2018'!$A$7:$J$407</definedName>
    <definedName name="Z_D26EAC32_42CC_46AF_8D27_8094727B2B8E_.wvu.FilterData" localSheetId="0" hidden="1">'на 01.08.2018'!$A$7:$J$407</definedName>
    <definedName name="Z_D298563F_7459_410D_A6E1_6B1CDFA6DAA7_.wvu.FilterData" localSheetId="0" hidden="1">'на 01.08.2018'!$A$7:$J$407</definedName>
    <definedName name="Z_D2D627FD_8F1D_4B0C_A4A1_1A515A2831A8_.wvu.FilterData" localSheetId="0" hidden="1">'на 01.08.2018'!$A$7:$J$407</definedName>
    <definedName name="Z_D343F548_3DE6_4716_9B8B_0FF1DF1B1DE3_.wvu.FilterData" localSheetId="0" hidden="1">'на 01.08.2018'!$A$7:$H$151</definedName>
    <definedName name="Z_D3607008_88A4_4735_BF9B_0D60A732D98C_.wvu.FilterData" localSheetId="0" hidden="1">'на 01.08.2018'!$A$7:$J$407</definedName>
    <definedName name="Z_D3C3EFC2_493C_4B9B_BC16_8147B08F8F65_.wvu.FilterData" localSheetId="0" hidden="1">'на 01.08.2018'!$A$7:$H$151</definedName>
    <definedName name="Z_D3D848E7_EB88_4E73_985E_C45B9AE68145_.wvu.FilterData" localSheetId="0" hidden="1">'на 01.08.2018'!$A$7:$J$407</definedName>
    <definedName name="Z_D3E86F4B_12A8_47CC_AEBE_74534991E315_.wvu.FilterData" localSheetId="0" hidden="1">'на 01.08.2018'!$A$7:$J$407</definedName>
    <definedName name="Z_D3F31BC4_4CDA_431B_BA5F_ADE76A923760_.wvu.FilterData" localSheetId="0" hidden="1">'на 01.08.2018'!$A$7:$H$151</definedName>
    <definedName name="Z_D41FF341_5913_4A9E_9CE5_B058CA00C0C7_.wvu.FilterData" localSheetId="0" hidden="1">'на 01.08.2018'!$A$7:$J$407</definedName>
    <definedName name="Z_D45ABB34_16CC_462D_8459_2034D47F465D_.wvu.FilterData" localSheetId="0" hidden="1">'на 01.08.2018'!$A$7:$H$151</definedName>
    <definedName name="Z_D479007E_A9E8_4307_A3E8_18A2BB5C55F2_.wvu.FilterData" localSheetId="0" hidden="1">'на 01.08.2018'!$A$7:$J$407</definedName>
    <definedName name="Z_D48CEF89_B01B_4E1D_92B4_235EA4A40F11_.wvu.FilterData" localSheetId="0" hidden="1">'на 01.08.2018'!$A$7:$J$407</definedName>
    <definedName name="Z_D4B24D18_8D1D_47A1_AE9B_21E3F9EF98EE_.wvu.FilterData" localSheetId="0" hidden="1">'на 01.08.2018'!$A$7:$J$407</definedName>
    <definedName name="Z_D4D3E883_F6A4_4364_94CA_00BA6BEEBB0B_.wvu.FilterData" localSheetId="0" hidden="1">'на 01.08.2018'!$A$7:$J$407</definedName>
    <definedName name="Z_D4E20E73_FD07_4BE4_B8FA_FE6B214643C4_.wvu.FilterData" localSheetId="0" hidden="1">'на 01.08.2018'!$A$7:$J$407</definedName>
    <definedName name="Z_D5317C3A_3EDA_404B_818D_EAF558810951_.wvu.FilterData" localSheetId="0" hidden="1">'на 01.08.2018'!$A$7:$H$151</definedName>
    <definedName name="Z_D537FB3B_712D_486A_BA32_4F73BEB2AA19_.wvu.FilterData" localSheetId="0" hidden="1">'на 01.08.2018'!$A$7:$H$151</definedName>
    <definedName name="Z_D6730C21_0555_4F4D_B589_9DE5CFF9C442_.wvu.FilterData" localSheetId="0" hidden="1">'на 01.08.2018'!$A$7:$H$151</definedName>
    <definedName name="Z_D6D7FE80_F340_4943_9CA8_381604446690_.wvu.FilterData" localSheetId="0" hidden="1">'на 01.08.2018'!$A$7:$J$407</definedName>
    <definedName name="Z_D7104B72_13BA_47A2_BD7D_6C7C814EB74F_.wvu.FilterData" localSheetId="0" hidden="1">'на 01.08.2018'!$A$7:$J$407</definedName>
    <definedName name="Z_D7BC8E82_4392_4806_9DAE_D94253790B9C_.wvu.Cols" localSheetId="0" hidden="1">'на 01.08.2018'!#REF!,'на 01.08.2018'!#REF!,'на 01.08.2018'!$K:$BN</definedName>
    <definedName name="Z_D7BC8E82_4392_4806_9DAE_D94253790B9C_.wvu.FilterData" localSheetId="0" hidden="1">'на 01.08.2018'!$A$7:$J$407</definedName>
    <definedName name="Z_D7BC8E82_4392_4806_9DAE_D94253790B9C_.wvu.PrintArea" localSheetId="0" hidden="1">'на 01.08.2018'!$A$1:$BN$201</definedName>
    <definedName name="Z_D7BC8E82_4392_4806_9DAE_D94253790B9C_.wvu.PrintTitles" localSheetId="0" hidden="1">'на 01.08.2018'!$5:$7</definedName>
    <definedName name="Z_D7DA24ED_ABB7_4D6E_ACD6_4B88F5184AF8_.wvu.FilterData" localSheetId="0" hidden="1">'на 01.08.2018'!$A$7:$J$407</definedName>
    <definedName name="Z_D8418465_ECB6_40A4_8538_9D6D02B4E5CE_.wvu.FilterData" localSheetId="0" hidden="1">'на 01.08.2018'!$A$7:$H$151</definedName>
    <definedName name="Z_D8836A46_4276_4875_86A1_BB0E2B53006C_.wvu.FilterData" localSheetId="0" hidden="1">'на 01.08.2018'!$A$7:$H$151</definedName>
    <definedName name="Z_D8EBE17E_7A1A_4392_901C_A4C8DD4BAF28_.wvu.FilterData" localSheetId="0" hidden="1">'на 01.08.2018'!$A$7:$H$151</definedName>
    <definedName name="Z_D917D9C8_DA24_43F6_B702_2D065DC4F3EA_.wvu.FilterData" localSheetId="0" hidden="1">'на 01.08.2018'!$A$7:$J$407</definedName>
    <definedName name="Z_D921BCFE_106A_48C3_8051_F877509D5A90_.wvu.FilterData" localSheetId="0" hidden="1">'на 01.08.2018'!$A$7:$J$407</definedName>
    <definedName name="Z_D930048B_C8C6_498D_B7FD_C4CFAF447C25_.wvu.FilterData" localSheetId="0" hidden="1">'на 01.08.2018'!$A$7:$J$407</definedName>
    <definedName name="Z_D93C7415_B321_4E66_84AD_0490D011FDE7_.wvu.FilterData" localSheetId="0" hidden="1">'на 01.08.2018'!$A$7:$J$407</definedName>
    <definedName name="Z_D952F92C_16FA_49C0_ACE1_EEFE2012130A_.wvu.FilterData" localSheetId="0" hidden="1">'на 01.08.2018'!$A$7:$J$407</definedName>
    <definedName name="Z_D954D534_B88D_4A21_85D6_C0757B597D1E_.wvu.FilterData" localSheetId="0" hidden="1">'на 01.08.2018'!$A$7:$J$407</definedName>
    <definedName name="Z_D95852A1_B0FC_4AC5_B62B_5CCBE05B0D15_.wvu.FilterData" localSheetId="0" hidden="1">'на 01.08.2018'!$A$7:$J$407</definedName>
    <definedName name="Z_D97BC9A1_860C_45CB_8FAD_B69CEE39193C_.wvu.FilterData" localSheetId="0" hidden="1">'на 01.08.2018'!$A$7:$H$151</definedName>
    <definedName name="Z_D981844C_3450_4227_997A_DB8016618FC0_.wvu.FilterData" localSheetId="0" hidden="1">'на 01.08.2018'!$A$7:$J$407</definedName>
    <definedName name="Z_D9E7CF58_1888_4559_99D1_C71D21E76828_.wvu.FilterData" localSheetId="0" hidden="1">'на 01.08.2018'!$A$7:$J$407</definedName>
    <definedName name="Z_DA3033F1_502F_4BCA_B468_CBA3E20E7254_.wvu.FilterData" localSheetId="0" hidden="1">'на 01.08.2018'!$A$7:$J$407</definedName>
    <definedName name="Z_DA5DFA2D_C1AA_42F5_8828_D1905F1C9BD0_.wvu.FilterData" localSheetId="0" hidden="1">'на 01.08.2018'!$A$7:$J$407</definedName>
    <definedName name="Z_DAB9487C_F291_4A20_8CE8_A04CF6419B39_.wvu.FilterData" localSheetId="0" hidden="1">'на 01.08.2018'!$A$7:$J$407</definedName>
    <definedName name="Z_DB55315D_56C8_4F2C_9317_AA25AA5EAC9E_.wvu.FilterData" localSheetId="0" hidden="1">'на 01.08.2018'!$A$7:$J$407</definedName>
    <definedName name="Z_DBB88EE7_5C30_443C_A427_07BA2C7C58DA_.wvu.FilterData" localSheetId="0" hidden="1">'на 01.08.2018'!$A$7:$J$407</definedName>
    <definedName name="Z_DBF40914_927D_466F_8B6B_F333D1AFC9B0_.wvu.FilterData" localSheetId="0" hidden="1">'на 01.08.2018'!$A$7:$J$407</definedName>
    <definedName name="Z_DC263B7F_7E05_4E66_AE9F_05D6DDE635B1_.wvu.FilterData" localSheetId="0" hidden="1">'на 01.08.2018'!$A$7:$H$151</definedName>
    <definedName name="Z_DC796824_ECED_4590_A3E8_8D5A3534C637_.wvu.FilterData" localSheetId="0" hidden="1">'на 01.08.2018'!$A$7:$H$151</definedName>
    <definedName name="Z_DCC1B134_1BA2_418E_B1D0_0938D8743370_.wvu.FilterData" localSheetId="0" hidden="1">'на 01.08.2018'!$A$7:$H$151</definedName>
    <definedName name="Z_DCC98630_5CE8_4EB8_B53F_29063CBFDB7B_.wvu.FilterData" localSheetId="0" hidden="1">'на 01.08.2018'!$A$7:$J$407</definedName>
    <definedName name="Z_DD479BCC_48E3_497E_81BC_9A58CD7AC8EF_.wvu.FilterData" localSheetId="0" hidden="1">'на 01.08.2018'!$A$7:$J$407</definedName>
    <definedName name="Z_DDA68DE5_EF86_4A52_97CD_589088C5FE7A_.wvu.FilterData" localSheetId="0" hidden="1">'на 01.08.2018'!$A$7:$H$151</definedName>
    <definedName name="Z_DE210091_3D77_4964_B6B2_443A728CBE9E_.wvu.FilterData" localSheetId="0" hidden="1">'на 01.08.2018'!$A$7:$J$407</definedName>
    <definedName name="Z_DE2C3999_6F3E_4D24_86CF_8803BF5FAA48_.wvu.FilterData" localSheetId="0" hidden="1">'на 01.08.2018'!$A$7:$J$60</definedName>
    <definedName name="Z_DEA6EDB2_F27D_4C8F_B061_FD80BEC5543F_.wvu.FilterData" localSheetId="0" hidden="1">'на 01.08.2018'!$A$7:$H$151</definedName>
    <definedName name="Z_DECE3245_1BE4_4A3F_B644_E8DE80612C1E_.wvu.FilterData" localSheetId="0" hidden="1">'на 01.08.2018'!$A$7:$J$407</definedName>
    <definedName name="Z_DF6B7D46_D8DB_447A_83A4_53EE18358CF2_.wvu.FilterData" localSheetId="0" hidden="1">'на 01.08.2018'!$A$7:$J$407</definedName>
    <definedName name="Z_DFB08918_D5A4_4224_AEA5_63620C0D53DD_.wvu.FilterData" localSheetId="0" hidden="1">'на 01.08.2018'!$A$7:$J$407</definedName>
    <definedName name="Z_E0178566_B0D6_4A04_941F_723DE4642B4A_.wvu.FilterData" localSheetId="0" hidden="1">'на 01.08.2018'!$A$7:$J$407</definedName>
    <definedName name="Z_E0415026_A3A4_4408_93D6_8180A1256A98_.wvu.FilterData" localSheetId="0" hidden="1">'на 01.08.2018'!$A$7:$J$407</definedName>
    <definedName name="Z_E0B34E03_0754_4713_9A98_5ACEE69C9E71_.wvu.FilterData" localSheetId="0" hidden="1">'на 01.08.2018'!$A$7:$H$151</definedName>
    <definedName name="Z_E1E7843B_3EC3_4FFF_9B1C_53E7DE6A4004_.wvu.FilterData" localSheetId="0" hidden="1">'на 01.08.2018'!$A$7:$H$151</definedName>
    <definedName name="Z_E25FE844_1AD8_4E16_B2DB_9033A702F13A_.wvu.FilterData" localSheetId="0" hidden="1">'на 01.08.2018'!$A$7:$H$151</definedName>
    <definedName name="Z_E2861A4E_263A_4BE6_9223_2DA352B0AD2D_.wvu.FilterData" localSheetId="0" hidden="1">'на 01.08.2018'!$A$7:$H$151</definedName>
    <definedName name="Z_E2FB76DF_1C94_4620_8087_FEE12FDAA3D2_.wvu.FilterData" localSheetId="0" hidden="1">'на 01.08.2018'!$A$7:$H$151</definedName>
    <definedName name="Z_E3C6ECC1_0F12_435D_9B36_B23F6133337F_.wvu.FilterData" localSheetId="0" hidden="1">'на 01.08.2018'!$A$7:$H$151</definedName>
    <definedName name="Z_E437F2F2_3B79_49F0_9901_D31498A163D7_.wvu.FilterData" localSheetId="0" hidden="1">'на 01.08.2018'!$A$7:$J$407</definedName>
    <definedName name="Z_E531BAEE_E556_4AEF_B35B_C675BD99939C_.wvu.FilterData" localSheetId="0" hidden="1">'на 01.08.2018'!$A$7:$J$407</definedName>
    <definedName name="Z_E5EC7523_F88D_4AD4_9A8D_84C16AB7BFC1_.wvu.FilterData" localSheetId="0" hidden="1">'на 01.08.2018'!$A$7:$J$407</definedName>
    <definedName name="Z_E6B0F607_AC37_4539_B427_EA5DBDA71490_.wvu.FilterData" localSheetId="0" hidden="1">'на 01.08.2018'!$A$7:$J$407</definedName>
    <definedName name="Z_E6F2229B_648C_45EB_AFDD_48E1933E9057_.wvu.FilterData" localSheetId="0" hidden="1">'на 01.08.2018'!$A$7:$J$407</definedName>
    <definedName name="Z_E79ABD49_719F_4887_A43D_3DE66BF8AD95_.wvu.FilterData" localSheetId="0" hidden="1">'на 01.08.2018'!$A$7:$J$407</definedName>
    <definedName name="Z_E818C85D_F563_4BCC_9747_0856B0207D9A_.wvu.FilterData" localSheetId="0" hidden="1">'на 01.08.2018'!$A$7:$J$407</definedName>
    <definedName name="Z_E85A9955_A3DD_46D7_A4A3_9B67A0E2B00C_.wvu.FilterData" localSheetId="0" hidden="1">'на 01.08.2018'!$A$7:$J$407</definedName>
    <definedName name="Z_E85CF805_B7EC_4B8E_BF6B_2D35F453C813_.wvu.FilterData" localSheetId="0" hidden="1">'на 01.08.2018'!$A$7:$J$407</definedName>
    <definedName name="Z_E8619C4F_9D0C_40CF_8636_CF30BDB53D78_.wvu.FilterData" localSheetId="0" hidden="1">'на 01.08.2018'!$A$7:$J$407</definedName>
    <definedName name="Z_E86B59AB_8419_4B63_BADC_4C4DB9795CAA_.wvu.FilterData" localSheetId="0" hidden="1">'на 01.08.2018'!$A$7:$J$407</definedName>
    <definedName name="Z_E88E1D11_18C0_4724_9D4F_2C85DDF57564_.wvu.FilterData" localSheetId="0" hidden="1">'на 01.08.2018'!$A$7:$H$151</definedName>
    <definedName name="Z_E8E447B7_386A_4449_A267_EA8A8ED2E9DF_.wvu.FilterData" localSheetId="0" hidden="1">'на 01.08.2018'!$A$7:$J$407</definedName>
    <definedName name="Z_E952215A_EF2B_4724_A091_1F77A330F7A6_.wvu.FilterData" localSheetId="0" hidden="1">'на 01.08.2018'!$A$7:$J$407</definedName>
    <definedName name="Z_E9A4F66F_BB40_4C19_8750_6E61AF1D74A1_.wvu.FilterData" localSheetId="0" hidden="1">'на 01.08.2018'!$A$7:$J$407</definedName>
    <definedName name="Z_EA234825_5817_4C50_AC45_83D70F061045_.wvu.FilterData" localSheetId="0" hidden="1">'на 01.08.2018'!$A$7:$J$407</definedName>
    <definedName name="Z_EA26BD39_D295_43F0_9554_645E38E73803_.wvu.FilterData" localSheetId="0" hidden="1">'на 01.08.2018'!$A$7:$J$407</definedName>
    <definedName name="Z_EA769D6D_3269_481D_9974_BC10C6C55FF6_.wvu.FilterData" localSheetId="0" hidden="1">'на 01.08.2018'!$A$7:$H$151</definedName>
    <definedName name="Z_EB2D8BE6_72BC_4D23_BEC7_DBF109493B0C_.wvu.FilterData" localSheetId="0" hidden="1">'на 01.08.2018'!$A$7:$J$407</definedName>
    <definedName name="Z_EBCDBD63_50FE_4D52_B280_2A723FA77236_.wvu.FilterData" localSheetId="0" hidden="1">'на 01.08.2018'!$A$7:$H$151</definedName>
    <definedName name="Z_EC6B58CC_C695_4EAF_B026_DA7CE6279D7A_.wvu.FilterData" localSheetId="0" hidden="1">'на 01.08.2018'!$A$7:$J$407</definedName>
    <definedName name="Z_EC741CE0_C720_481D_9CFE_596247B0CF36_.wvu.FilterData" localSheetId="0" hidden="1">'на 01.08.2018'!$A$7:$J$407</definedName>
    <definedName name="Z_EC7DFC56_670B_4634_9C36_1A0E9779A8AB_.wvu.FilterData" localSheetId="0" hidden="1">'на 01.08.2018'!$A$7:$J$407</definedName>
    <definedName name="Z_ED74FBD3_DF35_4798_8C2A_7ADA46D140AA_.wvu.FilterData" localSheetId="0" hidden="1">'на 01.08.2018'!$A$7:$H$151</definedName>
    <definedName name="Z_EF1610FE_843B_4864_9DAD_05F697DD47DC_.wvu.FilterData" localSheetId="0" hidden="1">'на 01.08.2018'!$A$7:$J$407</definedName>
    <definedName name="Z_EFFADE78_6F23_4B5D_AE74_3E82BA29B398_.wvu.FilterData" localSheetId="0" hidden="1">'на 01.08.2018'!$A$7:$H$151</definedName>
    <definedName name="Z_F0EB967D_F079_4FD4_AD5F_5BA84E405B49_.wvu.FilterData" localSheetId="0" hidden="1">'на 01.08.2018'!$A$7:$J$407</definedName>
    <definedName name="Z_F140A98E_30AA_4FD0_8B93_08F8951EDE5E_.wvu.FilterData" localSheetId="0" hidden="1">'на 01.08.2018'!$A$7:$H$151</definedName>
    <definedName name="Z_F2110B0B_AAE7_42F0_B553_C360E9249AD4_.wvu.Cols" localSheetId="0" hidden="1">'на 01.08.2018'!#REF!,'на 01.08.2018'!#REF!,'на 01.08.2018'!$K:$BN</definedName>
    <definedName name="Z_F2110B0B_AAE7_42F0_B553_C360E9249AD4_.wvu.FilterData" localSheetId="0" hidden="1">'на 01.08.2018'!$A$7:$J$407</definedName>
    <definedName name="Z_F2110B0B_AAE7_42F0_B553_C360E9249AD4_.wvu.PrintArea" localSheetId="0" hidden="1">'на 01.08.2018'!$A$1:$BN$201</definedName>
    <definedName name="Z_F2110B0B_AAE7_42F0_B553_C360E9249AD4_.wvu.PrintTitles" localSheetId="0" hidden="1">'на 01.08.2018'!$5:$7</definedName>
    <definedName name="Z_F2B210B3_A608_46A5_94E1_E525F8F6A2C4_.wvu.FilterData" localSheetId="0" hidden="1">'на 01.08.2018'!$A$7:$J$407</definedName>
    <definedName name="Z_F30FADD4_07E9_4B4F_B53A_86E542EF0570_.wvu.FilterData" localSheetId="0" hidden="1">'на 01.08.2018'!$A$7:$J$407</definedName>
    <definedName name="Z_F338BCFF_FE37_4512_82DE_8C10862CD583_.wvu.FilterData" localSheetId="0" hidden="1">'на 01.08.2018'!$A$7:$J$407</definedName>
    <definedName name="Z_F34EC6B1_390D_4B75_852C_F8775ACC3B29_.wvu.FilterData" localSheetId="0" hidden="1">'на 01.08.2018'!$A$7:$J$407</definedName>
    <definedName name="Z_F3E148B1_ED1B_4330_84E7_EFC4722C807A_.wvu.FilterData" localSheetId="0" hidden="1">'на 01.08.2018'!$A$7:$J$407</definedName>
    <definedName name="Z_F3F1BB49_52AF_48BB_95BC_060170851629_.wvu.FilterData" localSheetId="0" hidden="1">'на 01.08.2018'!$A$7:$J$407</definedName>
    <definedName name="Z_F413BB5D_EA53_42FB_84EF_A630DFA6E3CE_.wvu.FilterData" localSheetId="0" hidden="1">'на 01.08.2018'!$A$7:$J$407</definedName>
    <definedName name="Z_F424C8EB_1FD1_4B7C_BB16_C87F07FB1A66_.wvu.FilterData" localSheetId="0" hidden="1">'на 01.08.2018'!$A$7:$J$407</definedName>
    <definedName name="Z_F4D51502_0CCD_4E1C_8387_D94D30666E39_.wvu.FilterData" localSheetId="0" hidden="1">'на 01.08.2018'!$A$7:$J$407</definedName>
    <definedName name="Z_F52002B9_A233_461F_9C02_2195A969869E_.wvu.FilterData" localSheetId="0" hidden="1">'на 01.08.2018'!$A$7:$J$407</definedName>
    <definedName name="Z_F5904F57_BE1E_4C1A_B9F2_3334C6090028_.wvu.FilterData" localSheetId="0" hidden="1">'на 01.08.2018'!$A$7:$J$407</definedName>
    <definedName name="Z_F5F50589_1DF0_4A91_A5AE_A081904AF6B0_.wvu.FilterData" localSheetId="0" hidden="1">'на 01.08.2018'!$A$7:$J$407</definedName>
    <definedName name="Z_F675BEC0_5D51_42CD_8359_31DF2F226166_.wvu.FilterData" localSheetId="0" hidden="1">'на 01.08.2018'!$A$7:$J$407</definedName>
    <definedName name="Z_F6F4D1CA_4991_462D_A51D_FD0D91822706_.wvu.FilterData" localSheetId="0" hidden="1">'на 01.08.2018'!$A$7:$J$407</definedName>
    <definedName name="Z_F7FC106B_79FE_40D3_AA43_206A7284AC4B_.wvu.FilterData" localSheetId="0" hidden="1">'на 01.08.2018'!$A$7:$J$407</definedName>
    <definedName name="Z_F8CD48ED_A67F_492E_A417_09D352E93E12_.wvu.FilterData" localSheetId="0" hidden="1">'на 01.08.2018'!$A$7:$H$151</definedName>
    <definedName name="Z_F8E4304E_2CC4_4F73_A08A_BA6FE8EB77EF_.wvu.FilterData" localSheetId="0" hidden="1">'на 01.08.2018'!$A$7:$J$407</definedName>
    <definedName name="Z_F9AF50D2_05C8_4D13_9F15_43FAA7F1CB7A_.wvu.FilterData" localSheetId="0" hidden="1">'на 01.08.2018'!$A$7:$J$407</definedName>
    <definedName name="Z_F9F96D65_7E5D_4EDB_B47B_CD800EE8793F_.wvu.FilterData" localSheetId="0" hidden="1">'на 01.08.2018'!$A$7:$H$151</definedName>
    <definedName name="Z_FA263ADC_F7F9_4F21_8D0A_B162CFE58321_.wvu.FilterData" localSheetId="0" hidden="1">'на 01.08.2018'!$A$7:$J$407</definedName>
    <definedName name="Z_FA47CA05_CCF1_4EDC_AAF6_26967695B1D8_.wvu.FilterData" localSheetId="0" hidden="1">'на 01.08.2018'!$A$7:$J$407</definedName>
    <definedName name="Z_FA687933_7694_4C0F_8982_34C11239740C_.wvu.FilterData" localSheetId="0" hidden="1">'на 01.08.2018'!$A$7:$J$407</definedName>
    <definedName name="Z_FAEA1540_FB92_4A7F_8E18_381E2C6FAF74_.wvu.FilterData" localSheetId="0" hidden="1">'на 01.08.2018'!$A$7:$H$151</definedName>
    <definedName name="Z_FB2B2898_07E8_4F64_9660_A5CFE0C3B2A1_.wvu.FilterData" localSheetId="0" hidden="1">'на 01.08.2018'!$A$7:$J$407</definedName>
    <definedName name="Z_FBEEEF36_B47B_4551_8D8A_904E9E1222D4_.wvu.FilterData" localSheetId="0" hidden="1">'на 01.08.2018'!$A$7:$H$151</definedName>
    <definedName name="Z_FC5D3D29_E6B6_4724_B01C_EFC5C58D36F7_.wvu.FilterData" localSheetId="0" hidden="1">'на 01.08.2018'!$A$7:$J$407</definedName>
    <definedName name="Z_FC921717_EFFF_4C5F_AE15_5DB48A6B2DDC_.wvu.FilterData" localSheetId="0" hidden="1">'на 01.08.2018'!$A$7:$J$407</definedName>
    <definedName name="Z_FCFEE462_86B3_4D22_A291_C53135F468F2_.wvu.FilterData" localSheetId="0" hidden="1">'на 01.08.2018'!$A$7:$J$407</definedName>
    <definedName name="Z_FD01F790_1BBF_4238_916B_FA56833C331E_.wvu.FilterData" localSheetId="0" hidden="1">'на 01.08.2018'!$A$7:$J$407</definedName>
    <definedName name="Z_FD0E1B66_1ED2_4768_AEAA_4813773FCD1B_.wvu.FilterData" localSheetId="0" hidden="1">'на 01.08.2018'!$A$7:$H$151</definedName>
    <definedName name="Z_FD5CEF9A_4499_4018_A32D_B5C5AF11D935_.wvu.FilterData" localSheetId="0" hidden="1">'на 01.08.2018'!$A$7:$J$407</definedName>
    <definedName name="Z_FD66CF31_1A62_4649_ABF8_67009C9EEFA8_.wvu.FilterData" localSheetId="0" hidden="1">'на 01.08.2018'!$A$7:$J$407</definedName>
    <definedName name="Z_FDE37E7A_0D62_48F6_B80B_D6356ECC791B_.wvu.FilterData" localSheetId="0" hidden="1">'на 01.08.2018'!$A$7:$J$407</definedName>
    <definedName name="Z_FE9D531A_F987_4486_AC6F_37568587E0CC_.wvu.FilterData" localSheetId="0" hidden="1">'на 01.08.2018'!$A$7:$J$407</definedName>
    <definedName name="Z_FEE18FC2_E5D2_4C59_B7D0_FDF82F2008D4_.wvu.FilterData" localSheetId="0" hidden="1">'на 01.08.2018'!$A$7:$J$407</definedName>
    <definedName name="Z_FEF0FD9C_0AF1_4157_A391_071CD507BEBA_.wvu.FilterData" localSheetId="0" hidden="1">'на 01.08.2018'!$A$7:$J$407</definedName>
    <definedName name="Z_FEFFCD5F_F237_4316_B50A_6C71D0FF3363_.wvu.FilterData" localSheetId="0" hidden="1">'на 01.08.2018'!$A$7:$J$407</definedName>
    <definedName name="Z_FF7CC20D_CA9E_46D2_A113_9EB09E8A7DF6_.wvu.FilterData" localSheetId="0" hidden="1">'на 01.08.2018'!$A$7:$H$151</definedName>
    <definedName name="Z_FF7F531F_28CE_4C28_BA81_DE242DB82E03_.wvu.FilterData" localSheetId="0" hidden="1">'на 01.08.2018'!$A$7:$J$407</definedName>
    <definedName name="Z_FF9EFDBE_F5FD_432E_96BA_C22D4E9B91D4_.wvu.FilterData" localSheetId="0" hidden="1">'на 01.08.2018'!$A$7:$J$407</definedName>
    <definedName name="Z_FFBF84C0_8EC1_41E5_A130_1EB26E22D86E_.wvu.FilterData" localSheetId="0" hidden="1">'на 01.08.2018'!$A$7:$J$407</definedName>
    <definedName name="_xlnm.Print_Titles" localSheetId="0">'на 01.08.2018'!$5:$8</definedName>
    <definedName name="_xlnm.Print_Area" localSheetId="0">'на 01.08.2018'!$A$1:$J$205</definedName>
  </definedNames>
  <calcPr calcId="162913" fullPrecision="0"/>
  <customWorkbookViews>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Козлова Анастасия Сергеевна - Личное представление" guid="{0CCCFAED-79CE-4449-BC23-D60C794B65C2}" mergeInterval="0" personalView="1" maximized="1" windowWidth="1276" windowHeight="719" tabRatio="518" activeSheetId="1"/>
    <customWorkbookView name="Перевощикова Анна Васильевна - Личное представление" guid="{CCF533A2-322B-40E2-88B2-065E6D1D35B4}" mergeInterval="0" personalView="1" maximized="1" xWindow="-8" yWindow="-8" windowWidth="1936" windowHeight="1056" tabRatio="440" activeSheetId="1"/>
    <customWorkbookView name="kaa - Личное представление" guid="{7B245AB0-C2AF-4822-BFC4-2399F85856C1}" mergeInterval="0" personalView="1" maximized="1" xWindow="1" yWindow="1" windowWidth="1280" windowHeight="803"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pav - Личное представление" guid="{539CB3DF-9B66-4BE7-9074-8CE0405EB8A6}" mergeInterval="0" personalView="1" maximized="1" xWindow="1" yWindow="1" windowWidth="1276" windowHeight="794" tabRatio="518" activeSheetId="1"/>
    <customWorkbookView name="kou - Личное представление" guid="{998B8119-4FF3-4A16-838D-539C6AE34D55}" mergeInterval="0" personalView="1" maximized="1" windowWidth="1148" windowHeight="645"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Вершинина Мария Игоревна - Личное представление" guid="{A0A3CD9B-2436-40D7-91DB-589A95FBBF00}" mergeInterval="0" personalView="1" maximized="1" windowWidth="1276" windowHeight="759" tabRatio="518"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355" activeSheetId="1"/>
    <customWorkbookView name="Залецкая Ольга Генадьевна - Личное представление" guid="{6E4A7295-8CE0-4D28-ABEF-D38EBAE7C204}" mergeInterval="0" personalView="1" maximized="1" xWindow="-8" yWindow="-8" windowWidth="1936" windowHeight="1056" tabRatio="440" activeSheetId="1"/>
    <customWorkbookView name="Астахова Анна Владимировна - Личное представление" guid="{13BE7114-35DF-4699-8779-61985C68F6C3}" mergeInterval="0" personalView="1" maximized="1" xWindow="-8" yWindow="-8" windowWidth="1296" windowHeight="1000" tabRatio="518" activeSheetId="1" showComments="commIndAndComment"/>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Рогожина Ольга Сергеевна - Личное представление" guid="{BEA0FDBA-BB07-4C19-8BBD-5E57EE395C09}" mergeInterval="0" personalView="1" maximized="1" windowWidth="1276" windowHeight="823" tabRatio="518" activeSheetId="1"/>
  </customWorkbookViews>
  <fileRecoveryPr autoRecover="0"/>
</workbook>
</file>

<file path=xl/calcChain.xml><?xml version="1.0" encoding="utf-8"?>
<calcChain xmlns="http://schemas.openxmlformats.org/spreadsheetml/2006/main">
  <c r="H174" i="1" l="1"/>
  <c r="C49" i="1" l="1"/>
  <c r="E204" i="1"/>
  <c r="I162" i="1" l="1"/>
  <c r="I76" i="1" l="1"/>
  <c r="G76" i="1"/>
  <c r="E76" i="1"/>
  <c r="D76" i="1"/>
  <c r="C76" i="1"/>
  <c r="I77" i="1"/>
  <c r="G77" i="1"/>
  <c r="E77" i="1"/>
  <c r="D77" i="1"/>
  <c r="C77" i="1"/>
  <c r="H83" i="1"/>
  <c r="F83" i="1"/>
  <c r="H82" i="1"/>
  <c r="F82" i="1"/>
  <c r="I80" i="1"/>
  <c r="G80" i="1"/>
  <c r="E80" i="1"/>
  <c r="D80" i="1"/>
  <c r="C80" i="1"/>
  <c r="F80" i="1" l="1"/>
  <c r="H80" i="1"/>
  <c r="F142" i="1"/>
  <c r="F141" i="1"/>
  <c r="E140" i="1"/>
  <c r="G140" i="1"/>
  <c r="D92" i="1" l="1"/>
  <c r="H94" i="1"/>
  <c r="F94" i="1"/>
  <c r="I92" i="1"/>
  <c r="G92" i="1"/>
  <c r="E92" i="1"/>
  <c r="F92" i="1" l="1"/>
  <c r="H92" i="1"/>
  <c r="I163" i="1" l="1"/>
  <c r="E163" i="1" l="1"/>
  <c r="E164" i="1"/>
  <c r="I164" i="1"/>
  <c r="E181" i="1" l="1"/>
  <c r="H181" i="1"/>
  <c r="H161" i="1" l="1"/>
  <c r="F161" i="1"/>
  <c r="I122" i="1"/>
  <c r="I25" i="1"/>
  <c r="I32" i="1" l="1"/>
  <c r="I188" i="1" l="1"/>
  <c r="I187" i="1"/>
  <c r="E158" i="1" l="1"/>
  <c r="I26" i="1" l="1"/>
  <c r="E201" i="1" l="1"/>
  <c r="I141" i="1" l="1"/>
  <c r="I140" i="1" s="1"/>
  <c r="G29" i="1"/>
  <c r="I107" i="1"/>
  <c r="G107" i="1"/>
  <c r="D107" i="1"/>
  <c r="E107" i="1"/>
  <c r="I106" i="1"/>
  <c r="G106" i="1"/>
  <c r="D106" i="1"/>
  <c r="E106" i="1"/>
  <c r="I57" i="1" l="1"/>
  <c r="F204" i="1" l="1"/>
  <c r="H204" i="1"/>
  <c r="C201" i="1" l="1"/>
  <c r="D201" i="1" l="1"/>
  <c r="H100" i="1" l="1"/>
  <c r="F100" i="1"/>
  <c r="I98" i="1"/>
  <c r="G98" i="1"/>
  <c r="E98" i="1"/>
  <c r="D98" i="1"/>
  <c r="C98" i="1"/>
  <c r="F98" i="1" l="1"/>
  <c r="H98" i="1"/>
  <c r="D32" i="1"/>
  <c r="H32" i="1" s="1"/>
  <c r="I51" i="1" l="1"/>
  <c r="I135" i="1"/>
  <c r="H89" i="1" l="1"/>
  <c r="H77" i="1" s="1"/>
  <c r="F89" i="1"/>
  <c r="F77" i="1" s="1"/>
  <c r="H88" i="1"/>
  <c r="H76" i="1" s="1"/>
  <c r="F88" i="1"/>
  <c r="F76" i="1" s="1"/>
  <c r="I86" i="1"/>
  <c r="G86" i="1"/>
  <c r="E86" i="1"/>
  <c r="D86" i="1"/>
  <c r="C86" i="1"/>
  <c r="F86" i="1" l="1"/>
  <c r="H86" i="1"/>
  <c r="F40" i="1"/>
  <c r="C152" i="1" l="1"/>
  <c r="C21" i="1" l="1"/>
  <c r="I69" i="1" l="1"/>
  <c r="H69" i="1"/>
  <c r="G69" i="1"/>
  <c r="F69" i="1"/>
  <c r="I73" i="1"/>
  <c r="H73" i="1"/>
  <c r="G73" i="1"/>
  <c r="F73" i="1"/>
  <c r="H40" i="1"/>
  <c r="G37" i="1" l="1"/>
  <c r="H38" i="1" l="1"/>
  <c r="F38" i="1"/>
  <c r="E37" i="1"/>
  <c r="I74" i="1" l="1"/>
  <c r="G74" i="1"/>
  <c r="E74" i="1"/>
  <c r="D74" i="1"/>
  <c r="C74" i="1"/>
  <c r="F74" i="1" l="1"/>
  <c r="H74" i="1"/>
  <c r="F154" i="1" l="1"/>
  <c r="E33" i="1" l="1"/>
  <c r="E26" i="1"/>
  <c r="F26" i="1" l="1"/>
  <c r="G118" i="1" l="1"/>
  <c r="G119" i="1"/>
  <c r="E119" i="1"/>
  <c r="G128" i="1"/>
  <c r="F124" i="1"/>
  <c r="F123" i="1"/>
  <c r="H124" i="1"/>
  <c r="H123" i="1"/>
  <c r="F174" i="1" l="1"/>
  <c r="H154" i="1" l="1"/>
  <c r="H155" i="1"/>
  <c r="D152" i="1"/>
  <c r="C37" i="1" l="1"/>
  <c r="C118" i="1" l="1"/>
  <c r="E156" i="1" l="1"/>
  <c r="F156" i="1" s="1"/>
  <c r="I29" i="1" l="1"/>
  <c r="I38" i="1"/>
  <c r="D37" i="1"/>
  <c r="C43" i="1" l="1"/>
  <c r="H203" i="1" l="1"/>
  <c r="H202" i="1"/>
  <c r="F202" i="1"/>
  <c r="F45" i="1" l="1"/>
  <c r="I118" i="1" l="1"/>
  <c r="C117" i="1"/>
  <c r="D178" i="1" l="1"/>
  <c r="C29" i="1"/>
  <c r="I146" i="1" l="1"/>
  <c r="I201" i="1" l="1"/>
  <c r="G201" i="1"/>
  <c r="F203" i="1"/>
  <c r="H201" i="1" l="1"/>
  <c r="F201" i="1"/>
  <c r="H125" i="1" l="1"/>
  <c r="I37" i="1" l="1"/>
  <c r="H45" i="1"/>
  <c r="H46" i="1"/>
  <c r="E34" i="1" l="1"/>
  <c r="D172" i="1"/>
  <c r="E172" i="1"/>
  <c r="G172" i="1"/>
  <c r="H172" i="1" s="1"/>
  <c r="I172" i="1"/>
  <c r="C172" i="1"/>
  <c r="E29" i="1" l="1"/>
  <c r="F172" i="1"/>
  <c r="D43" i="1" l="1"/>
  <c r="G134" i="1"/>
  <c r="C134" i="1"/>
  <c r="G13" i="1" l="1"/>
  <c r="H113" i="1"/>
  <c r="F113" i="1"/>
  <c r="H112" i="1"/>
  <c r="F112" i="1"/>
  <c r="I110" i="1"/>
  <c r="G110" i="1"/>
  <c r="E110" i="1"/>
  <c r="D110" i="1"/>
  <c r="C110" i="1"/>
  <c r="E109" i="1"/>
  <c r="E73" i="1" s="1"/>
  <c r="D109" i="1"/>
  <c r="C109" i="1"/>
  <c r="C73" i="1" s="1"/>
  <c r="I108" i="1"/>
  <c r="G108" i="1"/>
  <c r="E108" i="1"/>
  <c r="D108" i="1"/>
  <c r="C108" i="1"/>
  <c r="I71" i="1"/>
  <c r="G71" i="1"/>
  <c r="E71" i="1"/>
  <c r="C107" i="1"/>
  <c r="C71" i="1" s="1"/>
  <c r="I70" i="1"/>
  <c r="E70" i="1"/>
  <c r="C106" i="1"/>
  <c r="E105" i="1"/>
  <c r="E69" i="1" s="1"/>
  <c r="D105" i="1"/>
  <c r="C105" i="1"/>
  <c r="I67" i="1"/>
  <c r="C70" i="1" l="1"/>
  <c r="C64" i="1" s="1"/>
  <c r="D70" i="1"/>
  <c r="D71" i="1"/>
  <c r="C69" i="1"/>
  <c r="C63" i="1" s="1"/>
  <c r="C10" i="1" s="1"/>
  <c r="D69" i="1"/>
  <c r="D73" i="1"/>
  <c r="H26" i="1"/>
  <c r="I104" i="1"/>
  <c r="D104" i="1"/>
  <c r="E104" i="1"/>
  <c r="C104" i="1"/>
  <c r="F106" i="1"/>
  <c r="F70" i="1" s="1"/>
  <c r="F107" i="1"/>
  <c r="F71" i="1" s="1"/>
  <c r="H107" i="1"/>
  <c r="H71" i="1" s="1"/>
  <c r="G70" i="1"/>
  <c r="F110" i="1"/>
  <c r="H110" i="1"/>
  <c r="C68" i="1" l="1"/>
  <c r="E65" i="1"/>
  <c r="I66" i="1"/>
  <c r="I68" i="1"/>
  <c r="D68" i="1"/>
  <c r="F104" i="1"/>
  <c r="E68" i="1"/>
  <c r="H106" i="1"/>
  <c r="H70" i="1" s="1"/>
  <c r="G104" i="1"/>
  <c r="H104" i="1" s="1"/>
  <c r="F68" i="1" l="1"/>
  <c r="G68" i="1"/>
  <c r="H68" i="1" s="1"/>
  <c r="F32" i="1" l="1"/>
  <c r="G117" i="1"/>
  <c r="G63" i="1" s="1"/>
  <c r="G10" i="1" s="1"/>
  <c r="G122" i="1" l="1"/>
  <c r="I43" i="1" l="1"/>
  <c r="I21" i="1"/>
  <c r="G21" i="1"/>
  <c r="D21" i="1" l="1"/>
  <c r="E182" i="1"/>
  <c r="H180" i="1"/>
  <c r="F180" i="1"/>
  <c r="H21" i="1" l="1"/>
  <c r="I182" i="1"/>
  <c r="I13" i="1" l="1"/>
  <c r="F181" i="1"/>
  <c r="I178" i="1"/>
  <c r="G14" i="1" l="1"/>
  <c r="C159" i="1" l="1"/>
  <c r="I185" i="1"/>
  <c r="E188" i="1"/>
  <c r="G43" i="1" l="1"/>
  <c r="F46" i="1"/>
  <c r="E43" i="1"/>
  <c r="E58" i="1" l="1"/>
  <c r="E12" i="1" s="1"/>
  <c r="E21" i="1" l="1"/>
  <c r="F21" i="1" s="1"/>
  <c r="I49" i="1" l="1"/>
  <c r="G178" i="1" l="1"/>
  <c r="I119" i="1" l="1"/>
  <c r="I65" i="1" s="1"/>
  <c r="I12" i="1" s="1"/>
  <c r="I64" i="1"/>
  <c r="I11" i="1" s="1"/>
  <c r="I117" i="1"/>
  <c r="I63" i="1" s="1"/>
  <c r="I10" i="1" s="1"/>
  <c r="I134" i="1"/>
  <c r="I62" i="1" l="1"/>
  <c r="I116" i="1"/>
  <c r="H164" i="1" l="1"/>
  <c r="F164" i="1"/>
  <c r="H188" i="1" l="1"/>
  <c r="G192" i="1" l="1"/>
  <c r="I192" i="1" l="1"/>
  <c r="D55" i="1"/>
  <c r="I14" i="1" l="1"/>
  <c r="I9" i="1" s="1"/>
  <c r="E192" i="1"/>
  <c r="D192" i="1"/>
  <c r="C192" i="1"/>
  <c r="H39" i="1" l="1"/>
  <c r="F39" i="1"/>
  <c r="I128" i="1"/>
  <c r="H51" i="1"/>
  <c r="G49" i="1"/>
  <c r="D49" i="1"/>
  <c r="F188" i="1"/>
  <c r="F51" i="1"/>
  <c r="E49" i="1" l="1"/>
  <c r="F37" i="1"/>
  <c r="H37" i="1"/>
  <c r="H49" i="1"/>
  <c r="F49" i="1" l="1"/>
  <c r="F43" i="1"/>
  <c r="H43" i="1"/>
  <c r="H25" i="1"/>
  <c r="H158" i="1"/>
  <c r="F158" i="1"/>
  <c r="I152" i="1"/>
  <c r="I55" i="1"/>
  <c r="F163" i="1"/>
  <c r="F162" i="1"/>
  <c r="H163" i="1"/>
  <c r="H162" i="1"/>
  <c r="I159" i="1"/>
  <c r="G159" i="1"/>
  <c r="E159" i="1"/>
  <c r="D159" i="1"/>
  <c r="F25" i="1"/>
  <c r="G152" i="1" l="1"/>
  <c r="H159" i="1"/>
  <c r="H156" i="1"/>
  <c r="F159" i="1"/>
  <c r="D29" i="1"/>
  <c r="H29" i="1" l="1"/>
  <c r="F29" i="1"/>
  <c r="H152" i="1"/>
  <c r="E178" i="1" l="1"/>
  <c r="C178" i="1"/>
  <c r="G55" i="1"/>
  <c r="H178" i="1" l="1"/>
  <c r="F178" i="1"/>
  <c r="D185" i="1"/>
  <c r="E185" i="1"/>
  <c r="G185" i="1"/>
  <c r="C185" i="1"/>
  <c r="H187" i="1"/>
  <c r="F187" i="1"/>
  <c r="F155" i="1" l="1"/>
  <c r="E152" i="1"/>
  <c r="H185" i="1"/>
  <c r="F185" i="1"/>
  <c r="G146" i="1"/>
  <c r="E146" i="1"/>
  <c r="D146" i="1"/>
  <c r="C146" i="1"/>
  <c r="H142" i="1"/>
  <c r="H141" i="1"/>
  <c r="D140" i="1"/>
  <c r="C140" i="1"/>
  <c r="H135" i="1"/>
  <c r="F135" i="1"/>
  <c r="E134" i="1"/>
  <c r="D134" i="1"/>
  <c r="H130" i="1"/>
  <c r="F130" i="1"/>
  <c r="E128" i="1"/>
  <c r="D128" i="1"/>
  <c r="C128" i="1"/>
  <c r="F125" i="1"/>
  <c r="E122" i="1"/>
  <c r="D122" i="1"/>
  <c r="C122" i="1"/>
  <c r="E121" i="1"/>
  <c r="D121" i="1"/>
  <c r="C121" i="1"/>
  <c r="C67" i="1" s="1"/>
  <c r="E120" i="1"/>
  <c r="D120" i="1"/>
  <c r="C120" i="1"/>
  <c r="C66" i="1" s="1"/>
  <c r="C13" i="1" s="1"/>
  <c r="G65" i="1"/>
  <c r="G12" i="1" s="1"/>
  <c r="D119" i="1"/>
  <c r="C119" i="1"/>
  <c r="C65" i="1" s="1"/>
  <c r="C12" i="1" s="1"/>
  <c r="G64" i="1"/>
  <c r="G11" i="1" s="1"/>
  <c r="D118" i="1"/>
  <c r="D64" i="1" s="1"/>
  <c r="C11" i="1"/>
  <c r="D117" i="1"/>
  <c r="D65" i="1" l="1"/>
  <c r="D63" i="1"/>
  <c r="E67" i="1"/>
  <c r="E118" i="1"/>
  <c r="F152" i="1"/>
  <c r="E66" i="1"/>
  <c r="E13" i="1" s="1"/>
  <c r="E117" i="1"/>
  <c r="F117" i="1" s="1"/>
  <c r="D67" i="1"/>
  <c r="D66" i="1"/>
  <c r="C62" i="1"/>
  <c r="C116" i="1"/>
  <c r="F122" i="1"/>
  <c r="F134" i="1"/>
  <c r="H119" i="1"/>
  <c r="G116" i="1"/>
  <c r="C14" i="1"/>
  <c r="D116" i="1"/>
  <c r="H118" i="1"/>
  <c r="F119" i="1"/>
  <c r="H122" i="1"/>
  <c r="H117" i="1"/>
  <c r="F128" i="1"/>
  <c r="H128" i="1"/>
  <c r="H134" i="1"/>
  <c r="H140" i="1"/>
  <c r="D13" i="1" l="1"/>
  <c r="D12" i="1"/>
  <c r="D10" i="1"/>
  <c r="H10" i="1" s="1"/>
  <c r="D11" i="1"/>
  <c r="H11" i="1" s="1"/>
  <c r="D62" i="1"/>
  <c r="C9" i="1"/>
  <c r="E116" i="1"/>
  <c r="F116" i="1" s="1"/>
  <c r="E14" i="1"/>
  <c r="E64" i="1"/>
  <c r="E11" i="1" s="1"/>
  <c r="F140" i="1"/>
  <c r="E63" i="1"/>
  <c r="E10" i="1" s="1"/>
  <c r="D14" i="1"/>
  <c r="F118" i="1"/>
  <c r="H116" i="1"/>
  <c r="H13" i="1" l="1"/>
  <c r="H14" i="1"/>
  <c r="F11" i="1"/>
  <c r="F10" i="1"/>
  <c r="F14" i="1"/>
  <c r="H12" i="1"/>
  <c r="F12" i="1"/>
  <c r="F13" i="1"/>
  <c r="D9" i="1"/>
  <c r="E62" i="1"/>
  <c r="F62" i="1" s="1"/>
  <c r="F64" i="1"/>
  <c r="F63" i="1"/>
  <c r="H63" i="1"/>
  <c r="G62" i="1"/>
  <c r="H62" i="1" s="1"/>
  <c r="H64" i="1"/>
  <c r="G9" i="1"/>
  <c r="H65" i="1"/>
  <c r="F65" i="1"/>
  <c r="H9" i="1" l="1"/>
  <c r="E9" i="1"/>
  <c r="F9" i="1" s="1"/>
  <c r="H57" i="1" l="1"/>
  <c r="F57" i="1"/>
  <c r="E55" i="1"/>
  <c r="C55" i="1"/>
  <c r="H17" i="1"/>
  <c r="I15" i="1"/>
  <c r="G15" i="1"/>
  <c r="D15" i="1"/>
  <c r="E15" i="1"/>
  <c r="C15" i="1"/>
  <c r="F17" i="1"/>
  <c r="H15" i="1" l="1"/>
  <c r="F15" i="1"/>
  <c r="H55" i="1"/>
  <c r="F55" i="1"/>
</calcChain>
</file>

<file path=xl/sharedStrings.xml><?xml version="1.0" encoding="utf-8"?>
<sst xmlns="http://schemas.openxmlformats.org/spreadsheetml/2006/main" count="278" uniqueCount="126">
  <si>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</si>
  <si>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</si>
  <si>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</si>
  <si>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</si>
  <si>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</si>
  <si>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</si>
  <si>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</si>
  <si>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</si>
  <si>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</si>
  <si>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</si>
  <si>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</si>
  <si>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</si>
  <si>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</si>
  <si>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</si>
  <si>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</si>
  <si>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</si>
  <si>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</si>
  <si>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</si>
  <si>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</si>
  <si>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</si>
  <si>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</si>
  <si>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</si>
  <si>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</si>
  <si>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</si>
  <si>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</si>
  <si>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</si>
  <si>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</si>
  <si>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</si>
  <si>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</si>
  <si>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</si>
  <si>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</si>
  <si>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</si>
  <si>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</si>
  <si>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</si>
  <si>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</si>
  <si>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</si>
  <si>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Реализация мероприятий не запланирована</t>
  </si>
  <si>
    <t>бюджет ХМАО - Югры</t>
  </si>
  <si>
    <t>бюджет МО</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</si>
  <si>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</si>
  <si>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</si>
  <si>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Великой Отечественной войны (ДАиГ)</t>
  </si>
  <si>
    <t>11.1.</t>
  </si>
  <si>
    <t>11.1.1.</t>
  </si>
  <si>
    <t>11.2.</t>
  </si>
  <si>
    <t>11.2.1.</t>
  </si>
  <si>
    <t>11.2.2.</t>
  </si>
  <si>
    <t>11.2.3.</t>
  </si>
  <si>
    <t>11.2.4.</t>
  </si>
  <si>
    <t>11.2.5.</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</si>
  <si>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</si>
  <si>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</si>
  <si>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</si>
  <si>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</si>
  <si>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</si>
  <si>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Обеспечение жильем граждан, уволенных с военной службы и приравненных к ним лиц (УУиРЖ)</t>
  </si>
  <si>
    <t>Улица Киртбая от  ул. 1 "З" до ул. 3 "З"(ДАиГ)</t>
  </si>
  <si>
    <t>26.</t>
  </si>
  <si>
    <t xml:space="preserve">Государственная программа «Доступная среда в Ханты-Мансийском автономном округе – Югре на 2016-2020 годы» </t>
  </si>
  <si>
    <t xml:space="preserve">Государственная программа «Оказание содействия добровольному переселению в Ханты-Мансийский автономный округ – Югру соотечественников, проживающих за рубежом, на 2016–2020 годы» </t>
  </si>
  <si>
    <t>11.1.2.</t>
  </si>
  <si>
    <r>
      <t xml:space="preserve">Финансовые затраты на реализацию программы в </t>
    </r>
    <r>
      <rPr>
        <u/>
        <sz val="18"/>
        <color theme="1"/>
        <rFont val="Times New Roman"/>
        <family val="2"/>
        <charset val="204"/>
      </rPr>
      <t>2018</t>
    </r>
    <r>
      <rPr>
        <sz val="18"/>
        <color theme="1"/>
        <rFont val="Times New Roman"/>
        <family val="2"/>
        <charset val="204"/>
      </rPr>
      <t xml:space="preserve"> году  </t>
    </r>
  </si>
  <si>
    <t xml:space="preserve">Утвержденный план 
на 2018 год </t>
  </si>
  <si>
    <t xml:space="preserve">Уточненный план 
на 2018 год </t>
  </si>
  <si>
    <t>Ожидаемое исполнение на 01.01.2019</t>
  </si>
  <si>
    <t>11.1.2.1.</t>
  </si>
  <si>
    <t xml:space="preserve">Государственная программа «Социально-экономическое развитие коренных малочисленных народов Севера Ханты-Мансийского автономного округа – Югры на 2018–2025 годы и на период до 2030 года» </t>
  </si>
  <si>
    <t xml:space="preserve">Государственная программа «Защита населения и территорий от чрезвычайных ситуаций, обеспечение пожарной безопасности в Ханты-Мансийском автономном округе – Югре на 2018–2025 годы и на период до 2030 года» </t>
  </si>
  <si>
    <t xml:space="preserve">Государственная программа «Информационное общество Ханты-Мансийского автономного округа – Югры на 2018–2025 годы и на период до 2030 года» </t>
  </si>
  <si>
    <t xml:space="preserve">Государственная программа «Управление государственными финансами в Ханты-Мансийском автономном округе – Югре на 2018–2025 годы и на период до 2030 года» </t>
  </si>
  <si>
    <t>Государственная программа «Развитие гражданского общества Ханты-Мансийского автономного округа – Югры на 2018–2025 годы и на период до 2030 года»</t>
  </si>
  <si>
    <t xml:space="preserve">Государственная программа «Управление государственным имуществом Ханты-Мансийского автономного округа – Югры на 2018–2025 годы и на период до 2030 года» </t>
  </si>
  <si>
    <t>25.</t>
  </si>
  <si>
    <t>Подпрограмма II "Содействие развитию жилищного строительства"</t>
  </si>
  <si>
    <t>Приобретение жилых помещений в целях обеспечения жильём граждан (ДАиГ)</t>
  </si>
  <si>
    <t xml:space="preserve">Строительство систем инженерной инфраструктуры в целях обеспечения инженерной подготовки земельных участков предназначенных для жилищного строительства
</t>
  </si>
  <si>
    <t xml:space="preserve">Подпрограмма  IV "Обеспечение мерами государственной поддержки по улучшению жилищных условий отдельных категорий граждан"
</t>
  </si>
  <si>
    <t>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(УУиРЖ)</t>
  </si>
  <si>
    <t>Предоставление субсидий органам местного самоуправления муниципальных образований для реализации полномочий в области строительства и жилищных отношений
 (ДАиГ)</t>
  </si>
  <si>
    <t>11.1.1.1</t>
  </si>
  <si>
    <t>11.1.1.2</t>
  </si>
  <si>
    <t>ДАиГ (выполнение работ по подготовке изменений в проект межевания и проект планировки территории улично - дорожной сети города Сургута в части "красных" линий)</t>
  </si>
  <si>
    <t xml:space="preserve">В связи с отсутствием на 01.01.2018 участников подпрограммы, бюджетные ассигнования  до муниципального образования не доведены. </t>
  </si>
  <si>
    <t xml:space="preserve">Размещение закупки на выполнение работ по разработке проекта планировки в границах улиц 30 лет Победы, Маяковского, Музейной и проекта межевания территории в границах улиц Маяковского, 30 лет Победы, проспекта Мира в городе Сургуте  запланировано на III квартал 2018года. </t>
  </si>
  <si>
    <t>11.1.1.3</t>
  </si>
  <si>
    <t>ДАиГ (на выполнение работ по определению границ зон затопления, подтопления на территории муниципального образования городской округ город Сургут. )</t>
  </si>
  <si>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август 2018года. </t>
  </si>
  <si>
    <t>на 01.08.2018</t>
  </si>
  <si>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Произведены расходы на поставку бумаги и конвертов.
</t>
    </r>
  </si>
  <si>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01.08.2018 произведена выплата заработной платы за январь - июнь и первую половину июля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</si>
  <si>
    <r>
      <t>Государственная программа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2018–2025 годы и на период до 2030 года"</t>
    </r>
    <r>
      <rPr>
        <sz val="16"/>
        <rFont val="Times New Roman"/>
        <family val="2"/>
        <charset val="204"/>
      </rPr>
      <t xml:space="preserve"> 
</t>
    </r>
  </si>
  <si>
    <r>
      <t xml:space="preserve">Государственная программа "Развитие здравоохранения  на 2018-2025 годы и на период до 2030 года" 
</t>
    </r>
    <r>
      <rPr>
        <sz val="16"/>
        <rFont val="Times New Roman"/>
        <family val="2"/>
        <charset val="204"/>
      </rPr>
      <t>(1. Субвенции на организацию осуществления мероприятий по проведению дезинсекции и дератизации.)</t>
    </r>
  </si>
  <si>
    <r>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 - Югре на 2018-2025 годы и на период до 2030 года»</t>
    </r>
    <r>
      <rPr>
        <sz val="16"/>
        <rFont val="Times New Roman"/>
        <family val="2"/>
        <charset val="204"/>
      </rPr>
      <t xml:space="preserve"> 
(1. Субвенции на повышение эффективности использования и развитие ресурсного потенциала рыбохозяйственного комплекса;
 2. субвенции по поддержку животноводства, переработку и реализацию продукции животноводства;
3.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t>
    </r>
  </si>
  <si>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t>
    </r>
  </si>
  <si>
    <r>
      <t xml:space="preserve">Государственная программа «Обеспечение экологической безопасности Ханты-Мансийского автономного округа -Югры на 2018-2025 годы и на период до 2030 года"
</t>
    </r>
    <r>
      <rPr>
        <sz val="16"/>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</si>
  <si>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"Развитие транспортной системы Ханты-Мансийского автономного округа - Югры на 2018-2025 годы и на период до 2030 года" 
</t>
    </r>
    <r>
      <rPr>
        <sz val="16"/>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t>
    </r>
  </si>
  <si>
    <r>
      <rPr>
        <u/>
        <sz val="16"/>
        <rFont val="Times New Roman"/>
        <family val="1"/>
        <charset val="204"/>
      </rPr>
      <t xml:space="preserve">КУИ: </t>
    </r>
    <r>
      <rPr>
        <sz val="16"/>
        <rFont val="Times New Roman"/>
        <family val="1"/>
        <charset val="204"/>
      </rPr>
      <t>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
</t>
    </r>
    <r>
      <rPr>
        <u/>
        <sz val="16"/>
        <rFont val="Times New Roman"/>
        <family val="1"/>
        <charset val="204"/>
      </rPr>
      <t>АГ</t>
    </r>
    <r>
      <rPr>
        <sz val="16"/>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</si>
  <si>
    <r>
      <rPr>
        <u/>
        <sz val="16"/>
        <rFont val="Times New Roman"/>
        <family val="2"/>
        <charset val="204"/>
      </rPr>
      <t>УППЭК:</t>
    </r>
    <r>
      <rPr>
        <sz val="16"/>
        <rFont val="Times New Roman"/>
        <family val="2"/>
        <charset val="204"/>
      </rPr>
      <t xml:space="preserve"> в рамках реализации государственной программы заключены муниципальные контракты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денежные средства будут направлены на выплату заработной платы и начисления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по санитарно-противоэпидемическим мероприятиям (акарицидная, ларвицидная обработки, барьерная дератизация) города Сургута), а также на техническое обеспечение. 
Освоение денежных средств планируется в сентябре - октябре 2018 года.      </t>
    </r>
  </si>
  <si>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Проведен ежегодный городской конкурс "Предприниматель года", образовательный курс для субъектов малого и среднего предпринимательства "Основы ведения предпринимательской деятельности. Заключен контракт на изготовление и поставку имиджевого мобильного стенда.
</t>
    </r>
  </si>
  <si>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Общая готовность  по объекту - 46,7%, по сетям  - 86,6 %.</t>
  </si>
  <si>
    <t>11.1.1.4</t>
  </si>
  <si>
    <t>Выплата субсидий на приобретение жилых помещений в целях ликвидации и расселения приспособленных для проживания строений в посёлках (ДАиГ)</t>
  </si>
  <si>
    <t>Ведется работа с участниками программы по оформлению необходимых документов для получения субсидии на приобретение жилых помещений</t>
  </si>
  <si>
    <t>В апреле, мае, июне, июле 2018 года аукционы на приобретение жилых помещений признаны не состоявшимися по причине отсутствия заявок на участие. Размещение очередных закупок состоится в августе 2018 года.</t>
  </si>
  <si>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</si>
  <si>
    <r>
      <t>Государственная программа «Социальная поддержка жителей Ханты-Мансийского автономного округа - Югры на 2018 - 2025 годы и на период до 2030 года» 
(</t>
    </r>
    <r>
      <rPr>
        <sz val="16"/>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t>
    </r>
  </si>
  <si>
    <r>
      <t xml:space="preserve">Государственная программа  "Обеспечение доступным и комфортным жильем жителей Ханты-Мансийского автономного округа - Югры в 2018 - 2025 годах и на период до 2030 года"
</t>
    </r>
    <r>
      <rPr>
        <sz val="16"/>
        <rFont val="Times New Roman"/>
        <family val="2"/>
        <charset val="204"/>
      </rPr>
      <t xml:space="preserve">
</t>
    </r>
  </si>
  <si>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По итогам аукциона, состоявшегося 27.03.2018 года, заключен муниципальный контракт на сумму 1 834,65 тыс.руб. (1 565,1 тыс.руб. - фед.ср-ва; 269,55 тыс.руб. - ср-ва окруж.бюджета), документы переданы для регистрации прав собственности, оплата будет произведена в августе 2018г.                          
По итогам аукциона, состоявшегося 24.04.2018 года, заключен муниципальный контракт на сумму 1 585,4 тыс.руб. (фед.ср-ва), оплата  произведена.
Остаток средств - экономия, сложившаяся в результате проведения торгов.</t>
  </si>
  <si>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
</t>
    </r>
    <r>
      <rPr>
        <sz val="16"/>
        <rFont val="Times New Roman"/>
        <family val="2"/>
        <charset val="204"/>
      </rPr>
      <t>(1. 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6.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7. Иные межбюджетные трансферты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t>
    </r>
  </si>
  <si>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
2)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</si>
  <si>
    <r>
      <rPr>
        <u/>
        <sz val="16"/>
        <rFont val="Times New Roman"/>
        <family val="1"/>
        <charset val="204"/>
      </rPr>
      <t>ДГХ</t>
    </r>
    <r>
      <rPr>
        <sz val="16"/>
        <rFont val="Times New Roman"/>
        <family val="1"/>
        <charset val="204"/>
      </rPr>
      <t>: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Заключен муниципальный контракт от 23.07.2018 №44-ГХ с ООО "Дорстройиндустрия" на выполнение работ по ремонту автомобильной дороги по ул. Грибоедова  (участок от Грибоедовской развязки в сторону ул. Крылова) на сумму 1 923,21 тыс.руб., из них средства окружного бюджета 1 825,48 тыс.руб., средства городского бюджета 97,73 тыс.руб. Планируется отремонтировать 834,9 кв.м. 
По состоянию на 01.08.2018 отремонтировано дорог площадью 103 215,9 кв.м.</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</si>
  <si>
    <r>
      <rPr>
        <b/>
        <sz val="16"/>
        <rFont val="Times New Roman"/>
        <family val="1"/>
        <charset val="204"/>
      </rP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1"/>
        <charset val="204"/>
      </rPr>
      <t>1.</t>
    </r>
    <r>
      <rPr>
        <b/>
        <sz val="16"/>
        <rFont val="Times New Roman"/>
        <family val="1"/>
        <charset val="204"/>
      </rPr>
      <t xml:space="preserve"> </t>
    </r>
    <r>
      <rPr>
        <sz val="16"/>
        <rFont val="Times New Roman"/>
        <family val="1"/>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</si>
  <si>
    <r>
      <t>Государственная программа "Развитие культуры в Ханты-Мансийском автономном округе - Югре на 2018-2025 годы и на период до 2030 года"</t>
    </r>
    <r>
      <rPr>
        <sz val="16"/>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автономного округа;
3. Субсидии на поддержку отрасли культуры;
4. Судсидии на поддержку творческой деятельности и техническое оснащение детских и кукольных театров; 
5.Субсидии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социальной политики")
</t>
    </r>
  </si>
  <si>
    <r>
      <t>Государственная программа "Развитие физической культуры и спорта в Ханты-Мансийском автономном округе — Югре на 2018 — 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</si>
  <si>
    <r>
      <t>Государственная программа «Содействие занятости населения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</si>
  <si>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t>Государственная программа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 
(</t>
    </r>
    <r>
      <rPr>
        <sz val="16"/>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t>
    </r>
  </si>
  <si>
    <r>
      <t xml:space="preserve">Государственная программа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 
</t>
    </r>
    <r>
      <rPr>
        <sz val="16"/>
        <rFont val="Times New Roman"/>
        <family val="2"/>
        <charset val="204"/>
      </rPr>
      <t>(1.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</si>
  <si>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t>Информация о реализации государственных программ Ханты-Мансийского автономного округа - Югры
на территории городского округа город Сургут на 01.08.2017 года</t>
  </si>
  <si>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3606,9 тыс.руб.                                                                                    
    </t>
  </si>
  <si>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5881,9 тыс.руб.,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</si>
  <si>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Использование бюджетных ассигнований планируется осуществить в 4 квартале 2018 года.                                                         </t>
    </r>
  </si>
  <si>
    <r>
      <rPr>
        <u/>
        <sz val="16"/>
        <color theme="1"/>
        <rFont val="Times New Roman"/>
        <family val="1"/>
        <charset val="204"/>
      </rPr>
      <t>АГ:</t>
    </r>
    <r>
      <rPr>
        <sz val="16"/>
        <color theme="1"/>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
</t>
    </r>
    <r>
      <rPr>
        <u/>
        <sz val="16"/>
        <color theme="1"/>
        <rFont val="Times New Roman"/>
        <family val="1"/>
        <charset val="204"/>
      </rPr>
      <t xml:space="preserve">ДАиГ: </t>
    </r>
    <r>
      <rPr>
        <sz val="16"/>
        <color theme="1"/>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u/>
        <sz val="16"/>
        <color theme="1"/>
        <rFont val="Times New Roman"/>
        <family val="1"/>
        <charset val="204"/>
      </rPr>
      <t>ДО:</t>
    </r>
    <r>
      <rPr>
        <sz val="16"/>
        <color theme="1"/>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от 07.05.2018 № 40/18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в 2018 году планируется организовать отдых для 181 ребенка, из них:
- по состоянию на 01.07.2018 организован отдых для 81 ребенка;
- в настоящее время производится организация отдыха для 100 детей (период с июля по август 2018 года).
Планируется приобретение 19 путевок путем заключения контракта на оказание услуг по организации отдыха и оздоровления детей-сирот и детей, оставшихся без попечения родителей в период зимних каникул.
</t>
    </r>
  </si>
  <si>
    <t>В 2018 году из средств окружного бюджета предусмотрены расходы на приобретение конвертов и бумаги. Закупку планируется провести в 3 квартале 2018 года.</t>
  </si>
  <si>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t>
    </r>
    <r>
      <rPr>
        <sz val="16"/>
        <color theme="1"/>
        <rFont val="Times New Roman"/>
        <family val="1"/>
        <charset val="204"/>
      </rPr>
      <t>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текущего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t>
    </r>
    <r>
      <rPr>
        <sz val="16"/>
        <color theme="1"/>
        <rFont val="Times New Roman"/>
        <family val="1"/>
        <charset val="204"/>
      </rPr>
      <t xml:space="preserve"> 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</si>
  <si>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t>
    </r>
    <r>
      <rPr>
        <sz val="16"/>
        <color theme="1"/>
        <rFont val="Times New Roman"/>
        <family val="1"/>
        <charset val="204"/>
      </rPr>
      <t xml:space="preserve">использованы до конца 2018 года.  
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73 985,40 рублей.         </t>
    </r>
    <r>
      <rPr>
        <sz val="16"/>
        <color rgb="FFFF0000"/>
        <rFont val="Times New Roman"/>
        <family val="2"/>
        <charset val="204"/>
      </rPr>
      <t xml:space="preserve">                                    
</t>
    </r>
    <r>
      <rPr>
        <u/>
        <sz val="20"/>
        <rFont val="Times New Roman"/>
        <family val="1"/>
        <charset val="204"/>
      </rPr>
      <t/>
    </r>
  </si>
  <si>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t>
    </r>
    <r>
      <rPr>
        <sz val="16"/>
        <rFont val="Times New Roman"/>
        <family val="1"/>
        <charset val="204"/>
      </rPr>
      <t>68 831,30 рублей.</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 96 583,70 рублей.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</si>
</sst>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
    <numFmt numFmtId="166" formatCode="&quot;$&quot;#,##0_);\(&quot;$&quot;#,##0\)"/>
    <numFmt numFmtId="167" formatCode="&quot;р.&quot;#,##0_);\(&quot;р.&quot;#,##0\)"/>
  </numFmts>
  <fonts count="48"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0"/>
      <color theme="1"/>
      <name val="Times New Roman"/>
      <family val="2"/>
      <charset val="204"/>
    </font>
    <font>
      <b/>
      <sz val="20"/>
      <color theme="1"/>
      <name val="Times New Roman"/>
      <family val="2"/>
      <charset val="204"/>
    </font>
    <font>
      <b/>
      <sz val="20"/>
      <name val="Times New Roman"/>
      <family val="2"/>
      <charset val="204"/>
    </font>
    <font>
      <sz val="20"/>
      <name val="Times New Roman"/>
      <family val="2"/>
      <charset val="204"/>
    </font>
    <font>
      <sz val="18"/>
      <name val="Times New Roman"/>
      <family val="2"/>
      <charset val="204"/>
    </font>
    <font>
      <u/>
      <sz val="20"/>
      <name val="Times New Roman"/>
      <family val="1"/>
      <charset val="204"/>
    </font>
    <font>
      <u/>
      <sz val="18"/>
      <color theme="1"/>
      <name val="Times New Roman"/>
      <family val="2"/>
      <charset val="204"/>
    </font>
    <font>
      <i/>
      <sz val="20"/>
      <name val="Times New Roman"/>
      <family val="2"/>
      <charset val="204"/>
    </font>
    <font>
      <b/>
      <sz val="20"/>
      <color rgb="FFFF0000"/>
      <name val="Times New Roman"/>
      <family val="2"/>
      <charset val="204"/>
    </font>
    <font>
      <sz val="20"/>
      <color rgb="FFFF0000"/>
      <name val="Times New Roman"/>
      <family val="2"/>
      <charset val="204"/>
    </font>
    <font>
      <u/>
      <sz val="18"/>
      <name val="Times New Roman"/>
      <family val="2"/>
      <charset val="204"/>
    </font>
    <font>
      <i/>
      <sz val="16"/>
      <name val="Times New Roman"/>
      <family val="2"/>
      <charset val="204"/>
    </font>
    <font>
      <sz val="24"/>
      <color rgb="FFFF0000"/>
      <name val="Times New Roman"/>
      <family val="2"/>
      <charset val="204"/>
    </font>
    <font>
      <b/>
      <i/>
      <sz val="20"/>
      <color rgb="FFFF0000"/>
      <name val="Times New Roman"/>
      <family val="2"/>
      <charset val="204"/>
    </font>
    <font>
      <b/>
      <sz val="16"/>
      <name val="Times New Roman"/>
      <family val="2"/>
      <charset val="204"/>
    </font>
    <font>
      <sz val="16"/>
      <name val="Times New Roman"/>
      <family val="2"/>
      <charset val="204"/>
    </font>
    <font>
      <sz val="16"/>
      <color rgb="FFFF0000"/>
      <name val="Times New Roman"/>
      <family val="2"/>
      <charset val="204"/>
    </font>
    <font>
      <u/>
      <sz val="16"/>
      <color rgb="FFFF0000"/>
      <name val="Times New Roman"/>
      <family val="2"/>
      <charset val="204"/>
    </font>
    <font>
      <i/>
      <sz val="20"/>
      <color rgb="FFFF0000"/>
      <name val="Times New Roman"/>
      <family val="2"/>
      <charset val="204"/>
    </font>
    <font>
      <b/>
      <i/>
      <sz val="18"/>
      <name val="Times New Roman"/>
      <family val="2"/>
      <charset val="204"/>
    </font>
    <font>
      <i/>
      <sz val="18"/>
      <name val="Times New Roman"/>
      <family val="2"/>
      <charset val="204"/>
    </font>
    <font>
      <sz val="24"/>
      <name val="Times New Roman"/>
      <family val="2"/>
      <charset val="204"/>
    </font>
    <font>
      <b/>
      <i/>
      <sz val="20"/>
      <name val="Times New Roman"/>
      <family val="2"/>
      <charset val="204"/>
    </font>
    <font>
      <b/>
      <i/>
      <sz val="16"/>
      <name val="Times New Roman"/>
      <family val="2"/>
      <charset val="204"/>
    </font>
    <font>
      <b/>
      <sz val="18"/>
      <name val="Times New Roman"/>
      <family val="2"/>
      <charset val="204"/>
    </font>
    <font>
      <b/>
      <sz val="16"/>
      <color rgb="FFFF0000"/>
      <name val="Times New Roman"/>
      <family val="2"/>
      <charset val="204"/>
    </font>
    <font>
      <sz val="36"/>
      <color rgb="FFFF0000"/>
      <name val="Times New Roman"/>
      <family val="2"/>
      <charset val="204"/>
    </font>
    <font>
      <u/>
      <sz val="16"/>
      <name val="Times New Roman"/>
      <family val="1"/>
      <charset val="204"/>
    </font>
    <font>
      <sz val="16"/>
      <name val="Times New Roman"/>
      <family val="1"/>
      <charset val="204"/>
    </font>
    <font>
      <sz val="16"/>
      <color rgb="FFFF0000"/>
      <name val="Times New Roman"/>
      <family val="1"/>
      <charset val="204"/>
    </font>
    <font>
      <u/>
      <sz val="16"/>
      <name val="Times New Roman"/>
      <family val="2"/>
      <charset val="204"/>
    </font>
    <font>
      <b/>
      <sz val="16"/>
      <name val="Times New Roman"/>
      <family val="1"/>
      <charset val="204"/>
    </font>
    <font>
      <sz val="16"/>
      <color theme="1"/>
      <name val="Times New Roman"/>
      <family val="1"/>
      <charset val="204"/>
    </font>
    <font>
      <u/>
      <sz val="16"/>
      <color theme="1"/>
      <name val="Times New Roman"/>
      <family val="1"/>
      <charset val="204"/>
    </font>
    <font>
      <sz val="16"/>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1">
    <xf numFmtId="0" fontId="0" fillId="0" borderId="0" xfId="0"/>
    <xf numFmtId="0" fontId="13" fillId="0" borderId="0" xfId="0" applyFont="1" applyFill="1" applyBorder="1" applyAlignment="1">
      <alignment horizontal="center" wrapText="1"/>
    </xf>
    <xf numFmtId="0" fontId="13" fillId="0" borderId="0" xfId="0" applyFont="1" applyFill="1" applyBorder="1" applyAlignment="1">
      <alignment wrapText="1"/>
    </xf>
    <xf numFmtId="4" fontId="13" fillId="0" borderId="0" xfId="0" applyNumberFormat="1" applyFont="1" applyFill="1" applyBorder="1" applyAlignment="1">
      <alignment wrapText="1"/>
    </xf>
    <xf numFmtId="2" fontId="13" fillId="0" borderId="0" xfId="0" applyNumberFormat="1" applyFont="1" applyFill="1" applyBorder="1" applyAlignment="1">
      <alignment wrapText="1"/>
    </xf>
    <xf numFmtId="9" fontId="13" fillId="0" borderId="0" xfId="0" applyNumberFormat="1" applyFont="1" applyFill="1" applyBorder="1" applyAlignment="1">
      <alignment wrapText="1"/>
    </xf>
    <xf numFmtId="0" fontId="13" fillId="0" borderId="0" xfId="0" applyFont="1" applyFill="1" applyAlignment="1">
      <alignment wrapText="1"/>
    </xf>
    <xf numFmtId="0" fontId="13" fillId="0" borderId="0" xfId="0" applyFont="1" applyFill="1" applyAlignment="1">
      <alignment horizontal="center" wrapText="1"/>
    </xf>
    <xf numFmtId="4" fontId="13" fillId="0" borderId="0" xfId="0" applyNumberFormat="1" applyFont="1" applyFill="1" applyAlignment="1">
      <alignment wrapText="1"/>
    </xf>
    <xf numFmtId="2" fontId="13" fillId="0" borderId="0" xfId="0" applyNumberFormat="1" applyFont="1" applyFill="1" applyAlignment="1">
      <alignment wrapText="1"/>
    </xf>
    <xf numFmtId="9" fontId="13" fillId="0" borderId="0" xfId="0" applyNumberFormat="1" applyFont="1" applyFill="1" applyAlignment="1">
      <alignment wrapText="1"/>
    </xf>
    <xf numFmtId="0" fontId="13" fillId="0" borderId="0" xfId="0" applyFont="1" applyFill="1" applyAlignment="1">
      <alignment horizontal="left" vertical="top" wrapText="1"/>
    </xf>
    <xf numFmtId="0" fontId="13" fillId="0" borderId="0" xfId="0" applyFont="1" applyFill="1" applyAlignment="1">
      <alignment horizontal="justify" wrapText="1"/>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0" fontId="13" fillId="0" borderId="0" xfId="0" applyFont="1" applyFill="1" applyBorder="1" applyAlignment="1">
      <alignment horizontal="justify" wrapText="1"/>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4" fontId="14" fillId="0" borderId="0" xfId="0" applyNumberFormat="1" applyFont="1" applyFill="1" applyAlignment="1">
      <alignment horizontal="left" vertical="center" wrapText="1"/>
    </xf>
    <xf numFmtId="4" fontId="22" fillId="0"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4" fontId="13" fillId="2" borderId="0" xfId="0" applyNumberFormat="1" applyFont="1" applyFill="1" applyBorder="1" applyAlignment="1">
      <alignment wrapText="1"/>
    </xf>
    <xf numFmtId="4" fontId="12" fillId="2" borderId="1" xfId="0" applyNumberFormat="1" applyFont="1" applyFill="1" applyBorder="1" applyAlignment="1" applyProtection="1">
      <alignment horizontal="center" vertical="top" wrapText="1"/>
      <protection locked="0"/>
    </xf>
    <xf numFmtId="4" fontId="13" fillId="2" borderId="0" xfId="0" applyNumberFormat="1" applyFont="1" applyFill="1" applyAlignment="1">
      <alignment wrapText="1"/>
    </xf>
    <xf numFmtId="0" fontId="25" fillId="0" borderId="0" xfId="0" applyFont="1" applyFill="1" applyAlignment="1">
      <alignment horizontal="justify" wrapText="1"/>
    </xf>
    <xf numFmtId="0" fontId="22" fillId="0" borderId="0" xfId="0" applyFont="1" applyFill="1" applyAlignment="1">
      <alignment horizontal="justify" wrapText="1"/>
    </xf>
    <xf numFmtId="4" fontId="16" fillId="0" borderId="0" xfId="0" applyNumberFormat="1" applyFont="1" applyFill="1" applyBorder="1" applyAlignment="1" applyProtection="1">
      <alignment horizontal="right" wrapText="1"/>
      <protection locked="0"/>
    </xf>
    <xf numFmtId="0" fontId="20"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3" fontId="20" fillId="2" borderId="1" xfId="0" applyNumberFormat="1" applyFont="1" applyFill="1" applyBorder="1" applyAlignment="1" applyProtection="1">
      <alignment horizontal="center" vertical="center" wrapText="1"/>
      <protection locked="0"/>
    </xf>
    <xf numFmtId="0" fontId="20" fillId="0" borderId="0" xfId="0" applyFont="1" applyFill="1" applyAlignment="1">
      <alignment horizontal="left" vertical="center" wrapText="1"/>
    </xf>
    <xf numFmtId="0" fontId="20" fillId="0" borderId="0" xfId="0" applyFont="1" applyFill="1" applyAlignment="1">
      <alignment horizontal="left" vertical="top" wrapText="1"/>
    </xf>
    <xf numFmtId="4" fontId="21" fillId="0" borderId="0" xfId="0" applyNumberFormat="1" applyFont="1" applyFill="1" applyAlignment="1">
      <alignment horizontal="left" vertical="center" wrapText="1"/>
    </xf>
    <xf numFmtId="4"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2" fillId="0" borderId="0" xfId="0" applyFont="1" applyFill="1" applyAlignment="1">
      <alignment horizontal="left" vertical="top" wrapText="1"/>
    </xf>
    <xf numFmtId="0" fontId="22" fillId="0" borderId="0" xfId="0" applyFont="1" applyFill="1" applyAlignment="1">
      <alignment wrapText="1"/>
    </xf>
    <xf numFmtId="4" fontId="21" fillId="2" borderId="0" xfId="0" applyNumberFormat="1" applyFont="1" applyFill="1" applyAlignment="1">
      <alignment horizontal="left" vertical="center" wrapText="1"/>
    </xf>
    <xf numFmtId="0" fontId="22" fillId="2" borderId="0" xfId="0" applyFont="1" applyFill="1" applyAlignment="1">
      <alignment wrapText="1"/>
    </xf>
    <xf numFmtId="0" fontId="21" fillId="0" borderId="0" xfId="0" applyFont="1" applyFill="1" applyAlignment="1">
      <alignment horizontal="left" vertical="center" wrapText="1"/>
    </xf>
    <xf numFmtId="4" fontId="22" fillId="0" borderId="0" xfId="0" applyNumberFormat="1" applyFont="1" applyFill="1" applyAlignment="1">
      <alignment horizontal="left" vertical="center" wrapText="1"/>
    </xf>
    <xf numFmtId="4" fontId="22" fillId="0" borderId="0" xfId="0" applyNumberFormat="1" applyFont="1" applyFill="1" applyAlignment="1">
      <alignment horizontal="left" vertical="top" wrapText="1"/>
    </xf>
    <xf numFmtId="4" fontId="31" fillId="2" borderId="1" xfId="0" applyNumberFormat="1" applyFont="1" applyFill="1" applyBorder="1" applyAlignment="1" applyProtection="1">
      <alignment horizontal="center" vertical="center" wrapText="1"/>
      <protection locked="0"/>
    </xf>
    <xf numFmtId="0" fontId="31" fillId="0" borderId="0" xfId="0" applyFont="1" applyFill="1" applyAlignment="1">
      <alignment horizontal="left" vertical="center" wrapText="1"/>
    </xf>
    <xf numFmtId="0" fontId="26" fillId="0" borderId="0" xfId="0" applyFont="1" applyFill="1" applyAlignment="1">
      <alignment horizontal="left" vertical="center" wrapText="1"/>
    </xf>
    <xf numFmtId="0" fontId="22" fillId="2" borderId="0" xfId="0" applyFont="1" applyFill="1" applyAlignment="1">
      <alignment horizontal="left" vertical="top" wrapText="1"/>
    </xf>
    <xf numFmtId="0" fontId="31" fillId="3" borderId="0" xfId="0" applyFont="1" applyFill="1" applyAlignment="1">
      <alignment horizontal="left" vertical="center" wrapText="1"/>
    </xf>
    <xf numFmtId="4" fontId="21" fillId="0" borderId="0" xfId="0" applyNumberFormat="1" applyFont="1" applyFill="1" applyAlignment="1">
      <alignment horizontal="left" wrapText="1"/>
    </xf>
    <xf numFmtId="0" fontId="22" fillId="0" borderId="0" xfId="0" applyFont="1" applyFill="1" applyAlignment="1">
      <alignment horizontal="left" wrapText="1"/>
    </xf>
    <xf numFmtId="4" fontId="15" fillId="2" borderId="0" xfId="0" applyNumberFormat="1" applyFont="1" applyFill="1" applyAlignment="1">
      <alignment horizontal="left" vertical="center" wrapText="1"/>
    </xf>
    <xf numFmtId="4" fontId="15" fillId="2" borderId="0" xfId="0" applyNumberFormat="1" applyFont="1" applyFill="1" applyAlignment="1">
      <alignment horizontal="left" vertical="top" wrapText="1"/>
    </xf>
    <xf numFmtId="0" fontId="32" fillId="2" borderId="0" xfId="0" applyFont="1" applyFill="1" applyAlignment="1">
      <alignment horizontal="left" vertical="center" wrapText="1"/>
    </xf>
    <xf numFmtId="0" fontId="17" fillId="2" borderId="0" xfId="0" applyFont="1" applyFill="1" applyAlignment="1">
      <alignment horizontal="left" vertical="top" wrapText="1"/>
    </xf>
    <xf numFmtId="4" fontId="32" fillId="2" borderId="0" xfId="0" applyNumberFormat="1" applyFont="1" applyFill="1" applyAlignment="1">
      <alignment horizontal="left" vertical="center" wrapText="1"/>
    </xf>
    <xf numFmtId="0" fontId="33" fillId="2" borderId="0" xfId="0" applyFont="1" applyFill="1" applyAlignment="1">
      <alignment horizontal="left" vertical="center" wrapText="1"/>
    </xf>
    <xf numFmtId="4" fontId="15" fillId="0" borderId="0" xfId="0" applyNumberFormat="1" applyFont="1" applyFill="1" applyAlignment="1">
      <alignment horizontal="left" vertical="center" wrapText="1"/>
    </xf>
    <xf numFmtId="4" fontId="15" fillId="0" borderId="0" xfId="0" applyNumberFormat="1" applyFont="1" applyFill="1" applyAlignment="1">
      <alignment horizontal="left" vertical="top" wrapText="1"/>
    </xf>
    <xf numFmtId="0" fontId="32" fillId="0" borderId="0" xfId="0" applyFont="1" applyFill="1" applyAlignment="1">
      <alignment horizontal="left" vertical="center" wrapText="1"/>
    </xf>
    <xf numFmtId="0" fontId="17" fillId="0" borderId="0" xfId="0" applyFont="1" applyFill="1" applyAlignment="1">
      <alignment horizontal="left" vertical="top" wrapText="1"/>
    </xf>
    <xf numFmtId="0" fontId="33" fillId="3" borderId="0" xfId="0" applyFont="1" applyFill="1" applyAlignment="1">
      <alignment horizontal="left" vertical="center" wrapText="1"/>
    </xf>
    <xf numFmtId="0" fontId="33" fillId="0" borderId="0" xfId="0" applyFont="1" applyFill="1" applyAlignment="1">
      <alignment horizontal="left" vertical="center" wrapText="1"/>
    </xf>
    <xf numFmtId="0" fontId="16" fillId="0" borderId="0" xfId="0"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justify" vertical="center" wrapText="1"/>
      <protection locked="0"/>
    </xf>
    <xf numFmtId="9" fontId="16" fillId="0" borderId="0" xfId="0" applyNumberFormat="1" applyFont="1" applyFill="1" applyBorder="1" applyAlignment="1" applyProtection="1">
      <alignment horizontal="right" vertical="center" wrapText="1"/>
      <protection locked="0"/>
    </xf>
    <xf numFmtId="1" fontId="16" fillId="0" borderId="0" xfId="0" applyNumberFormat="1" applyFont="1" applyFill="1" applyBorder="1" applyAlignment="1" applyProtection="1">
      <alignment horizontal="right" vertical="center" wrapText="1"/>
      <protection locked="0"/>
    </xf>
    <xf numFmtId="10" fontId="22" fillId="0" borderId="1" xfId="0" applyNumberFormat="1" applyFont="1" applyFill="1" applyBorder="1" applyAlignment="1" applyProtection="1">
      <alignment horizontal="center" vertical="center" wrapText="1"/>
      <protection locked="0"/>
    </xf>
    <xf numFmtId="10" fontId="22" fillId="2" borderId="1" xfId="0" applyNumberFormat="1"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center" vertical="center" wrapText="1"/>
      <protection locked="0"/>
    </xf>
    <xf numFmtId="4" fontId="16" fillId="2" borderId="0"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10" fontId="15" fillId="2" borderId="1"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pplyProtection="1">
      <alignment horizontal="center" vertical="center" wrapText="1"/>
      <protection locked="0"/>
    </xf>
    <xf numFmtId="9" fontId="15" fillId="2" borderId="1" xfId="0" applyNumberFormat="1" applyFont="1" applyFill="1" applyBorder="1" applyAlignment="1" applyProtection="1">
      <alignment horizontal="center" vertical="center" wrapText="1"/>
      <protection locked="0"/>
    </xf>
    <xf numFmtId="0" fontId="20" fillId="2" borderId="0" xfId="0" applyFont="1" applyFill="1" applyAlignment="1">
      <alignment horizontal="left" vertical="top" wrapText="1"/>
    </xf>
    <xf numFmtId="0" fontId="16" fillId="2" borderId="0" xfId="0" applyFont="1" applyFill="1" applyAlignment="1">
      <alignment horizontal="left" vertical="top" wrapText="1"/>
    </xf>
    <xf numFmtId="0" fontId="15" fillId="0" borderId="0" xfId="0" applyFont="1" applyFill="1" applyAlignment="1">
      <alignment horizontal="left" vertical="center" wrapText="1"/>
    </xf>
    <xf numFmtId="4" fontId="21" fillId="2" borderId="1" xfId="0" applyNumberFormat="1" applyFont="1" applyFill="1" applyBorder="1" applyAlignment="1" applyProtection="1">
      <alignment horizontal="center" vertical="center" wrapText="1"/>
      <protection locked="0"/>
    </xf>
    <xf numFmtId="0" fontId="35" fillId="0" borderId="0" xfId="0" applyFont="1" applyFill="1" applyAlignment="1">
      <alignment horizontal="left" vertical="top" wrapText="1"/>
    </xf>
    <xf numFmtId="0" fontId="16" fillId="0" borderId="0" xfId="0" applyFont="1" applyFill="1" applyAlignment="1">
      <alignment wrapText="1"/>
    </xf>
    <xf numFmtId="10" fontId="21" fillId="2" borderId="1" xfId="0" applyNumberFormat="1" applyFont="1" applyFill="1" applyBorder="1" applyAlignment="1" applyProtection="1">
      <alignment horizontal="center" vertical="center" wrapText="1"/>
      <protection locked="0"/>
    </xf>
    <xf numFmtId="0" fontId="35" fillId="0" borderId="0" xfId="0" applyFont="1" applyFill="1" applyAlignment="1">
      <alignment horizontal="left" vertical="center" wrapText="1"/>
    </xf>
    <xf numFmtId="0" fontId="21" fillId="0" borderId="1" xfId="0" applyFont="1" applyFill="1" applyBorder="1" applyAlignment="1" applyProtection="1">
      <alignment horizontal="justify" vertical="top" wrapText="1"/>
      <protection locked="0"/>
    </xf>
    <xf numFmtId="0" fontId="22" fillId="0" borderId="4" xfId="0" applyFont="1" applyFill="1" applyBorder="1" applyAlignment="1" applyProtection="1">
      <alignment horizontal="justify" vertical="top" wrapText="1"/>
      <protection locked="0"/>
    </xf>
    <xf numFmtId="0" fontId="15" fillId="2" borderId="1" xfId="0" applyFont="1" applyFill="1" applyBorder="1" applyAlignment="1" applyProtection="1">
      <alignment horizontal="justify" vertical="top" wrapText="1"/>
      <protection locked="0"/>
    </xf>
    <xf numFmtId="0" fontId="15" fillId="2" borderId="1" xfId="0" quotePrefix="1" applyFont="1" applyFill="1" applyBorder="1" applyAlignment="1" applyProtection="1">
      <alignment horizontal="justify" vertical="top" wrapText="1"/>
      <protection locked="0"/>
    </xf>
    <xf numFmtId="49" fontId="20" fillId="2" borderId="1" xfId="0" applyNumberFormat="1" applyFont="1" applyFill="1" applyBorder="1" applyAlignment="1" applyProtection="1">
      <alignment horizontal="justify" vertical="top" wrapText="1"/>
      <protection locked="0"/>
    </xf>
    <xf numFmtId="49" fontId="24" fillId="2" borderId="1" xfId="0" applyNumberFormat="1" applyFont="1" applyFill="1" applyBorder="1" applyAlignment="1" applyProtection="1">
      <alignment horizontal="justify" vertical="top" wrapText="1"/>
      <protection locked="0"/>
    </xf>
    <xf numFmtId="49" fontId="36" fillId="2" borderId="1" xfId="0" applyNumberFormat="1" applyFont="1" applyFill="1" applyBorder="1" applyAlignment="1" applyProtection="1">
      <alignment horizontal="justify" vertical="top" wrapText="1"/>
      <protection locked="0"/>
    </xf>
    <xf numFmtId="49" fontId="24" fillId="2" borderId="1" xfId="0" applyNumberFormat="1" applyFont="1" applyFill="1" applyBorder="1" applyAlignment="1" applyProtection="1">
      <alignment horizontal="justify" vertical="center" wrapText="1"/>
      <protection locked="0"/>
    </xf>
    <xf numFmtId="49" fontId="36" fillId="2" borderId="1" xfId="0" applyNumberFormat="1" applyFont="1" applyFill="1" applyBorder="1" applyAlignment="1" applyProtection="1">
      <alignment horizontal="justify" vertical="center" wrapText="1"/>
      <protection locked="0"/>
    </xf>
    <xf numFmtId="49" fontId="15" fillId="2" borderId="1" xfId="0" applyNumberFormat="1" applyFont="1" applyFill="1" applyBorder="1" applyAlignment="1" applyProtection="1">
      <alignment horizontal="justify" vertical="top" wrapText="1"/>
      <protection locked="0"/>
    </xf>
    <xf numFmtId="0" fontId="15" fillId="0" borderId="4"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49" fontId="20" fillId="0" borderId="1" xfId="0" applyNumberFormat="1" applyFont="1" applyFill="1" applyBorder="1" applyAlignment="1" applyProtection="1">
      <alignment horizontal="justify" vertical="top" wrapText="1"/>
      <protection locked="0"/>
    </xf>
    <xf numFmtId="0" fontId="37" fillId="3" borderId="0" xfId="0" applyFont="1" applyFill="1" applyAlignment="1">
      <alignment horizontal="left" vertical="center" wrapText="1"/>
    </xf>
    <xf numFmtId="49" fontId="35" fillId="0" borderId="1" xfId="0" applyNumberFormat="1" applyFont="1" applyFill="1" applyBorder="1" applyAlignment="1" applyProtection="1">
      <alignment horizontal="justify" vertical="top" wrapText="1"/>
      <protection locked="0"/>
    </xf>
    <xf numFmtId="49" fontId="15" fillId="0" borderId="1" xfId="0" applyNumberFormat="1"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0" fontId="15" fillId="0" borderId="3" xfId="0" applyFont="1" applyFill="1" applyBorder="1" applyAlignment="1" applyProtection="1">
      <alignment horizontal="justify" vertical="top" wrapText="1"/>
      <protection locked="0"/>
    </xf>
    <xf numFmtId="0" fontId="15" fillId="0" borderId="1" xfId="0" quotePrefix="1"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16" fillId="2" borderId="0" xfId="0" applyFont="1" applyFill="1" applyAlignment="1">
      <alignment wrapText="1"/>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49" fontId="33" fillId="2" borderId="1" xfId="0" applyNumberFormat="1" applyFont="1" applyFill="1" applyBorder="1" applyAlignment="1" applyProtection="1">
      <alignment horizontal="justify" vertical="center" wrapText="1"/>
      <protection locked="0"/>
    </xf>
    <xf numFmtId="4" fontId="32" fillId="0" borderId="0" xfId="0" applyNumberFormat="1" applyFont="1" applyFill="1" applyAlignment="1">
      <alignment horizontal="left" vertical="center" wrapText="1"/>
    </xf>
    <xf numFmtId="0" fontId="15" fillId="0" borderId="1" xfId="0" applyFont="1" applyFill="1" applyBorder="1" applyAlignment="1" applyProtection="1">
      <alignment horizontal="justify" vertical="top" wrapText="1"/>
      <protection locked="0"/>
    </xf>
    <xf numFmtId="0" fontId="24" fillId="2" borderId="1" xfId="0" applyFont="1" applyFill="1" applyBorder="1" applyAlignment="1" applyProtection="1">
      <alignment horizontal="justify" vertical="top" wrapText="1"/>
      <protection locked="0"/>
    </xf>
    <xf numFmtId="4" fontId="20" fillId="2" borderId="1" xfId="0" applyNumberFormat="1" applyFont="1" applyFill="1" applyBorder="1" applyAlignment="1" applyProtection="1">
      <alignment horizontal="center" vertical="center" wrapText="1"/>
      <protection locked="0"/>
    </xf>
    <xf numFmtId="10" fontId="20"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justify" vertical="top" wrapText="1"/>
      <protection locked="0"/>
    </xf>
    <xf numFmtId="4" fontId="16" fillId="2" borderId="1" xfId="0" applyNumberFormat="1" applyFont="1" applyFill="1" applyBorder="1" applyAlignment="1" applyProtection="1">
      <alignment horizontal="center" vertical="center" wrapText="1"/>
      <protection locked="0"/>
    </xf>
    <xf numFmtId="10" fontId="16" fillId="2"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4" fontId="15" fillId="0" borderId="1" xfId="0" applyNumberFormat="1" applyFont="1" applyFill="1" applyBorder="1" applyAlignment="1" applyProtection="1">
      <alignment horizontal="center" vertical="center" wrapText="1"/>
      <protection locked="0"/>
    </xf>
    <xf numFmtId="2" fontId="15"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0" fontId="27" fillId="2" borderId="1" xfId="0" applyFont="1" applyFill="1" applyBorder="1" applyAlignment="1" applyProtection="1">
      <alignment horizontal="justify" vertical="top" wrapText="1"/>
      <protection locked="0"/>
    </xf>
    <xf numFmtId="10" fontId="16"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0" fontId="28" fillId="2" borderId="1" xfId="0" applyFont="1" applyFill="1" applyBorder="1" applyAlignment="1" applyProtection="1">
      <alignment horizontal="justify" vertical="top" wrapText="1"/>
      <protection locked="0"/>
    </xf>
    <xf numFmtId="4" fontId="16" fillId="0" borderId="1" xfId="0" applyNumberFormat="1" applyFont="1" applyFill="1" applyBorder="1" applyAlignment="1" applyProtection="1">
      <alignment horizontal="center" vertical="center" wrapText="1"/>
      <protection locked="0"/>
    </xf>
    <xf numFmtId="4" fontId="15"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top" wrapText="1"/>
    </xf>
    <xf numFmtId="0" fontId="24" fillId="2" borderId="1" xfId="0" applyFont="1" applyFill="1" applyBorder="1" applyAlignment="1" applyProtection="1">
      <alignment horizontal="justify" vertical="center" wrapText="1"/>
      <protection locked="0"/>
    </xf>
    <xf numFmtId="0" fontId="36" fillId="2" borderId="1" xfId="0" applyFont="1" applyFill="1" applyBorder="1" applyAlignment="1" applyProtection="1">
      <alignment horizontal="justify" vertical="top" wrapText="1"/>
      <protection locked="0"/>
    </xf>
    <xf numFmtId="4" fontId="35" fillId="2" borderId="1" xfId="0" applyNumberFormat="1" applyFont="1" applyFill="1" applyBorder="1" applyAlignment="1" applyProtection="1">
      <alignment horizontal="center" vertical="center" wrapText="1"/>
      <protection locked="0"/>
    </xf>
    <xf numFmtId="10" fontId="35"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justify" vertical="center" wrapText="1"/>
      <protection locked="0"/>
    </xf>
    <xf numFmtId="4" fontId="33" fillId="2" borderId="1" xfId="0" applyNumberFormat="1" applyFont="1" applyFill="1" applyBorder="1" applyAlignment="1" applyProtection="1">
      <alignment horizontal="center" vertical="center" wrapText="1"/>
      <protection locked="0"/>
    </xf>
    <xf numFmtId="10" fontId="33"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justify" vertical="center" wrapText="1"/>
      <protection locked="0"/>
    </xf>
    <xf numFmtId="0" fontId="24" fillId="0" borderId="1" xfId="0" applyFont="1" applyFill="1" applyBorder="1" applyAlignment="1" applyProtection="1">
      <alignment horizontal="justify" vertical="top" wrapText="1"/>
      <protection locked="0"/>
    </xf>
    <xf numFmtId="4" fontId="20" fillId="0" borderId="1" xfId="0" applyNumberFormat="1" applyFont="1" applyFill="1" applyBorder="1" applyAlignment="1" applyProtection="1">
      <alignment horizontal="center" vertical="center" wrapText="1"/>
      <protection locked="0"/>
    </xf>
    <xf numFmtId="10" fontId="20"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justify" vertical="top" wrapText="1"/>
      <protection locked="0"/>
    </xf>
    <xf numFmtId="4" fontId="35" fillId="0" borderId="1" xfId="0" applyNumberFormat="1" applyFont="1" applyFill="1" applyBorder="1" applyAlignment="1" applyProtection="1">
      <alignment horizontal="center" vertical="center" wrapText="1"/>
      <protection locked="0"/>
    </xf>
    <xf numFmtId="10" fontId="35"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15" fillId="0" borderId="4"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top" wrapText="1"/>
      <protection locked="0"/>
    </xf>
    <xf numFmtId="10" fontId="15" fillId="2"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0" fontId="27" fillId="0" borderId="1" xfId="0" applyFont="1" applyFill="1" applyBorder="1" applyAlignment="1" applyProtection="1">
      <alignment horizontal="justify" vertical="top" wrapText="1"/>
      <protection locked="0"/>
    </xf>
    <xf numFmtId="4" fontId="15"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4" fontId="15"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justify" vertical="top" wrapText="1"/>
      <protection locked="0"/>
    </xf>
    <xf numFmtId="0" fontId="33" fillId="2" borderId="1" xfId="0" applyFont="1" applyFill="1" applyBorder="1" applyAlignment="1">
      <alignment horizontal="justify" vertical="top" wrapText="1"/>
    </xf>
    <xf numFmtId="9" fontId="36" fillId="2" borderId="1" xfId="0" applyNumberFormat="1" applyFont="1" applyFill="1" applyBorder="1" applyAlignment="1" applyProtection="1">
      <alignment horizontal="justify" vertical="top" wrapText="1"/>
      <protection locked="0"/>
    </xf>
    <xf numFmtId="9" fontId="41" fillId="2" borderId="1" xfId="0" applyNumberFormat="1" applyFont="1" applyFill="1" applyBorder="1" applyAlignment="1" applyProtection="1">
      <alignment horizontal="justify" vertical="top" wrapText="1"/>
      <protection locked="0"/>
    </xf>
    <xf numFmtId="9" fontId="28" fillId="2" borderId="1" xfId="0" applyNumberFormat="1"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0" fontId="47" fillId="0" borderId="1" xfId="0" applyFont="1" applyFill="1" applyBorder="1" applyAlignment="1" applyProtection="1">
      <alignment horizontal="justify" vertical="top" wrapText="1"/>
      <protection locked="0"/>
    </xf>
    <xf numFmtId="10" fontId="15"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pplyProtection="1">
      <alignment horizontal="justify" vertical="top" wrapText="1"/>
      <protection locked="0"/>
    </xf>
    <xf numFmtId="0" fontId="29" fillId="0" borderId="1" xfId="0" applyFont="1" applyFill="1" applyBorder="1" applyAlignment="1" applyProtection="1">
      <alignment horizontal="justify" vertical="top" wrapText="1"/>
      <protection locked="0"/>
    </xf>
    <xf numFmtId="0" fontId="40" fillId="0" borderId="1" xfId="0" applyFont="1" applyFill="1" applyBorder="1" applyAlignment="1" applyProtection="1">
      <alignment horizontal="justify" vertical="top" wrapText="1"/>
      <protection locked="0"/>
    </xf>
    <xf numFmtId="0" fontId="41" fillId="0" borderId="1"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justify" vertical="top" wrapText="1"/>
      <protection locked="0"/>
    </xf>
    <xf numFmtId="0" fontId="28" fillId="0" borderId="1" xfId="0" applyFont="1" applyFill="1" applyBorder="1" applyAlignment="1" applyProtection="1">
      <alignment horizontal="justify" vertical="top" wrapText="1"/>
      <protection locked="0"/>
    </xf>
    <xf numFmtId="9" fontId="28" fillId="2" borderId="1" xfId="0" applyNumberFormat="1" applyFont="1" applyFill="1" applyBorder="1" applyAlignment="1" applyProtection="1">
      <alignment horizontal="justify" vertical="top" wrapText="1"/>
      <protection locked="0"/>
    </xf>
    <xf numFmtId="9" fontId="36" fillId="2" borderId="1" xfId="0" applyNumberFormat="1" applyFont="1" applyFill="1" applyBorder="1" applyAlignment="1" applyProtection="1">
      <alignment horizontal="justify" vertical="top" wrapText="1"/>
      <protection locked="0"/>
    </xf>
    <xf numFmtId="9" fontId="28" fillId="0" borderId="1" xfId="0" applyNumberFormat="1" applyFont="1" applyFill="1" applyBorder="1" applyAlignment="1" applyProtection="1">
      <alignment horizontal="justify" vertical="top" wrapText="1"/>
      <protection locked="0"/>
    </xf>
    <xf numFmtId="9" fontId="36" fillId="0" borderId="1" xfId="0" applyNumberFormat="1" applyFont="1" applyFill="1" applyBorder="1" applyAlignment="1" applyProtection="1">
      <alignment horizontal="justify" vertical="top" wrapText="1"/>
      <protection locked="0"/>
    </xf>
    <xf numFmtId="0" fontId="28" fillId="2" borderId="1" xfId="0" applyFont="1" applyFill="1" applyBorder="1" applyAlignment="1" applyProtection="1">
      <alignment horizontal="justify" vertical="top" wrapText="1"/>
      <protection locked="0"/>
    </xf>
    <xf numFmtId="165" fontId="12" fillId="0" borderId="1" xfId="0" quotePrefix="1" applyNumberFormat="1" applyFont="1" applyFill="1" applyBorder="1" applyAlignment="1" applyProtection="1">
      <alignment horizontal="center" vertical="center" wrapText="1"/>
      <protection locked="0"/>
    </xf>
    <xf numFmtId="4" fontId="38" fillId="0" borderId="1" xfId="0" applyNumberFormat="1" applyFont="1" applyFill="1" applyBorder="1" applyAlignment="1" applyProtection="1">
      <alignment horizontal="justify" vertical="top" wrapText="1"/>
      <protection locked="0"/>
    </xf>
    <xf numFmtId="0" fontId="45" fillId="0" borderId="1" xfId="0" applyFont="1" applyFill="1" applyBorder="1" applyAlignment="1" applyProtection="1">
      <alignment horizontal="justify" vertical="top" wrapText="1"/>
      <protection locked="0"/>
    </xf>
    <xf numFmtId="10" fontId="15" fillId="2" borderId="1" xfId="0" applyNumberFormat="1" applyFont="1" applyFill="1" applyBorder="1" applyAlignment="1" applyProtection="1">
      <alignment horizontal="center" vertical="center" wrapText="1"/>
      <protection locked="0"/>
    </xf>
    <xf numFmtId="4" fontId="15" fillId="2"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4" fontId="15"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top" wrapText="1"/>
      <protection locked="0"/>
    </xf>
    <xf numFmtId="0" fontId="15" fillId="0" borderId="4" xfId="0" applyFont="1" applyFill="1" applyBorder="1" applyAlignment="1" applyProtection="1">
      <alignment horizontal="justify" vertical="top" wrapText="1"/>
      <protection locked="0"/>
    </xf>
    <xf numFmtId="0" fontId="15" fillId="0" borderId="3" xfId="0" applyFont="1" applyFill="1" applyBorder="1" applyAlignment="1" applyProtection="1">
      <alignment horizontal="justify" vertical="top" wrapText="1"/>
      <protection locked="0"/>
    </xf>
    <xf numFmtId="0" fontId="34" fillId="0" borderId="0" xfId="0" quotePrefix="1"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justify" vertical="top" wrapText="1"/>
      <protection locked="0"/>
    </xf>
    <xf numFmtId="0" fontId="38" fillId="0" borderId="1"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671" Type="http://schemas.openxmlformats.org/officeDocument/2006/relationships/revisionLog" Target="revisionLog95.xml"/><Relationship Id="rId692" Type="http://schemas.openxmlformats.org/officeDocument/2006/relationships/revisionLog" Target="revisionLog116.xml"/><Relationship Id="rId706" Type="http://schemas.openxmlformats.org/officeDocument/2006/relationships/revisionLog" Target="revisionLog130.xml"/><Relationship Id="rId727" Type="http://schemas.openxmlformats.org/officeDocument/2006/relationships/revisionLog" Target="revisionLog187.xml"/><Relationship Id="rId748" Type="http://schemas.openxmlformats.org/officeDocument/2006/relationships/revisionLog" Target="revisionLog208.xml"/><Relationship Id="rId769" Type="http://schemas.openxmlformats.org/officeDocument/2006/relationships/revisionLog" Target="revisionLog229.xml"/><Relationship Id="rId629" Type="http://schemas.openxmlformats.org/officeDocument/2006/relationships/revisionLog" Target="revisionLog69.xml"/><Relationship Id="rId608" Type="http://schemas.openxmlformats.org/officeDocument/2006/relationships/revisionLog" Target="revisionLog157.xml"/><Relationship Id="rId552" Type="http://schemas.openxmlformats.org/officeDocument/2006/relationships/revisionLog" Target="revisionLog6.xml"/><Relationship Id="rId573" Type="http://schemas.openxmlformats.org/officeDocument/2006/relationships/revisionLog" Target="revisionLog43.xml"/><Relationship Id="rId594" Type="http://schemas.openxmlformats.org/officeDocument/2006/relationships/revisionLog" Target="revisionLog143.xml"/><Relationship Id="rId780" Type="http://schemas.openxmlformats.org/officeDocument/2006/relationships/revisionLog" Target="revisionLog240.xml"/><Relationship Id="rId640" Type="http://schemas.openxmlformats.org/officeDocument/2006/relationships/revisionLog" Target="revisionLog80.xml"/><Relationship Id="rId661" Type="http://schemas.openxmlformats.org/officeDocument/2006/relationships/revisionLog" Target="revisionLog24.xml"/><Relationship Id="rId682" Type="http://schemas.openxmlformats.org/officeDocument/2006/relationships/revisionLog" Target="revisionLog106.xml"/><Relationship Id="rId717" Type="http://schemas.openxmlformats.org/officeDocument/2006/relationships/revisionLog" Target="revisionLog177.xml"/><Relationship Id="rId738" Type="http://schemas.openxmlformats.org/officeDocument/2006/relationships/revisionLog" Target="revisionLog198.xml"/><Relationship Id="rId759" Type="http://schemas.openxmlformats.org/officeDocument/2006/relationships/revisionLog" Target="revisionLog219.xml"/><Relationship Id="rId619" Type="http://schemas.openxmlformats.org/officeDocument/2006/relationships/revisionLog" Target="revisionLog168.xml"/><Relationship Id="rId542" Type="http://schemas.openxmlformats.org/officeDocument/2006/relationships/revisionLog" Target="revisionLog138.xml"/><Relationship Id="rId563" Type="http://schemas.openxmlformats.org/officeDocument/2006/relationships/revisionLog" Target="revisionLog33.xml"/><Relationship Id="rId584" Type="http://schemas.openxmlformats.org/officeDocument/2006/relationships/revisionLog" Target="revisionLog54.xml"/><Relationship Id="rId770" Type="http://schemas.openxmlformats.org/officeDocument/2006/relationships/revisionLog" Target="revisionLog230.xml"/><Relationship Id="rId791" Type="http://schemas.openxmlformats.org/officeDocument/2006/relationships/revisionLog" Target="revisionLog251.xml"/><Relationship Id="rId630" Type="http://schemas.openxmlformats.org/officeDocument/2006/relationships/revisionLog" Target="revisionLog70.xml"/><Relationship Id="rId651" Type="http://schemas.openxmlformats.org/officeDocument/2006/relationships/revisionLog" Target="revisionLog15.xml"/><Relationship Id="rId672" Type="http://schemas.openxmlformats.org/officeDocument/2006/relationships/revisionLog" Target="revisionLog96.xml"/><Relationship Id="rId693" Type="http://schemas.openxmlformats.org/officeDocument/2006/relationships/revisionLog" Target="revisionLog117.xml"/><Relationship Id="rId707" Type="http://schemas.openxmlformats.org/officeDocument/2006/relationships/revisionLog" Target="revisionLog131.xml"/><Relationship Id="rId728" Type="http://schemas.openxmlformats.org/officeDocument/2006/relationships/revisionLog" Target="revisionLog188.xml"/><Relationship Id="rId749" Type="http://schemas.openxmlformats.org/officeDocument/2006/relationships/revisionLog" Target="revisionLog209.xml"/><Relationship Id="rId553" Type="http://schemas.openxmlformats.org/officeDocument/2006/relationships/revisionLog" Target="revisionLog7.xml"/><Relationship Id="rId574" Type="http://schemas.openxmlformats.org/officeDocument/2006/relationships/revisionLog" Target="revisionLog44.xml"/><Relationship Id="rId609" Type="http://schemas.openxmlformats.org/officeDocument/2006/relationships/revisionLog" Target="revisionLog158.xml"/><Relationship Id="rId760" Type="http://schemas.openxmlformats.org/officeDocument/2006/relationships/revisionLog" Target="revisionLog220.xml"/><Relationship Id="rId595" Type="http://schemas.openxmlformats.org/officeDocument/2006/relationships/revisionLog" Target="revisionLog144.xml"/><Relationship Id="rId781" Type="http://schemas.openxmlformats.org/officeDocument/2006/relationships/revisionLog" Target="revisionLog241.xml"/><Relationship Id="rId620" Type="http://schemas.openxmlformats.org/officeDocument/2006/relationships/revisionLog" Target="revisionLog169.xml"/><Relationship Id="rId641" Type="http://schemas.openxmlformats.org/officeDocument/2006/relationships/revisionLog" Target="revisionLog81.xml"/><Relationship Id="rId662" Type="http://schemas.openxmlformats.org/officeDocument/2006/relationships/revisionLog" Target="revisionLog25.xml"/><Relationship Id="rId683" Type="http://schemas.openxmlformats.org/officeDocument/2006/relationships/revisionLog" Target="revisionLog107.xml"/><Relationship Id="rId718" Type="http://schemas.openxmlformats.org/officeDocument/2006/relationships/revisionLog" Target="revisionLog178.xml"/><Relationship Id="rId739" Type="http://schemas.openxmlformats.org/officeDocument/2006/relationships/revisionLog" Target="revisionLog199.xml"/><Relationship Id="rId543" Type="http://schemas.openxmlformats.org/officeDocument/2006/relationships/revisionLog" Target="revisionLog139.xml"/><Relationship Id="rId564" Type="http://schemas.openxmlformats.org/officeDocument/2006/relationships/revisionLog" Target="revisionLog34.xml"/><Relationship Id="rId585" Type="http://schemas.openxmlformats.org/officeDocument/2006/relationships/revisionLog" Target="revisionLog55.xml"/><Relationship Id="rId750" Type="http://schemas.openxmlformats.org/officeDocument/2006/relationships/revisionLog" Target="revisionLog210.xml"/><Relationship Id="rId771" Type="http://schemas.openxmlformats.org/officeDocument/2006/relationships/revisionLog" Target="revisionLog231.xml"/><Relationship Id="rId792" Type="http://schemas.openxmlformats.org/officeDocument/2006/relationships/revisionLog" Target="revisionLog252.xml"/><Relationship Id="rId610" Type="http://schemas.openxmlformats.org/officeDocument/2006/relationships/revisionLog" Target="revisionLog159.xml"/><Relationship Id="rId631" Type="http://schemas.openxmlformats.org/officeDocument/2006/relationships/revisionLog" Target="revisionLog71.xml"/><Relationship Id="rId652" Type="http://schemas.openxmlformats.org/officeDocument/2006/relationships/revisionLog" Target="revisionLog16.xml"/><Relationship Id="rId673" Type="http://schemas.openxmlformats.org/officeDocument/2006/relationships/revisionLog" Target="revisionLog97.xml"/><Relationship Id="rId694" Type="http://schemas.openxmlformats.org/officeDocument/2006/relationships/revisionLog" Target="revisionLog118.xml"/><Relationship Id="rId708" Type="http://schemas.openxmlformats.org/officeDocument/2006/relationships/revisionLog" Target="revisionLog132.xml"/><Relationship Id="rId729" Type="http://schemas.openxmlformats.org/officeDocument/2006/relationships/revisionLog" Target="revisionLog189.xml"/><Relationship Id="rId554" Type="http://schemas.openxmlformats.org/officeDocument/2006/relationships/revisionLog" Target="revisionLog8.xml"/><Relationship Id="rId575" Type="http://schemas.openxmlformats.org/officeDocument/2006/relationships/revisionLog" Target="revisionLog45.xml"/><Relationship Id="rId596" Type="http://schemas.openxmlformats.org/officeDocument/2006/relationships/revisionLog" Target="revisionLog145.xml"/><Relationship Id="rId740" Type="http://schemas.openxmlformats.org/officeDocument/2006/relationships/revisionLog" Target="revisionLog200.xml"/><Relationship Id="rId761" Type="http://schemas.openxmlformats.org/officeDocument/2006/relationships/revisionLog" Target="revisionLog221.xml"/><Relationship Id="rId782" Type="http://schemas.openxmlformats.org/officeDocument/2006/relationships/revisionLog" Target="revisionLog242.xml"/><Relationship Id="rId642" Type="http://schemas.openxmlformats.org/officeDocument/2006/relationships/revisionLog" Target="revisionLog82.xml"/><Relationship Id="rId621" Type="http://schemas.openxmlformats.org/officeDocument/2006/relationships/revisionLog" Target="revisionLog170.xml"/><Relationship Id="rId600" Type="http://schemas.openxmlformats.org/officeDocument/2006/relationships/revisionLog" Target="revisionLog149.xml"/><Relationship Id="rId663" Type="http://schemas.openxmlformats.org/officeDocument/2006/relationships/revisionLog" Target="revisionLog87.xml"/><Relationship Id="rId684" Type="http://schemas.openxmlformats.org/officeDocument/2006/relationships/revisionLog" Target="revisionLog108.xml"/><Relationship Id="rId719" Type="http://schemas.openxmlformats.org/officeDocument/2006/relationships/revisionLog" Target="revisionLog179.xml"/><Relationship Id="rId544" Type="http://schemas.openxmlformats.org/officeDocument/2006/relationships/revisionLog" Target="revisionLog140.xml"/><Relationship Id="rId565" Type="http://schemas.openxmlformats.org/officeDocument/2006/relationships/revisionLog" Target="revisionLog35.xml"/><Relationship Id="rId586" Type="http://schemas.openxmlformats.org/officeDocument/2006/relationships/revisionLog" Target="revisionLog56.xml"/><Relationship Id="rId730" Type="http://schemas.openxmlformats.org/officeDocument/2006/relationships/revisionLog" Target="revisionLog190.xml"/><Relationship Id="rId751" Type="http://schemas.openxmlformats.org/officeDocument/2006/relationships/revisionLog" Target="revisionLog211.xml"/><Relationship Id="rId772" Type="http://schemas.openxmlformats.org/officeDocument/2006/relationships/revisionLog" Target="revisionLog232.xml"/><Relationship Id="rId611" Type="http://schemas.openxmlformats.org/officeDocument/2006/relationships/revisionLog" Target="revisionLog160.xml"/><Relationship Id="rId632" Type="http://schemas.openxmlformats.org/officeDocument/2006/relationships/revisionLog" Target="revisionLog72.xml"/><Relationship Id="rId653" Type="http://schemas.openxmlformats.org/officeDocument/2006/relationships/revisionLog" Target="revisionLog86.xml"/><Relationship Id="rId674" Type="http://schemas.openxmlformats.org/officeDocument/2006/relationships/revisionLog" Target="revisionLog98.xml"/><Relationship Id="rId695" Type="http://schemas.openxmlformats.org/officeDocument/2006/relationships/revisionLog" Target="revisionLog119.xml"/><Relationship Id="rId709" Type="http://schemas.openxmlformats.org/officeDocument/2006/relationships/revisionLog" Target="revisionLog133.xml"/><Relationship Id="rId597" Type="http://schemas.openxmlformats.org/officeDocument/2006/relationships/revisionLog" Target="revisionLog146.xml"/><Relationship Id="rId576" Type="http://schemas.openxmlformats.org/officeDocument/2006/relationships/revisionLog" Target="revisionLog46.xml"/><Relationship Id="rId555" Type="http://schemas.openxmlformats.org/officeDocument/2006/relationships/revisionLog" Target="revisionLog9.xml"/><Relationship Id="rId720" Type="http://schemas.openxmlformats.org/officeDocument/2006/relationships/revisionLog" Target="revisionLog180.xml"/><Relationship Id="rId741" Type="http://schemas.openxmlformats.org/officeDocument/2006/relationships/revisionLog" Target="revisionLog201.xml"/><Relationship Id="rId762" Type="http://schemas.openxmlformats.org/officeDocument/2006/relationships/revisionLog" Target="revisionLog222.xml"/><Relationship Id="rId783" Type="http://schemas.openxmlformats.org/officeDocument/2006/relationships/revisionLog" Target="revisionLog243.xml"/><Relationship Id="rId622" Type="http://schemas.openxmlformats.org/officeDocument/2006/relationships/revisionLog" Target="revisionLog171.xml"/><Relationship Id="rId601" Type="http://schemas.openxmlformats.org/officeDocument/2006/relationships/revisionLog" Target="revisionLog150.xml"/><Relationship Id="rId643" Type="http://schemas.openxmlformats.org/officeDocument/2006/relationships/revisionLog" Target="revisionLog83.xml"/><Relationship Id="rId664" Type="http://schemas.openxmlformats.org/officeDocument/2006/relationships/revisionLog" Target="revisionLog88.xml"/><Relationship Id="rId685" Type="http://schemas.openxmlformats.org/officeDocument/2006/relationships/revisionLog" Target="revisionLog109.xml"/><Relationship Id="rId587" Type="http://schemas.openxmlformats.org/officeDocument/2006/relationships/revisionLog" Target="revisionLog57.xml"/><Relationship Id="rId566" Type="http://schemas.openxmlformats.org/officeDocument/2006/relationships/revisionLog" Target="revisionLog36.xml"/><Relationship Id="rId545" Type="http://schemas.openxmlformats.org/officeDocument/2006/relationships/revisionLog" Target="revisionLog141.xml"/><Relationship Id="rId710" Type="http://schemas.openxmlformats.org/officeDocument/2006/relationships/revisionLog" Target="revisionLog134.xml"/><Relationship Id="rId731" Type="http://schemas.openxmlformats.org/officeDocument/2006/relationships/revisionLog" Target="revisionLog191.xml"/><Relationship Id="rId752" Type="http://schemas.openxmlformats.org/officeDocument/2006/relationships/revisionLog" Target="revisionLog212.xml"/><Relationship Id="rId773" Type="http://schemas.openxmlformats.org/officeDocument/2006/relationships/revisionLog" Target="revisionLog233.xml"/><Relationship Id="rId612" Type="http://schemas.openxmlformats.org/officeDocument/2006/relationships/revisionLog" Target="revisionLog161.xml"/><Relationship Id="rId633" Type="http://schemas.openxmlformats.org/officeDocument/2006/relationships/revisionLog" Target="revisionLog73.xml"/><Relationship Id="rId654" Type="http://schemas.openxmlformats.org/officeDocument/2006/relationships/revisionLog" Target="revisionLog17.xml"/><Relationship Id="rId675" Type="http://schemas.openxmlformats.org/officeDocument/2006/relationships/revisionLog" Target="revisionLog99.xml"/><Relationship Id="rId696" Type="http://schemas.openxmlformats.org/officeDocument/2006/relationships/revisionLog" Target="revisionLog120.xml"/><Relationship Id="rId577" Type="http://schemas.openxmlformats.org/officeDocument/2006/relationships/revisionLog" Target="revisionLog47.xml"/><Relationship Id="rId556" Type="http://schemas.openxmlformats.org/officeDocument/2006/relationships/revisionLog" Target="revisionLog26.xml"/><Relationship Id="rId700" Type="http://schemas.openxmlformats.org/officeDocument/2006/relationships/revisionLog" Target="revisionLog124.xml"/><Relationship Id="rId721" Type="http://schemas.openxmlformats.org/officeDocument/2006/relationships/revisionLog" Target="revisionLog181.xml"/><Relationship Id="rId742" Type="http://schemas.openxmlformats.org/officeDocument/2006/relationships/revisionLog" Target="revisionLog202.xml"/><Relationship Id="rId763" Type="http://schemas.openxmlformats.org/officeDocument/2006/relationships/revisionLog" Target="revisionLog223.xml"/><Relationship Id="rId598" Type="http://schemas.openxmlformats.org/officeDocument/2006/relationships/revisionLog" Target="revisionLog147.xml"/><Relationship Id="rId602" Type="http://schemas.openxmlformats.org/officeDocument/2006/relationships/revisionLog" Target="revisionLog151.xml"/><Relationship Id="rId784" Type="http://schemas.openxmlformats.org/officeDocument/2006/relationships/revisionLog" Target="revisionLog244.xml"/><Relationship Id="rId623" Type="http://schemas.openxmlformats.org/officeDocument/2006/relationships/revisionLog" Target="revisionLog172.xml"/><Relationship Id="rId644" Type="http://schemas.openxmlformats.org/officeDocument/2006/relationships/revisionLog" Target="revisionLog84.xml"/><Relationship Id="rId665" Type="http://schemas.openxmlformats.org/officeDocument/2006/relationships/revisionLog" Target="revisionLog89.xml"/><Relationship Id="rId686" Type="http://schemas.openxmlformats.org/officeDocument/2006/relationships/revisionLog" Target="revisionLog110.xml"/><Relationship Id="rId567" Type="http://schemas.openxmlformats.org/officeDocument/2006/relationships/revisionLog" Target="revisionLog37.xml"/><Relationship Id="rId546" Type="http://schemas.openxmlformats.org/officeDocument/2006/relationships/revisionLog" Target="revisionLog142.xml"/><Relationship Id="rId711" Type="http://schemas.openxmlformats.org/officeDocument/2006/relationships/revisionLog" Target="revisionLog135.xml"/><Relationship Id="rId732" Type="http://schemas.openxmlformats.org/officeDocument/2006/relationships/revisionLog" Target="revisionLog192.xml"/><Relationship Id="rId753" Type="http://schemas.openxmlformats.org/officeDocument/2006/relationships/revisionLog" Target="revisionLog213.xml"/><Relationship Id="rId588" Type="http://schemas.openxmlformats.org/officeDocument/2006/relationships/revisionLog" Target="revisionLog58.xml"/><Relationship Id="rId774" Type="http://schemas.openxmlformats.org/officeDocument/2006/relationships/revisionLog" Target="revisionLog234.xml"/><Relationship Id="rId613" Type="http://schemas.openxmlformats.org/officeDocument/2006/relationships/revisionLog" Target="revisionLog162.xml"/><Relationship Id="rId634" Type="http://schemas.openxmlformats.org/officeDocument/2006/relationships/revisionLog" Target="revisionLog74.xml"/><Relationship Id="rId650" Type="http://schemas.openxmlformats.org/officeDocument/2006/relationships/revisionLog" Target="revisionLog14.xml"/><Relationship Id="rId655" Type="http://schemas.openxmlformats.org/officeDocument/2006/relationships/revisionLog" Target="revisionLog18.xml"/><Relationship Id="rId676" Type="http://schemas.openxmlformats.org/officeDocument/2006/relationships/revisionLog" Target="revisionLog100.xml"/><Relationship Id="rId697" Type="http://schemas.openxmlformats.org/officeDocument/2006/relationships/revisionLog" Target="revisionLog121.xml"/><Relationship Id="rId701" Type="http://schemas.openxmlformats.org/officeDocument/2006/relationships/revisionLog" Target="revisionLog125.xml"/><Relationship Id="rId722" Type="http://schemas.openxmlformats.org/officeDocument/2006/relationships/revisionLog" Target="revisionLog182.xml"/><Relationship Id="rId557" Type="http://schemas.openxmlformats.org/officeDocument/2006/relationships/revisionLog" Target="revisionLog27.xml"/><Relationship Id="rId578" Type="http://schemas.openxmlformats.org/officeDocument/2006/relationships/revisionLog" Target="revisionLog48.xml"/><Relationship Id="rId599" Type="http://schemas.openxmlformats.org/officeDocument/2006/relationships/revisionLog" Target="revisionLog148.xml"/><Relationship Id="rId743" Type="http://schemas.openxmlformats.org/officeDocument/2006/relationships/revisionLog" Target="revisionLog203.xml"/><Relationship Id="rId764" Type="http://schemas.openxmlformats.org/officeDocument/2006/relationships/revisionLog" Target="revisionLog224.xml"/><Relationship Id="rId785" Type="http://schemas.openxmlformats.org/officeDocument/2006/relationships/revisionLog" Target="revisionLog245.xml"/><Relationship Id="rId603" Type="http://schemas.openxmlformats.org/officeDocument/2006/relationships/revisionLog" Target="revisionLog152.xml"/><Relationship Id="rId624" Type="http://schemas.openxmlformats.org/officeDocument/2006/relationships/revisionLog" Target="revisionLog64.xml"/><Relationship Id="rId645" Type="http://schemas.openxmlformats.org/officeDocument/2006/relationships/revisionLog" Target="revisionLog85.xml"/><Relationship Id="rId666" Type="http://schemas.openxmlformats.org/officeDocument/2006/relationships/revisionLog" Target="revisionLog90.xml"/><Relationship Id="rId687" Type="http://schemas.openxmlformats.org/officeDocument/2006/relationships/revisionLog" Target="revisionLog111.xml"/><Relationship Id="rId712" Type="http://schemas.openxmlformats.org/officeDocument/2006/relationships/revisionLog" Target="revisionLog136.xml"/><Relationship Id="rId589" Type="http://schemas.openxmlformats.org/officeDocument/2006/relationships/revisionLog" Target="revisionLog59.xml"/><Relationship Id="rId547" Type="http://schemas.openxmlformats.org/officeDocument/2006/relationships/revisionLog" Target="revisionLog1.xml"/><Relationship Id="rId568" Type="http://schemas.openxmlformats.org/officeDocument/2006/relationships/revisionLog" Target="revisionLog38.xml"/><Relationship Id="rId733" Type="http://schemas.openxmlformats.org/officeDocument/2006/relationships/revisionLog" Target="revisionLog193.xml"/><Relationship Id="rId754" Type="http://schemas.openxmlformats.org/officeDocument/2006/relationships/revisionLog" Target="revisionLog214.xml"/><Relationship Id="rId775" Type="http://schemas.openxmlformats.org/officeDocument/2006/relationships/revisionLog" Target="revisionLog235.xml"/><Relationship Id="rId614" Type="http://schemas.openxmlformats.org/officeDocument/2006/relationships/revisionLog" Target="revisionLog163.xml"/><Relationship Id="rId635" Type="http://schemas.openxmlformats.org/officeDocument/2006/relationships/revisionLog" Target="revisionLog75.xml"/><Relationship Id="rId656" Type="http://schemas.openxmlformats.org/officeDocument/2006/relationships/revisionLog" Target="revisionLog19.xml"/><Relationship Id="rId677" Type="http://schemas.openxmlformats.org/officeDocument/2006/relationships/revisionLog" Target="revisionLog101.xml"/><Relationship Id="rId698" Type="http://schemas.openxmlformats.org/officeDocument/2006/relationships/revisionLog" Target="revisionLog122.xml"/><Relationship Id="rId702" Type="http://schemas.openxmlformats.org/officeDocument/2006/relationships/revisionLog" Target="revisionLog126.xml"/><Relationship Id="rId579" Type="http://schemas.openxmlformats.org/officeDocument/2006/relationships/revisionLog" Target="revisionLog49.xml"/><Relationship Id="rId558" Type="http://schemas.openxmlformats.org/officeDocument/2006/relationships/revisionLog" Target="revisionLog28.xml"/><Relationship Id="rId723" Type="http://schemas.openxmlformats.org/officeDocument/2006/relationships/revisionLog" Target="revisionLog183.xml"/><Relationship Id="rId744" Type="http://schemas.openxmlformats.org/officeDocument/2006/relationships/revisionLog" Target="revisionLog204.xml"/><Relationship Id="rId765" Type="http://schemas.openxmlformats.org/officeDocument/2006/relationships/revisionLog" Target="revisionLog225.xml"/><Relationship Id="rId786" Type="http://schemas.openxmlformats.org/officeDocument/2006/relationships/revisionLog" Target="revisionLog246.xml"/><Relationship Id="rId590" Type="http://schemas.openxmlformats.org/officeDocument/2006/relationships/revisionLog" Target="revisionLog60.xml"/><Relationship Id="rId604" Type="http://schemas.openxmlformats.org/officeDocument/2006/relationships/revisionLog" Target="revisionLog153.xml"/><Relationship Id="rId625" Type="http://schemas.openxmlformats.org/officeDocument/2006/relationships/revisionLog" Target="revisionLog65.xml"/><Relationship Id="rId646" Type="http://schemas.openxmlformats.org/officeDocument/2006/relationships/revisionLog" Target="revisionLog10.xml"/><Relationship Id="rId667" Type="http://schemas.openxmlformats.org/officeDocument/2006/relationships/revisionLog" Target="revisionLog91.xml"/><Relationship Id="rId688" Type="http://schemas.openxmlformats.org/officeDocument/2006/relationships/revisionLog" Target="revisionLog112.xml"/><Relationship Id="rId548" Type="http://schemas.openxmlformats.org/officeDocument/2006/relationships/revisionLog" Target="revisionLog2.xml"/><Relationship Id="rId569" Type="http://schemas.openxmlformats.org/officeDocument/2006/relationships/revisionLog" Target="revisionLog39.xml"/><Relationship Id="rId713" Type="http://schemas.openxmlformats.org/officeDocument/2006/relationships/revisionLog" Target="revisionLog173.xml"/><Relationship Id="rId734" Type="http://schemas.openxmlformats.org/officeDocument/2006/relationships/revisionLog" Target="revisionLog194.xml"/><Relationship Id="rId755" Type="http://schemas.openxmlformats.org/officeDocument/2006/relationships/revisionLog" Target="revisionLog215.xml"/><Relationship Id="rId776" Type="http://schemas.openxmlformats.org/officeDocument/2006/relationships/revisionLog" Target="revisionLog236.xml"/><Relationship Id="rId580" Type="http://schemas.openxmlformats.org/officeDocument/2006/relationships/revisionLog" Target="revisionLog50.xml"/><Relationship Id="rId615" Type="http://schemas.openxmlformats.org/officeDocument/2006/relationships/revisionLog" Target="revisionLog164.xml"/><Relationship Id="rId636" Type="http://schemas.openxmlformats.org/officeDocument/2006/relationships/revisionLog" Target="revisionLog76.xml"/><Relationship Id="rId657" Type="http://schemas.openxmlformats.org/officeDocument/2006/relationships/revisionLog" Target="revisionLog20.xml"/><Relationship Id="rId678" Type="http://schemas.openxmlformats.org/officeDocument/2006/relationships/revisionLog" Target="revisionLog102.xml"/><Relationship Id="rId699" Type="http://schemas.openxmlformats.org/officeDocument/2006/relationships/revisionLog" Target="revisionLog123.xml"/><Relationship Id="rId559" Type="http://schemas.openxmlformats.org/officeDocument/2006/relationships/revisionLog" Target="revisionLog29.xml"/><Relationship Id="rId703" Type="http://schemas.openxmlformats.org/officeDocument/2006/relationships/revisionLog" Target="revisionLog127.xml"/><Relationship Id="rId724" Type="http://schemas.openxmlformats.org/officeDocument/2006/relationships/revisionLog" Target="revisionLog184.xml"/><Relationship Id="rId745" Type="http://schemas.openxmlformats.org/officeDocument/2006/relationships/revisionLog" Target="revisionLog205.xml"/><Relationship Id="rId766" Type="http://schemas.openxmlformats.org/officeDocument/2006/relationships/revisionLog" Target="revisionLog226.xml"/><Relationship Id="rId570" Type="http://schemas.openxmlformats.org/officeDocument/2006/relationships/revisionLog" Target="revisionLog40.xml"/><Relationship Id="rId591" Type="http://schemas.openxmlformats.org/officeDocument/2006/relationships/revisionLog" Target="revisionLog61.xml"/><Relationship Id="rId605" Type="http://schemas.openxmlformats.org/officeDocument/2006/relationships/revisionLog" Target="revisionLog154.xml"/><Relationship Id="rId626" Type="http://schemas.openxmlformats.org/officeDocument/2006/relationships/revisionLog" Target="revisionLog66.xml"/><Relationship Id="rId787" Type="http://schemas.openxmlformats.org/officeDocument/2006/relationships/revisionLog" Target="revisionLog247.xml"/><Relationship Id="rId647" Type="http://schemas.openxmlformats.org/officeDocument/2006/relationships/revisionLog" Target="revisionLog11.xml"/><Relationship Id="rId668" Type="http://schemas.openxmlformats.org/officeDocument/2006/relationships/revisionLog" Target="revisionLog92.xml"/><Relationship Id="rId689" Type="http://schemas.openxmlformats.org/officeDocument/2006/relationships/revisionLog" Target="revisionLog113.xml"/><Relationship Id="rId549" Type="http://schemas.openxmlformats.org/officeDocument/2006/relationships/revisionLog" Target="revisionLog3.xml"/><Relationship Id="rId714" Type="http://schemas.openxmlformats.org/officeDocument/2006/relationships/revisionLog" Target="revisionLog174.xml"/><Relationship Id="rId735" Type="http://schemas.openxmlformats.org/officeDocument/2006/relationships/revisionLog" Target="revisionLog195.xml"/><Relationship Id="rId756" Type="http://schemas.openxmlformats.org/officeDocument/2006/relationships/revisionLog" Target="revisionLog216.xml"/><Relationship Id="rId560" Type="http://schemas.openxmlformats.org/officeDocument/2006/relationships/revisionLog" Target="revisionLog30.xml"/><Relationship Id="rId581" Type="http://schemas.openxmlformats.org/officeDocument/2006/relationships/revisionLog" Target="revisionLog51.xml"/><Relationship Id="rId777" Type="http://schemas.openxmlformats.org/officeDocument/2006/relationships/revisionLog" Target="revisionLog237.xml"/><Relationship Id="rId616" Type="http://schemas.openxmlformats.org/officeDocument/2006/relationships/revisionLog" Target="revisionLog165.xml"/><Relationship Id="rId637" Type="http://schemas.openxmlformats.org/officeDocument/2006/relationships/revisionLog" Target="revisionLog77.xml"/><Relationship Id="rId658" Type="http://schemas.openxmlformats.org/officeDocument/2006/relationships/revisionLog" Target="revisionLog21.xml"/><Relationship Id="rId679" Type="http://schemas.openxmlformats.org/officeDocument/2006/relationships/revisionLog" Target="revisionLog103.xml"/><Relationship Id="rId690" Type="http://schemas.openxmlformats.org/officeDocument/2006/relationships/revisionLog" Target="revisionLog114.xml"/><Relationship Id="rId704" Type="http://schemas.openxmlformats.org/officeDocument/2006/relationships/revisionLog" Target="revisionLog128.xml"/><Relationship Id="rId725" Type="http://schemas.openxmlformats.org/officeDocument/2006/relationships/revisionLog" Target="revisionLog185.xml"/><Relationship Id="rId746" Type="http://schemas.openxmlformats.org/officeDocument/2006/relationships/revisionLog" Target="revisionLog206.xml"/><Relationship Id="rId550" Type="http://schemas.openxmlformats.org/officeDocument/2006/relationships/revisionLog" Target="revisionLog4.xml"/><Relationship Id="rId767" Type="http://schemas.openxmlformats.org/officeDocument/2006/relationships/revisionLog" Target="revisionLog227.xml"/><Relationship Id="rId788" Type="http://schemas.openxmlformats.org/officeDocument/2006/relationships/revisionLog" Target="revisionLog248.xml"/><Relationship Id="rId571" Type="http://schemas.openxmlformats.org/officeDocument/2006/relationships/revisionLog" Target="revisionLog41.xml"/><Relationship Id="rId592" Type="http://schemas.openxmlformats.org/officeDocument/2006/relationships/revisionLog" Target="revisionLog62.xml"/><Relationship Id="rId606" Type="http://schemas.openxmlformats.org/officeDocument/2006/relationships/revisionLog" Target="revisionLog155.xml"/><Relationship Id="rId627" Type="http://schemas.openxmlformats.org/officeDocument/2006/relationships/revisionLog" Target="revisionLog67.xml"/><Relationship Id="rId648" Type="http://schemas.openxmlformats.org/officeDocument/2006/relationships/revisionLog" Target="revisionLog12.xml"/><Relationship Id="rId669" Type="http://schemas.openxmlformats.org/officeDocument/2006/relationships/revisionLog" Target="revisionLog93.xml"/><Relationship Id="rId680" Type="http://schemas.openxmlformats.org/officeDocument/2006/relationships/revisionLog" Target="revisionLog104.xml"/><Relationship Id="rId715" Type="http://schemas.openxmlformats.org/officeDocument/2006/relationships/revisionLog" Target="revisionLog175.xml"/><Relationship Id="rId736" Type="http://schemas.openxmlformats.org/officeDocument/2006/relationships/revisionLog" Target="revisionLog196.xml"/><Relationship Id="rId757" Type="http://schemas.openxmlformats.org/officeDocument/2006/relationships/revisionLog" Target="revisionLog217.xml"/><Relationship Id="rId778" Type="http://schemas.openxmlformats.org/officeDocument/2006/relationships/revisionLog" Target="revisionLog238.xml"/><Relationship Id="rId561" Type="http://schemas.openxmlformats.org/officeDocument/2006/relationships/revisionLog" Target="revisionLog31.xml"/><Relationship Id="rId582" Type="http://schemas.openxmlformats.org/officeDocument/2006/relationships/revisionLog" Target="revisionLog52.xml"/><Relationship Id="rId617" Type="http://schemas.openxmlformats.org/officeDocument/2006/relationships/revisionLog" Target="revisionLog166.xml"/><Relationship Id="rId638" Type="http://schemas.openxmlformats.org/officeDocument/2006/relationships/revisionLog" Target="revisionLog78.xml"/><Relationship Id="rId659" Type="http://schemas.openxmlformats.org/officeDocument/2006/relationships/revisionLog" Target="revisionLog22.xml"/><Relationship Id="rId670" Type="http://schemas.openxmlformats.org/officeDocument/2006/relationships/revisionLog" Target="revisionLog94.xml"/><Relationship Id="rId705" Type="http://schemas.openxmlformats.org/officeDocument/2006/relationships/revisionLog" Target="revisionLog129.xml"/><Relationship Id="rId691" Type="http://schemas.openxmlformats.org/officeDocument/2006/relationships/revisionLog" Target="revisionLog115.xml"/><Relationship Id="rId726" Type="http://schemas.openxmlformats.org/officeDocument/2006/relationships/revisionLog" Target="revisionLog186.xml"/><Relationship Id="rId747" Type="http://schemas.openxmlformats.org/officeDocument/2006/relationships/revisionLog" Target="revisionLog207.xml"/><Relationship Id="rId768" Type="http://schemas.openxmlformats.org/officeDocument/2006/relationships/revisionLog" Target="revisionLog228.xml"/><Relationship Id="rId789" Type="http://schemas.openxmlformats.org/officeDocument/2006/relationships/revisionLog" Target="revisionLog249.xml"/><Relationship Id="rId551" Type="http://schemas.openxmlformats.org/officeDocument/2006/relationships/revisionLog" Target="revisionLog5.xml"/><Relationship Id="rId572" Type="http://schemas.openxmlformats.org/officeDocument/2006/relationships/revisionLog" Target="revisionLog42.xml"/><Relationship Id="rId593" Type="http://schemas.openxmlformats.org/officeDocument/2006/relationships/revisionLog" Target="revisionLog63.xml"/><Relationship Id="rId607" Type="http://schemas.openxmlformats.org/officeDocument/2006/relationships/revisionLog" Target="revisionLog156.xml"/><Relationship Id="rId628" Type="http://schemas.openxmlformats.org/officeDocument/2006/relationships/revisionLog" Target="revisionLog68.xml"/><Relationship Id="rId649" Type="http://schemas.openxmlformats.org/officeDocument/2006/relationships/revisionLog" Target="revisionLog13.xml"/><Relationship Id="rId660" Type="http://schemas.openxmlformats.org/officeDocument/2006/relationships/revisionLog" Target="revisionLog23.xml"/><Relationship Id="rId681" Type="http://schemas.openxmlformats.org/officeDocument/2006/relationships/revisionLog" Target="revisionLog105.xml"/><Relationship Id="rId716" Type="http://schemas.openxmlformats.org/officeDocument/2006/relationships/revisionLog" Target="revisionLog176.xml"/><Relationship Id="rId737" Type="http://schemas.openxmlformats.org/officeDocument/2006/relationships/revisionLog" Target="revisionLog197.xml"/><Relationship Id="rId758" Type="http://schemas.openxmlformats.org/officeDocument/2006/relationships/revisionLog" Target="revisionLog218.xml"/><Relationship Id="rId779" Type="http://schemas.openxmlformats.org/officeDocument/2006/relationships/revisionLog" Target="revisionLog239.xml"/><Relationship Id="rId639" Type="http://schemas.openxmlformats.org/officeDocument/2006/relationships/revisionLog" Target="revisionLog79.xml"/><Relationship Id="rId541" Type="http://schemas.openxmlformats.org/officeDocument/2006/relationships/revisionLog" Target="revisionLog137.xml"/><Relationship Id="rId562" Type="http://schemas.openxmlformats.org/officeDocument/2006/relationships/revisionLog" Target="revisionLog32.xml"/><Relationship Id="rId583" Type="http://schemas.openxmlformats.org/officeDocument/2006/relationships/revisionLog" Target="revisionLog53.xml"/><Relationship Id="rId618" Type="http://schemas.openxmlformats.org/officeDocument/2006/relationships/revisionLog" Target="revisionLog167.xml"/><Relationship Id="rId790" Type="http://schemas.openxmlformats.org/officeDocument/2006/relationships/revisionLog" Target="revisionLog25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1156CD4-D7E0-4086-960F-112C127EC32D}" diskRevisions="1" revisionId="2230" version="792" protected="1">
  <header guid="{D184DFAA-9886-476C-962F-60F1078139B3}" dateTime="2018-07-03T13:25:16" maxSheetId="2" userName="Перевощикова Анна Васильевна" r:id="rId541" minRId="1255">
    <sheetIdMap count="1">
      <sheetId val="1"/>
    </sheetIdMap>
  </header>
  <header guid="{3232BA4A-0E7C-4114-9BAB-A5C699BA4868}" dateTime="2018-07-03T15:09:58" maxSheetId="2" userName="Маслова Алина Рамазановна" r:id="rId542" minRId="1259" maxRId="1260">
    <sheetIdMap count="1">
      <sheetId val="1"/>
    </sheetIdMap>
  </header>
  <header guid="{4B5DB357-49AC-4206-BB92-F92C55464651}" dateTime="2018-07-03T15:11:35" maxSheetId="2" userName="Маслова Алина Рамазановна" r:id="rId543" minRId="1261" maxRId="1264">
    <sheetIdMap count="1">
      <sheetId val="1"/>
    </sheetIdMap>
  </header>
  <header guid="{70DC3461-446B-4851-8F42-198112F6EA9F}" dateTime="2018-07-03T15:19:13" maxSheetId="2" userName="Маслова Алина Рамазановна" r:id="rId544" minRId="1265">
    <sheetIdMap count="1">
      <sheetId val="1"/>
    </sheetIdMap>
  </header>
  <header guid="{4B656CFE-FA55-4E1C-8755-6C8C65A62066}" dateTime="2018-07-03T16:05:21" maxSheetId="2" userName="Маслова Алина Рамазановна" r:id="rId545" minRId="1269" maxRId="1275">
    <sheetIdMap count="1">
      <sheetId val="1"/>
    </sheetIdMap>
  </header>
  <header guid="{05904C45-7C6F-452A-987C-6A6ED4B728C0}" dateTime="2018-07-03T16:51:09" maxSheetId="2" userName="Маслова Алина Рамазановна" r:id="rId546" minRId="1276" maxRId="1281">
    <sheetIdMap count="1">
      <sheetId val="1"/>
    </sheetIdMap>
  </header>
  <header guid="{C76734F1-B5DF-4284-BEEA-A0FDE7624FB7}" dateTime="2018-07-04T09:46:55" maxSheetId="2" userName="Астахова Анна Владимировна" r:id="rId547" minRId="1285" maxRId="1288">
    <sheetIdMap count="1">
      <sheetId val="1"/>
    </sheetIdMap>
  </header>
  <header guid="{437105C1-580C-4B34-9F91-06C44CD0A3CA}" dateTime="2018-07-04T09:56:34" maxSheetId="2" userName="Астахова Анна Владимировна" r:id="rId548" minRId="1289">
    <sheetIdMap count="1">
      <sheetId val="1"/>
    </sheetIdMap>
  </header>
  <header guid="{443E9657-FFC0-4418-B33B-4C123BD1DBB3}" dateTime="2018-07-04T09:59:07" maxSheetId="2" userName="Астахова Анна Владимировна" r:id="rId549" minRId="1290">
    <sheetIdMap count="1">
      <sheetId val="1"/>
    </sheetIdMap>
  </header>
  <header guid="{768C55F7-3070-4441-9B29-5FAEE4284B5E}" dateTime="2018-07-04T10:02:57" maxSheetId="2" userName="Астахова Анна Владимировна" r:id="rId550">
    <sheetIdMap count="1">
      <sheetId val="1"/>
    </sheetIdMap>
  </header>
  <header guid="{0476C954-CE0D-40D1-BED7-8A1152977F1B}" dateTime="2018-07-04T10:04:00" maxSheetId="2" userName="Астахова Анна Владимировна" r:id="rId551" minRId="1291">
    <sheetIdMap count="1">
      <sheetId val="1"/>
    </sheetIdMap>
  </header>
  <header guid="{B7E25E9C-6BEB-4CC5-AD34-349E943C86A5}" dateTime="2018-07-04T10:07:45" maxSheetId="2" userName="Астахова Анна Владимировна" r:id="rId552" minRId="1292" maxRId="1293">
    <sheetIdMap count="1">
      <sheetId val="1"/>
    </sheetIdMap>
  </header>
  <header guid="{E6103856-0CD8-46F8-871F-1221E743E6B8}" dateTime="2018-07-04T10:10:54" maxSheetId="2" userName="Астахова Анна Владимировна" r:id="rId553" minRId="1294">
    <sheetIdMap count="1">
      <sheetId val="1"/>
    </sheetIdMap>
  </header>
  <header guid="{31F23108-967C-4466-8919-3430F7E66664}" dateTime="2018-07-04T10:11:47" maxSheetId="2" userName="Козлова Анастасия Сергеевна" r:id="rId554">
    <sheetIdMap count="1">
      <sheetId val="1"/>
    </sheetIdMap>
  </header>
  <header guid="{D4AF7FC3-B632-4C6F-87FA-2BADD6723019}" dateTime="2018-07-04T10:11:56" maxSheetId="2" userName="Козлова Анастасия Сергеевна" r:id="rId555">
    <sheetIdMap count="1">
      <sheetId val="1"/>
    </sheetIdMap>
  </header>
  <header guid="{A8F602FD-CBAA-45E8-AC22-AF867C3C62E6}" dateTime="2018-07-04T10:12:36" maxSheetId="2" userName="Козлова Анастасия Сергеевна" r:id="rId556" minRId="1295" maxRId="1297">
    <sheetIdMap count="1">
      <sheetId val="1"/>
    </sheetIdMap>
  </header>
  <header guid="{F86E7BE9-7F2E-4094-821F-D925B2E1EBD7}" dateTime="2018-07-04T10:16:51" maxSheetId="2" userName="Астахова Анна Владимировна" r:id="rId557" minRId="1298" maxRId="1299">
    <sheetIdMap count="1">
      <sheetId val="1"/>
    </sheetIdMap>
  </header>
  <header guid="{6EB47AB8-0DE2-4561-9536-D753AE985D1E}" dateTime="2018-07-04T10:25:39" maxSheetId="2" userName="Астахова Анна Владимировна" r:id="rId558" minRId="1300">
    <sheetIdMap count="1">
      <sheetId val="1"/>
    </sheetIdMap>
  </header>
  <header guid="{1A894CF5-32B1-46BA-899C-D16386E69876}" dateTime="2018-07-04T10:28:14" maxSheetId="2" userName="Астахова Анна Владимировна" r:id="rId559" minRId="1301">
    <sheetIdMap count="1">
      <sheetId val="1"/>
    </sheetIdMap>
  </header>
  <header guid="{B2655445-6EF1-438E-83F7-CDCEEA92C16D}" dateTime="2018-07-04T10:31:37" maxSheetId="2" userName="Астахова Анна Владимировна" r:id="rId560" minRId="1302">
    <sheetIdMap count="1">
      <sheetId val="1"/>
    </sheetIdMap>
  </header>
  <header guid="{4F0DB21F-05BF-4D89-ABCF-517EEA386BE9}" dateTime="2018-07-04T10:41:57" maxSheetId="2" userName="Астахова Анна Владимировна" r:id="rId561" minRId="1303" maxRId="1304">
    <sheetIdMap count="1">
      <sheetId val="1"/>
    </sheetIdMap>
  </header>
  <header guid="{B180DF65-CC38-46AC-A061-6DA4C0E30D44}" dateTime="2018-07-04T10:46:38" maxSheetId="2" userName="Крыжановская Анна Александровна" r:id="rId562">
    <sheetIdMap count="1">
      <sheetId val="1"/>
    </sheetIdMap>
  </header>
  <header guid="{B6ABC71F-932A-41B3-80AE-5EA6C805DED5}" dateTime="2018-07-04T10:47:01" maxSheetId="2" userName="Крыжановская Анна Александровна" r:id="rId563">
    <sheetIdMap count="1">
      <sheetId val="1"/>
    </sheetIdMap>
  </header>
  <header guid="{92D2217A-D76D-4C7C-A5CC-0359190F18A7}" dateTime="2018-07-04T10:47:09" maxSheetId="2" userName="Крыжановская Анна Александровна" r:id="rId564">
    <sheetIdMap count="1">
      <sheetId val="1"/>
    </sheetIdMap>
  </header>
  <header guid="{5019FF1C-DB50-4AE3-9E11-C76F44C12E56}" dateTime="2018-07-04T10:47:15" maxSheetId="2" userName="Крыжановская Анна Александровна" r:id="rId565">
    <sheetIdMap count="1">
      <sheetId val="1"/>
    </sheetIdMap>
  </header>
  <header guid="{CCC086B6-81BA-4672-8B9A-C78933F4F8E0}" dateTime="2018-07-04T10:47:20" maxSheetId="2" userName="Астахова Анна Владимировна" r:id="rId566" minRId="1308">
    <sheetIdMap count="1">
      <sheetId val="1"/>
    </sheetIdMap>
  </header>
  <header guid="{EA5841F5-5744-48E9-8C21-2434A359D25B}" dateTime="2018-07-04T10:47:50" maxSheetId="2" userName="Крыжановская Анна Александровна" r:id="rId567" minRId="1309">
    <sheetIdMap count="1">
      <sheetId val="1"/>
    </sheetIdMap>
  </header>
  <header guid="{A470AC54-BD4E-47DC-A7EE-66A71ACFFC12}" dateTime="2018-07-04T10:48:22" maxSheetId="2" userName="Крыжановская Анна Александровна" r:id="rId568" minRId="1310">
    <sheetIdMap count="1">
      <sheetId val="1"/>
    </sheetIdMap>
  </header>
  <header guid="{89930AAF-036F-40E7-898F-B417CCD5E794}" dateTime="2018-07-04T10:48:41" maxSheetId="2" userName="Крыжановская Анна Александровна" r:id="rId569" minRId="1311">
    <sheetIdMap count="1">
      <sheetId val="1"/>
    </sheetIdMap>
  </header>
  <header guid="{C13D99B6-49CE-4ECE-ACDE-F2AF81866AA6}" dateTime="2018-07-04T10:48:58" maxSheetId="2" userName="Крыжановская Анна Александровна" r:id="rId570" minRId="1312">
    <sheetIdMap count="1">
      <sheetId val="1"/>
    </sheetIdMap>
  </header>
  <header guid="{21A08883-5FBF-463F-8397-322A2686BC3F}" dateTime="2018-07-04T10:49:46" maxSheetId="2" userName="Крыжановская Анна Александровна" r:id="rId571">
    <sheetIdMap count="1">
      <sheetId val="1"/>
    </sheetIdMap>
  </header>
  <header guid="{DCC516B5-0AD9-49E5-BC30-5286DA5FAC16}" dateTime="2018-07-04T10:51:08" maxSheetId="2" userName="Крыжановская Анна Александровна" r:id="rId572">
    <sheetIdMap count="1">
      <sheetId val="1"/>
    </sheetIdMap>
  </header>
  <header guid="{FD96AAF1-C0E7-4D4E-9ED9-2167528AFA4E}" dateTime="2018-07-04T10:51:16" maxSheetId="2" userName="Крыжановская Анна Александровна" r:id="rId573">
    <sheetIdMap count="1">
      <sheetId val="1"/>
    </sheetIdMap>
  </header>
  <header guid="{F6E1B4A7-90EF-45B8-B382-5758FF9B7A17}" dateTime="2018-07-04T10:51:52" maxSheetId="2" userName="Крыжановская Анна Александровна" r:id="rId574">
    <sheetIdMap count="1">
      <sheetId val="1"/>
    </sheetIdMap>
  </header>
  <header guid="{F5AF735C-56AB-4E1E-9186-A8951E57CAE0}" dateTime="2018-07-04T10:52:00" maxSheetId="2" userName="Крыжановская Анна Александровна" r:id="rId575">
    <sheetIdMap count="1">
      <sheetId val="1"/>
    </sheetIdMap>
  </header>
  <header guid="{591A0B8C-702D-4C46-9BE5-1C6A860E0FD3}" dateTime="2018-07-04T10:54:00" maxSheetId="2" userName="Крыжановская Анна Александровна" r:id="rId576">
    <sheetIdMap count="1">
      <sheetId val="1"/>
    </sheetIdMap>
  </header>
  <header guid="{96A3E78F-082A-4ED5-9970-D107CAB6D247}" dateTime="2018-07-04T10:56:05" maxSheetId="2" userName="Крыжановская Анна Александровна" r:id="rId577">
    <sheetIdMap count="1">
      <sheetId val="1"/>
    </sheetIdMap>
  </header>
  <header guid="{F1A8193F-2CBF-44CE-A994-4ACC07B3B8F6}" dateTime="2018-07-04T11:00:58" maxSheetId="2" userName="Крыжановская Анна Александровна" r:id="rId578" minRId="1319">
    <sheetIdMap count="1">
      <sheetId val="1"/>
    </sheetIdMap>
  </header>
  <header guid="{6796F07A-32E5-443E-84E0-EC66877AC073}" dateTime="2018-07-04T11:02:10" maxSheetId="2" userName="Крыжановская Анна Александровна" r:id="rId579" minRId="1320">
    <sheetIdMap count="1">
      <sheetId val="1"/>
    </sheetIdMap>
  </header>
  <header guid="{ED0D4AE7-1F46-4980-9F63-B9B72220F125}" dateTime="2018-07-04T11:04:38" maxSheetId="2" userName="Крыжановская Анна Александровна" r:id="rId580" minRId="1321">
    <sheetIdMap count="1">
      <sheetId val="1"/>
    </sheetIdMap>
  </header>
  <header guid="{3CDA7CBE-DC97-4986-B3C0-552E4988C7A7}" dateTime="2018-07-04T11:05:30" maxSheetId="2" userName="Крыжановская Анна Александровна" r:id="rId581" minRId="1322">
    <sheetIdMap count="1">
      <sheetId val="1"/>
    </sheetIdMap>
  </header>
  <header guid="{7C311F92-2B22-44DB-BD01-F6C8759E9312}" dateTime="2018-07-04T11:05:38" maxSheetId="2" userName="Крыжановская Анна Александровна" r:id="rId582" minRId="1323">
    <sheetIdMap count="1">
      <sheetId val="1"/>
    </sheetIdMap>
  </header>
  <header guid="{C4E94974-85C3-4E13-B661-79CBA89C796D}" dateTime="2018-07-04T11:09:35" maxSheetId="2" userName="Козлова Анастасия Сергеевна" r:id="rId583">
    <sheetIdMap count="1">
      <sheetId val="1"/>
    </sheetIdMap>
  </header>
  <header guid="{2221516E-58E4-4C28-A634-AE8827C6214A}" dateTime="2018-07-04T11:11:25" maxSheetId="2" userName="Крыжановская Анна Александровна" r:id="rId584" minRId="1324">
    <sheetIdMap count="1">
      <sheetId val="1"/>
    </sheetIdMap>
  </header>
  <header guid="{D0D76353-0B4B-4895-883D-8AFD5D71A141}" dateTime="2018-07-04T11:16:26" maxSheetId="2" userName="Крыжановская Анна Александровна" r:id="rId585" minRId="1325">
    <sheetIdMap count="1">
      <sheetId val="1"/>
    </sheetIdMap>
  </header>
  <header guid="{969D168A-329E-4772-B974-F89BAA5605A1}" dateTime="2018-07-04T11:20:19" maxSheetId="2" userName="Крыжановская Анна Александровна" r:id="rId586" minRId="1326">
    <sheetIdMap count="1">
      <sheetId val="1"/>
    </sheetIdMap>
  </header>
  <header guid="{33AE7D09-ABAA-447A-BE54-36EDF871A56A}" dateTime="2018-07-04T11:20:48" maxSheetId="2" userName="Крыжановская Анна Александровна" r:id="rId587" minRId="1327">
    <sheetIdMap count="1">
      <sheetId val="1"/>
    </sheetIdMap>
  </header>
  <header guid="{3D048AC1-10BE-4C3E-8685-5ED5F114218B}" dateTime="2018-07-04T11:34:49" maxSheetId="2" userName="Крыжановская Анна Александровна" r:id="rId588" minRId="1328">
    <sheetIdMap count="1">
      <sheetId val="1"/>
    </sheetIdMap>
  </header>
  <header guid="{A7359162-5116-4F36-BA8D-B8A7B075D1F1}" dateTime="2018-07-04T11:35:03" maxSheetId="2" userName="Крыжановская Анна Александровна" r:id="rId589">
    <sheetIdMap count="1">
      <sheetId val="1"/>
    </sheetIdMap>
  </header>
  <header guid="{3C89D11E-F33D-4B9C-93A0-080789A23E9F}" dateTime="2018-07-04T11:46:14" maxSheetId="2" userName="Крыжановская Анна Александровна" r:id="rId590" minRId="1329">
    <sheetIdMap count="1">
      <sheetId val="1"/>
    </sheetIdMap>
  </header>
  <header guid="{72935C15-525A-4014-841B-2A0D274BB7B3}" dateTime="2018-07-04T11:48:37" maxSheetId="2" userName="Крыжановская Анна Александровна" r:id="rId591" minRId="1330">
    <sheetIdMap count="1">
      <sheetId val="1"/>
    </sheetIdMap>
  </header>
  <header guid="{6D68C742-B915-4D30-9D59-24B93330410C}" dateTime="2018-07-04T11:49:05" maxSheetId="2" userName="Крыжановская Анна Александровна" r:id="rId592" minRId="1334">
    <sheetIdMap count="1">
      <sheetId val="1"/>
    </sheetIdMap>
  </header>
  <header guid="{35D97D75-D284-49CF-8099-6D478B2B80D2}" dateTime="2018-07-04T11:52:31" maxSheetId="2" userName="Крыжановская Анна Александровна" r:id="rId593">
    <sheetIdMap count="1">
      <sheetId val="1"/>
    </sheetIdMap>
  </header>
  <header guid="{92F7A5C2-3C20-42E5-B96D-49F09D22ACBA}" dateTime="2018-07-04T11:53:32" maxSheetId="2" userName="Крыжановская Анна Александровна" r:id="rId594" minRId="1338">
    <sheetIdMap count="1">
      <sheetId val="1"/>
    </sheetIdMap>
  </header>
  <header guid="{6655FF57-CBDA-43B3-B446-36BB9984E7A4}" dateTime="2018-07-04T12:49:41" maxSheetId="2" userName="Козлова Анастасия Сергеевна" r:id="rId595" minRId="1339">
    <sheetIdMap count="1">
      <sheetId val="1"/>
    </sheetIdMap>
  </header>
  <header guid="{3AAE661F-113B-41A9-BD36-8B1480FE1D9E}" dateTime="2018-07-04T12:52:18" maxSheetId="2" userName="Козлова Анастасия Сергеевна" r:id="rId596" minRId="1340" maxRId="1343">
    <sheetIdMap count="1">
      <sheetId val="1"/>
    </sheetIdMap>
  </header>
  <header guid="{FB30D67D-656D-4C57-9CFB-9E3A11D18F7F}" dateTime="2018-07-04T13:44:34" maxSheetId="2" userName="Козлова Анастасия Сергеевна" r:id="rId597" minRId="1344" maxRId="1356">
    <sheetIdMap count="1">
      <sheetId val="1"/>
    </sheetIdMap>
  </header>
  <header guid="{3E58E4A0-E1BB-4E3E-9E9D-2E6306611D15}" dateTime="2018-07-04T13:53:41" maxSheetId="2" userName="Козлова Анастасия Сергеевна" r:id="rId598" minRId="1357" maxRId="1361">
    <sheetIdMap count="1">
      <sheetId val="1"/>
    </sheetIdMap>
  </header>
  <header guid="{B9CC550E-9343-4D4C-BC69-E2D164A52EA1}" dateTime="2018-07-04T14:01:33" maxSheetId="2" userName="Козлова Анастасия Сергеевна" r:id="rId599">
    <sheetIdMap count="1">
      <sheetId val="1"/>
    </sheetIdMap>
  </header>
  <header guid="{330150EC-DE49-468A-A02F-412FD890C75D}" dateTime="2018-07-04T14:04:30" maxSheetId="2" userName="Козлова Анастасия Сергеевна" r:id="rId600" minRId="1362">
    <sheetIdMap count="1">
      <sheetId val="1"/>
    </sheetIdMap>
  </header>
  <header guid="{5584069F-E236-4550-A5AA-3EA711FADC9C}" dateTime="2018-07-04T14:10:13" maxSheetId="2" userName="Козлова Анастасия Сергеевна" r:id="rId601">
    <sheetIdMap count="1">
      <sheetId val="1"/>
    </sheetIdMap>
  </header>
  <header guid="{E7CA5E5D-30A9-4740-91F2-F473D8626807}" dateTime="2018-07-04T15:04:48" maxSheetId="2" userName="Козлова Анастасия Сергеевна" r:id="rId602" minRId="1363">
    <sheetIdMap count="1">
      <sheetId val="1"/>
    </sheetIdMap>
  </header>
  <header guid="{87953B90-381C-4B80-B27E-0A4F32CB3CA6}" dateTime="2018-07-04T15:05:10" maxSheetId="2" userName="Козлова Анастасия Сергеевна" r:id="rId603" minRId="1364">
    <sheetIdMap count="1">
      <sheetId val="1"/>
    </sheetIdMap>
  </header>
  <header guid="{B91C7578-0E8B-42D7-8B55-F9A855229AE0}" dateTime="2018-07-04T15:34:33" maxSheetId="2" userName="Вершинина Мария Игоревна" r:id="rId604" minRId="1365">
    <sheetIdMap count="1">
      <sheetId val="1"/>
    </sheetIdMap>
  </header>
  <header guid="{842A44AF-A1BD-4FC4-9062-47103D43259E}" dateTime="2018-07-04T15:34:48" maxSheetId="2" userName="Вершинина Мария Игоревна" r:id="rId605" minRId="1366">
    <sheetIdMap count="1">
      <sheetId val="1"/>
    </sheetIdMap>
  </header>
  <header guid="{39C8FAE1-2560-401C-A07F-ABDC141D3C4C}" dateTime="2018-07-04T15:40:22" maxSheetId="2" userName="Вершинина Мария Игоревна" r:id="rId606" minRId="1367">
    <sheetIdMap count="1">
      <sheetId val="1"/>
    </sheetIdMap>
  </header>
  <header guid="{1900EC14-1456-47AD-8FE1-B36A8F986575}" dateTime="2018-07-04T15:48:41" maxSheetId="2" userName="Вершинина Мария Игоревна" r:id="rId607">
    <sheetIdMap count="1">
      <sheetId val="1"/>
    </sheetIdMap>
  </header>
  <header guid="{525B0D3E-66DA-487D-B0D0-737BF339EEB2}" dateTime="2018-07-04T15:57:54" maxSheetId="2" userName="Вершинина Мария Игоревна" r:id="rId608">
    <sheetIdMap count="1">
      <sheetId val="1"/>
    </sheetIdMap>
  </header>
  <header guid="{63B6F481-CECC-4C29-841C-12A542A534D1}" dateTime="2018-07-04T15:59:50" maxSheetId="2" userName="Козлова Анастасия Сергеевна" r:id="rId609" minRId="1368" maxRId="1372">
    <sheetIdMap count="1">
      <sheetId val="1"/>
    </sheetIdMap>
  </header>
  <header guid="{8B8D0286-D7EE-4180-AE26-CB772D119EEF}" dateTime="2018-07-04T16:02:39" maxSheetId="2" userName="Козлова Анастасия Сергеевна" r:id="rId610" minRId="1373">
    <sheetIdMap count="1">
      <sheetId val="1"/>
    </sheetIdMap>
  </header>
  <header guid="{301E2B51-D739-4F93-A676-A455024856FD}" dateTime="2018-07-04T16:03:41" maxSheetId="2" userName="Козлова Анастасия Сергеевна" r:id="rId611" minRId="1374">
    <sheetIdMap count="1">
      <sheetId val="1"/>
    </sheetIdMap>
  </header>
  <header guid="{E12AADC5-F6E9-49E6-B750-32458AFACC58}" dateTime="2018-07-04T16:40:16" maxSheetId="2" userName="Вершинина Мария Игоревна" r:id="rId612">
    <sheetIdMap count="1">
      <sheetId val="1"/>
    </sheetIdMap>
  </header>
  <header guid="{771367BF-7CFF-46BE-B198-C6BC44480672}" dateTime="2018-07-04T16:41:23" maxSheetId="2" userName="Вершинина Мария Игоревна" r:id="rId613" minRId="1375">
    <sheetIdMap count="1">
      <sheetId val="1"/>
    </sheetIdMap>
  </header>
  <header guid="{9FE1935B-ABA7-4DE4-9AEF-CAFB5473FCE4}" dateTime="2018-07-04T16:41:36" maxSheetId="2" userName="Вершинина Мария Игоревна" r:id="rId614" minRId="1376">
    <sheetIdMap count="1">
      <sheetId val="1"/>
    </sheetIdMap>
  </header>
  <header guid="{45AA2D62-FB46-4664-85C7-C4934FF7F889}" dateTime="2018-07-04T16:47:14" maxSheetId="2" userName="Вершинина Мария Игоревна" r:id="rId615">
    <sheetIdMap count="1">
      <sheetId val="1"/>
    </sheetIdMap>
  </header>
  <header guid="{7168A71C-86DE-48F6-9C46-6D8A9F254C7B}" dateTime="2018-07-04T16:51:08" maxSheetId="2" userName="Вершинина Мария Игоревна" r:id="rId616">
    <sheetIdMap count="1">
      <sheetId val="1"/>
    </sheetIdMap>
  </header>
  <header guid="{B3D6F356-5EB6-4A5D-9AB8-FCDE96282E17}" dateTime="2018-07-04T16:54:08" maxSheetId="2" userName="Вершинина Мария Игоревна" r:id="rId617">
    <sheetIdMap count="1">
      <sheetId val="1"/>
    </sheetIdMap>
  </header>
  <header guid="{F559BC8D-B161-4342-99EE-01366041C09D}" dateTime="2018-07-04T16:54:23" maxSheetId="2" userName="Козлова Анастасия Сергеевна" r:id="rId618" minRId="1377" maxRId="1383">
    <sheetIdMap count="1">
      <sheetId val="1"/>
    </sheetIdMap>
  </header>
  <header guid="{10128869-BA29-47E0-8C9B-37953E8BB0EE}" dateTime="2018-07-04T16:54:44" maxSheetId="2" userName="Вершинина Мария Игоревна" r:id="rId619">
    <sheetIdMap count="1">
      <sheetId val="1"/>
    </sheetIdMap>
  </header>
  <header guid="{C0BBF95F-320F-4A5D-A6AD-3FBE7FB027DB}" dateTime="2018-07-04T16:55:41" maxSheetId="2" userName="Вершинина Мария Игоревна" r:id="rId620">
    <sheetIdMap count="1">
      <sheetId val="1"/>
    </sheetIdMap>
  </header>
  <header guid="{A09D5BAA-17E2-4C85-98E5-CF8FC778B763}" dateTime="2018-07-04T17:02:29" maxSheetId="2" userName="Вершинина Мария Игоревна" r:id="rId621">
    <sheetIdMap count="1">
      <sheetId val="1"/>
    </sheetIdMap>
  </header>
  <header guid="{21850B5D-09C6-4E23-B421-139205E7281F}" dateTime="2018-07-05T09:57:37" maxSheetId="2" userName="Астахова Анна Владимировна" r:id="rId622" minRId="1384">
    <sheetIdMap count="1">
      <sheetId val="1"/>
    </sheetIdMap>
  </header>
  <header guid="{E981A863-C82F-4ABF-BDDA-516F7FD9AB8B}" dateTime="2018-07-05T09:58:27" maxSheetId="2" userName="Астахова Анна Владимировна" r:id="rId623" minRId="1385">
    <sheetIdMap count="1">
      <sheetId val="1"/>
    </sheetIdMap>
  </header>
  <header guid="{CB9FCBE6-559F-410A-A8B1-48DC355DC731}" dateTime="2018-07-05T10:59:06" maxSheetId="2" userName="Рогожина Ольга Сергеевна" r:id="rId624" minRId="1386">
    <sheetIdMap count="1">
      <sheetId val="1"/>
    </sheetIdMap>
  </header>
  <header guid="{0679E55C-0D4C-4F98-8E33-591DEDF75A24}" dateTime="2018-07-05T11:35:07" maxSheetId="2" userName="Рогожина Ольга Сергеевна" r:id="rId625" minRId="1387">
    <sheetIdMap count="1">
      <sheetId val="1"/>
    </sheetIdMap>
  </header>
  <header guid="{FB09B19E-4829-49E8-8E8E-0636F89B28AD}" dateTime="2018-07-05T11:46:08" maxSheetId="2" userName="Рогожина Ольга Сергеевна" r:id="rId626" minRId="1391">
    <sheetIdMap count="1">
      <sheetId val="1"/>
    </sheetIdMap>
  </header>
  <header guid="{4F214A46-07C4-43F4-9549-660FCB25B8E5}" dateTime="2018-07-05T11:49:46" maxSheetId="2" userName="Астахова Анна Владимировна" r:id="rId627" minRId="1395">
    <sheetIdMap count="1">
      <sheetId val="1"/>
    </sheetIdMap>
  </header>
  <header guid="{560CC2B5-F9FC-4EB1-BF6D-4DD26467FA00}" dateTime="2018-07-05T11:56:22" maxSheetId="2" userName="Крыжановская Анна Александровна" r:id="rId628" minRId="1396">
    <sheetIdMap count="1">
      <sheetId val="1"/>
    </sheetIdMap>
  </header>
  <header guid="{CBDFAC9E-84EA-4DE2-B51A-B1C556941607}" dateTime="2018-07-05T11:56:30" maxSheetId="2" userName="Крыжановская Анна Александровна" r:id="rId629" minRId="1400">
    <sheetIdMap count="1">
      <sheetId val="1"/>
    </sheetIdMap>
  </header>
  <header guid="{B9E1E514-EC5C-461D-AB59-975CF3D90505}" dateTime="2018-07-05T11:56:51" maxSheetId="2" userName="Крыжановская Анна Александровна" r:id="rId630" minRId="1401">
    <sheetIdMap count="1">
      <sheetId val="1"/>
    </sheetIdMap>
  </header>
  <header guid="{C91EF3A8-524F-478B-8B6C-35A8E773E232}" dateTime="2018-07-05T13:03:19" maxSheetId="2" userName="Астахова Анна Владимировна" r:id="rId631" minRId="1402">
    <sheetIdMap count="1">
      <sheetId val="1"/>
    </sheetIdMap>
  </header>
  <header guid="{9CDEDC54-2FA1-409C-BCA0-A4ABBC04D30D}" dateTime="2018-07-05T13:50:08" maxSheetId="2" userName="Рогожина Ольга Сергеевна" r:id="rId632" minRId="1403">
    <sheetIdMap count="1">
      <sheetId val="1"/>
    </sheetIdMap>
  </header>
  <header guid="{4FFD5EF2-625E-407C-875D-8E3E86A1AD7F}" dateTime="2018-07-05T13:50:36" maxSheetId="2" userName="Рогожина Ольга Сергеевна" r:id="rId633" minRId="1404">
    <sheetIdMap count="1">
      <sheetId val="1"/>
    </sheetIdMap>
  </header>
  <header guid="{388D9258-F546-4A11-8D79-A757BF2B3BAC}" dateTime="2018-07-05T14:06:19" maxSheetId="2" userName="Козлова Анастасия Сергеевна" r:id="rId634" minRId="1405">
    <sheetIdMap count="1">
      <sheetId val="1"/>
    </sheetIdMap>
  </header>
  <header guid="{E3F0187A-205B-4D20-9639-616EE9F07354}" dateTime="2018-07-05T14:18:37" maxSheetId="2" userName="Козлова Анастасия Сергеевна" r:id="rId635" minRId="1406" maxRId="1407">
    <sheetIdMap count="1">
      <sheetId val="1"/>
    </sheetIdMap>
  </header>
  <header guid="{E9B33F75-93BF-49C8-9EB2-236B9E6A4131}" dateTime="2018-07-05T14:18:49" maxSheetId="2" userName="Козлова Анастасия Сергеевна" r:id="rId636">
    <sheetIdMap count="1">
      <sheetId val="1"/>
    </sheetIdMap>
  </header>
  <header guid="{333F386F-FD7F-4F20-AB69-7D62EDAF403E}" dateTime="2018-07-05T14:19:59" maxSheetId="2" userName="Козлова Анастасия Сергеевна" r:id="rId637" minRId="1414">
    <sheetIdMap count="1">
      <sheetId val="1"/>
    </sheetIdMap>
  </header>
  <header guid="{23391B86-B88D-40B9-B721-6281675853DB}" dateTime="2018-07-05T15:17:34" maxSheetId="2" userName="Рогожина Ольга Сергеевна" r:id="rId638" minRId="1415">
    <sheetIdMap count="1">
      <sheetId val="1"/>
    </sheetIdMap>
  </header>
  <header guid="{DF45B7DF-77BD-4738-A69C-A76B591873A1}" dateTime="2018-07-05T15:19:50" maxSheetId="2" userName="Рогожина Ольга Сергеевна" r:id="rId639" minRId="1416">
    <sheetIdMap count="1">
      <sheetId val="1"/>
    </sheetIdMap>
  </header>
  <header guid="{0834F881-15D1-494E-B900-1129CBC3305E}" dateTime="2018-07-05T15:22:37" maxSheetId="2" userName="Рогожина Ольга Сергеевна" r:id="rId640" minRId="1417">
    <sheetIdMap count="1">
      <sheetId val="1"/>
    </sheetIdMap>
  </header>
  <header guid="{342910C1-98E7-4524-8F96-02CEB6775DD9}" dateTime="2018-07-05T15:23:57" maxSheetId="2" userName="Рогожина Ольга Сергеевна" r:id="rId641">
    <sheetIdMap count="1">
      <sheetId val="1"/>
    </sheetIdMap>
  </header>
  <header guid="{5E7ACA98-2D2F-484E-9BDB-A1374DCDCED4}" dateTime="2018-07-06T10:32:21" maxSheetId="2" userName="Шулепова Ольга Анатольевна" r:id="rId642">
    <sheetIdMap count="1">
      <sheetId val="1"/>
    </sheetIdMap>
  </header>
  <header guid="{A677C6F1-D0F3-47B7-B879-71BA6E8E482B}" dateTime="2018-07-06T10:42:29" maxSheetId="2" userName="Шулепова Ольга Анатольевна" r:id="rId643" minRId="1425">
    <sheetIdMap count="1">
      <sheetId val="1"/>
    </sheetIdMap>
  </header>
  <header guid="{8DFCF9C7-2316-426D-9DB6-97C84C0E2E78}" dateTime="2018-07-06T10:49:36" maxSheetId="2" userName="Шулепова Ольга Анатольевна" r:id="rId644">
    <sheetIdMap count="1">
      <sheetId val="1"/>
    </sheetIdMap>
  </header>
  <header guid="{C6F6EB20-3B6C-4853-BA78-D51C495FA0EE}" dateTime="2018-07-06T10:54:01" maxSheetId="2" userName="Перевощикова Анна Васильевна" r:id="rId645" minRId="1434">
    <sheetIdMap count="1">
      <sheetId val="1"/>
    </sheetIdMap>
  </header>
  <header guid="{AEB84CAD-8292-42F0-A17A-E7CEE254FA4C}" dateTime="2018-07-06T10:57:14" maxSheetId="2" userName="Маслова Алина Рамазановна" r:id="rId646" minRId="1435" maxRId="1492">
    <sheetIdMap count="1">
      <sheetId val="1"/>
    </sheetIdMap>
  </header>
  <header guid="{00DD571D-70FD-4CD1-9C16-E915B7E3096D}" dateTime="2018-07-06T11:30:25" maxSheetId="2" userName="Маслова Алина Рамазановна" r:id="rId647" minRId="1493">
    <sheetIdMap count="1">
      <sheetId val="1"/>
    </sheetIdMap>
  </header>
  <header guid="{C0B98552-6B10-43EE-9800-BC23ABC5E05B}" dateTime="2018-07-06T11:47:43" maxSheetId="2" userName="Маслова Алина Рамазановна" r:id="rId648" minRId="1494">
    <sheetIdMap count="1">
      <sheetId val="1"/>
    </sheetIdMap>
  </header>
  <header guid="{B7C5DD28-FAFA-44E8-BDAE-146919E57F05}" dateTime="2018-07-06T13:19:18" maxSheetId="2" userName="Шулепова Ольга Анатольевна" r:id="rId649">
    <sheetIdMap count="1">
      <sheetId val="1"/>
    </sheetIdMap>
  </header>
  <header guid="{540192C7-2967-492C-BCFB-7D0CF7A90562}" dateTime="2018-07-06T14:11:28" maxSheetId="2" userName="Шулепова Ольга Анатольевна" r:id="rId650" minRId="1499">
    <sheetIdMap count="1">
      <sheetId val="1"/>
    </sheetIdMap>
  </header>
  <header guid="{721F5E25-FE60-4B9D-925B-F1F0710EB5B8}" dateTime="2018-07-06T15:44:19" maxSheetId="2" userName="Шулепова Ольга Анатольевна" r:id="rId651" minRId="1500">
    <sheetIdMap count="1">
      <sheetId val="1"/>
    </sheetIdMap>
  </header>
  <header guid="{2E04F14D-3478-4A02-86A9-954F43FC4F46}" dateTime="2018-07-06T15:46:17" maxSheetId="2" userName="Шулепова Ольга Анатольевна" r:id="rId652" minRId="1505" maxRId="1506">
    <sheetIdMap count="1">
      <sheetId val="1"/>
    </sheetIdMap>
  </header>
  <header guid="{6FBE06F9-1F17-4F05-835A-6F6E10B58150}" dateTime="2018-07-09T09:30:51" maxSheetId="2" userName="Минакова Оксана Сергеевна" r:id="rId653" minRId="1507">
    <sheetIdMap count="1">
      <sheetId val="1"/>
    </sheetIdMap>
  </header>
  <header guid="{7CF1DE1D-CBE2-4ED7-B041-D9FC48B71F46}" dateTime="2018-07-31T14:56:54" maxSheetId="2" userName="Перевощикова Анна Васильевна" r:id="rId654" minRId="1512">
    <sheetIdMap count="1">
      <sheetId val="1"/>
    </sheetIdMap>
  </header>
  <header guid="{0A0F7073-9B9F-4945-B4E9-B897B8E77943}" dateTime="2018-08-01T14:31:27" maxSheetId="2" userName="Залецкая Ольга Генадьевна" r:id="rId655" minRId="1513" maxRId="1514">
    <sheetIdMap count="1">
      <sheetId val="1"/>
    </sheetIdMap>
  </header>
  <header guid="{69A1FC79-5B9B-4599-8D72-0CC679C3939F}" dateTime="2018-08-01T14:32:54" maxSheetId="2" userName="Маслова Алина Рамазановна" r:id="rId656" minRId="1515" maxRId="1524">
    <sheetIdMap count="1">
      <sheetId val="1"/>
    </sheetIdMap>
  </header>
  <header guid="{152B69BC-D14D-4A6C-8BC2-9AB89130AF1E}" dateTime="2018-08-01T14:33:54" maxSheetId="2" userName="Залецкая Ольга Генадьевна" r:id="rId657" minRId="1528">
    <sheetIdMap count="1">
      <sheetId val="1"/>
    </sheetIdMap>
  </header>
  <header guid="{CFC33B21-6F5C-4DA8-9960-83AF682BB93B}" dateTime="2018-08-01T14:36:08" maxSheetId="2" userName="Залецкая Ольга Генадьевна" r:id="rId658" minRId="1529">
    <sheetIdMap count="1">
      <sheetId val="1"/>
    </sheetIdMap>
  </header>
  <header guid="{BA9BA75E-D3E3-4417-A488-EA18D69A5929}" dateTime="2018-08-01T14:39:43" maxSheetId="2" userName="Залецкая Ольга Генадьевна" r:id="rId659" minRId="1530">
    <sheetIdMap count="1">
      <sheetId val="1"/>
    </sheetIdMap>
  </header>
  <header guid="{FE3A80A1-C8E6-468E-B140-839493A7F71F}" dateTime="2018-08-01T14:41:53" maxSheetId="2" userName="Залецкая Ольга Генадьевна" r:id="rId660" minRId="1531">
    <sheetIdMap count="1">
      <sheetId val="1"/>
    </sheetIdMap>
  </header>
  <header guid="{094B6B6D-8D07-4583-8B8B-CCA440E714E7}" dateTime="2018-08-01T14:43:12" maxSheetId="2" userName="Залецкая Ольга Генадьевна" r:id="rId661">
    <sheetIdMap count="1">
      <sheetId val="1"/>
    </sheetIdMap>
  </header>
  <header guid="{671C7BAA-F0D2-4C92-B223-9DD0D601E89E}" dateTime="2018-08-01T15:13:16" maxSheetId="2" userName="Маслова Алина Рамазановна" r:id="rId662" minRId="1532">
    <sheetIdMap count="1">
      <sheetId val="1"/>
    </sheetIdMap>
  </header>
  <header guid="{2EB52274-F3AC-4738-932B-7EB64FB3DAD2}" dateTime="2018-08-01T15:30:37" maxSheetId="2" userName="Маслова Алина Рамазановна" r:id="rId663" minRId="1533">
    <sheetIdMap count="1">
      <sheetId val="1"/>
    </sheetIdMap>
  </header>
  <header guid="{6CF334FE-79C4-4118-9530-3869D4509451}" dateTime="2018-08-02T08:55:26" maxSheetId="2" userName="Залецкая Ольга Генадьевна" r:id="rId664" minRId="1534">
    <sheetIdMap count="1">
      <sheetId val="1"/>
    </sheetIdMap>
  </header>
  <header guid="{66F10DEA-17D9-481A-ACA8-B467595FC2ED}" dateTime="2018-08-02T08:59:44" maxSheetId="2" userName="Залецкая Ольга Генадьевна" r:id="rId665" minRId="1535">
    <sheetIdMap count="1">
      <sheetId val="1"/>
    </sheetIdMap>
  </header>
  <header guid="{47431223-1EAF-425A-8270-A20D206F50EE}" dateTime="2018-08-02T09:07:51" maxSheetId="2" userName="Перевощикова Анна Васильевна" r:id="rId666">
    <sheetIdMap count="1">
      <sheetId val="1"/>
    </sheetIdMap>
  </header>
  <header guid="{D016C70A-38F8-4C8A-B1ED-452CDC12BE27}" dateTime="2018-08-02T09:12:33" maxSheetId="2" userName="Перевощикова Анна Васильевна" r:id="rId667">
    <sheetIdMap count="1">
      <sheetId val="1"/>
    </sheetIdMap>
  </header>
  <header guid="{EBC04151-4613-4977-9374-5B83BBA3B7A5}" dateTime="2018-08-02T09:14:43" maxSheetId="2" userName="Перевощикова Анна Васильевна" r:id="rId668" minRId="1536" maxRId="1539">
    <sheetIdMap count="1">
      <sheetId val="1"/>
    </sheetIdMap>
  </header>
  <header guid="{52BB0F44-CD4C-4C12-9AB4-ADBC1D031A9D}" dateTime="2018-08-02T09:16:00" maxSheetId="2" userName="Перевощикова Анна Васильевна" r:id="rId669" minRId="1540" maxRId="1541">
    <sheetIdMap count="1">
      <sheetId val="1"/>
    </sheetIdMap>
  </header>
  <header guid="{8939C7EA-E57D-4E58-A9C1-6B56C6BC39C8}" dateTime="2018-08-02T09:17:10" maxSheetId="2" userName="Перевощикова Анна Васильевна" r:id="rId670" minRId="1542" maxRId="1544">
    <sheetIdMap count="1">
      <sheetId val="1"/>
    </sheetIdMap>
  </header>
  <header guid="{99076477-02CF-4A97-8190-AB256671017C}" dateTime="2018-08-02T09:21:14" maxSheetId="2" userName="Перевощикова Анна Васильевна" r:id="rId671" minRId="1545">
    <sheetIdMap count="1">
      <sheetId val="1"/>
    </sheetIdMap>
  </header>
  <header guid="{3E5A9BB6-F026-4113-BA3E-2771F28608B3}" dateTime="2018-08-02T09:24:56" maxSheetId="2" userName="Перевощикова Анна Васильевна" r:id="rId672">
    <sheetIdMap count="1">
      <sheetId val="1"/>
    </sheetIdMap>
  </header>
  <header guid="{97B7EE8E-AD4A-4CDD-995D-D53B3416F7A7}" dateTime="2018-08-02T09:25:22" maxSheetId="2" userName="Перевощикова Анна Васильевна" r:id="rId673">
    <sheetIdMap count="1">
      <sheetId val="1"/>
    </sheetIdMap>
  </header>
  <header guid="{CC34AD3D-62FA-4D2C-B51B-A65D4D5A9288}" dateTime="2018-08-02T09:28:54" maxSheetId="2" userName="Перевощикова Анна Васильевна" r:id="rId674">
    <sheetIdMap count="1">
      <sheetId val="1"/>
    </sheetIdMap>
  </header>
  <header guid="{5E8E3CF8-45B9-4CB1-B643-3A425E885A25}" dateTime="2018-08-02T09:29:13" maxSheetId="2" userName="Маслова Алина Рамазановна" r:id="rId675" minRId="1546" maxRId="1547">
    <sheetIdMap count="1">
      <sheetId val="1"/>
    </sheetIdMap>
  </header>
  <header guid="{F8044950-42FE-4997-86C9-A01CDDCE03D3}" dateTime="2018-08-02T09:29:36" maxSheetId="2" userName="Маслова Алина Рамазановна" r:id="rId676" minRId="1548">
    <sheetIdMap count="1">
      <sheetId val="1"/>
    </sheetIdMap>
  </header>
  <header guid="{8DCFA42A-7405-4374-86E7-BF7B80809795}" dateTime="2018-08-02T09:32:59" maxSheetId="2" userName="Перевощикова Анна Васильевна" r:id="rId677" minRId="1549">
    <sheetIdMap count="1">
      <sheetId val="1"/>
    </sheetIdMap>
  </header>
  <header guid="{DF6DCA2C-99FE-46CF-B252-59AE84AE4C63}" dateTime="2018-08-02T09:39:07" maxSheetId="2" userName="Перевощикова Анна Васильевна" r:id="rId678" minRId="1550">
    <sheetIdMap count="1">
      <sheetId val="1"/>
    </sheetIdMap>
  </header>
  <header guid="{AB9E6CD4-022E-46F3-B97B-E09CFDC15DB2}" dateTime="2018-08-02T09:45:18" maxSheetId="2" userName="Перевощикова Анна Васильевна" r:id="rId679" minRId="1551">
    <sheetIdMap count="1">
      <sheetId val="1"/>
    </sheetIdMap>
  </header>
  <header guid="{52043553-E110-4836-885E-C7D096A2CB3B}" dateTime="2018-08-02T09:49:35" maxSheetId="2" userName="Залецкая Ольга Генадьевна" r:id="rId680" minRId="1552">
    <sheetIdMap count="1">
      <sheetId val="1"/>
    </sheetIdMap>
  </header>
  <header guid="{084A4A1A-D191-4D6A-B685-02E3EAC26D9A}" dateTime="2018-08-02T09:50:25" maxSheetId="2" userName="Перевощикова Анна Васильевна" r:id="rId681" minRId="1553">
    <sheetIdMap count="1">
      <sheetId val="1"/>
    </sheetIdMap>
  </header>
  <header guid="{F06F5C9E-4D7B-4769-A050-19015FA406E3}" dateTime="2018-08-02T09:52:46" maxSheetId="2" userName="Перевощикова Анна Васильевна" r:id="rId682" minRId="1554">
    <sheetIdMap count="1">
      <sheetId val="1"/>
    </sheetIdMap>
  </header>
  <header guid="{5568FC25-FA07-409C-8E06-71ADFCFCB5D8}" dateTime="2018-08-02T09:57:11" maxSheetId="2" userName="Перевощикова Анна Васильевна" r:id="rId683" minRId="1555" maxRId="1556">
    <sheetIdMap count="1">
      <sheetId val="1"/>
    </sheetIdMap>
  </header>
  <header guid="{5ADEE403-4175-4417-9D65-495275375AE6}" dateTime="2018-08-02T11:34:28" maxSheetId="2" userName="Залецкая Ольга Генадьевна" r:id="rId684" minRId="1557">
    <sheetIdMap count="1">
      <sheetId val="1"/>
    </sheetIdMap>
  </header>
  <header guid="{A07DD575-E5DD-4AF7-B4DC-17D71A05B6CA}" dateTime="2018-08-02T12:01:59" maxSheetId="2" userName="Маслова Алина Рамазановна" r:id="rId685" minRId="1558" maxRId="1633">
    <sheetIdMap count="1">
      <sheetId val="1"/>
    </sheetIdMap>
  </header>
  <header guid="{173B3DC5-04F0-4505-9272-D4EA0101B9F7}" dateTime="2018-08-02T14:10:07" maxSheetId="2" userName="Маслова Алина Рамазановна" r:id="rId686" minRId="1634" maxRId="1638">
    <sheetIdMap count="1">
      <sheetId val="1"/>
    </sheetIdMap>
  </header>
  <header guid="{2C442C76-86C6-46DB-AFF8-597449ECEDEC}" dateTime="2018-08-02T14:42:51" maxSheetId="2" userName="Залецкая Ольга Генадьевна" r:id="rId687">
    <sheetIdMap count="1">
      <sheetId val="1"/>
    </sheetIdMap>
  </header>
  <header guid="{8538E886-2BB1-4447-935E-E30F6D3888A6}" dateTime="2018-08-02T14:43:18" maxSheetId="2" userName="Залецкая Ольга Генадьевна" r:id="rId688" minRId="1639">
    <sheetIdMap count="1">
      <sheetId val="1"/>
    </sheetIdMap>
  </header>
  <header guid="{85BD51CC-AAB1-406D-B5E4-C9AEDAE78A37}" dateTime="2018-08-02T15:23:13" maxSheetId="2" userName="Маслова Алина Рамазановна" r:id="rId689">
    <sheetIdMap count="1">
      <sheetId val="1"/>
    </sheetIdMap>
  </header>
  <header guid="{7C1DB3E8-8435-4772-A27A-0DBBED1FD7D9}" dateTime="2018-08-02T15:48:31" maxSheetId="2" userName="Астахова Анна Владимировна" r:id="rId690" minRId="1640">
    <sheetIdMap count="1">
      <sheetId val="1"/>
    </sheetIdMap>
  </header>
  <header guid="{5823E751-D32A-4700-9F69-2F62970267F9}" dateTime="2018-08-02T15:50:02" maxSheetId="2" userName="Астахова Анна Владимировна" r:id="rId691" minRId="1641">
    <sheetIdMap count="1">
      <sheetId val="1"/>
    </sheetIdMap>
  </header>
  <header guid="{82E43B39-3761-4F48-AED2-6091A1C9EB68}" dateTime="2018-08-02T15:51:11" maxSheetId="2" userName="Астахова Анна Владимировна" r:id="rId692" minRId="1642">
    <sheetIdMap count="1">
      <sheetId val="1"/>
    </sheetIdMap>
  </header>
  <header guid="{05409CDF-46FD-4EC2-84CC-DDB3B2BF6F5E}" dateTime="2018-08-02T15:52:08" maxSheetId="2" userName="Астахова Анна Владимировна" r:id="rId693" minRId="1643">
    <sheetIdMap count="1">
      <sheetId val="1"/>
    </sheetIdMap>
  </header>
  <header guid="{2780505B-9145-4A1A-B66B-1DC594337769}" dateTime="2018-08-02T15:52:27" maxSheetId="2" userName="Астахова Анна Владимировна" r:id="rId694" minRId="1644">
    <sheetIdMap count="1">
      <sheetId val="1"/>
    </sheetIdMap>
  </header>
  <header guid="{5091514B-6DB0-4791-81F3-4479BF4C9BB7}" dateTime="2018-08-02T15:53:44" maxSheetId="2" userName="Астахова Анна Владимировна" r:id="rId695" minRId="1645">
    <sheetIdMap count="1">
      <sheetId val="1"/>
    </sheetIdMap>
  </header>
  <header guid="{38810CD2-EDCB-4F00-BAF9-61D9E65783D1}" dateTime="2018-08-02T15:54:52" maxSheetId="2" userName="Астахова Анна Владимировна" r:id="rId696" minRId="1646">
    <sheetIdMap count="1">
      <sheetId val="1"/>
    </sheetIdMap>
  </header>
  <header guid="{3333B9A0-1340-4B18-A8BD-662471989B58}" dateTime="2018-08-02T15:59:51" maxSheetId="2" userName="Астахова Анна Владимировна" r:id="rId697" minRId="1647">
    <sheetIdMap count="1">
      <sheetId val="1"/>
    </sheetIdMap>
  </header>
  <header guid="{A81EF16B-ECA3-49A7-95E9-99B34E207B7D}" dateTime="2018-08-02T16:01:30" maxSheetId="2" userName="Астахова Анна Владимировна" r:id="rId698" minRId="1648">
    <sheetIdMap count="1">
      <sheetId val="1"/>
    </sheetIdMap>
  </header>
  <header guid="{A9C0259C-B252-43A7-9E7D-F18B56085AB0}" dateTime="2018-08-03T10:14:37" maxSheetId="2" userName="Маганёва Екатерина Николаевна" r:id="rId699" minRId="1649">
    <sheetIdMap count="1">
      <sheetId val="1"/>
    </sheetIdMap>
  </header>
  <header guid="{11C042D5-9879-4CCC-BD46-AF0197B30A05}" dateTime="2018-08-03T10:15:03" maxSheetId="2" userName="Залецкая Ольга Генадьевна" r:id="rId700" minRId="1650" maxRId="1653">
    <sheetIdMap count="1">
      <sheetId val="1"/>
    </sheetIdMap>
  </header>
  <header guid="{9C3EECBD-FD0D-4F92-BFFB-303788AE284E}" dateTime="2018-08-03T10:18:55" maxSheetId="2" userName="Маслова Алина Рамазановна" r:id="rId701">
    <sheetIdMap count="1">
      <sheetId val="1"/>
    </sheetIdMap>
  </header>
  <header guid="{CE582F1D-1433-44A3-AB44-61067538F593}" dateTime="2018-08-03T10:28:18" maxSheetId="2" userName="Маганёва Екатерина Николаевна" r:id="rId702" minRId="1657">
    <sheetIdMap count="1">
      <sheetId val="1"/>
    </sheetIdMap>
  </header>
  <header guid="{306DB24B-BE81-4038-9C17-367C1CCB15E7}" dateTime="2018-08-03T10:28:41" maxSheetId="2" userName="Маганёва Екатерина Николаевна" r:id="rId703">
    <sheetIdMap count="1">
      <sheetId val="1"/>
    </sheetIdMap>
  </header>
  <header guid="{54D9047B-91EC-4FD8-8E67-43806C5F55D8}" dateTime="2018-08-03T10:29:28" maxSheetId="2" userName="Залецкая Ольга Генадьевна" r:id="rId704">
    <sheetIdMap count="1">
      <sheetId val="1"/>
    </sheetIdMap>
  </header>
  <header guid="{6D6C4C44-E1F5-49EB-948C-70B4773FDBFB}" dateTime="2018-08-03T10:29:50" maxSheetId="2" userName="Маганёва Екатерина Николаевна" r:id="rId705" minRId="1661">
    <sheetIdMap count="1">
      <sheetId val="1"/>
    </sheetIdMap>
  </header>
  <header guid="{B7168B64-4B81-4627-83B0-5A3CDF097199}" dateTime="2018-08-03T10:29:58" maxSheetId="2" userName="Маганёва Екатерина Николаевна" r:id="rId706" minRId="1662">
    <sheetIdMap count="1">
      <sheetId val="1"/>
    </sheetIdMap>
  </header>
  <header guid="{8ADDF66B-EFF2-404F-9335-5B83981690BE}" dateTime="2018-08-03T10:31:11" maxSheetId="2" userName="Маганёва Екатерина Николаевна" r:id="rId707" minRId="1663">
    <sheetIdMap count="1">
      <sheetId val="1"/>
    </sheetIdMap>
  </header>
  <header guid="{089852DD-BE39-436B-A9BA-DA03B116FA7B}" dateTime="2018-08-03T10:31:39" maxSheetId="2" userName="Маганёва Екатерина Николаевна" r:id="rId708">
    <sheetIdMap count="1">
      <sheetId val="1"/>
    </sheetIdMap>
  </header>
  <header guid="{0AAAEB17-A057-4F4B-957F-358C04F91DFE}" dateTime="2018-08-03T10:32:13" maxSheetId="2" userName="Маганёва Екатерина Николаевна" r:id="rId709">
    <sheetIdMap count="1">
      <sheetId val="1"/>
    </sheetIdMap>
  </header>
  <header guid="{986204A7-0B1F-4486-91E7-6C7C43D4C09B}" dateTime="2018-08-03T10:32:49" maxSheetId="2" userName="Маганёва Екатерина Николаевна" r:id="rId710" minRId="1670">
    <sheetIdMap count="1">
      <sheetId val="1"/>
    </sheetIdMap>
  </header>
  <header guid="{E8A96BF7-AB80-4BD7-9DD3-9EEDBFE86060}" dateTime="2018-08-03T10:33:03" maxSheetId="2" userName="Маганёва Екатерина Николаевна" r:id="rId711" minRId="1671">
    <sheetIdMap count="1">
      <sheetId val="1"/>
    </sheetIdMap>
  </header>
  <header guid="{9133B339-0901-469F-9ED7-DE9D0DEEB94D}" dateTime="2018-08-03T10:33:26" maxSheetId="2" userName="Маганёва Екатерина Николаевна" r:id="rId712">
    <sheetIdMap count="1">
      <sheetId val="1"/>
    </sheetIdMap>
  </header>
  <header guid="{2D937B69-1C28-4642-A4A9-8EFEEDAEB97B}" dateTime="2018-08-03T10:34:58" maxSheetId="2" userName="Маганёва Екатерина Николаевна" r:id="rId713">
    <sheetIdMap count="1">
      <sheetId val="1"/>
    </sheetIdMap>
  </header>
  <header guid="{027AED6B-A3ED-4677-81B0-E334A7CB690A}" dateTime="2018-08-03T10:49:00" maxSheetId="2" userName="Маслова Алина Рамазановна" r:id="rId714" minRId="1678" maxRId="1680">
    <sheetIdMap count="1">
      <sheetId val="1"/>
    </sheetIdMap>
  </header>
  <header guid="{920D4CDD-0A04-42A3-A3B6-7ABD0015647D}" dateTime="2018-08-03T10:49:30" maxSheetId="2" userName="Астахова Анна Владимировна" r:id="rId715" minRId="1681">
    <sheetIdMap count="1">
      <sheetId val="1"/>
    </sheetIdMap>
  </header>
  <header guid="{0AEF4F1E-1B74-4269-B28D-C030E235E81F}" dateTime="2018-08-03T10:50:17" maxSheetId="2" userName="Астахова Анна Владимировна" r:id="rId716" minRId="1685">
    <sheetIdMap count="1">
      <sheetId val="1"/>
    </sheetIdMap>
  </header>
  <header guid="{61FB7EAD-3CD1-478F-AC92-A976FB11F8CF}" dateTime="2018-08-03T10:50:48" maxSheetId="2" userName="Астахова Анна Владимировна" r:id="rId717">
    <sheetIdMap count="1">
      <sheetId val="1"/>
    </sheetIdMap>
  </header>
  <header guid="{7D047A83-A418-4E9F-A7E1-112783504775}" dateTime="2018-08-03T10:52:08" maxSheetId="2" userName="Астахова Анна Владимировна" r:id="rId718" minRId="1686" maxRId="1688">
    <sheetIdMap count="1">
      <sheetId val="1"/>
    </sheetIdMap>
  </header>
  <header guid="{9B238299-DA25-4CCB-930C-6FF9BE33E4E5}" dateTime="2018-08-03T10:52:36" maxSheetId="2" userName="Астахова Анна Владимировна" r:id="rId719">
    <sheetIdMap count="1">
      <sheetId val="1"/>
    </sheetIdMap>
  </header>
  <header guid="{2E229973-3E1C-4994-A96D-F5C960C2E9E9}" dateTime="2018-08-03T10:53:31" maxSheetId="2" userName="Астахова Анна Владимировна" r:id="rId720" minRId="1689">
    <sheetIdMap count="1">
      <sheetId val="1"/>
    </sheetIdMap>
  </header>
  <header guid="{6BBB9CBF-C056-40B5-8C11-BA7511D1E5EE}" dateTime="2018-08-03T10:53:43" maxSheetId="2" userName="Астахова Анна Владимировна" r:id="rId721">
    <sheetIdMap count="1">
      <sheetId val="1"/>
    </sheetIdMap>
  </header>
  <header guid="{81ED81C7-0659-48C7-8110-A66736F912ED}" dateTime="2018-08-03T10:57:33" maxSheetId="2" userName="Астахова Анна Владимировна" r:id="rId722">
    <sheetIdMap count="1">
      <sheetId val="1"/>
    </sheetIdMap>
  </header>
  <header guid="{3FB11671-339C-475D-8325-F3AF30C2C804}" dateTime="2018-08-03T10:58:11" maxSheetId="2" userName="Астахова Анна Владимировна" r:id="rId723" minRId="1693">
    <sheetIdMap count="1">
      <sheetId val="1"/>
    </sheetIdMap>
  </header>
  <header guid="{9A788548-C9A0-49D3-AD6B-85B06A979319}" dateTime="2018-08-03T10:59:12" maxSheetId="2" userName="Астахова Анна Владимировна" r:id="rId724" minRId="1694" maxRId="1695">
    <sheetIdMap count="1">
      <sheetId val="1"/>
    </sheetIdMap>
  </header>
  <header guid="{B9ED905E-E11C-46CF-8EDD-F4F189607136}" dateTime="2018-08-03T11:00:26" maxSheetId="2" userName="Астахова Анна Владимировна" r:id="rId725" minRId="1696" maxRId="1697">
    <sheetIdMap count="1">
      <sheetId val="1"/>
    </sheetIdMap>
  </header>
  <header guid="{558D15C9-439B-4980-B3F7-8C545F98E5AC}" dateTime="2018-08-03T11:01:27" maxSheetId="2" userName="Астахова Анна Владимировна" r:id="rId726" minRId="1698" maxRId="1699">
    <sheetIdMap count="1">
      <sheetId val="1"/>
    </sheetIdMap>
  </header>
  <header guid="{1433C659-EF72-41C1-BBF6-C46B4D413133}" dateTime="2018-08-03T11:01:52" maxSheetId="2" userName="Астахова Анна Владимировна" r:id="rId727" minRId="1700" maxRId="1701">
    <sheetIdMap count="1">
      <sheetId val="1"/>
    </sheetIdMap>
  </header>
  <header guid="{B9C3C41F-8F44-42FE-BB68-F11B45B58EA1}" dateTime="2018-08-03T11:03:32" maxSheetId="2" userName="Астахова Анна Владимировна" r:id="rId728">
    <sheetIdMap count="1">
      <sheetId val="1"/>
    </sheetIdMap>
  </header>
  <header guid="{ED862856-9F21-4928-97F0-9454E78D5BBF}" dateTime="2018-08-03T11:04:29" maxSheetId="2" userName="Астахова Анна Владимировна" r:id="rId729" minRId="1702">
    <sheetIdMap count="1">
      <sheetId val="1"/>
    </sheetIdMap>
  </header>
  <header guid="{CD5FEEB9-897E-4AB7-A9CE-DE2ED225DE18}" dateTime="2018-08-03T11:05:17" maxSheetId="2" userName="Астахова Анна Владимировна" r:id="rId730" minRId="1703">
    <sheetIdMap count="1">
      <sheetId val="1"/>
    </sheetIdMap>
  </header>
  <header guid="{C3F97AAA-7F4E-4851-8AEA-757F51F17CC7}" dateTime="2018-08-03T11:05:39" maxSheetId="2" userName="Астахова Анна Владимировна" r:id="rId731">
    <sheetIdMap count="1">
      <sheetId val="1"/>
    </sheetIdMap>
  </header>
  <header guid="{C64778AE-DD4E-46CE-B381-7CF106019E89}" dateTime="2018-08-03T11:06:39" maxSheetId="2" userName="Астахова Анна Владимировна" r:id="rId732" minRId="1704" maxRId="1705">
    <sheetIdMap count="1">
      <sheetId val="1"/>
    </sheetIdMap>
  </header>
  <header guid="{82F7BEE9-1B20-4A99-870A-5A9535BBFF43}" dateTime="2018-08-03T11:06:54" maxSheetId="2" userName="Астахова Анна Владимировна" r:id="rId733">
    <sheetIdMap count="1">
      <sheetId val="1"/>
    </sheetIdMap>
  </header>
  <header guid="{D479A7A8-B429-4CDD-A0B7-0175901CF147}" dateTime="2018-08-03T11:09:13" maxSheetId="2" userName="Астахова Анна Владимировна" r:id="rId734" minRId="1706">
    <sheetIdMap count="1">
      <sheetId val="1"/>
    </sheetIdMap>
  </header>
  <header guid="{F9E70CBA-8BFE-4E24-B21C-C7D1B73712FE}" dateTime="2018-08-03T11:09:35" maxSheetId="2" userName="Астахова Анна Владимировна" r:id="rId735" minRId="1707">
    <sheetIdMap count="1">
      <sheetId val="1"/>
    </sheetIdMap>
  </header>
  <header guid="{A62E04C1-F964-4A34-98E4-2A223731A8C4}" dateTime="2018-08-03T11:10:49" maxSheetId="2" userName="Астахова Анна Владимировна" r:id="rId736" minRId="1708">
    <sheetIdMap count="1">
      <sheetId val="1"/>
    </sheetIdMap>
  </header>
  <header guid="{78A899B5-70DB-46EC-815E-0BE264AA0DBB}" dateTime="2018-08-03T11:11:44" maxSheetId="2" userName="Астахова Анна Владимировна" r:id="rId737" minRId="1709">
    <sheetIdMap count="1">
      <sheetId val="1"/>
    </sheetIdMap>
  </header>
  <header guid="{1A15093B-2A0D-4585-B775-4F2E2A13157D}" dateTime="2018-08-03T11:12:19" maxSheetId="2" userName="Астахова Анна Владимировна" r:id="rId738" minRId="1710">
    <sheetIdMap count="1">
      <sheetId val="1"/>
    </sheetIdMap>
  </header>
  <header guid="{877F42FB-773E-4BE4-82FE-EAE868550CED}" dateTime="2018-08-03T11:22:33" maxSheetId="2" userName="Залецкая Ольга Генадьевна" r:id="rId739" minRId="1711" maxRId="1723">
    <sheetIdMap count="1">
      <sheetId val="1"/>
    </sheetIdMap>
  </header>
  <header guid="{FB522C7C-0667-467C-BD1B-4F01A94BAB26}" dateTime="2018-08-03T11:35:03" maxSheetId="2" userName="Залецкая Ольга Генадьевна" r:id="rId740" minRId="1727" maxRId="1731">
    <sheetIdMap count="1">
      <sheetId val="1"/>
    </sheetIdMap>
  </header>
  <header guid="{9701F28A-C8D8-4AB4-8602-4704BBCB7A8D}" dateTime="2018-08-03T11:37:58" maxSheetId="2" userName="Астахова Анна Владимировна" r:id="rId741" minRId="1732">
    <sheetIdMap count="1">
      <sheetId val="1"/>
    </sheetIdMap>
  </header>
  <header guid="{605C9F4A-A91B-4933-81A8-244690F3565B}" dateTime="2018-08-03T11:38:12" maxSheetId="2" userName="Залецкая Ольга Генадьевна" r:id="rId742" minRId="1736" maxRId="1742">
    <sheetIdMap count="1">
      <sheetId val="1"/>
    </sheetIdMap>
  </header>
  <header guid="{F9A7263E-0A96-43F2-8718-BA35462A77EE}" dateTime="2018-08-03T11:43:41" maxSheetId="2" userName="Астахова Анна Владимировна" r:id="rId743" minRId="1743">
    <sheetIdMap count="1">
      <sheetId val="1"/>
    </sheetIdMap>
  </header>
  <header guid="{E0659622-5A9A-4C4B-AFAF-1E45269EB3CF}" dateTime="2018-08-03T11:44:53" maxSheetId="2" userName="Астахова Анна Владимировна" r:id="rId744" minRId="1744">
    <sheetIdMap count="1">
      <sheetId val="1"/>
    </sheetIdMap>
  </header>
  <header guid="{3A31B766-DCC4-4236-8242-851C5DCB69B6}" dateTime="2018-08-03T11:51:20" maxSheetId="2" userName="Залецкая Ольга Генадьевна" r:id="rId745">
    <sheetIdMap count="1">
      <sheetId val="1"/>
    </sheetIdMap>
  </header>
  <header guid="{2DE2CD09-B065-47CF-A48A-B511400C9AAE}" dateTime="2018-08-03T11:53:01" maxSheetId="2" userName="Астахова Анна Владимировна" r:id="rId746" minRId="1748">
    <sheetIdMap count="1">
      <sheetId val="1"/>
    </sheetIdMap>
  </header>
  <header guid="{39F66529-59D2-4001-9743-FB2F049259C5}" dateTime="2018-08-03T11:56:52" maxSheetId="2" userName="Залецкая Ольга Генадьевна" r:id="rId747">
    <sheetIdMap count="1">
      <sheetId val="1"/>
    </sheetIdMap>
  </header>
  <header guid="{F324722D-DDF2-466F-9EBF-24517D4C8EA9}" dateTime="2018-08-03T11:59:08" maxSheetId="2" userName="Астахова Анна Владимировна" r:id="rId748" minRId="1749">
    <sheetIdMap count="1">
      <sheetId val="1"/>
    </sheetIdMap>
  </header>
  <header guid="{C6BFB798-6754-45A9-A4D8-AE181EC16B1A}" dateTime="2018-08-03T13:18:36" maxSheetId="2" userName="Астахова Анна Владимировна" r:id="rId749" minRId="1750">
    <sheetIdMap count="1">
      <sheetId val="1"/>
    </sheetIdMap>
  </header>
  <header guid="{45708A11-5ABE-48FC-A24D-C54CE8AF72C4}" dateTime="2018-08-03T13:23:41" maxSheetId="2" userName="Астахова Анна Владимировна" r:id="rId750">
    <sheetIdMap count="1">
      <sheetId val="1"/>
    </sheetIdMap>
  </header>
  <header guid="{89355575-8DAA-49F8-A1DD-C8F253FB42F1}" dateTime="2018-08-03T13:29:42" maxSheetId="2" userName="Астахова Анна Владимировна" r:id="rId751" minRId="1754">
    <sheetIdMap count="1">
      <sheetId val="1"/>
    </sheetIdMap>
  </header>
  <header guid="{6C75050C-5DED-4A2E-8FD9-0E39E25478B2}" dateTime="2018-08-03T13:45:17" maxSheetId="2" userName="Рогожина Ольга Сергеевна" r:id="rId752">
    <sheetIdMap count="1">
      <sheetId val="1"/>
    </sheetIdMap>
  </header>
  <header guid="{830BD003-096C-432D-A3A0-639F69526BB1}" dateTime="2018-08-03T13:49:14" maxSheetId="2" userName="Рогожина Ольга Сергеевна" r:id="rId753">
    <sheetIdMap count="1">
      <sheetId val="1"/>
    </sheetIdMap>
  </header>
  <header guid="{AD9137EF-1494-4B6E-A947-91B8A5FE24BF}" dateTime="2018-08-03T13:49:25" maxSheetId="2" userName="Рогожина Ольга Сергеевна" r:id="rId754" minRId="1761">
    <sheetIdMap count="1">
      <sheetId val="1"/>
    </sheetIdMap>
  </header>
  <header guid="{77B8A4C5-80B6-4ADA-9871-BFC96B77E53B}" dateTime="2018-08-03T13:55:42" maxSheetId="2" userName="Рогожина Ольга Сергеевна" r:id="rId755">
    <sheetIdMap count="1">
      <sheetId val="1"/>
    </sheetIdMap>
  </header>
  <header guid="{D0EDF66B-B269-481F-90E3-1451CA17073D}" dateTime="2018-08-03T14:10:28" maxSheetId="2" userName="Рогожина Ольга Сергеевна" r:id="rId756" minRId="1762">
    <sheetIdMap count="1">
      <sheetId val="1"/>
    </sheetIdMap>
  </header>
  <header guid="{9D24D5D8-6B2B-40B1-A9B2-411BD9A05CDF}" dateTime="2018-08-03T14:12:13" maxSheetId="2" userName="Рогожина Ольга Сергеевна" r:id="rId757" minRId="1766">
    <sheetIdMap count="1">
      <sheetId val="1"/>
    </sheetIdMap>
  </header>
  <header guid="{22788C1A-180F-4C17-B4D4-F081FFBD5923}" dateTime="2018-08-03T14:13:37" maxSheetId="2" userName="Рогожина Ольга Сергеевна" r:id="rId758" minRId="1767">
    <sheetIdMap count="1">
      <sheetId val="1"/>
    </sheetIdMap>
  </header>
  <header guid="{ED8B11FE-7405-40A8-B08D-5913153BBC7C}" dateTime="2018-08-03T14:36:43" maxSheetId="2" userName="Астахова Анна Владимировна" r:id="rId759" minRId="1768">
    <sheetIdMap count="1">
      <sheetId val="1"/>
    </sheetIdMap>
  </header>
  <header guid="{91588539-AC89-46AB-8EF7-5F5AF41A24DC}" dateTime="2018-08-03T14:38:22" maxSheetId="2" userName="Астахова Анна Владимировна" r:id="rId760" minRId="1769">
    <sheetIdMap count="1">
      <sheetId val="1"/>
    </sheetIdMap>
  </header>
  <header guid="{48ED52CC-CE9D-45E3-BB9B-90105064E9E5}" dateTime="2018-08-03T14:46:41" maxSheetId="2" userName="Астахова Анна Владимировна" r:id="rId761" minRId="1770">
    <sheetIdMap count="1">
      <sheetId val="1"/>
    </sheetIdMap>
  </header>
  <header guid="{90109A11-0BD3-47C4-ACDB-F0407A5C8AD0}" dateTime="2018-08-03T14:55:59" maxSheetId="2" userName="Астахова Анна Владимировна" r:id="rId762" minRId="1771">
    <sheetIdMap count="1">
      <sheetId val="1"/>
    </sheetIdMap>
  </header>
  <header guid="{207EB2EA-31E4-4F35-8CD4-744B65385605}" dateTime="2018-08-03T14:58:58" maxSheetId="2" userName="Астахова Анна Владимировна" r:id="rId763" minRId="1775">
    <sheetIdMap count="1">
      <sheetId val="1"/>
    </sheetIdMap>
  </header>
  <header guid="{673BB9B7-BBDE-413C-8AAE-B9DBF5338B43}" dateTime="2018-08-03T15:16:47" maxSheetId="2" userName="Залецкая Ольга Генадьевна" r:id="rId764" minRId="1776" maxRId="1778">
    <sheetIdMap count="1">
      <sheetId val="1"/>
    </sheetIdMap>
  </header>
  <header guid="{5CAEA973-DA23-46AE-8D37-AC18F6DD1B3E}" dateTime="2018-08-03T15:21:55" maxSheetId="2" userName="Залецкая Ольга Генадьевна" r:id="rId765" minRId="1782">
    <sheetIdMap count="1">
      <sheetId val="1"/>
    </sheetIdMap>
  </header>
  <header guid="{EC0EE9B8-36AC-47B0-B410-B7CA4A6E6B11}" dateTime="2018-08-03T15:37:56" maxSheetId="2" userName="Астахова Анна Владимировна" r:id="rId766" minRId="1783">
    <sheetIdMap count="1">
      <sheetId val="1"/>
    </sheetIdMap>
  </header>
  <header guid="{C480560D-79A3-46DE-9255-874BCC4F3BDC}" dateTime="2018-08-03T15:38:44" maxSheetId="2" userName="Астахова Анна Владимировна" r:id="rId767">
    <sheetIdMap count="1">
      <sheetId val="1"/>
    </sheetIdMap>
  </header>
  <header guid="{2DC7F237-BF66-4BA2-B52E-B07C38734F03}" dateTime="2018-08-03T15:39:40" maxSheetId="2" userName="Астахова Анна Владимировна" r:id="rId768" minRId="1787">
    <sheetIdMap count="1">
      <sheetId val="1"/>
    </sheetIdMap>
  </header>
  <header guid="{8EF5C7BB-4246-4DB2-BEAC-547712AB0171}" dateTime="2018-08-03T15:41:36" maxSheetId="2" userName="Астахова Анна Владимировна" r:id="rId769" minRId="1788">
    <sheetIdMap count="1">
      <sheetId val="1"/>
    </sheetIdMap>
  </header>
  <header guid="{752AFD2E-C728-4A96-AD7E-663DE686F2E6}" dateTime="2018-08-03T15:42:14" maxSheetId="2" userName="Астахова Анна Владимировна" r:id="rId770" minRId="1792">
    <sheetIdMap count="1">
      <sheetId val="1"/>
    </sheetIdMap>
  </header>
  <header guid="{A0A37A5B-7B09-41C4-95EA-C2FEC6554B3C}" dateTime="2018-08-03T16:12:17" maxSheetId="2" userName="Залецкая Ольга Генадьевна" r:id="rId771" minRId="1793">
    <sheetIdMap count="1">
      <sheetId val="1"/>
    </sheetIdMap>
  </header>
  <header guid="{2EA2ABE4-0004-4C90-9B1A-320F0137EE8E}" dateTime="2018-08-03T16:44:01" maxSheetId="2" userName="Залецкая Ольга Генадьевна" r:id="rId772" minRId="1794">
    <sheetIdMap count="1">
      <sheetId val="1"/>
    </sheetIdMap>
  </header>
  <header guid="{8C9E9381-C571-47E0-A27A-8C8DEDC55ECD}" dateTime="2018-08-03T16:45:28" maxSheetId="2" userName="Рогожина Ольга Сергеевна" r:id="rId773">
    <sheetIdMap count="1">
      <sheetId val="1"/>
    </sheetIdMap>
  </header>
  <header guid="{2A4529B2-09A0-4D0D-8A2A-767416607C00}" dateTime="2018-08-03T16:48:26" maxSheetId="2" userName="Рогожина Ольга Сергеевна" r:id="rId774" minRId="1798">
    <sheetIdMap count="1">
      <sheetId val="1"/>
    </sheetIdMap>
  </header>
  <header guid="{208BE013-7F45-480F-B797-FFEEE4A6BB75}" dateTime="2018-08-03T16:53:37" maxSheetId="2" userName="Рогожина Ольга Сергеевна" r:id="rId775" minRId="1802">
    <sheetIdMap count="1">
      <sheetId val="1"/>
    </sheetIdMap>
  </header>
  <header guid="{C07AF7F7-50A8-49C2-8B24-365188375B42}" dateTime="2018-08-03T16:53:55" maxSheetId="2" userName="Рогожина Ольга Сергеевна" r:id="rId776">
    <sheetIdMap count="1">
      <sheetId val="1"/>
    </sheetIdMap>
  </header>
  <header guid="{E89124F3-520E-4A3F-BAEC-CC6558741AFD}" dateTime="2018-08-03T16:55:20" maxSheetId="2" userName="Рогожина Ольга Сергеевна" r:id="rId777" minRId="1803">
    <sheetIdMap count="1">
      <sheetId val="1"/>
    </sheetIdMap>
  </header>
  <header guid="{A8D6A34B-7795-4ECC-9AFC-733E31990970}" dateTime="2018-08-03T16:58:40" maxSheetId="2" userName="Рогожина Ольга Сергеевна" r:id="rId778" minRId="1804">
    <sheetIdMap count="1">
      <sheetId val="1"/>
    </sheetIdMap>
  </header>
  <header guid="{1172F458-41B2-4A95-991A-D5B552F02E86}" dateTime="2018-08-03T17:00:52" maxSheetId="2" userName="Залецкая Ольга Генадьевна" r:id="rId779" minRId="1808">
    <sheetIdMap count="1">
      <sheetId val="1"/>
    </sheetIdMap>
  </header>
  <header guid="{26B8A031-01E2-4BF9-8DE7-EE2FCB09D198}" dateTime="2018-08-03T17:02:16" maxSheetId="2" userName="Залецкая Ольга Генадьевна" r:id="rId780">
    <sheetIdMap count="1">
      <sheetId val="1"/>
    </sheetIdMap>
  </header>
  <header guid="{BE02914B-CA45-4A73-9D69-C1558BA80483}" dateTime="2018-08-03T17:02:52" maxSheetId="2" userName="Рогожина Ольга Сергеевна" r:id="rId781" minRId="1809">
    <sheetIdMap count="1">
      <sheetId val="1"/>
    </sheetIdMap>
  </header>
  <header guid="{C70D492E-D39F-4CB4-B2EF-CE7DC707C3B4}" dateTime="2018-08-03T17:03:58" maxSheetId="2" userName="Рогожина Ольга Сергеевна" r:id="rId782">
    <sheetIdMap count="1">
      <sheetId val="1"/>
    </sheetIdMap>
  </header>
  <header guid="{950D4442-1989-4F8B-9FC7-BC082DC59156}" dateTime="2018-08-03T17:23:43" maxSheetId="2" userName="Рогожина Ольга Сергеевна" r:id="rId783">
    <sheetIdMap count="1">
      <sheetId val="1"/>
    </sheetIdMap>
  </header>
  <header guid="{5FA3F54D-BA55-4969-A002-EAFF53096BA4}" dateTime="2018-08-06T12:59:21" maxSheetId="2" userName="Астахова Анна Владимировна" r:id="rId784" minRId="1816">
    <sheetIdMap count="1">
      <sheetId val="1"/>
    </sheetIdMap>
  </header>
  <header guid="{C45A9844-2196-4E16-AAD5-330AFC3AF0DD}" dateTime="2018-08-06T13:02:49" maxSheetId="2" userName="Астахова Анна Владимировна" r:id="rId785" minRId="1817">
    <sheetIdMap count="1">
      <sheetId val="1"/>
    </sheetIdMap>
  </header>
  <header guid="{6F5BA468-DE95-41B1-8C54-C6DC4CB957E2}" dateTime="2018-08-06T13:03:01" maxSheetId="2" userName="Астахова Анна Владимировна" r:id="rId786" minRId="1818">
    <sheetIdMap count="1">
      <sheetId val="1"/>
    </sheetIdMap>
  </header>
  <header guid="{D2D2C8F7-CF83-48AD-84D2-982A18548AD0}" dateTime="2018-08-06T15:04:15" maxSheetId="2" userName="Астахова Анна Владимировна" r:id="rId787" minRId="1819">
    <sheetIdMap count="1">
      <sheetId val="1"/>
    </sheetIdMap>
  </header>
  <header guid="{D2064C5B-B3D6-49F1-9CBD-E1E8488B1B98}" dateTime="2018-08-07T13:23:25" maxSheetId="2" userName="Шулепова Ольга Анатольевна" r:id="rId788" minRId="1820" maxRId="1821">
    <sheetIdMap count="1">
      <sheetId val="1"/>
    </sheetIdMap>
  </header>
  <header guid="{3C9971A3-143D-4BE7-AB17-3A22EA0A8C63}" dateTime="2018-08-07T13:59:29" maxSheetId="2" userName="Шулепова Ольга Анатольевна" r:id="rId789">
    <sheetIdMap count="1">
      <sheetId val="1"/>
    </sheetIdMap>
  </header>
  <header guid="{728C315A-5C50-45CA-B0C5-D918A1C50614}" dateTime="2018-08-07T14:49:15" maxSheetId="2" userName="Рогожина Ольга Сергеевна" r:id="rId790">
    <sheetIdMap count="1">
      <sheetId val="1"/>
    </sheetIdMap>
  </header>
  <header guid="{A3FE7855-223E-44AC-B90B-6FC98F7B48C8}" dateTime="2018-08-07T17:16:02" maxSheetId="2" userName="Шулепова Ольга Анатольевна" r:id="rId791">
    <sheetIdMap count="1">
      <sheetId val="1"/>
    </sheetIdMap>
  </header>
  <header guid="{21156CD4-D7E0-4086-960F-112C127EC32D}" dateTime="2018-08-14T13:05:00" maxSheetId="2" userName="Залецкая Ольга Генадьевна" r:id="rId792" minRId="1837" maxRId="223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B37" start="0" length="2147483647">
    <dxf>
      <font>
        <color auto="1"/>
      </font>
    </dxf>
  </rfmt>
  <rfmt sheetId="1" sqref="B38:B42" start="0" length="2147483647">
    <dxf>
      <font>
        <color auto="1"/>
      </font>
    </dxf>
  </rfmt>
  <rfmt sheetId="1" sqref="C38" start="0" length="2147483647">
    <dxf>
      <font>
        <color auto="1"/>
      </font>
    </dxf>
  </rfmt>
  <rfmt sheetId="1" sqref="C39" start="0" length="2147483647">
    <dxf>
      <font>
        <color auto="1"/>
      </font>
    </dxf>
  </rfmt>
  <rfmt sheetId="1" sqref="C40" start="0" length="2147483647">
    <dxf>
      <font>
        <color auto="1"/>
      </font>
    </dxf>
  </rfmt>
  <rfmt sheetId="1" sqref="C37" start="0" length="2147483647">
    <dxf>
      <font>
        <color auto="1"/>
      </font>
    </dxf>
  </rfmt>
  <rfmt sheetId="1" sqref="D37" start="0" length="2147483647">
    <dxf>
      <font>
        <color auto="1"/>
      </font>
    </dxf>
  </rfmt>
  <rfmt sheetId="1" sqref="D38" start="0" length="2147483647">
    <dxf>
      <font>
        <color auto="1"/>
      </font>
    </dxf>
  </rfmt>
  <rfmt sheetId="1" sqref="D39" start="0" length="2147483647">
    <dxf>
      <font>
        <color auto="1"/>
      </font>
    </dxf>
  </rfmt>
  <rfmt sheetId="1" sqref="D40" start="0" length="2147483647">
    <dxf>
      <font>
        <color auto="1"/>
      </font>
    </dxf>
  </rfmt>
  <rcc rId="1285" sId="1" numFmtId="4">
    <oc r="E39">
      <v>65875.42</v>
    </oc>
    <nc r="E39">
      <v>86979.31</v>
    </nc>
  </rcc>
  <rcc rId="1286" sId="1" numFmtId="4">
    <oc r="E40">
      <f>G40</f>
    </oc>
    <nc r="E40">
      <v>86376.24</v>
    </nc>
  </rcc>
  <rfmt sheetId="1" sqref="E39" start="0" length="2147483647">
    <dxf>
      <font>
        <color auto="1"/>
      </font>
    </dxf>
  </rfmt>
  <rfmt sheetId="1" sqref="E40" start="0" length="2147483647">
    <dxf>
      <font>
        <color auto="1"/>
      </font>
    </dxf>
  </rfmt>
  <rfmt sheetId="1" sqref="E37" start="0" length="2147483647">
    <dxf>
      <font>
        <color auto="1"/>
      </font>
    </dxf>
  </rfmt>
  <rfmt sheetId="1" sqref="F37:F40" start="0" length="2147483647">
    <dxf>
      <font>
        <color auto="1"/>
      </font>
    </dxf>
  </rfmt>
  <rcc rId="1287" sId="1" numFmtId="4">
    <oc r="G39">
      <v>65798.13</v>
    </oc>
    <nc r="G39">
      <v>86906.86</v>
    </nc>
  </rcc>
  <rfmt sheetId="1" sqref="G39" start="0" length="2147483647">
    <dxf>
      <font>
        <color auto="1"/>
      </font>
    </dxf>
  </rfmt>
  <rcc rId="1288" sId="1" numFmtId="4">
    <oc r="G40">
      <v>70673.100000000006</v>
    </oc>
    <nc r="G40">
      <v>86376.24</v>
    </nc>
  </rcc>
  <rfmt sheetId="1" sqref="G40" start="0" length="2147483647">
    <dxf>
      <font>
        <color auto="1"/>
      </font>
    </dxf>
  </rfmt>
  <rfmt sheetId="1" sqref="G37" start="0" length="2147483647">
    <dxf>
      <font>
        <color auto="1"/>
      </font>
    </dxf>
  </rfmt>
  <rfmt sheetId="1" sqref="H37:H40" start="0" length="2147483647">
    <dxf>
      <font>
        <color auto="1"/>
      </font>
    </dxf>
  </rfmt>
  <rfmt sheetId="1" sqref="I38:I40" start="0" length="2147483647">
    <dxf>
      <font>
        <color auto="1"/>
      </font>
    </dxf>
  </rfmt>
  <rfmt sheetId="1" sqref="I37"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9"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2-4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01.06.2018 года по работникам муниципальных учреждений культуры составило 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0"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t>
        </r>
        <r>
          <rPr>
            <sz val="16"/>
            <rFont val="Times New Roman"/>
            <family val="1"/>
            <charset val="204"/>
          </rPr>
          <t xml:space="preserve">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3:B48" start="0" length="2147483647">
    <dxf>
      <font>
        <color auto="1"/>
      </font>
    </dxf>
  </rfmt>
  <rfmt sheetId="1" sqref="C43:C46" start="0" length="2147483647">
    <dxf>
      <font>
        <color auto="1"/>
      </font>
    </dxf>
  </rfmt>
  <rfmt sheetId="1" sqref="D43:D46"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1" sId="1" numFmtId="4">
    <oc r="G46">
      <v>0</v>
    </oc>
    <nc r="G46">
      <v>45.29</v>
    </nc>
  </rcc>
  <rfmt sheetId="1" sqref="G43:H46" start="0" length="2147483647">
    <dxf>
      <font>
        <color auto="1"/>
      </font>
    </dxf>
  </rfmt>
  <rfmt sheetId="1" sqref="I43:I46"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2" sId="1" odxf="1" dxf="1">
    <oc r="J43" t="inlineStr">
      <is>
        <r>
          <t xml:space="preserve">АГ(ДК): </t>
        </r>
        <r>
          <rPr>
            <sz val="16"/>
            <color rgb="FFFF0000"/>
            <rFont val="Times New Roman"/>
            <family val="2"/>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nc>
    <odxf>
      <font>
        <sz val="16"/>
        <color rgb="FFFF0000"/>
      </font>
    </odxf>
    <ndxf>
      <font>
        <sz val="16"/>
        <color rgb="FFFF0000"/>
      </font>
    </ndxf>
  </rcc>
  <rcc rId="1293"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t>
        </r>
        <r>
          <rPr>
            <sz val="16"/>
            <rFont val="Times New Roman"/>
            <family val="1"/>
            <charset val="204"/>
          </rPr>
          <t xml:space="preserve">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3" start="0" length="0">
    <dxf>
      <font>
        <sz val="16"/>
        <color auto="1"/>
      </font>
    </dxf>
  </rfmt>
  <rcc rId="1294" sId="1">
    <o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rgb="FFFF0000"/>
            <rFont val="Times New Roman"/>
            <family val="1"/>
            <charset val="204"/>
          </rPr>
          <t>Заключены договоры на приобретение инвентаря</t>
        </r>
        <r>
          <rPr>
            <sz val="16"/>
            <rFont val="Times New Roman"/>
            <family val="1"/>
            <charset val="204"/>
          </rPr>
          <t xml:space="preserve"> Освоение средств планируется в течение 2018 года.                                                        </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2"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2"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5" sId="1" ref="A86:XFD91"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undo index="56" exp="area" ref3D="1" dr="$A$193:$XFD$193" dn="Z_67ADFAE6_A9AF_44D7_8539_93CD0F6B7849_.wvu.Rows" sId="1"/>
    <undo index="54" exp="area" ref3D="1" dr="$A$181:$XFD$185" dn="Z_67ADFAE6_A9AF_44D7_8539_93CD0F6B7849_.wvu.Rows" sId="1"/>
    <undo index="52" exp="area" ref3D="1" dr="$A$177:$XFD$178" dn="Z_67ADFAE6_A9AF_44D7_8539_93CD0F6B7849_.wvu.Rows" sId="1"/>
    <undo index="50" exp="area" ref3D="1" dr="$A$171:$XFD$171" dn="Z_67ADFAE6_A9AF_44D7_8539_93CD0F6B7849_.wvu.Rows" sId="1"/>
    <undo index="48" exp="area" ref3D="1" dr="$A$164:$XFD$165" dn="Z_67ADFAE6_A9AF_44D7_8539_93CD0F6B7849_.wvu.Rows" sId="1"/>
    <undo index="46" exp="area" ref3D="1" dr="$A$155:$XFD$159" dn="Z_67ADFAE6_A9AF_44D7_8539_93CD0F6B7849_.wvu.Rows" sId="1"/>
    <undo index="44" exp="area" ref3D="1" dr="$A$153:$XFD$153" dn="Z_67ADFAE6_A9AF_44D7_8539_93CD0F6B7849_.wvu.Rows" sId="1"/>
    <undo index="42" exp="area" ref3D="1" dr="$A$145:$XFD$146" dn="Z_67ADFAE6_A9AF_44D7_8539_93CD0F6B7849_.wvu.Rows" sId="1"/>
    <undo index="40" exp="area" ref3D="1" dr="$A$138:$XFD$139" dn="Z_67ADFAE6_A9AF_44D7_8539_93CD0F6B7849_.wvu.Rows" sId="1"/>
    <undo index="38" exp="area" ref3D="1" dr="$A$132:$XFD$133" dn="Z_67ADFAE6_A9AF_44D7_8539_93CD0F6B7849_.wvu.Rows" sId="1"/>
    <undo index="36" exp="area" ref3D="1" dr="$A$126:$XFD$127" dn="Z_67ADFAE6_A9AF_44D7_8539_93CD0F6B7849_.wvu.Rows" sId="1"/>
    <undo index="34" exp="area" ref3D="1" dr="$A$120:$XFD$121" dn="Z_67ADFAE6_A9AF_44D7_8539_93CD0F6B7849_.wvu.Rows" sId="1"/>
    <undo index="32" exp="area" ref3D="1" dr="$A$114:$XFD$114" dn="Z_67ADFAE6_A9AF_44D7_8539_93CD0F6B7849_.wvu.Rows" sId="1"/>
    <undo index="30" exp="area" ref3D="1" dr="$A$108:$XFD$109" dn="Z_67ADFAE6_A9AF_44D7_8539_93CD0F6B7849_.wvu.Rows" sId="1"/>
    <undo index="28" exp="area" ref3D="1" dr="$A$102:$XFD$103" dn="Z_67ADFAE6_A9AF_44D7_8539_93CD0F6B7849_.wvu.Rows" sId="1"/>
    <undo index="26" exp="area" ref3D="1" dr="$A$96:$XFD$97" dn="Z_67ADFAE6_A9AF_44D7_8539_93CD0F6B7849_.wvu.Rows" sId="1"/>
    <undo index="24" exp="area" ref3D="1" dr="$A$90:$XFD$91" dn="Z_67ADFAE6_A9AF_44D7_8539_93CD0F6B7849_.wvu.Rows" sId="1"/>
  </rrc>
  <rcc rId="1436" sId="1" odxf="1" dxf="1">
    <nc r="A86" t="inlineStr">
      <is>
        <t>11.1.1.2</t>
      </is>
    </nc>
    <odxf>
      <alignment vertical="top" readingOrder="0"/>
    </odxf>
    <ndxf>
      <alignment vertical="center" readingOrder="0"/>
    </ndxf>
  </rcc>
  <rfmt sheetId="1" sqref="B86" start="0" length="0">
    <dxf>
      <font>
        <i/>
        <sz val="16"/>
        <color auto="1"/>
      </font>
      <alignment vertical="center" readingOrder="0"/>
    </dxf>
  </rfmt>
  <rfmt sheetId="1" sqref="C86" start="0" length="0">
    <dxf>
      <font>
        <i/>
        <sz val="20"/>
        <color auto="1"/>
      </font>
    </dxf>
  </rfmt>
  <rfmt sheetId="1" sqref="D86" start="0" length="0">
    <dxf>
      <font>
        <b val="0"/>
        <i/>
        <sz val="20"/>
        <color auto="1"/>
      </font>
    </dxf>
  </rfmt>
  <rcc rId="1437" sId="1" odxf="1" dxf="1">
    <nc r="E86">
      <f>SUM(E87:E91)</f>
    </nc>
    <odxf>
      <font>
        <i val="0"/>
        <sz val="20"/>
        <color auto="1"/>
      </font>
    </odxf>
    <ndxf>
      <font>
        <i/>
        <sz val="20"/>
        <color auto="1"/>
      </font>
    </ndxf>
  </rcc>
  <rcc rId="1438" sId="1" odxf="1" dxf="1">
    <nc r="F86">
      <f>E86/D86</f>
    </nc>
    <odxf>
      <font>
        <i val="0"/>
        <sz val="20"/>
        <color auto="1"/>
      </font>
    </odxf>
    <ndxf>
      <font>
        <i/>
        <sz val="20"/>
        <color auto="1"/>
      </font>
    </ndxf>
  </rcc>
  <rcc rId="1439" sId="1" odxf="1" dxf="1">
    <nc r="G86">
      <f>SUM(G87:G91)</f>
    </nc>
    <odxf>
      <font>
        <i val="0"/>
        <sz val="20"/>
        <color auto="1"/>
      </font>
    </odxf>
    <ndxf>
      <font>
        <i/>
        <sz val="20"/>
        <color auto="1"/>
      </font>
    </ndxf>
  </rcc>
  <rcc rId="1440" sId="1" odxf="1" dxf="1">
    <nc r="H86">
      <f>G86/D86</f>
    </nc>
    <odxf>
      <font>
        <i val="0"/>
        <sz val="20"/>
        <color auto="1"/>
      </font>
    </odxf>
    <ndxf>
      <font>
        <i/>
        <sz val="20"/>
        <color auto="1"/>
      </font>
    </ndxf>
  </rcc>
  <rcc rId="1441" sId="1" odxf="1" dxf="1">
    <nc r="I86">
      <f>SUM(I87:I91)</f>
    </nc>
    <odxf>
      <font>
        <i val="0"/>
        <sz val="20"/>
        <color auto="1"/>
      </font>
    </odxf>
    <ndxf>
      <font>
        <i/>
        <sz val="20"/>
        <color auto="1"/>
      </font>
    </ndxf>
  </rcc>
  <rfmt sheetId="1" sqref="J86" start="0" length="0">
    <dxf>
      <font>
        <b val="0"/>
        <i val="0"/>
        <sz val="16"/>
        <color auto="1"/>
      </font>
      <alignment horizontal="justify" readingOrder="0"/>
    </dxf>
  </rfmt>
  <rcc rId="1442" sId="1">
    <nc r="K86">
      <f>D86-I86</f>
    </nc>
  </rcc>
  <rfmt sheetId="1" sqref="L86" start="0" length="0">
    <dxf>
      <font>
        <i/>
        <sz val="18"/>
        <color auto="1"/>
      </font>
    </dxf>
  </rfmt>
  <rcc rId="1443" sId="1" odxf="1" dxf="1">
    <nc r="M86">
      <f>D86-I86</f>
    </nc>
    <odxf>
      <font>
        <i val="0"/>
        <sz val="20"/>
        <color auto="1"/>
      </font>
      <alignment vertical="top" readingOrder="0"/>
    </odxf>
    <ndxf>
      <font>
        <i/>
        <sz val="18"/>
        <color auto="1"/>
      </font>
      <alignment vertical="center" readingOrder="0"/>
    </ndxf>
  </rcc>
  <rfmt sheetId="1" sqref="N86" start="0" length="0">
    <dxf>
      <font>
        <i/>
        <sz val="18"/>
        <color auto="1"/>
      </font>
      <alignment vertical="center" readingOrder="0"/>
    </dxf>
  </rfmt>
  <rfmt sheetId="1" sqref="O86" start="0" length="0">
    <dxf>
      <font>
        <i/>
        <sz val="18"/>
        <color auto="1"/>
      </font>
      <alignment vertical="center" readingOrder="0"/>
    </dxf>
  </rfmt>
  <rfmt sheetId="1" sqref="P86" start="0" length="0">
    <dxf>
      <font>
        <i/>
        <sz val="18"/>
        <color auto="1"/>
      </font>
      <alignment vertical="center" readingOrder="0"/>
    </dxf>
  </rfmt>
  <rfmt sheetId="1" sqref="Q86" start="0" length="0">
    <dxf>
      <font>
        <i/>
        <sz val="18"/>
        <color auto="1"/>
      </font>
      <alignment vertical="center" readingOrder="0"/>
    </dxf>
  </rfmt>
  <rfmt sheetId="1" sqref="R86" start="0" length="0">
    <dxf>
      <font>
        <i/>
        <sz val="18"/>
        <color auto="1"/>
      </font>
      <alignment vertical="center" readingOrder="0"/>
    </dxf>
  </rfmt>
  <rfmt sheetId="1" sqref="S86" start="0" length="0">
    <dxf>
      <font>
        <i/>
        <sz val="18"/>
        <color auto="1"/>
      </font>
      <alignment vertical="center" readingOrder="0"/>
    </dxf>
  </rfmt>
  <rfmt sheetId="1" sqref="T86" start="0" length="0">
    <dxf>
      <font>
        <i/>
        <sz val="18"/>
        <color auto="1"/>
      </font>
      <alignment vertical="center" readingOrder="0"/>
    </dxf>
  </rfmt>
  <rfmt sheetId="1" sqref="U86" start="0" length="0">
    <dxf>
      <font>
        <i/>
        <sz val="18"/>
        <color auto="1"/>
      </font>
      <alignment vertical="center" readingOrder="0"/>
    </dxf>
  </rfmt>
  <rfmt sheetId="1" sqref="V86" start="0" length="0">
    <dxf>
      <font>
        <i/>
        <sz val="18"/>
        <color auto="1"/>
      </font>
      <alignment vertical="center" readingOrder="0"/>
    </dxf>
  </rfmt>
  <rfmt sheetId="1" sqref="W86" start="0" length="0">
    <dxf>
      <font>
        <i/>
        <sz val="18"/>
        <color auto="1"/>
      </font>
      <alignment vertical="center" readingOrder="0"/>
    </dxf>
  </rfmt>
  <rfmt sheetId="1" sqref="X86" start="0" length="0">
    <dxf>
      <font>
        <i/>
        <sz val="18"/>
        <color auto="1"/>
      </font>
      <alignment vertical="center" readingOrder="0"/>
    </dxf>
  </rfmt>
  <rfmt sheetId="1" sqref="Y86" start="0" length="0">
    <dxf>
      <font>
        <i/>
        <sz val="18"/>
        <color auto="1"/>
      </font>
      <alignment vertical="center" readingOrder="0"/>
    </dxf>
  </rfmt>
  <rfmt sheetId="1" sqref="Z86" start="0" length="0">
    <dxf>
      <font>
        <i/>
        <sz val="18"/>
        <color auto="1"/>
      </font>
      <alignment vertical="center" readingOrder="0"/>
    </dxf>
  </rfmt>
  <rfmt sheetId="1" sqref="AA86" start="0" length="0">
    <dxf>
      <font>
        <i/>
        <sz val="18"/>
        <color auto="1"/>
      </font>
      <alignment vertical="center" readingOrder="0"/>
    </dxf>
  </rfmt>
  <rfmt sheetId="1" sqref="AB86" start="0" length="0">
    <dxf>
      <font>
        <i/>
        <sz val="18"/>
        <color auto="1"/>
      </font>
      <alignment vertical="center" readingOrder="0"/>
    </dxf>
  </rfmt>
  <rfmt sheetId="1" sqref="AC86" start="0" length="0">
    <dxf>
      <font>
        <i/>
        <sz val="18"/>
        <color auto="1"/>
      </font>
      <alignment vertical="center" readingOrder="0"/>
    </dxf>
  </rfmt>
  <rfmt sheetId="1" sqref="AD86" start="0" length="0">
    <dxf>
      <font>
        <i/>
        <sz val="18"/>
        <color auto="1"/>
      </font>
      <alignment vertical="center" readingOrder="0"/>
    </dxf>
  </rfmt>
  <rfmt sheetId="1" sqref="AE86" start="0" length="0">
    <dxf>
      <font>
        <i/>
        <sz val="18"/>
        <color auto="1"/>
      </font>
      <alignment vertical="center" readingOrder="0"/>
    </dxf>
  </rfmt>
  <rfmt sheetId="1" sqref="AF86" start="0" length="0">
    <dxf>
      <font>
        <i/>
        <sz val="18"/>
        <color auto="1"/>
      </font>
      <alignment vertical="center" readingOrder="0"/>
    </dxf>
  </rfmt>
  <rfmt sheetId="1" sqref="AG86" start="0" length="0">
    <dxf>
      <font>
        <i/>
        <sz val="18"/>
        <color auto="1"/>
      </font>
      <alignment vertical="center" readingOrder="0"/>
    </dxf>
  </rfmt>
  <rfmt sheetId="1" sqref="AH86" start="0" length="0">
    <dxf>
      <font>
        <i/>
        <sz val="18"/>
        <color auto="1"/>
      </font>
      <alignment vertical="center" readingOrder="0"/>
    </dxf>
  </rfmt>
  <rfmt sheetId="1" sqref="AI86" start="0" length="0">
    <dxf>
      <font>
        <i/>
        <sz val="18"/>
        <color auto="1"/>
      </font>
      <alignment vertical="center" readingOrder="0"/>
    </dxf>
  </rfmt>
  <rfmt sheetId="1" sqref="AJ86" start="0" length="0">
    <dxf>
      <font>
        <i/>
        <sz val="18"/>
        <color auto="1"/>
      </font>
      <alignment vertical="center" readingOrder="0"/>
    </dxf>
  </rfmt>
  <rfmt sheetId="1" sqref="AK86" start="0" length="0">
    <dxf>
      <font>
        <i/>
        <sz val="18"/>
        <color auto="1"/>
      </font>
      <alignment vertical="center" readingOrder="0"/>
    </dxf>
  </rfmt>
  <rfmt sheetId="1" sqref="AL86" start="0" length="0">
    <dxf>
      <font>
        <i/>
        <sz val="18"/>
        <color auto="1"/>
      </font>
      <alignment vertical="center" readingOrder="0"/>
    </dxf>
  </rfmt>
  <rfmt sheetId="1" sqref="AM86" start="0" length="0">
    <dxf>
      <font>
        <i/>
        <sz val="18"/>
        <color auto="1"/>
      </font>
      <alignment vertical="center" readingOrder="0"/>
    </dxf>
  </rfmt>
  <rfmt sheetId="1" sqref="AN86" start="0" length="0">
    <dxf>
      <font>
        <i/>
        <sz val="18"/>
        <color auto="1"/>
      </font>
      <alignment vertical="center" readingOrder="0"/>
    </dxf>
  </rfmt>
  <rfmt sheetId="1" sqref="AO86" start="0" length="0">
    <dxf>
      <font>
        <i/>
        <sz val="18"/>
        <color auto="1"/>
      </font>
      <alignment vertical="center" readingOrder="0"/>
    </dxf>
  </rfmt>
  <rfmt sheetId="1" sqref="AP86" start="0" length="0">
    <dxf>
      <font>
        <i/>
        <sz val="18"/>
        <color auto="1"/>
      </font>
      <alignment vertical="center" readingOrder="0"/>
    </dxf>
  </rfmt>
  <rfmt sheetId="1" sqref="AQ86" start="0" length="0">
    <dxf>
      <font>
        <i/>
        <sz val="18"/>
        <color auto="1"/>
      </font>
      <alignment vertical="center" readingOrder="0"/>
    </dxf>
  </rfmt>
  <rfmt sheetId="1" sqref="AR86" start="0" length="0">
    <dxf>
      <font>
        <i/>
        <sz val="18"/>
        <color auto="1"/>
      </font>
      <alignment vertical="center" readingOrder="0"/>
    </dxf>
  </rfmt>
  <rfmt sheetId="1" sqref="AS86" start="0" length="0">
    <dxf>
      <font>
        <i/>
        <sz val="18"/>
        <color auto="1"/>
      </font>
      <alignment vertical="center" readingOrder="0"/>
    </dxf>
  </rfmt>
  <rfmt sheetId="1" sqref="AT86" start="0" length="0">
    <dxf>
      <font>
        <i/>
        <sz val="18"/>
        <color auto="1"/>
      </font>
      <alignment vertical="center" readingOrder="0"/>
    </dxf>
  </rfmt>
  <rfmt sheetId="1" sqref="AU86" start="0" length="0">
    <dxf>
      <font>
        <i/>
        <sz val="18"/>
        <color auto="1"/>
      </font>
      <alignment vertical="center" readingOrder="0"/>
    </dxf>
  </rfmt>
  <rfmt sheetId="1" sqref="AV86" start="0" length="0">
    <dxf>
      <font>
        <i/>
        <sz val="18"/>
        <color auto="1"/>
      </font>
      <alignment vertical="center" readingOrder="0"/>
    </dxf>
  </rfmt>
  <rfmt sheetId="1" sqref="AW86" start="0" length="0">
    <dxf>
      <font>
        <i/>
        <sz val="18"/>
        <color auto="1"/>
      </font>
      <alignment vertical="center" readingOrder="0"/>
    </dxf>
  </rfmt>
  <rfmt sheetId="1" sqref="AX86" start="0" length="0">
    <dxf>
      <font>
        <i/>
        <sz val="18"/>
        <color auto="1"/>
      </font>
      <alignment vertical="center" readingOrder="0"/>
    </dxf>
  </rfmt>
  <rfmt sheetId="1" sqref="AY86" start="0" length="0">
    <dxf>
      <font>
        <i/>
        <sz val="18"/>
        <color auto="1"/>
      </font>
      <alignment vertical="center" readingOrder="0"/>
    </dxf>
  </rfmt>
  <rfmt sheetId="1" sqref="AZ86" start="0" length="0">
    <dxf>
      <font>
        <i/>
        <sz val="18"/>
        <color auto="1"/>
      </font>
      <alignment vertical="center" readingOrder="0"/>
    </dxf>
  </rfmt>
  <rfmt sheetId="1" sqref="BA86" start="0" length="0">
    <dxf>
      <font>
        <i/>
        <sz val="18"/>
        <color auto="1"/>
      </font>
      <alignment vertical="center" readingOrder="0"/>
    </dxf>
  </rfmt>
  <rfmt sheetId="1" sqref="BB86" start="0" length="0">
    <dxf>
      <font>
        <i/>
        <sz val="18"/>
        <color auto="1"/>
      </font>
      <alignment vertical="center" readingOrder="0"/>
    </dxf>
  </rfmt>
  <rfmt sheetId="1" sqref="BC86" start="0" length="0">
    <dxf>
      <font>
        <i/>
        <sz val="18"/>
        <color auto="1"/>
      </font>
      <alignment vertical="center" readingOrder="0"/>
    </dxf>
  </rfmt>
  <rfmt sheetId="1" sqref="BD86" start="0" length="0">
    <dxf>
      <font>
        <i/>
        <sz val="18"/>
        <color auto="1"/>
      </font>
      <alignment vertical="center" readingOrder="0"/>
    </dxf>
  </rfmt>
  <rfmt sheetId="1" sqref="BE86" start="0" length="0">
    <dxf>
      <font>
        <i/>
        <sz val="18"/>
        <color auto="1"/>
      </font>
      <alignment vertical="center" readingOrder="0"/>
    </dxf>
  </rfmt>
  <rfmt sheetId="1" sqref="BF86" start="0" length="0">
    <dxf>
      <font>
        <i/>
        <sz val="18"/>
        <color auto="1"/>
      </font>
      <alignment vertical="center" readingOrder="0"/>
    </dxf>
  </rfmt>
  <rfmt sheetId="1" sqref="BG86" start="0" length="0">
    <dxf>
      <font>
        <i/>
        <sz val="18"/>
        <color auto="1"/>
      </font>
      <alignment vertical="center" readingOrder="0"/>
    </dxf>
  </rfmt>
  <rfmt sheetId="1" sqref="BH86" start="0" length="0">
    <dxf>
      <font>
        <i/>
        <sz val="18"/>
        <color auto="1"/>
      </font>
      <alignment vertical="center" readingOrder="0"/>
    </dxf>
  </rfmt>
  <rfmt sheetId="1" sqref="BI86" start="0" length="0">
    <dxf>
      <font>
        <i/>
        <sz val="18"/>
        <color auto="1"/>
      </font>
      <alignment vertical="center" readingOrder="0"/>
    </dxf>
  </rfmt>
  <rfmt sheetId="1" sqref="BJ86" start="0" length="0">
    <dxf>
      <font>
        <i/>
        <sz val="18"/>
        <color auto="1"/>
      </font>
      <alignment vertical="center" readingOrder="0"/>
    </dxf>
  </rfmt>
  <rfmt sheetId="1" sqref="BK86" start="0" length="0">
    <dxf>
      <font>
        <i/>
        <sz val="18"/>
        <color auto="1"/>
      </font>
      <alignment vertical="center" readingOrder="0"/>
    </dxf>
  </rfmt>
  <rfmt sheetId="1" sqref="BL86" start="0" length="0">
    <dxf>
      <font>
        <i/>
        <sz val="18"/>
        <color auto="1"/>
      </font>
      <alignment vertical="center" readingOrder="0"/>
    </dxf>
  </rfmt>
  <rfmt sheetId="1" sqref="BM86" start="0" length="0">
    <dxf>
      <font>
        <i/>
        <sz val="18"/>
        <color auto="1"/>
      </font>
      <alignment vertical="center" readingOrder="0"/>
    </dxf>
  </rfmt>
  <rfmt sheetId="1" sqref="BN86" start="0" length="0">
    <dxf>
      <font>
        <i/>
        <sz val="18"/>
        <color auto="1"/>
      </font>
      <alignment vertical="center" readingOrder="0"/>
    </dxf>
  </rfmt>
  <rfmt sheetId="1" sqref="A86:XFD86" start="0" length="0">
    <dxf>
      <font>
        <i/>
        <sz val="18"/>
        <color auto="1"/>
      </font>
      <alignment vertical="center" readingOrder="0"/>
    </dxf>
  </rfmt>
  <rcc rId="1444" sId="1">
    <nc r="B87" t="inlineStr">
      <is>
        <t>федеральный бюджет</t>
      </is>
    </nc>
  </rcc>
  <rcc rId="1445" sId="1">
    <nc r="K87">
      <f>D87-I87</f>
    </nc>
  </rcc>
  <rcc rId="1446" sId="1">
    <nc r="M87">
      <f>D87-I87</f>
    </nc>
  </rcc>
  <rcc rId="1447" sId="1">
    <nc r="B88" t="inlineStr">
      <is>
        <t xml:space="preserve">бюджет ХМАО - Югры </t>
      </is>
    </nc>
  </rcc>
  <rcc rId="1448" sId="1" numFmtId="4">
    <nc r="C88">
      <v>0</v>
    </nc>
  </rcc>
  <rfmt sheetId="1" sqref="D88" start="0" length="0">
    <dxf>
      <font>
        <b val="0"/>
        <sz val="20"/>
        <color auto="1"/>
      </font>
    </dxf>
  </rfmt>
  <rcc rId="1449" sId="1" numFmtId="4">
    <nc r="E88">
      <v>0</v>
    </nc>
  </rcc>
  <rcc rId="1450" sId="1">
    <nc r="F88">
      <f>E88/D88</f>
    </nc>
  </rcc>
  <rcc rId="1451" sId="1" numFmtId="4">
    <nc r="G88">
      <v>0</v>
    </nc>
  </rcc>
  <rcc rId="1452" sId="1">
    <nc r="H88">
      <f>G88/D88</f>
    </nc>
  </rcc>
  <rcc rId="1453" sId="1">
    <nc r="K88">
      <f>D88-I88</f>
    </nc>
  </rcc>
  <rcc rId="1454" sId="1">
    <nc r="M88">
      <f>D88-I88</f>
    </nc>
  </rcc>
  <rcc rId="1455" sId="1">
    <nc r="B89" t="inlineStr">
      <is>
        <t>бюджет МО</t>
      </is>
    </nc>
  </rcc>
  <rfmt sheetId="1" sqref="D89" start="0" length="0">
    <dxf>
      <font>
        <b val="0"/>
        <sz val="20"/>
        <color auto="1"/>
      </font>
    </dxf>
  </rfmt>
  <rcc rId="1456" sId="1" numFmtId="4">
    <nc r="E89">
      <v>0</v>
    </nc>
  </rcc>
  <rcc rId="1457" sId="1" numFmtId="14">
    <nc r="F89">
      <v>0</v>
    </nc>
  </rcc>
  <rcc rId="1458" sId="1" numFmtId="4">
    <nc r="G89">
      <v>0</v>
    </nc>
  </rcc>
  <rcc rId="1459" sId="1">
    <nc r="K89">
      <f>D89-I89</f>
    </nc>
  </rcc>
  <rcc rId="1460" sId="1">
    <nc r="M89">
      <f>D89-I89</f>
    </nc>
  </rcc>
  <rcc rId="1461" sId="1">
    <nc r="B90" t="inlineStr">
      <is>
        <t>бюджет МО сверх соглашения</t>
      </is>
    </nc>
  </rcc>
  <rfmt sheetId="1" sqref="D90" start="0" length="0">
    <dxf>
      <font>
        <b val="0"/>
        <sz val="20"/>
        <color auto="1"/>
      </font>
    </dxf>
  </rfmt>
  <rcc rId="1462" sId="1">
    <nc r="K90">
      <f>D90-I90</f>
    </nc>
  </rcc>
  <rcc rId="1463" sId="1">
    <nc r="M90">
      <f>D90-I90</f>
    </nc>
  </rcc>
  <rcc rId="1464" sId="1">
    <nc r="B91" t="inlineStr">
      <is>
        <t>привлечённые средства</t>
      </is>
    </nc>
  </rcc>
  <rcc rId="1465" sId="1">
    <nc r="K91">
      <f>D91-I91</f>
    </nc>
  </rcc>
  <rcc rId="1466" sId="1">
    <nc r="M91">
      <f>D91-I91</f>
    </nc>
  </rcc>
  <rcc rId="1467" sId="1">
    <oc r="A92" t="inlineStr">
      <is>
        <t>11.1.1.2</t>
      </is>
    </oc>
    <nc r="A92" t="inlineStr">
      <is>
        <t>11.1.1.3</t>
      </is>
    </nc>
  </rcc>
  <rcc rId="1468" sId="1" numFmtId="4">
    <nc r="C86">
      <v>0</v>
    </nc>
  </rcc>
  <rcc rId="1469" sId="1" numFmtId="4">
    <nc r="D89">
      <v>0</v>
    </nc>
  </rcc>
  <rcc rId="1470" sId="1" numFmtId="4">
    <nc r="I90">
      <v>0</v>
    </nc>
  </rcc>
  <rcc rId="1471" sId="1" numFmtId="4">
    <nc r="I89">
      <v>0</v>
    </nc>
  </rcc>
  <rcc rId="1472" sId="1" numFmtId="4">
    <oc r="D82">
      <v>575357.19999999995</v>
    </oc>
    <nc r="D82">
      <v>564553.4</v>
    </nc>
  </rcc>
  <rcc rId="1473" sId="1">
    <oc r="C76">
      <f>C82+C94</f>
    </oc>
    <nc r="C76">
      <f>C82+C88+C94</f>
    </nc>
  </rcc>
  <rfmt sheetId="1" sqref="F76" start="0" length="0">
    <dxf>
      <numFmt numFmtId="4" formatCode="#,##0.00"/>
    </dxf>
  </rfmt>
  <rfmt sheetId="1" sqref="H76" start="0" length="0">
    <dxf>
      <numFmt numFmtId="4" formatCode="#,##0.00"/>
    </dxf>
  </rfmt>
  <rcc rId="1474" sId="1">
    <nc r="D86">
      <f>SUM(D87:D91)</f>
    </nc>
  </rcc>
  <rcc rId="1475" sId="1" numFmtId="4">
    <nc r="D88">
      <v>10803.8</v>
    </nc>
  </rcc>
  <rcc rId="1476" sId="1" numFmtId="4">
    <nc r="I88">
      <v>10803.8</v>
    </nc>
  </rcc>
  <rcc rId="1477" sId="1">
    <oc r="C77">
      <f>C83+C95</f>
    </oc>
    <nc r="C77">
      <f>C83+C89+C95</f>
    </nc>
  </rcc>
  <rcc rId="1478" sId="1">
    <oc r="D77">
      <f>D83+D95</f>
    </oc>
    <nc r="D77">
      <f>D83+D89+D95</f>
    </nc>
  </rcc>
  <rcc rId="1479" sId="1" numFmtId="4">
    <oc r="E77">
      <v>0</v>
    </oc>
    <nc r="E77">
      <f>E83+E89+E95</f>
    </nc>
  </rcc>
  <rcc rId="1480" sId="1" odxf="1" dxf="1">
    <oc r="F77">
      <f>E77/D77</f>
    </oc>
    <nc r="F77">
      <f>F83+F89+F95</f>
    </nc>
    <odxf>
      <numFmt numFmtId="14" formatCode="0.00%"/>
    </odxf>
    <ndxf>
      <numFmt numFmtId="4" formatCode="#,##0.00"/>
    </ndxf>
  </rcc>
  <rcc rId="1481" sId="1" numFmtId="4">
    <oc r="G77">
      <v>0</v>
    </oc>
    <nc r="G77">
      <f>G83+G89+G95</f>
    </nc>
  </rcc>
  <rcc rId="1482" sId="1" odxf="1" dxf="1">
    <oc r="H77">
      <f>G77/D77</f>
    </oc>
    <nc r="H77">
      <f>H83+H89+H95</f>
    </nc>
    <odxf>
      <numFmt numFmtId="14" formatCode="0.00%"/>
    </odxf>
    <ndxf>
      <numFmt numFmtId="4" formatCode="#,##0.00"/>
    </ndxf>
  </rcc>
  <rcc rId="1483" sId="1">
    <oc r="I77">
      <f>I95+I83</f>
    </oc>
    <nc r="I77">
      <f>I83+I89+I95</f>
    </nc>
  </rcc>
  <rcc rId="1484" sId="1">
    <oc r="D76">
      <f>D82+D94</f>
    </oc>
    <nc r="D76">
      <f>D82+D88+D94</f>
    </nc>
  </rcc>
  <rcc rId="1485" sId="1">
    <oc r="E76">
      <v>0</v>
    </oc>
    <nc r="E76">
      <f>E82+E88+E94</f>
    </nc>
  </rcc>
  <rcc rId="1486" sId="1">
    <oc r="F76">
      <f>E76/D76</f>
    </oc>
    <nc r="F76">
      <f>F82+F88+F94</f>
    </nc>
  </rcc>
  <rcc rId="1487" sId="1">
    <oc r="G76">
      <v>0</v>
    </oc>
    <nc r="G76">
      <f>G82+G88+G94</f>
    </nc>
  </rcc>
  <rcc rId="1488" sId="1">
    <oc r="H76">
      <f>G76/D76</f>
    </oc>
    <nc r="H76">
      <f>H82+H88+H94</f>
    </nc>
  </rcc>
  <rcc rId="1489" sId="1">
    <oc r="I76">
      <f>I94+I82</f>
    </oc>
    <nc r="I76">
      <f>I82+I88+I94</f>
    </nc>
  </rcc>
  <rcc rId="1490" sId="1" numFmtId="4">
    <oc r="I82">
      <v>575357.19999999995</v>
    </oc>
    <nc r="I82">
      <v>564553.4</v>
    </nc>
  </rcc>
  <rfmt sheetId="1" sqref="A80:XFD83" start="0" length="2147483647">
    <dxf>
      <font>
        <color auto="1"/>
      </font>
    </dxf>
  </rfmt>
  <rcc rId="1491" sId="1">
    <nc r="B86" t="inlineStr">
      <is>
        <t>ДАиГ (на выполнение работ по определению границ зон затопления, подтопления на территории муниципального образования городской округ город Сургут. )</t>
      </is>
    </nc>
  </rcc>
  <rcc rId="1492" sId="1">
    <n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III квартал 2018года. </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6" start="0" length="2147483647">
    <dxf>
      <font>
        <i val="0"/>
      </font>
    </dxf>
  </rfmt>
  <rfmt sheetId="1" sqref="J86" start="0" length="2147483647">
    <dxf>
      <font>
        <sz val="16"/>
      </font>
    </dxf>
  </rfmt>
  <rcc rId="1493" sId="1">
    <o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III квартал 2018года. </t>
      </is>
    </oc>
    <nc r="J86" t="inlineStr">
      <is>
        <t xml:space="preserve">Размещение закупки на выполнение работ по определению границ зон затопления, подтопления на территории муниципального образования городской округ город Сургут запланировано на август 2018года. </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1">
    <oc r="D64">
      <f>D70+D112</f>
    </oc>
    <nc r="D64">
      <f>D70+D112</f>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01.07.2018'!$A$1:$J$201</formula>
    <oldFormula>'на 01.07.2018'!$A$1:$J$201</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formula>
    <old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01.07.2018'!$177:$177,'на 01.07.2018'!$183:$184,'на 01.07.2018'!$187:$191,'на 01.07.2018'!$199:$199</oldFormula>
  </rdn>
  <rdn rId="0" localSheetId="1" customView="1" name="Z_67ADFAE6_A9AF_44D7_8539_93CD0F6B7849_.wvu.FilterData" hidden="1" oldHidden="1">
    <formula>'на 01.07.2018'!$A$7:$J$403</formula>
    <oldFormula>'на 01.07.2018'!$A$7:$J$403</oldFormula>
  </rdn>
  <rcv guid="{67ADFAE6-A9AF-44D7-8539-93CD0F6B784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9"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0"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nc>
  </rcc>
  <rcv guid="{67ADFAE6-A9AF-44D7-8539-93CD0F6B7849}" action="delete"/>
  <rdn rId="0" localSheetId="1" customView="1" name="Z_67ADFAE6_A9AF_44D7_8539_93CD0F6B7849_.wvu.PrintArea" hidden="1" oldHidden="1">
    <formula>'на 01.07.2018'!$A$1:$J$201</formula>
    <oldFormula>'на 01.07.2018'!$A$1:$J$201</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formula>
    <oldFormula>'на 01.07.2018'!$19:$20,'на 01.07.2018'!$27:$28,'на 01.07.2018'!$34:$35,'на 01.07.2018'!$41:$42,'на 01.07.2018'!$47:$48,'на 01.07.2018'!$52:$54,'на 01.07.2018'!$56:$56,'на 01.07.2018'!$58:$60,'на 01.07.2018'!$66:$67,'на 01.07.2018'!$72:$73,'на 01.07.2018'!$78:$79,'на 01.07.2018'!$84:$85,'на 01.07.2018'!$96:$97,'на 01.07.2018'!$102:$103,'на 01.07.2018'!$108:$109,'на 01.07.2018'!$114:$115,'на 01.07.2018'!$120:$120,'на 01.07.2018'!$126:$127,'на 01.07.2018'!$132:$133,'на 01.07.2018'!$138:$139,'на 01.07.2018'!$144:$145,'на 01.07.2018'!$151:$152,'на 01.07.2018'!$159:$159,'на 01.07.2018'!$161:$165,'на 01.07.2018'!$170:$171,'на 01.07.2018'!$173:$173,'на 01.07.2018'!$177:$177,'на 01.07.2018'!$183:$184,'на 01.07.2018'!$187:$191,'на 01.07.2018'!$199:$199</oldFormula>
  </rdn>
  <rdn rId="0" localSheetId="1" customView="1" name="Z_67ADFAE6_A9AF_44D7_8539_93CD0F6B7849_.wvu.FilterData" hidden="1" oldHidden="1">
    <formula>'на 01.07.2018'!$A$7:$J$403</formula>
    <oldFormula>'на 01.07.2018'!$A$7:$J$403</oldFormula>
  </rdn>
  <rcv guid="{67ADFAE6-A9AF-44D7-8539-93CD0F6B7849}"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5" sId="1">
    <oc r="J55" t="inlineStr">
      <is>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 Бюджетные ассигнования использованы в полном объеме. 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oc>
    <nc r="J55" t="inlineStr">
      <is>
        <r>
          <rPr>
            <u/>
            <sz val="16"/>
            <color theme="1"/>
            <rFont val="Times New Roman"/>
            <family val="1"/>
            <charset val="204"/>
          </rPr>
          <t xml:space="preserve">КУИ: </t>
        </r>
        <r>
          <rPr>
            <sz val="16"/>
            <color theme="1"/>
            <rFont val="Times New Roman"/>
            <family val="1"/>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theme="1"/>
            <rFont val="Times New Roman"/>
            <family val="1"/>
            <charset val="204"/>
          </rPr>
          <t>ДГХ:</t>
        </r>
        <r>
          <rPr>
            <sz val="16"/>
            <color theme="1"/>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t>
        </r>
        <r>
          <rPr>
            <sz val="16"/>
            <color rgb="FFFF0000"/>
            <rFont val="Times New Roman"/>
            <family val="2"/>
            <charset val="204"/>
          </rPr>
          <t xml:space="preserve">
</t>
        </r>
        <r>
          <rPr>
            <u/>
            <sz val="16"/>
            <color theme="1"/>
            <rFont val="Times New Roman"/>
            <family val="1"/>
            <charset val="204"/>
          </rPr>
          <t>АГ</t>
        </r>
        <r>
          <rPr>
            <sz val="16"/>
            <color theme="1"/>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nc>
  </rcc>
  <rcc rId="1506" sId="1">
    <oc r="J146"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theme="1"/>
            <rFont val="Times New Roman"/>
            <family val="1"/>
            <charset val="204"/>
          </rPr>
          <t xml:space="preserve">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6"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J199" start="0" length="2147483647">
    <dxf>
      <font>
        <color rgb="FFFF0000"/>
      </font>
    </dxf>
  </rfmt>
  <rcc rId="1512" sId="1" quotePrefix="1">
    <oc r="E5" t="inlineStr">
      <is>
        <t>на 01.07.2018</t>
      </is>
    </oc>
    <nc r="E5" t="inlineStr">
      <is>
        <t>на 01.08.2018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3" sId="1" odxf="1" dxf="1">
    <oc r="J49" t="inlineStr">
      <is>
        <r>
          <rPr>
            <u/>
            <sz val="16"/>
            <color rgb="FFFF0000"/>
            <rFont val="Times New Roman"/>
            <family val="2"/>
            <charset val="204"/>
          </rPr>
          <t xml:space="preserve">АГ: </t>
        </r>
        <r>
          <rPr>
            <sz val="16"/>
            <color rgb="FFFF0000"/>
            <rFont val="Times New Roman"/>
            <family val="2"/>
            <charset val="204"/>
          </rPr>
          <t xml:space="preserve">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oc>
    <n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nc>
    <odxf>
      <font>
        <sz val="16"/>
        <color rgb="FFFF0000"/>
      </font>
    </odxf>
    <ndxf>
      <font>
        <sz val="16"/>
        <color rgb="FFFF0000"/>
      </font>
    </ndxf>
  </rcc>
  <rcc rId="1514" sId="1" odxf="1" dxf="1">
    <oc r="J37" t="inlineStr">
      <is>
        <r>
          <rPr>
            <u/>
            <sz val="16"/>
            <color rgb="FFFF0000"/>
            <rFont val="Times New Roman"/>
            <family val="2"/>
            <charset val="204"/>
          </rPr>
          <t xml:space="preserve">АГ: </t>
        </r>
        <r>
          <rPr>
            <sz val="16"/>
            <color rgb="FFFF0000"/>
            <rFont val="Times New Roman"/>
            <family val="2"/>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nc>
    <odxf>
      <font>
        <sz val="16"/>
        <color rgb="FFFF0000"/>
      </font>
    </odxf>
    <ndxf>
      <font>
        <sz val="16"/>
        <color rgb="FFFF0000"/>
      </font>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5" sId="1" numFmtId="4">
    <oc r="C136">
      <v>478.3</v>
    </oc>
    <nc r="C136">
      <v>968.9</v>
    </nc>
  </rcc>
  <rcc rId="1516" sId="1" numFmtId="4">
    <oc r="C135">
      <v>1565.1</v>
    </oc>
    <nc r="C135">
      <v>3170.9</v>
    </nc>
  </rcc>
  <rcc rId="1517" sId="1" numFmtId="4">
    <nc r="G135">
      <v>1585.44</v>
    </nc>
  </rcc>
  <rcc rId="1518" sId="1">
    <nc r="G134">
      <f>SUM(G135:G139)</f>
    </nc>
  </rcc>
  <rcc rId="1519" sId="1" numFmtId="4">
    <nc r="E135">
      <v>1585.44</v>
    </nc>
  </rcc>
  <rcc rId="1520" sId="1" numFmtId="4">
    <nc r="E136">
      <v>0</v>
    </nc>
  </rcc>
  <rcc rId="1521" sId="1">
    <nc r="E134">
      <f>SUM(E135:E139)</f>
    </nc>
  </rcc>
  <rcc rId="1522" sId="1" odxf="1" dxf="1">
    <nc r="F135">
      <f>E135/D135</f>
    </nc>
    <ndxf>
      <font>
        <i/>
        <sz val="20"/>
        <color rgb="FFFF0000"/>
      </font>
    </ndxf>
  </rcc>
  <rcc rId="1523" sId="1" odxf="1" dxf="1">
    <nc r="F136">
      <f>E136/D136</f>
    </nc>
    <odxf>
      <font>
        <i val="0"/>
        <sz val="20"/>
        <color rgb="FFFF0000"/>
      </font>
    </odxf>
    <ndxf>
      <font>
        <i/>
        <sz val="20"/>
        <color rgb="FFFF0000"/>
      </font>
    </ndxf>
  </rcc>
  <rfmt sheetId="1" sqref="A134:XFD139" start="0" length="2147483647">
    <dxf>
      <font>
        <color auto="1"/>
      </font>
    </dxf>
  </rfmt>
  <rcc rId="1524" sId="1">
    <oc r="J134"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 фед.ср-ва. Оплата по заключенным контрактам будет произведена в июле 2018 года.
Остаток средств - экономия, сложившаяся в результате проведения торгов.</t>
      </is>
    </oc>
    <nc r="J134"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документы переданы для регистрации прав собственности, оплата будет произведена в августе 2018г.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(фед.ср-ва), оплата  произведена.
Остаток средств - экономия, сложившаяся в результате проведения торгов.</t>
      </is>
    </nc>
  </rcc>
  <rcv guid="{99950613-28E7-4EC2-B918-559A2757B0A9}" action="delete"/>
  <rdn rId="0" localSheetId="1" customView="1" name="Z_99950613_28E7_4EC2_B918_559A2757B0A9_.wvu.PrintArea" hidden="1" oldHidden="1">
    <formula>'на 01.07.2018'!$A$1:$J$201</formula>
    <oldFormula>'на 01.07.2018'!$A$1:$J$201</oldFormula>
  </rdn>
  <rdn rId="0" localSheetId="1" customView="1" name="Z_99950613_28E7_4EC2_B918_559A2757B0A9_.wvu.PrintTitles" hidden="1" oldHidden="1">
    <formula>'на 01.07.2018'!$5:$8</formula>
    <oldFormula>'на 01.07.2018'!$5:$8</oldFormula>
  </rdn>
  <rdn rId="0" localSheetId="1" customView="1" name="Z_99950613_28E7_4EC2_B918_559A2757B0A9_.wvu.FilterData" hidden="1" oldHidden="1">
    <formula>'на 01.07.2018'!$A$7:$J$403</formula>
    <oldFormula>'на 01.07.2018'!$A$7:$J$403</oldFormula>
  </rdn>
  <rcv guid="{99950613-28E7-4EC2-B918-559A2757B0A9}"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8" sId="1" odxf="1" dxf="1">
    <oc r="J153"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odxf>
      <font>
        <sz val="16"/>
        <color rgb="FFFF0000"/>
      </font>
    </odxf>
    <ndxf>
      <font>
        <sz val="16"/>
        <color rgb="FFFF0000"/>
      </font>
    </ndxf>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9" sId="1" odxf="1" dxf="1">
    <oc r="J29" t="inlineStr">
      <is>
        <r>
          <rPr>
            <u/>
            <sz val="16"/>
            <color rgb="FFFF0000"/>
            <rFont val="Times New Roman"/>
            <family val="2"/>
            <charset val="204"/>
          </rPr>
          <t>АГ:</t>
        </r>
        <r>
          <rPr>
            <sz val="16"/>
            <color rgb="FFFF0000"/>
            <rFont val="Times New Roman"/>
            <family val="2"/>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color rgb="FFFF0000"/>
            <rFont val="Times New Roman"/>
            <family val="2"/>
            <charset val="204"/>
          </rPr>
          <t xml:space="preserve">ДАиГ: </t>
        </r>
        <r>
          <rPr>
            <sz val="16"/>
            <color rgb="FFFF0000"/>
            <rFont val="Times New Roman"/>
            <family val="2"/>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color rgb="FFFF0000"/>
            <rFont val="Times New Roman"/>
            <family val="2"/>
            <charset val="204"/>
          </rPr>
          <t xml:space="preserve">ДАиГ: </t>
        </r>
        <r>
          <rPr>
            <sz val="16"/>
            <color rgb="FFFF0000"/>
            <rFont val="Times New Roman"/>
            <family val="2"/>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odxf>
      <font>
        <sz val="16"/>
        <color rgb="FFFF0000"/>
      </font>
    </odxf>
    <ndxf>
      <font>
        <sz val="16"/>
        <color rgb="FFFF0000"/>
      </font>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2" start="0" length="2147483647">
    <dxf>
      <font>
        <color auto="1"/>
      </font>
    </dxf>
  </rfmt>
  <rfmt sheetId="1" sqref="J166:J171" start="0" length="2147483647">
    <dxf>
      <font>
        <color auto="1"/>
      </font>
    </dxf>
  </rfmt>
  <rcc rId="1530" sId="1">
    <oc r="J195" t="inlineStr">
      <is>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is>
    </oc>
    <nc r="J195" t="inlineStr">
      <is>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01.08.2018 произведена выплата заработной платы за январь - июнь и первую половину июля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is>
    </nc>
  </rcc>
  <rfmt sheetId="1" sqref="J195:J199" start="0" length="2147483647">
    <dxf>
      <font>
        <color auto="1"/>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5:XFD194" start="0" length="2147483647">
    <dxf>
      <font>
        <color auto="1"/>
      </font>
    </dxf>
  </rfmt>
  <rfmt sheetId="1" sqref="A178:XFD178" start="0" length="2147483647">
    <dxf>
      <font>
        <color auto="1"/>
      </font>
    </dxf>
  </rfmt>
  <rcc rId="1531" sId="1" odxf="1" dxf="1">
    <oc r="J172" t="inlineStr">
      <is>
        <r>
          <rPr>
            <u/>
            <sz val="16"/>
            <color rgb="FFFF0000"/>
            <rFont val="Times New Roman"/>
            <family val="2"/>
            <charset val="204"/>
          </rPr>
          <t xml:space="preserve">АГ: </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is>
    </oc>
    <nc r="J172"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is>
    </nc>
    <odxf>
      <font>
        <sz val="16"/>
        <color rgb="FFFF0000"/>
      </font>
    </odxf>
    <ndxf>
      <font>
        <sz val="16"/>
        <color rgb="FFFF0000"/>
      </font>
    </ndxf>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0:XFD165" start="0" length="2147483647">
    <dxf>
      <font>
        <color auto="1"/>
      </font>
    </dxf>
  </rfmt>
  <rfmt sheetId="1" sqref="A61:XFD61" start="0" length="2147483647">
    <dxf>
      <font>
        <color auto="1"/>
      </font>
    </dxf>
  </rfmt>
  <rfmt sheetId="1" sqref="A36:XFD36" start="0" length="2147483647">
    <dxf>
      <font>
        <color auto="1"/>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1" odxf="1" dxf="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color rgb="FFFF0000"/>
            <rFont val="Times New Roman"/>
            <family val="2"/>
            <charset val="204"/>
          </rPr>
          <t xml:space="preserve">ДАиГ: </t>
        </r>
        <r>
          <rPr>
            <sz val="16"/>
            <color rgb="FFFF0000"/>
            <rFont val="Times New Roman"/>
            <family val="2"/>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odxf>
      <font>
        <sz val="16"/>
        <color rgb="FFFF0000"/>
      </font>
    </odxf>
    <ndxf>
      <font>
        <sz val="16"/>
        <color rgb="FFFF0000"/>
      </font>
    </ndxf>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5" sId="1" numFmtId="4">
    <oc r="E32">
      <v>156043.96</v>
    </oc>
    <nc r="E32">
      <v>192641</v>
    </nc>
  </rcc>
  <rfmt sheetId="1" sqref="E32" start="0" length="2147483647">
    <dxf>
      <font>
        <color auto="1"/>
      </font>
    </dxf>
  </rfmt>
  <rcc rId="1296" sId="1" numFmtId="4">
    <oc r="G32">
      <v>88837.17</v>
    </oc>
    <nc r="G32">
      <v>107064</v>
    </nc>
  </rcc>
  <rcc rId="1297" sId="1">
    <oc r="H32">
      <f>G32/D32</f>
    </oc>
    <nc r="H32">
      <f>G32/D32</f>
    </nc>
  </rcc>
  <rfmt sheetId="1" sqref="F32:H32" start="0" length="2147483647">
    <dxf>
      <font>
        <color auto="1"/>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B54" start="0" length="2147483647">
    <dxf>
      <font>
        <color auto="1"/>
      </font>
    </dxf>
  </rfmt>
  <rfmt sheetId="1" sqref="C49:C51" start="0" length="2147483647">
    <dxf>
      <font>
        <color auto="1"/>
      </font>
    </dxf>
  </rfmt>
  <rfmt sheetId="1" sqref="D49:D51" start="0" length="2147483647">
    <dxf>
      <font>
        <color auto="1"/>
      </font>
    </dxf>
  </rfmt>
  <rcc rId="1298" sId="1" numFmtId="4">
    <oc r="E51">
      <v>2702</v>
    </oc>
    <nc r="E51">
      <v>3827.69</v>
    </nc>
  </rcc>
  <rfmt sheetId="1" sqref="E49:F51" start="0" length="2147483647">
    <dxf>
      <font>
        <color auto="1"/>
      </font>
    </dxf>
  </rfmt>
  <rcc rId="1299" sId="1" numFmtId="4">
    <oc r="G51">
      <v>2692.17</v>
    </oc>
    <nc r="G51">
      <v>3576.57</v>
    </nc>
  </rcc>
  <rfmt sheetId="1" sqref="G49:H51" start="0" length="2147483647">
    <dxf>
      <font>
        <color auto="1"/>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Проведено городское мероприятие в рамках молодежного проекта "Среда обитания" фестиваль КВН.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Проведены городские мероприятия в рамках молодежного проекта "Среда обитания" фестиваль КВН и "Вожатые Сургута" (Молодежный фестиваль "Легкий город"  Освоение средств планируется в течение 2018 года.                                                                                                   
</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1"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 Проведены городские мероприятия в рамках молодежного проекта "Среда обитания" фестиваль КВН и "Вожатые Сургута" (Молодежный фестиваль "Легкий город"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t>
        </r>
        <r>
          <rPr>
            <sz val="16"/>
            <rFont val="Times New Roman"/>
            <family val="1"/>
            <charset val="204"/>
          </rPr>
          <t xml:space="preserve">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t>
        </r>
        <r>
          <rPr>
            <sz val="16"/>
            <color rgb="FFFF0000"/>
            <rFont val="Times New Roman"/>
            <family val="2"/>
            <charset val="204"/>
          </rPr>
          <t xml:space="preserve"> Освоение средств планируется в течение 2018 года.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2"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городского молодежного проекта  "Вожатые Сургута" (Молодежный фестиваль "Легкий город" запланирован на июнь 2018 года), городского молодежного проекта "PROфилактика" (Молодежный форум "Революция тела", Проведение VI слета активистов в сфере первичной профилактики запланировано на июнь 2018 года).</t>
        </r>
        <r>
          <rPr>
            <sz val="16"/>
            <rFont val="Times New Roman"/>
            <family val="1"/>
            <charset val="204"/>
          </rPr>
          <t xml:space="preserve">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t>
        </r>
        <r>
          <rPr>
            <sz val="16"/>
            <color rgb="FFFF0000"/>
            <rFont val="Times New Roman"/>
            <family val="2"/>
            <charset val="204"/>
          </rPr>
          <t xml:space="preserve"> Освоение средств планируется в течение 2018 года.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3"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rgb="FFFF0000"/>
            <rFont val="Times New Roman"/>
            <family val="1"/>
            <charset val="204"/>
          </rPr>
          <t>Заключены договоры на приобретение инвентаря</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возмещены расходы на участие в соревнованиях. Освоение средств планируется в течение 2018 года.                                                        </t>
        </r>
      </is>
    </nc>
  </rcc>
  <rcc rId="1304" sId="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oc>
    <n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B23" start="0" length="2147483647">
    <dxf>
      <font>
        <color auto="1"/>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5" start="0" length="2147483647">
    <dxf>
      <font>
        <color auto="1"/>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XFD28" start="0" length="2147483647">
    <dxf>
      <font>
        <color auto="1"/>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8"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9" sId="1" numFmtId="4">
    <oc r="D25">
      <v>10205434.6</v>
    </oc>
    <nc r="D25">
      <v>10205734.5</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0" sId="1" numFmtId="4">
    <oc r="E25">
      <v>3695942.23</v>
    </oc>
    <nc r="E25">
      <v>4847984.3</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1" sId="1" numFmtId="4">
    <oc r="G25">
      <v>3285656.35</v>
    </oc>
    <nc r="G25">
      <v>4623468.7300000004</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2" sId="1" numFmtId="4">
    <oc r="G26">
      <v>31486.47</v>
    </oc>
    <nc r="G26">
      <v>41537.760000000002</v>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G23"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1:H23" start="0" length="2147483647">
    <dxf>
      <font>
        <color auto="1"/>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9" sId="1" odxf="1" dxf="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odxf>
      <font>
        <sz val="16"/>
        <color rgb="FFFF0000"/>
      </font>
    </odxf>
    <ndxf>
      <font>
        <sz val="16"/>
        <color rgb="FFFF0000"/>
      </font>
    </ndxf>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0" sId="1">
    <oc r="I25">
      <f>9996273.31+34691.39+174469.9</f>
    </oc>
    <nc r="I25">
      <f>9996573.21+34691.39+174469.9</f>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1"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2"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3"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2" start="0" length="2147483647">
    <dxf>
      <font>
        <color auto="1"/>
      </font>
    </dxf>
  </rfmt>
  <rfmt sheetId="1" sqref="A29:I35" start="0" length="2147483647">
    <dxf>
      <font>
        <color auto="1"/>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5"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7"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8"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11.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12.Иные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13.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9"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0"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nc>
  </rcc>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1" odxf="1" dxf="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FF0000"/>
            <rFont val="Times New Roman"/>
            <family val="2"/>
            <charset val="204"/>
          </rPr>
          <t>,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odxf>
      <font>
        <sz val="16"/>
        <color rgb="FFFF0000"/>
      </font>
    </odxf>
    <ndxf>
      <font>
        <sz val="16"/>
        <color auto="1"/>
      </font>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1" start="0" length="2147483647">
    <dxf>
      <font>
        <color auto="1"/>
      </font>
    </dxf>
  </rfmt>
  <rfmt sheetId="1" sqref="I49" start="0" length="2147483647">
    <dxf>
      <font>
        <color auto="1"/>
      </font>
    </dxf>
  </rfmt>
  <rcv guid="{3EEA7E1A-5F2B-4408-A34C-1F0223B5B245}" action="delete"/>
  <rdn rId="0" localSheetId="1" customView="1" name="Z_3EEA7E1A_5F2B_4408_A34C_1F0223B5B245_.wvu.PrintArea" hidden="1" oldHidden="1">
    <formula>'на 01.05.2018'!$A$1:$J$196</formula>
    <oldFormula>'на 01.05.2018'!$A$1:$J$196</oldFormula>
  </rdn>
  <rdn rId="0" localSheetId="1" customView="1" name="Z_3EEA7E1A_5F2B_4408_A34C_1F0223B5B245_.wvu.PrintTitles" hidden="1" oldHidden="1">
    <formula>'на 01.05.2018'!$5:$8</formula>
    <oldFormula>'на 01.05.2018'!$5:$8</oldFormula>
  </rdn>
  <rdn rId="0" localSheetId="1" customView="1" name="Z_3EEA7E1A_5F2B_4408_A34C_1F0223B5B245_.wvu.FilterData" hidden="1" oldHidden="1">
    <formula>'на 01.05.2018'!$A$7:$J$397</formula>
    <oldFormula>'на 01.05.2018'!$A$7:$J$397</oldFormula>
  </rdn>
  <rcv guid="{3EEA7E1A-5F2B-4408-A34C-1F0223B5B245}"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6" sId="1">
    <oc r="J189" t="inlineStr">
      <is>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t>
        </r>
      </is>
    </oc>
    <nc r="J189" t="inlineStr">
      <is>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01.07.2018 произведена выплата заработной платы за январь - май и первую половину июня месяца 2018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7"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1"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возмещены расходы на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возмещены расходы</t>
        </r>
        <r>
          <rPr>
            <sz val="16"/>
            <rFont val="Times New Roman"/>
            <family val="1"/>
            <charset val="204"/>
          </rPr>
          <t xml:space="preserve"> на участие в соревнованиях. Освоение средств планируется в течение 2018 года.                                                        </t>
        </r>
      </is>
    </nc>
  </rc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5"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возмещены расходы</t>
        </r>
        <r>
          <rPr>
            <sz val="16"/>
            <rFont val="Times New Roman"/>
            <family val="1"/>
            <charset val="204"/>
          </rPr>
          <t xml:space="preserve"> на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приняли участие в соревнованиях.</t>
        </r>
        <r>
          <rPr>
            <sz val="16"/>
            <rFont val="Times New Roman"/>
            <family val="1"/>
            <charset val="204"/>
          </rPr>
          <t xml:space="preserve"> Освоение средств планируется в течение 2018 года.                                                        </t>
        </r>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6"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cv guid="{3EEA7E1A-5F2B-4408-A34C-1F0223B5B245}" action="delete"/>
  <rdn rId="0" localSheetId="1" customView="1" name="Z_3EEA7E1A_5F2B_4408_A34C_1F0223B5B245_.wvu.PrintArea" hidden="1" oldHidden="1">
    <formula>'на 01.07.2018'!$A$1:$J$196</formula>
    <oldFormula>'на 01.07.2018'!$A$1:$J$196</oldFormula>
  </rdn>
  <rdn rId="0" localSheetId="1" customView="1" name="Z_3EEA7E1A_5F2B_4408_A34C_1F0223B5B245_.wvu.PrintTitles" hidden="1" oldHidden="1">
    <formula>'на 01.07.2018'!$5:$8</formula>
    <oldFormula>'на 01.07.2018'!$5:$8</oldFormula>
  </rdn>
  <rdn rId="0" localSheetId="1" customView="1" name="Z_3EEA7E1A_5F2B_4408_A34C_1F0223B5B245_.wvu.FilterData" hidden="1" oldHidden="1">
    <formula>'на 01.07.2018'!$A$7:$J$397</formula>
    <oldFormula>'на 01.07.2018'!$A$7:$J$397</oldFormula>
  </rdn>
  <rcv guid="{3EEA7E1A-5F2B-4408-A34C-1F0223B5B24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0"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1"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t>
        </r>
        <r>
          <rPr>
            <sz val="16"/>
            <rFont val="Times New Roman"/>
            <family val="1"/>
            <charset val="204"/>
          </rPr>
          <t>79 952, 90 рублей.</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2"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приняли участие в соревнованиях.</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участие спортсменов в тренировочных мероприятиях по подготовке к финалу Кубка России по плаванию (г. Обнинск) и в тренировочных мероприятиях по тхэквондо (г. Албена) .</t>
        </r>
        <r>
          <rPr>
            <sz val="16"/>
            <rFont val="Times New Roman"/>
            <family val="1"/>
            <charset val="204"/>
          </rPr>
          <t xml:space="preserve"> Освоение средств планируется в течение 2018 года.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3"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Заключены договоры на приобретение инвентаря и </t>
        </r>
        <r>
          <rPr>
            <sz val="16"/>
            <color rgb="FFFF0000"/>
            <rFont val="Times New Roman"/>
            <family val="1"/>
            <charset val="204"/>
          </rPr>
          <t>участие спортсменов в тренировочных мероприятиях по подготовке к финалу Кубка России по плаванию (г. Обнинск) и в тренировочных мероприятиях по тхэквондо (г. Албена) .</t>
        </r>
        <r>
          <rPr>
            <sz val="16"/>
            <rFont val="Times New Roman"/>
            <family val="1"/>
            <charset val="204"/>
          </rPr>
          <t xml:space="preserve">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и Освоение средств планируется в течение 2018 года.                                                        </t>
        </r>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4"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и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Бюджетные ассигнования запланированы на приобретение спортивного оборудования, экипировки и инвентаря, проведение тренировочных сборов и участие в соревнованиях.
</t>
        </r>
        <r>
          <rPr>
            <sz val="16"/>
            <color theme="1"/>
            <rFont val="Times New Roman"/>
            <family val="1"/>
            <charset val="204"/>
          </rPr>
          <t>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t>
        </r>
        <r>
          <rPr>
            <sz val="16"/>
            <rFont val="Times New Roman"/>
            <family val="1"/>
            <charset val="204"/>
          </rPr>
          <t xml:space="preserve">  
 - заключены договоры на приобретение инвентаря.
Освоение средств планируется в течение 2018 года.                                                        </t>
        </r>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5" sId="1" numFmtId="4">
    <oc r="I151">
      <v>3506.43</v>
    </oc>
    <nc r="I151">
      <f>D151</f>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6" sId="1" numFmtId="4">
    <oc r="I192">
      <v>9</v>
    </oc>
    <nc r="I192">
      <v>68.58</v>
    </nc>
  </rcc>
  <rcc rId="1407"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nc>
  </rcc>
  <rcv guid="{0CCCFAED-79CE-4449-BC23-D60C794B65C2}" action="delete"/>
  <rdn rId="0" localSheetId="1" customView="1" name="Z_0CCCFAED_79CE_4449_BC23_D60C794B65C2_.wvu.PrintArea" hidden="1" oldHidden="1">
    <formula>'на 01.07.2018'!$A$1:$J$194</formula>
    <oldFormula>'на 01.07.2018'!$A$1:$J$194</oldFormula>
  </rdn>
  <rdn rId="0" localSheetId="1" customView="1" name="Z_0CCCFAED_79CE_4449_BC23_D60C794B65C2_.wvu.PrintTitles" hidden="1" oldHidden="1">
    <formula>'на 01.07.2018'!$5:$8</formula>
    <oldFormula>'на 01.07.2018'!$5:$8</oldFormula>
  </rdn>
  <rdn rId="0" localSheetId="1" customView="1" name="Z_0CCCFAED_79CE_4449_BC23_D60C794B65C2_.wvu.FilterData" hidden="1" oldHidden="1">
    <formula>'на 01.07.2018'!$A$7:$J$397</formula>
    <oldFormula>'на 01.07.2018'!$A$7:$J$397</oldFormula>
  </rdn>
  <rcv guid="{0CCCFAED-79CE-4449-BC23-D60C794B65C2}"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01.07.2018'!$A$1:$J$194</formula>
    <oldFormula>'на 01.07.2018'!$A$1:$J$194</oldFormula>
  </rdn>
  <rdn rId="0" localSheetId="1" customView="1" name="Z_0CCCFAED_79CE_4449_BC23_D60C794B65C2_.wvu.PrintTitles" hidden="1" oldHidden="1">
    <formula>'на 01.07.2018'!$5:$8</formula>
    <oldFormula>'на 01.07.2018'!$5:$8</oldFormula>
  </rdn>
  <rdn rId="0" localSheetId="1" customView="1" name="Z_0CCCFAED_79CE_4449_BC23_D60C794B65C2_.wvu.FilterData" hidden="1" oldHidden="1">
    <formula>'на 01.07.2018'!$A$7:$J$397</formula>
    <oldFormula>'на 01.07.2018'!$A$7:$J$397</oldFormula>
  </rdn>
  <rcv guid="{0CCCFAED-79CE-4449-BC23-D60C794B65C2}"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4"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В июне были приняты заявления: 
- на предоставление субьекту малого и среднего предпринимательства осуществляющие социально значимые виды деятельности в целях возмещения части затрат;
- на предоставление субьекту малого и среднего предпринимательства осуществляющие деятельность в социальной сфере;</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части расходов, произведенных субьектами малого и среднего предпринимательства, осуществленных деятельность.  
</t>
        </r>
        <r>
          <rPr>
            <sz val="16"/>
            <color theme="3"/>
            <rFont val="Times New Roman"/>
            <family val="1"/>
            <charset val="204"/>
          </rPr>
          <t xml:space="preserve">
</t>
        </r>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6"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части расходов, произведенных субьектами малого и среднего предпринимательства, осуществленных деятельность.  
</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затрат, произведенных субьектами малого и среднего предпринимательства, осуществляющих социально значимые виды деятельности.  
</t>
        </r>
        <r>
          <rPr>
            <sz val="16"/>
            <color theme="3"/>
            <rFont val="Times New Roman"/>
            <family val="1"/>
            <charset val="204"/>
          </rPr>
          <t xml:space="preserve">
</t>
        </r>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t>
        </r>
        <r>
          <rPr>
            <sz val="16"/>
            <color rgb="FFFF0000"/>
            <rFont val="Times New Roman"/>
            <family val="1"/>
            <charset val="204"/>
          </rPr>
          <t xml:space="preserve">В июне осуществлялась работа по приему заявлений на возмещение затрат, произведенных субьектами малого и среднего предпринимательства, осуществляющих социально значимые виды деятельности.  
</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 xml:space="preserve">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t>
        </r>
        <r>
          <rPr>
            <sz val="16"/>
            <color theme="1"/>
            <rFont val="Times New Roman"/>
            <family val="1"/>
            <charset val="204"/>
          </rPr>
          <t xml:space="preserve">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r>
          <rPr>
            <sz val="16"/>
            <color rgb="FFFF0000"/>
            <rFont val="Times New Roman"/>
            <family val="1"/>
            <charset val="204"/>
          </rPr>
          <t xml:space="preserve"> 
</t>
        </r>
        <r>
          <rPr>
            <sz val="16"/>
            <color theme="3"/>
            <rFont val="Times New Roman"/>
            <family val="1"/>
            <charset val="204"/>
          </rPr>
          <t xml:space="preserve">
</t>
        </r>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01.07.2018'!$A$1:$J$195</formula>
    <oldFormula>'на 01.07.2018'!$A$1:$J$195</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01.07.2018'!$A$7:$J$397</formula>
    <oldFormula>'на 01.07.2018'!$A$7:$J$397</oldFormula>
  </rdn>
  <rcv guid="{BEA0FDBA-BB07-4C19-8BBD-5E57EE395C09}"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0:J83" start="0" length="2147483647">
    <dxf>
      <font>
        <color rgb="FFFF0000"/>
      </font>
    </dxf>
  </rfmt>
  <rcc rId="1425"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t>
        </r>
        <r>
          <rPr>
            <sz val="16"/>
            <color rgb="FFFF0000"/>
            <rFont val="Times New Roman"/>
            <family val="1"/>
            <charset val="204"/>
          </rPr>
          <t>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t>
        </r>
        <r>
          <rPr>
            <sz val="16"/>
            <color theme="1"/>
            <rFont val="Times New Roman"/>
            <family val="1"/>
            <charset val="204"/>
          </rPr>
          <t xml:space="preserve">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01.07.2018'!$114:$115,'на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60:I162" start="0" length="2147483647">
    <dxf>
      <font>
        <color auto="1"/>
      </font>
    </dxf>
  </rfmt>
  <rcv guid="{67ADFAE6-A9AF-44D7-8539-93CD0F6B7849}" action="delete"/>
  <rdn rId="0" localSheetId="1" customView="1" name="Z_67ADFAE6_A9AF_44D7_8539_93CD0F6B7849_.wvu.PrintArea" hidden="1" oldHidden="1">
    <formula>'на 01.07.2018'!$A$1:$J$195</formula>
    <oldFormula>'на 01.07.2018'!$A$1:$J$195</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formula>
    <oldFormula>'на 01.07.2018'!$19:$20,'на 01.07.2018'!$27:$28,'на 01.07.2018'!$34:$35,'на 01.07.2018'!$41:$42,'на 01.07.2018'!$47:$48,'на 01.07.2018'!$52:$54,'на 01.07.2018'!$56:$56,'на 01.07.2018'!$58:$60,'на 01.07.2018'!$66:$67,'на 01.07.2018'!$72:$73,'на 01.07.2018'!$78:$79,'на 01.07.2018'!$84:$85,'на 01.07.2018'!$90:$91,'на 01.07.2018'!$96:$97,'на 01.07.2018'!$102:$103,'на 01.07.2018'!$108:$109,'на 01.07.2018'!$114:$114,'на 01.07.2018'!$120:$121,'на 01.07.2018'!$126:$127,'на 01.07.2018'!$132:$133,'на 01.07.2018'!$138:$139,'на 01.07.2018'!$145:$146,'на 01.07.2018'!$153:$153,'на 01.07.2018'!$155:$159,'на 01.07.2018'!$164:$165,'на 01.07.2018'!$171:$171,'на 01.07.2018'!$177:$178,'на 01.07.2018'!$181:$185,'на 01.07.2018'!$193:$193</oldFormula>
  </rdn>
  <rdn rId="0" localSheetId="1" customView="1" name="Z_67ADFAE6_A9AF_44D7_8539_93CD0F6B7849_.wvu.FilterData" hidden="1" oldHidden="1">
    <formula>'на 01.07.2018'!$A$7:$J$397</formula>
    <oldFormula>'на 01.07.2018'!$A$7:$J$397</oldFormula>
  </rdn>
  <rcv guid="{67ADFAE6-A9AF-44D7-8539-93CD0F6B7849}"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oc r="J140" t="inlineStr">
      <is>
        <r>
          <rPr>
            <u/>
            <sz val="16"/>
            <color theme="1"/>
            <rFont val="Times New Roman"/>
            <family val="1"/>
            <charset val="204"/>
          </rPr>
          <t xml:space="preserve">ДГХ: 
</t>
        </r>
        <r>
          <rPr>
            <sz val="16"/>
            <color theme="1"/>
            <rFont val="Times New Roman"/>
            <family val="1"/>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t>
        </r>
        <r>
          <rPr>
            <sz val="16"/>
            <color rgb="FFFF0000"/>
            <rFont val="Times New Roman"/>
            <family val="1"/>
            <charset val="204"/>
          </rPr>
          <t>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t>
        </r>
        <r>
          <rPr>
            <sz val="16"/>
            <color theme="1"/>
            <rFont val="Times New Roman"/>
            <family val="1"/>
            <charset val="204"/>
          </rPr>
          <t xml:space="preserve">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theme="1"/>
            <rFont val="Times New Roman"/>
            <family val="1"/>
            <charset val="204"/>
          </rPr>
          <t xml:space="preserve">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7" sId="1">
    <oc r="B146"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4.Субсидии на поддержку государственных программ субъектов Российской Федерации и муниципальных программ формирования современной городской среды</t>
        </r>
      </is>
    </oc>
    <nc r="B146"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поддержку государственных программ субъектов Российской Федерации и муниципальных программ формирования современной городской среды;
3.Субсидии на реализацию полномочий в сфере жилищно-коммунального комплекса;
</t>
        </r>
      </is>
    </nc>
  </rcc>
  <rdn rId="0" localSheetId="1" customView="1" name="Z_45DE1976_7F07_4EB4_8A9C_FB72D060BEFA_.wvu.Cols" hidden="1" oldHidden="1">
    <oldFormula>'на 01.07.2018'!#REF!</oldFormula>
  </rdn>
  <rcv guid="{45DE1976-7F07-4EB4-8A9C-FB72D060BEFA}" action="delete"/>
  <rdn rId="0" localSheetId="1" customView="1" name="Z_45DE1976_7F07_4EB4_8A9C_FB72D060BEFA_.wvu.PrintArea" hidden="1" oldHidden="1">
    <formula>'на 01.07.2018'!$A$1:$J$199</formula>
    <oldFormula>'на 01.07.2018'!$A$1:$J$199</oldFormula>
  </rdn>
  <rdn rId="0" localSheetId="1" customView="1" name="Z_45DE1976_7F07_4EB4_8A9C_FB72D060BEFA_.wvu.PrintTitles" hidden="1" oldHidden="1">
    <formula>'на 01.07.2018'!$5:$8</formula>
    <oldFormula>'на 01.07.2018'!$5:$8</oldFormula>
  </rdn>
  <rdn rId="0" localSheetId="1" customView="1" name="Z_45DE1976_7F07_4EB4_8A9C_FB72D060BEFA_.wvu.FilterData" hidden="1" oldHidden="1">
    <formula>'на 01.07.2018'!$A$7:$J$403</formula>
    <oldFormula>'на 01.07.2018'!$A$7:$J$403</oldFormula>
  </rdn>
  <rcv guid="{45DE1976-7F07-4EB4-8A9C-FB72D060BEFA}"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3"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4" sId="1">
    <oc r="J116"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01.07.2018 участниками мероприятия числится 57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t>
      </is>
    </oc>
    <nc r="J116" t="inlineStr">
      <is>
        <r>
          <t xml:space="preserve">    </t>
        </r>
        <r>
          <rPr>
            <sz val="16"/>
            <rFont val="Times New Roman"/>
            <family val="1"/>
            <charset val="204"/>
          </rPr>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t>
        </r>
        <r>
          <rPr>
            <sz val="16"/>
            <color rgb="FFFF0000"/>
            <rFont val="Times New Roman"/>
            <family val="1"/>
            <charset val="204"/>
          </rPr>
          <t xml:space="preserve">3 606 876 руб.                                                                                    </t>
        </r>
        <r>
          <rPr>
            <sz val="16"/>
            <color rgb="FFFF0000"/>
            <rFont val="Times New Roman"/>
            <family val="2"/>
            <charset val="204"/>
          </rPr>
          <t xml:space="preserve">
    </t>
        </r>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5" sId="1">
    <oc r="J128"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t>
      </is>
    </oc>
    <nc r="J128"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5 881 932 рубля,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is>
    </nc>
  </rcc>
  <rfmt sheetId="1" sqref="J128:J133" start="0" length="2147483647">
    <dxf>
      <font>
        <color auto="1"/>
      </font>
    </dxf>
  </rfmt>
  <rfmt sheetId="1" sqref="J140:J145" start="0" length="2147483647">
    <dxf>
      <font>
        <color auto="1"/>
      </font>
    </dxf>
  </rfmt>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I20" start="0" length="2147483647">
    <dxf>
      <font>
        <color auto="1"/>
      </font>
    </dxf>
  </rfmt>
  <rfmt sheetId="1" sqref="I15:I17" start="0" length="2147483647">
    <dxf>
      <font>
        <color rgb="FFFF0000"/>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5:H60" start="0" length="2147483647">
    <dxf>
      <font>
        <color auto="1"/>
      </font>
    </dxf>
  </rfmt>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46:H151" start="0" length="2147483647">
    <dxf>
      <font>
        <color auto="1"/>
      </font>
    </dxf>
  </rfmt>
  <rcc rId="1536" sId="1" numFmtId="4">
    <oc r="C149">
      <v>71322.399999999994</v>
    </oc>
    <nc r="C149">
      <v>79892.100000000006</v>
    </nc>
  </rcc>
  <rcc rId="1537" sId="1" numFmtId="4">
    <oc r="G149">
      <v>0</v>
    </oc>
    <nc r="G149">
      <v>2843.13</v>
    </nc>
  </rcc>
  <rcc rId="1538" sId="1" numFmtId="4">
    <oc r="C150">
      <v>14624.89</v>
    </oc>
    <nc r="C150">
      <v>15721.76</v>
    </nc>
  </rcc>
  <rcc rId="1539" sId="1" numFmtId="4">
    <oc r="G150">
      <v>2160.02</v>
    </oc>
    <nc r="G150">
      <v>2424.36</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6:H171" start="0" length="2147483647">
    <dxf>
      <font>
        <color auto="1"/>
      </font>
    </dxf>
  </rfmt>
  <rcc rId="1540" sId="1" numFmtId="4">
    <oc r="G168">
      <v>14.12</v>
    </oc>
    <nc r="G168">
      <v>14.28</v>
    </nc>
  </rcc>
  <rcc rId="1541" sId="1" numFmtId="4">
    <oc r="E149">
      <v>4587.2</v>
    </oc>
    <nc r="E149">
      <v>6087.8</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9:H184" start="0" length="2147483647">
    <dxf>
      <font>
        <color auto="1"/>
      </font>
    </dxf>
  </rfmt>
  <rcc rId="1542" sId="1" numFmtId="4">
    <oc r="G181">
      <v>207979.55</v>
    </oc>
    <nc r="G181">
      <v>228289.35</v>
    </nc>
  </rcc>
  <rcc rId="1543" sId="1" numFmtId="4">
    <oc r="G182">
      <v>10946.29</v>
    </oc>
    <nc r="G182">
      <v>12015.23</v>
    </nc>
  </rcc>
  <rcc rId="1544" sId="1" numFmtId="4">
    <oc r="E181">
      <v>207979.55</v>
    </oc>
    <nc r="E181">
      <v>228289.35</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5:I57" start="0" length="2147483647">
    <dxf>
      <font>
        <color auto="1"/>
      </font>
    </dxf>
  </rfmt>
  <rcc rId="1545" sId="1" odxf="1" dxf="1">
    <oc r="J55" t="inlineStr">
      <is>
        <r>
          <rPr>
            <u/>
            <sz val="16"/>
            <color rgb="FFFF0000"/>
            <rFont val="Times New Roman"/>
            <family val="2"/>
            <charset val="204"/>
          </rPr>
          <t xml:space="preserve">КУИ: </t>
        </r>
        <r>
          <rPr>
            <sz val="16"/>
            <color rgb="FFFF0000"/>
            <rFont val="Times New Roman"/>
            <family val="2"/>
            <charset val="204"/>
          </rPr>
          <t xml:space="preserve">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
</t>
        </r>
        <r>
          <rPr>
            <u/>
            <sz val="16"/>
            <color rgb="FFFF0000"/>
            <rFont val="Times New Roman"/>
            <family val="2"/>
            <charset val="204"/>
          </rPr>
          <t>АГ</t>
        </r>
        <r>
          <rPr>
            <sz val="16"/>
            <color rgb="FFFF0000"/>
            <rFont val="Times New Roman"/>
            <family val="2"/>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u/>
            <sz val="18"/>
            <rFont val="Times New Roman"/>
            <family val="2"/>
            <charset val="204"/>
          </rPr>
          <t/>
        </r>
      </is>
    </oc>
    <nc r="J55" t="inlineStr">
      <is>
        <r>
          <rPr>
            <u/>
            <sz val="16"/>
            <rFont val="Times New Roman"/>
            <family val="1"/>
            <charset val="204"/>
          </rPr>
          <t xml:space="preserve">КУИ: </t>
        </r>
        <r>
          <rPr>
            <sz val="16"/>
            <rFont val="Times New Roman"/>
            <family val="1"/>
            <charset val="204"/>
          </rPr>
          <t>В рамках реализации программы предоставлена субсидия на повышение эффективности использования и развитие ресурсного потенциала рыбохозяйственного комплекса. Планируется предоставление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Субсидии носят заявительный характер. 
Кроме того запланированы расходы для осуществления переданного государственного полномочия по проведению мероприятий по поддержке животноводства, переработке и реализации продукции животноводства. Расходы запланированы на 4 квартал 2018 года.</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предоставлена субсидия на финансовое обеспечение (возмещение) затрат по отлову и содержанию безнадзорных животных.За счет средств окружного бюджета - 1 003,9 тыс.руб. возмещены расходы по отлову и утилизации 208 безнадзорных животных.
</t>
        </r>
        <r>
          <rPr>
            <u/>
            <sz val="16"/>
            <rFont val="Times New Roman"/>
            <family val="1"/>
            <charset val="204"/>
          </rPr>
          <t>АГ</t>
        </r>
        <r>
          <rPr>
            <sz val="16"/>
            <rFont val="Times New Roman"/>
            <family val="1"/>
            <charset val="204"/>
          </rPr>
          <t xml:space="preserve">: Запланированы расходы на оплату труда и начисления на выплаты по оплате труда для осуществления администрирования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Расходы запланированы на 4 квартал 2018 года.
</t>
        </r>
        <r>
          <rPr>
            <sz val="16"/>
            <color rgb="FFFF0000"/>
            <rFont val="Times New Roman"/>
            <family val="2"/>
            <charset val="204"/>
          </rPr>
          <t xml:space="preserve">
</t>
        </r>
        <r>
          <rPr>
            <u/>
            <sz val="18"/>
            <rFont val="Times New Roman"/>
            <family val="2"/>
            <charset val="204"/>
          </rPr>
          <t/>
        </r>
      </is>
    </nc>
    <odxf>
      <font>
        <sz val="16"/>
        <color rgb="FFFF0000"/>
      </font>
    </odxf>
    <ndxf>
      <font>
        <sz val="16"/>
        <color rgb="FFFF0000"/>
      </font>
    </ndxf>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I17" start="0" length="2147483647">
    <dxf>
      <font>
        <color auto="1"/>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J20" start="0" length="2147483647">
    <dxf>
      <font>
        <color auto="1"/>
      </font>
    </dxf>
  </rfmt>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9:I182" start="0" length="2147483647">
    <dxf>
      <font>
        <color auto="1"/>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6"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cc rId="1547" sId="1">
    <oc r="J179"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- 38,9%, по дороге - 9,9 %</t>
        </r>
      </is>
    </oc>
    <nc r="J179"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8" sId="1">
    <oc r="J179"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oc>
    <nc r="J179"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9" sId="1">
    <oc r="J179" t="inlineStr">
      <is>
        <r>
          <rPr>
            <u/>
            <sz val="16"/>
            <color rgb="FFFF0000"/>
            <rFont val="Times New Roman"/>
            <family val="2"/>
            <charset val="204"/>
          </rPr>
          <t>ДГХ</t>
        </r>
        <r>
          <rPr>
            <sz val="16"/>
            <color rgb="FFFF0000"/>
            <rFont val="Times New Roman"/>
            <family val="2"/>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oc>
    <nc r="J179" t="inlineStr">
      <is>
        <r>
          <rPr>
            <u/>
            <sz val="16"/>
            <rFont val="Times New Roman"/>
            <family val="1"/>
            <charset val="204"/>
          </rPr>
          <t>ДГХ</t>
        </r>
        <r>
          <rPr>
            <sz val="16"/>
            <rFont val="Times New Roman"/>
            <family val="1"/>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t>
        </r>
        <r>
          <rPr>
            <sz val="16"/>
            <color rgb="FFFF0000"/>
            <rFont val="Times New Roman"/>
            <family val="2"/>
            <charset val="204"/>
          </rPr>
          <t xml:space="preserve">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0" sId="1">
    <oc r="J179" t="inlineStr">
      <is>
        <r>
          <rPr>
            <u/>
            <sz val="16"/>
            <rFont val="Times New Roman"/>
            <family val="1"/>
            <charset val="204"/>
          </rPr>
          <t>ДГХ</t>
        </r>
        <r>
          <rPr>
            <sz val="16"/>
            <rFont val="Times New Roman"/>
            <family val="1"/>
            <charset val="204"/>
          </rPr>
          <t xml:space="preserve">: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t>
        </r>
        <r>
          <rPr>
            <sz val="16"/>
            <color rgb="FFFF0000"/>
            <rFont val="Times New Roman"/>
            <family val="2"/>
            <charset val="204"/>
          </rPr>
          <t xml:space="preserve">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oc>
    <nc r="J179" t="inlineStr">
      <is>
        <r>
          <rPr>
            <u/>
            <sz val="16"/>
            <rFont val="Times New Roman"/>
            <family val="1"/>
            <charset val="204"/>
          </rPr>
          <t>ДГХ</t>
        </r>
        <r>
          <rPr>
            <sz val="16"/>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Заключен муниципальный контракт от 23.07.2018 №44-ГХ с ООО "Дорстройиндустрия" на выполнение работ по ремонту автомобильной дороги по ул. Грибоедова  (участок от Грибоедовской развязки в сторону ул. Крылова) на сумму 1 923,21 тыс.руб., из них средства окружного бюджета 1 825,48 тыс.руб., средства городского бюджета 97,73 тыс.руб. Планируется отремонтировать 834,9 кв.м. 
По состоянию на 01.08.2018 отремонтировано дорог площадью 103 215,9 кв.м.</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Расходы запланированы на 3 квартал 2018 года.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
    <oc r="J15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6" start="0" length="0">
    <dxf>
      <font>
        <sz val="16"/>
        <color rgb="FFFF0000"/>
      </font>
    </dxf>
  </rfmt>
  <rcc rId="1553" sId="1">
    <oc r="J146" t="inlineStr">
      <is>
        <r>
          <rPr>
            <u/>
            <sz val="16"/>
            <color rgb="FFFF0000"/>
            <rFont val="Times New Roman"/>
            <family val="2"/>
            <charset val="204"/>
          </rPr>
          <t xml:space="preserve">ДГХ: 
</t>
        </r>
        <r>
          <rPr>
            <sz val="16"/>
            <color rgb="FFFF0000"/>
            <rFont val="Times New Roman"/>
            <family val="2"/>
            <charset val="204"/>
          </rPr>
          <t xml:space="preserve">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 xml:space="preserve">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
</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oc>
    <nc r="J146"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t>
        </r>
        <r>
          <rPr>
            <sz val="16"/>
            <color rgb="FFFF0000"/>
            <rFont val="Times New Roman"/>
            <family val="2"/>
            <charset val="204"/>
          </rPr>
          <t xml:space="preserve">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 xml:space="preserve">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
</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1">
    <oc r="J146"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t>
        </r>
        <r>
          <rPr>
            <sz val="16"/>
            <color rgb="FFFF0000"/>
            <rFont val="Times New Roman"/>
            <family val="2"/>
            <charset val="204"/>
          </rPr>
          <t xml:space="preserve">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 xml:space="preserve">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
</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oc>
    <nc r="J146"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 xml:space="preserve">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
</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5" sId="1">
    <oc r="J146"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Hазмещение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 xml:space="preserve">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
</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oc>
    <nc r="J146"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 xml:space="preserve"> 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nc>
  </rcc>
  <rfmt sheetId="1" sqref="I148" start="0" length="2147483647">
    <dxf>
      <font>
        <color auto="1"/>
      </font>
    </dxf>
  </rfmt>
  <rfmt sheetId="1" sqref="I146:I147" start="0" length="2147483647">
    <dxf>
      <font>
        <color auto="1"/>
      </font>
    </dxf>
  </rfmt>
  <rfmt sheetId="1" sqref="I149" start="0" length="2147483647">
    <dxf>
      <font>
        <color auto="1"/>
      </font>
    </dxf>
  </rfmt>
  <rfmt sheetId="1" sqref="I150" start="0" length="2147483647">
    <dxf>
      <font>
        <color auto="1"/>
      </font>
    </dxf>
  </rfmt>
  <rfmt sheetId="1" sqref="I152" start="0" length="2147483647">
    <dxf>
      <font>
        <color auto="1"/>
      </font>
    </dxf>
  </rfmt>
  <rfmt sheetId="1" sqref="C152:I152" start="0" length="2147483647">
    <dxf>
      <font>
        <color auto="1"/>
      </font>
    </dxf>
  </rfmt>
  <rcc rId="1556" sId="1" numFmtId="4">
    <oc r="G152">
      <v>15892.77</v>
    </oc>
    <nc r="G152">
      <v>36240.559999999998</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7" sId="1" odxf="1" dxf="1">
    <oc r="J172"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t>
        </r>
      </is>
    </oc>
    <nc r="J172"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июне проведена работа по приему заявлений на возмещение затрат, произведенных субьектами малого и среднего предпринимательства, в частности социальному предпринимательству и субъектам, осуществляющим социально значимые виды деятельности.  
    Проведен ежегодный городской конкурс "Предприниматель года", образовательный курс для субъектов малого и среднего предпринимательства "Основы ведения предпринимательской деятельности. Заключен контракт на изготовление и поставку имиджевого мобильного стенда.
</t>
        </r>
      </is>
    </nc>
    <odxf>
      <font>
        <sz val="16"/>
        <color rgb="FFFF0000"/>
      </font>
    </odxf>
    <ndxf>
      <font>
        <sz val="16"/>
        <color auto="1"/>
      </font>
    </ndxf>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8" sId="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color rgb="FFFF0000"/>
            <rFont val="Times New Roman"/>
            <family val="2"/>
            <charset val="204"/>
          </rPr>
          <t xml:space="preserve">ДАиГ: </t>
        </r>
        <r>
          <rPr>
            <sz val="16"/>
            <color rgb="FFFF0000"/>
            <rFont val="Times New Roman"/>
            <family val="2"/>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fmt sheetId="1" sqref="B86" start="0" length="2147483647">
    <dxf>
      <font>
        <sz val="16"/>
      </font>
    </dxf>
  </rfmt>
  <rfmt sheetId="1" sqref="B86:I92" start="0" length="2147483647">
    <dxf>
      <font>
        <sz val="16"/>
      </font>
    </dxf>
  </rfmt>
  <rfmt sheetId="1" sqref="B62:B109" start="0" length="2147483647">
    <dxf>
      <font/>
    </dxf>
  </rfmt>
  <rfmt sheetId="1" sqref="C86:I86" start="0" length="2147483647">
    <dxf>
      <font>
        <sz val="20"/>
      </font>
    </dxf>
  </rfmt>
  <rfmt sheetId="1" sqref="C92:I92" start="0" length="2147483647">
    <dxf>
      <font>
        <sz val="20"/>
      </font>
    </dxf>
  </rfmt>
  <rcc rId="1559" sId="1" numFmtId="4">
    <oc r="G107">
      <v>35733.57</v>
    </oc>
    <nc r="G107">
      <v>49075.91</v>
    </nc>
  </rcc>
  <rcc rId="1560" sId="1" numFmtId="4">
    <oc r="G106">
      <v>65063.05</v>
    </oc>
    <nc r="G106">
      <v>147227.73000000001</v>
    </nc>
  </rcc>
  <rcc rId="1561" sId="1" numFmtId="4">
    <oc r="E107">
      <v>35733.57</v>
    </oc>
    <nc r="E107">
      <v>49075.91</v>
    </nc>
  </rcc>
  <rcc rId="1562" sId="1" numFmtId="4">
    <oc r="E106">
      <v>65063.05</v>
    </oc>
    <nc r="E106">
      <v>147227.73000000001</v>
    </nc>
  </rcc>
  <rcc rId="1563" sId="1">
    <oc r="J104" t="inlineStr">
      <is>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В связи с корректировкой принятых работ за май 2018 года средства окружного бюджета в размере 42137,7 тыс. руб. будут оплачены в следующем отчетном периоде. Общая готовность  по объекту - 38,9%, по сетям  - 70,5 %, с учетом произведенной корректировки.</t>
      </is>
    </oc>
    <nc r="J104" t="inlineStr">
      <is>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Общая готовность  по объекту - 46,7%, по сетям  - 86,6 %.</t>
      </is>
    </nc>
  </rcc>
  <rcc rId="1564" sId="1" numFmtId="4">
    <oc r="C94">
      <v>0</v>
    </oc>
    <nc r="C94">
      <v>2165.3000000000002</v>
    </nc>
  </rcc>
  <rfmt sheetId="1" sqref="C80:I101" start="0" length="2147483647">
    <dxf>
      <font>
        <sz val="20"/>
      </font>
    </dxf>
  </rfmt>
  <rfmt sheetId="1" sqref="A92:XFD109" start="0" length="2147483647">
    <dxf>
      <font>
        <color auto="1"/>
      </font>
    </dxf>
  </rfmt>
  <rfmt sheetId="1" sqref="A86:XFD91" start="0" length="2147483647">
    <dxf>
      <font>
        <color auto="1"/>
      </font>
    </dxf>
  </rfmt>
  <rrc rId="1565" sId="1" ref="A80:XFD85"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undo index="58" exp="area" ref3D="1" dr="$A$199:$XFD$199" dn="Z_67ADFAE6_A9AF_44D7_8539_93CD0F6B7849_.wvu.Rows" sId="1"/>
    <undo index="56" exp="area" ref3D="1" dr="$A$187:$XFD$191" dn="Z_67ADFAE6_A9AF_44D7_8539_93CD0F6B7849_.wvu.Rows" sId="1"/>
    <undo index="54" exp="area" ref3D="1" dr="$A$183:$XFD$184" dn="Z_67ADFAE6_A9AF_44D7_8539_93CD0F6B7849_.wvu.Rows" sId="1"/>
    <undo index="52" exp="area" ref3D="1" dr="$A$177:$XFD$177" dn="Z_67ADFAE6_A9AF_44D7_8539_93CD0F6B7849_.wvu.Rows" sId="1"/>
    <undo index="50" exp="area" ref3D="1" dr="$A$173:$XFD$173" dn="Z_67ADFAE6_A9AF_44D7_8539_93CD0F6B7849_.wvu.Rows" sId="1"/>
    <undo index="48" exp="area" ref3D="1" dr="$A$170:$XFD$171" dn="Z_67ADFAE6_A9AF_44D7_8539_93CD0F6B7849_.wvu.Rows" sId="1"/>
    <undo index="46" exp="area" ref3D="1" dr="$A$161:$XFD$165" dn="Z_67ADFAE6_A9AF_44D7_8539_93CD0F6B7849_.wvu.Rows" sId="1"/>
    <undo index="44" exp="area" ref3D="1" dr="$A$159:$XFD$159" dn="Z_67ADFAE6_A9AF_44D7_8539_93CD0F6B7849_.wvu.Rows" sId="1"/>
    <undo index="42" exp="area" ref3D="1" dr="$A$151:$XFD$152" dn="Z_67ADFAE6_A9AF_44D7_8539_93CD0F6B7849_.wvu.Rows" sId="1"/>
    <undo index="40" exp="area" ref3D="1" dr="$A$144:$XFD$145" dn="Z_67ADFAE6_A9AF_44D7_8539_93CD0F6B7849_.wvu.Rows" sId="1"/>
    <undo index="38" exp="area" ref3D="1" dr="$A$138:$XFD$139" dn="Z_67ADFAE6_A9AF_44D7_8539_93CD0F6B7849_.wvu.Rows" sId="1"/>
    <undo index="36" exp="area" ref3D="1" dr="$A$132:$XFD$133" dn="Z_67ADFAE6_A9AF_44D7_8539_93CD0F6B7849_.wvu.Rows" sId="1"/>
    <undo index="34" exp="area" ref3D="1" dr="$A$126:$XFD$127" dn="Z_67ADFAE6_A9AF_44D7_8539_93CD0F6B7849_.wvu.Rows" sId="1"/>
    <undo index="32" exp="area" ref3D="1" dr="$A$120:$XFD$120" dn="Z_67ADFAE6_A9AF_44D7_8539_93CD0F6B7849_.wvu.Rows" sId="1"/>
    <undo index="30" exp="area" ref3D="1" dr="$A$114:$XFD$115" dn="Z_67ADFAE6_A9AF_44D7_8539_93CD0F6B7849_.wvu.Rows" sId="1"/>
    <undo index="28" exp="area" ref3D="1" dr="$A$108:$XFD$109" dn="Z_67ADFAE6_A9AF_44D7_8539_93CD0F6B7849_.wvu.Rows" sId="1"/>
    <undo index="26" exp="area" ref3D="1" dr="$A$102:$XFD$103" dn="Z_67ADFAE6_A9AF_44D7_8539_93CD0F6B7849_.wvu.Rows" sId="1"/>
    <undo index="24" exp="area" ref3D="1" dr="$A$96:$XFD$97" dn="Z_67ADFAE6_A9AF_44D7_8539_93CD0F6B7849_.wvu.Rows" sId="1"/>
    <undo index="22" exp="area" ref3D="1" dr="$A$84:$XFD$85" dn="Z_67ADFAE6_A9AF_44D7_8539_93CD0F6B7849_.wvu.Rows" sId="1"/>
  </rrc>
  <rcc rId="1566" sId="1" odxf="1" dxf="1">
    <nc r="A80" t="inlineStr">
      <is>
        <t>11.1.1.1</t>
      </is>
    </nc>
    <odxf>
      <font>
        <sz val="20"/>
        <color auto="1"/>
      </font>
      <alignment vertical="top" readingOrder="0"/>
    </odxf>
    <ndxf>
      <font>
        <sz val="16"/>
        <color auto="1"/>
      </font>
      <alignment vertical="center" readingOrder="0"/>
    </ndxf>
  </rcc>
  <rcc rId="1567" sId="1" odxf="1" dxf="1">
    <nc r="B80" t="inlineStr">
      <is>
        <t>Приобретение жилых помещений в целях обеспечения жильём граждан (ДАиГ)</t>
      </is>
    </nc>
    <odxf>
      <font>
        <i val="0"/>
        <sz val="16"/>
        <color rgb="FFFF0000"/>
      </font>
      <alignment vertical="top" readingOrder="0"/>
    </odxf>
    <ndxf>
      <font>
        <i/>
        <sz val="16"/>
        <color rgb="FFFF0000"/>
      </font>
      <alignment vertical="center" readingOrder="0"/>
    </ndxf>
  </rcc>
  <rcc rId="1568" sId="1" odxf="1" dxf="1">
    <nc r="C80">
      <f>SUM(C81:C85)</f>
    </nc>
    <odxf>
      <font>
        <i val="0"/>
        <sz val="20"/>
        <color rgb="FFFF0000"/>
      </font>
    </odxf>
    <ndxf>
      <font>
        <i/>
        <sz val="20"/>
        <color rgb="FFFF0000"/>
      </font>
    </ndxf>
  </rcc>
  <rcc rId="1569" sId="1" odxf="1" dxf="1">
    <nc r="D80">
      <f>SUM(D81:D85)</f>
    </nc>
    <odxf>
      <font>
        <b/>
        <i val="0"/>
        <sz val="20"/>
        <color rgb="FFFF0000"/>
      </font>
    </odxf>
    <ndxf>
      <font>
        <b val="0"/>
        <i/>
        <sz val="20"/>
        <color rgb="FFFF0000"/>
      </font>
    </ndxf>
  </rcc>
  <rcc rId="1570" sId="1" odxf="1" dxf="1">
    <nc r="E80">
      <f>SUM(E81:E85)</f>
    </nc>
    <odxf>
      <font>
        <i val="0"/>
        <sz val="20"/>
        <color rgb="FFFF0000"/>
      </font>
    </odxf>
    <ndxf>
      <font>
        <i/>
        <sz val="20"/>
        <color rgb="FFFF0000"/>
      </font>
    </ndxf>
  </rcc>
  <rcc rId="1571" sId="1" odxf="1" dxf="1">
    <nc r="F80">
      <f>E80/D80</f>
    </nc>
    <odxf>
      <font>
        <i val="0"/>
        <sz val="20"/>
        <color rgb="FFFF0000"/>
      </font>
    </odxf>
    <ndxf>
      <font>
        <i/>
        <sz val="20"/>
        <color rgb="FFFF0000"/>
      </font>
    </ndxf>
  </rcc>
  <rcc rId="1572" sId="1" odxf="1" dxf="1">
    <nc r="G80">
      <f>SUM(G81:G85)</f>
    </nc>
    <odxf>
      <font>
        <i val="0"/>
        <sz val="20"/>
        <color rgb="FFFF0000"/>
      </font>
    </odxf>
    <ndxf>
      <font>
        <i/>
        <sz val="20"/>
        <color rgb="FFFF0000"/>
      </font>
    </ndxf>
  </rcc>
  <rcc rId="1573" sId="1" odxf="1" dxf="1">
    <nc r="H80">
      <f>G80/D80</f>
    </nc>
    <odxf>
      <font>
        <i val="0"/>
        <sz val="20"/>
        <color rgb="FFFF0000"/>
      </font>
    </odxf>
    <ndxf>
      <font>
        <i/>
        <sz val="20"/>
        <color rgb="FFFF0000"/>
      </font>
    </ndxf>
  </rcc>
  <rcc rId="1574" sId="1" odxf="1" dxf="1">
    <nc r="I80">
      <f>SUM(I81:I85)</f>
    </nc>
    <odxf>
      <font>
        <i val="0"/>
        <sz val="20"/>
        <color rgb="FFFF0000"/>
      </font>
    </odxf>
    <ndxf>
      <font>
        <i/>
        <sz val="20"/>
        <color rgb="FFFF0000"/>
      </font>
    </ndxf>
  </rcc>
  <rfmt sheetId="1" sqref="J80" start="0" length="0">
    <dxf>
      <font>
        <b val="0"/>
        <i val="0"/>
        <sz val="16"/>
        <color rgb="FFFF0000"/>
      </font>
      <alignment horizontal="justify" readingOrder="0"/>
    </dxf>
  </rfmt>
  <rcc rId="1575" sId="1">
    <nc r="K80">
      <f>D80-I80</f>
    </nc>
  </rcc>
  <rfmt sheetId="1" sqref="L80" start="0" length="0">
    <dxf>
      <font>
        <i/>
        <sz val="18"/>
        <color auto="1"/>
      </font>
    </dxf>
  </rfmt>
  <rcc rId="1576" sId="1" odxf="1" dxf="1">
    <nc r="M80">
      <f>D80-I80</f>
    </nc>
    <odxf>
      <font>
        <i val="0"/>
        <sz val="20"/>
        <color auto="1"/>
      </font>
      <alignment vertical="top" readingOrder="0"/>
    </odxf>
    <ndxf>
      <font>
        <i/>
        <sz val="18"/>
        <color auto="1"/>
      </font>
      <alignment vertical="center" readingOrder="0"/>
    </ndxf>
  </rcc>
  <rfmt sheetId="1" sqref="N80" start="0" length="0">
    <dxf>
      <font>
        <i/>
        <sz val="18"/>
        <color auto="1"/>
      </font>
      <alignment vertical="center" readingOrder="0"/>
    </dxf>
  </rfmt>
  <rfmt sheetId="1" sqref="O80" start="0" length="0">
    <dxf>
      <font>
        <i/>
        <sz val="18"/>
        <color auto="1"/>
      </font>
      <alignment vertical="center" readingOrder="0"/>
    </dxf>
  </rfmt>
  <rfmt sheetId="1" sqref="P80" start="0" length="0">
    <dxf>
      <font>
        <i/>
        <sz val="18"/>
        <color auto="1"/>
      </font>
      <alignment vertical="center" readingOrder="0"/>
    </dxf>
  </rfmt>
  <rfmt sheetId="1" sqref="Q80" start="0" length="0">
    <dxf>
      <font>
        <i/>
        <sz val="18"/>
        <color auto="1"/>
      </font>
      <alignment vertical="center" readingOrder="0"/>
    </dxf>
  </rfmt>
  <rfmt sheetId="1" sqref="R80" start="0" length="0">
    <dxf>
      <font>
        <i/>
        <sz val="18"/>
        <color auto="1"/>
      </font>
      <alignment vertical="center" readingOrder="0"/>
    </dxf>
  </rfmt>
  <rfmt sheetId="1" sqref="S80" start="0" length="0">
    <dxf>
      <font>
        <i/>
        <sz val="18"/>
        <color auto="1"/>
      </font>
      <alignment vertical="center" readingOrder="0"/>
    </dxf>
  </rfmt>
  <rfmt sheetId="1" sqref="T80" start="0" length="0">
    <dxf>
      <font>
        <i/>
        <sz val="18"/>
        <color auto="1"/>
      </font>
      <alignment vertical="center" readingOrder="0"/>
    </dxf>
  </rfmt>
  <rfmt sheetId="1" sqref="U80" start="0" length="0">
    <dxf>
      <font>
        <i/>
        <sz val="18"/>
        <color auto="1"/>
      </font>
      <alignment vertical="center" readingOrder="0"/>
    </dxf>
  </rfmt>
  <rfmt sheetId="1" sqref="V80" start="0" length="0">
    <dxf>
      <font>
        <i/>
        <sz val="18"/>
        <color auto="1"/>
      </font>
      <alignment vertical="center" readingOrder="0"/>
    </dxf>
  </rfmt>
  <rfmt sheetId="1" sqref="W80" start="0" length="0">
    <dxf>
      <font>
        <i/>
        <sz val="18"/>
        <color auto="1"/>
      </font>
      <alignment vertical="center" readingOrder="0"/>
    </dxf>
  </rfmt>
  <rfmt sheetId="1" sqref="X80" start="0" length="0">
    <dxf>
      <font>
        <i/>
        <sz val="18"/>
        <color auto="1"/>
      </font>
      <alignment vertical="center" readingOrder="0"/>
    </dxf>
  </rfmt>
  <rfmt sheetId="1" sqref="Y80" start="0" length="0">
    <dxf>
      <font>
        <i/>
        <sz val="18"/>
        <color auto="1"/>
      </font>
      <alignment vertical="center" readingOrder="0"/>
    </dxf>
  </rfmt>
  <rfmt sheetId="1" sqref="Z80" start="0" length="0">
    <dxf>
      <font>
        <i/>
        <sz val="18"/>
        <color auto="1"/>
      </font>
      <alignment vertical="center" readingOrder="0"/>
    </dxf>
  </rfmt>
  <rfmt sheetId="1" sqref="AA80" start="0" length="0">
    <dxf>
      <font>
        <i/>
        <sz val="18"/>
        <color auto="1"/>
      </font>
      <alignment vertical="center" readingOrder="0"/>
    </dxf>
  </rfmt>
  <rfmt sheetId="1" sqref="AB80" start="0" length="0">
    <dxf>
      <font>
        <i/>
        <sz val="18"/>
        <color auto="1"/>
      </font>
      <alignment vertical="center" readingOrder="0"/>
    </dxf>
  </rfmt>
  <rfmt sheetId="1" sqref="AC80" start="0" length="0">
    <dxf>
      <font>
        <i/>
        <sz val="18"/>
        <color auto="1"/>
      </font>
      <alignment vertical="center" readingOrder="0"/>
    </dxf>
  </rfmt>
  <rfmt sheetId="1" sqref="AD80" start="0" length="0">
    <dxf>
      <font>
        <i/>
        <sz val="18"/>
        <color auto="1"/>
      </font>
      <alignment vertical="center" readingOrder="0"/>
    </dxf>
  </rfmt>
  <rfmt sheetId="1" sqref="AE80" start="0" length="0">
    <dxf>
      <font>
        <i/>
        <sz val="18"/>
        <color auto="1"/>
      </font>
      <alignment vertical="center" readingOrder="0"/>
    </dxf>
  </rfmt>
  <rfmt sheetId="1" sqref="AF80" start="0" length="0">
    <dxf>
      <font>
        <i/>
        <sz val="18"/>
        <color auto="1"/>
      </font>
      <alignment vertical="center" readingOrder="0"/>
    </dxf>
  </rfmt>
  <rfmt sheetId="1" sqref="AG80" start="0" length="0">
    <dxf>
      <font>
        <i/>
        <sz val="18"/>
        <color auto="1"/>
      </font>
      <alignment vertical="center" readingOrder="0"/>
    </dxf>
  </rfmt>
  <rfmt sheetId="1" sqref="AH80" start="0" length="0">
    <dxf>
      <font>
        <i/>
        <sz val="18"/>
        <color auto="1"/>
      </font>
      <alignment vertical="center" readingOrder="0"/>
    </dxf>
  </rfmt>
  <rfmt sheetId="1" sqref="AI80" start="0" length="0">
    <dxf>
      <font>
        <i/>
        <sz val="18"/>
        <color auto="1"/>
      </font>
      <alignment vertical="center" readingOrder="0"/>
    </dxf>
  </rfmt>
  <rfmt sheetId="1" sqref="AJ80" start="0" length="0">
    <dxf>
      <font>
        <i/>
        <sz val="18"/>
        <color auto="1"/>
      </font>
      <alignment vertical="center" readingOrder="0"/>
    </dxf>
  </rfmt>
  <rfmt sheetId="1" sqref="AK80" start="0" length="0">
    <dxf>
      <font>
        <i/>
        <sz val="18"/>
        <color auto="1"/>
      </font>
      <alignment vertical="center" readingOrder="0"/>
    </dxf>
  </rfmt>
  <rfmt sheetId="1" sqref="AL80" start="0" length="0">
    <dxf>
      <font>
        <i/>
        <sz val="18"/>
        <color auto="1"/>
      </font>
      <alignment vertical="center" readingOrder="0"/>
    </dxf>
  </rfmt>
  <rfmt sheetId="1" sqref="AM80" start="0" length="0">
    <dxf>
      <font>
        <i/>
        <sz val="18"/>
        <color auto="1"/>
      </font>
      <alignment vertical="center" readingOrder="0"/>
    </dxf>
  </rfmt>
  <rfmt sheetId="1" sqref="AN80" start="0" length="0">
    <dxf>
      <font>
        <i/>
        <sz val="18"/>
        <color auto="1"/>
      </font>
      <alignment vertical="center" readingOrder="0"/>
    </dxf>
  </rfmt>
  <rfmt sheetId="1" sqref="AO80" start="0" length="0">
    <dxf>
      <font>
        <i/>
        <sz val="18"/>
        <color auto="1"/>
      </font>
      <alignment vertical="center" readingOrder="0"/>
    </dxf>
  </rfmt>
  <rfmt sheetId="1" sqref="AP80" start="0" length="0">
    <dxf>
      <font>
        <i/>
        <sz val="18"/>
        <color auto="1"/>
      </font>
      <alignment vertical="center" readingOrder="0"/>
    </dxf>
  </rfmt>
  <rfmt sheetId="1" sqref="AQ80" start="0" length="0">
    <dxf>
      <font>
        <i/>
        <sz val="18"/>
        <color auto="1"/>
      </font>
      <alignment vertical="center" readingOrder="0"/>
    </dxf>
  </rfmt>
  <rfmt sheetId="1" sqref="AR80" start="0" length="0">
    <dxf>
      <font>
        <i/>
        <sz val="18"/>
        <color auto="1"/>
      </font>
      <alignment vertical="center" readingOrder="0"/>
    </dxf>
  </rfmt>
  <rfmt sheetId="1" sqref="AS80" start="0" length="0">
    <dxf>
      <font>
        <i/>
        <sz val="18"/>
        <color auto="1"/>
      </font>
      <alignment vertical="center" readingOrder="0"/>
    </dxf>
  </rfmt>
  <rfmt sheetId="1" sqref="AT80" start="0" length="0">
    <dxf>
      <font>
        <i/>
        <sz val="18"/>
        <color auto="1"/>
      </font>
      <alignment vertical="center" readingOrder="0"/>
    </dxf>
  </rfmt>
  <rfmt sheetId="1" sqref="AU80" start="0" length="0">
    <dxf>
      <font>
        <i/>
        <sz val="18"/>
        <color auto="1"/>
      </font>
      <alignment vertical="center" readingOrder="0"/>
    </dxf>
  </rfmt>
  <rfmt sheetId="1" sqref="AV80" start="0" length="0">
    <dxf>
      <font>
        <i/>
        <sz val="18"/>
        <color auto="1"/>
      </font>
      <alignment vertical="center" readingOrder="0"/>
    </dxf>
  </rfmt>
  <rfmt sheetId="1" sqref="AW80" start="0" length="0">
    <dxf>
      <font>
        <i/>
        <sz val="18"/>
        <color auto="1"/>
      </font>
      <alignment vertical="center" readingOrder="0"/>
    </dxf>
  </rfmt>
  <rfmt sheetId="1" sqref="AX80" start="0" length="0">
    <dxf>
      <font>
        <i/>
        <sz val="18"/>
        <color auto="1"/>
      </font>
      <alignment vertical="center" readingOrder="0"/>
    </dxf>
  </rfmt>
  <rfmt sheetId="1" sqref="AY80" start="0" length="0">
    <dxf>
      <font>
        <i/>
        <sz val="18"/>
        <color auto="1"/>
      </font>
      <alignment vertical="center" readingOrder="0"/>
    </dxf>
  </rfmt>
  <rfmt sheetId="1" sqref="AZ80" start="0" length="0">
    <dxf>
      <font>
        <i/>
        <sz val="18"/>
        <color auto="1"/>
      </font>
      <alignment vertical="center" readingOrder="0"/>
    </dxf>
  </rfmt>
  <rfmt sheetId="1" sqref="BA80" start="0" length="0">
    <dxf>
      <font>
        <i/>
        <sz val="18"/>
        <color auto="1"/>
      </font>
      <alignment vertical="center" readingOrder="0"/>
    </dxf>
  </rfmt>
  <rfmt sheetId="1" sqref="BB80" start="0" length="0">
    <dxf>
      <font>
        <i/>
        <sz val="18"/>
        <color auto="1"/>
      </font>
      <alignment vertical="center" readingOrder="0"/>
    </dxf>
  </rfmt>
  <rfmt sheetId="1" sqref="BC80" start="0" length="0">
    <dxf>
      <font>
        <i/>
        <sz val="18"/>
        <color auto="1"/>
      </font>
      <alignment vertical="center" readingOrder="0"/>
    </dxf>
  </rfmt>
  <rfmt sheetId="1" sqref="BD80" start="0" length="0">
    <dxf>
      <font>
        <i/>
        <sz val="18"/>
        <color auto="1"/>
      </font>
      <alignment vertical="center" readingOrder="0"/>
    </dxf>
  </rfmt>
  <rfmt sheetId="1" sqref="BE80" start="0" length="0">
    <dxf>
      <font>
        <i/>
        <sz val="18"/>
        <color auto="1"/>
      </font>
      <alignment vertical="center" readingOrder="0"/>
    </dxf>
  </rfmt>
  <rfmt sheetId="1" sqref="BF80" start="0" length="0">
    <dxf>
      <font>
        <i/>
        <sz val="18"/>
        <color auto="1"/>
      </font>
      <alignment vertical="center" readingOrder="0"/>
    </dxf>
  </rfmt>
  <rfmt sheetId="1" sqref="BG80" start="0" length="0">
    <dxf>
      <font>
        <i/>
        <sz val="18"/>
        <color auto="1"/>
      </font>
      <alignment vertical="center" readingOrder="0"/>
    </dxf>
  </rfmt>
  <rfmt sheetId="1" sqref="BH80" start="0" length="0">
    <dxf>
      <font>
        <i/>
        <sz val="18"/>
        <color auto="1"/>
      </font>
      <alignment vertical="center" readingOrder="0"/>
    </dxf>
  </rfmt>
  <rfmt sheetId="1" sqref="BI80" start="0" length="0">
    <dxf>
      <font>
        <i/>
        <sz val="18"/>
        <color auto="1"/>
      </font>
      <alignment vertical="center" readingOrder="0"/>
    </dxf>
  </rfmt>
  <rfmt sheetId="1" sqref="BJ80" start="0" length="0">
    <dxf>
      <font>
        <i/>
        <sz val="18"/>
        <color auto="1"/>
      </font>
      <alignment vertical="center" readingOrder="0"/>
    </dxf>
  </rfmt>
  <rfmt sheetId="1" sqref="BK80" start="0" length="0">
    <dxf>
      <font>
        <i/>
        <sz val="18"/>
        <color auto="1"/>
      </font>
      <alignment vertical="center" readingOrder="0"/>
    </dxf>
  </rfmt>
  <rfmt sheetId="1" sqref="BL80" start="0" length="0">
    <dxf>
      <font>
        <i/>
        <sz val="18"/>
        <color auto="1"/>
      </font>
      <alignment vertical="center" readingOrder="0"/>
    </dxf>
  </rfmt>
  <rfmt sheetId="1" sqref="BM80" start="0" length="0">
    <dxf>
      <font>
        <i/>
        <sz val="18"/>
        <color auto="1"/>
      </font>
      <alignment vertical="center" readingOrder="0"/>
    </dxf>
  </rfmt>
  <rfmt sheetId="1" sqref="BN80" start="0" length="0">
    <dxf>
      <font>
        <i/>
        <sz val="18"/>
        <color auto="1"/>
      </font>
      <alignment vertical="center" readingOrder="0"/>
    </dxf>
  </rfmt>
  <rfmt sheetId="1" sqref="A80:XFD80" start="0" length="0">
    <dxf>
      <font>
        <i/>
        <sz val="18"/>
        <color auto="1"/>
      </font>
      <alignment vertical="center" readingOrder="0"/>
    </dxf>
  </rfmt>
  <rfmt sheetId="1" sqref="A81" start="0" length="0">
    <dxf>
      <font>
        <sz val="16"/>
        <color auto="1"/>
      </font>
    </dxf>
  </rfmt>
  <rcc rId="1577" sId="1">
    <nc r="B81" t="inlineStr">
      <is>
        <t>федеральный бюджет</t>
      </is>
    </nc>
  </rcc>
  <rcc rId="1578" sId="1">
    <nc r="K81">
      <f>D81-I81</f>
    </nc>
  </rcc>
  <rcc rId="1579" sId="1">
    <nc r="M81">
      <f>D81-I81</f>
    </nc>
  </rcc>
  <rfmt sheetId="1" sqref="A82" start="0" length="0">
    <dxf>
      <font>
        <sz val="16"/>
        <color auto="1"/>
      </font>
    </dxf>
  </rfmt>
  <rcc rId="1580" sId="1">
    <nc r="B82" t="inlineStr">
      <is>
        <t xml:space="preserve">бюджет ХМАО - Югры </t>
      </is>
    </nc>
  </rcc>
  <rcc rId="1581" sId="1" numFmtId="4">
    <nc r="C82">
      <v>94242.33</v>
    </nc>
  </rcc>
  <rcc rId="1582" sId="1" odxf="1" dxf="1" numFmtId="4">
    <nc r="D82">
      <v>537564.43000000005</v>
    </nc>
    <odxf>
      <font>
        <b/>
        <sz val="20"/>
        <color rgb="FFFF0000"/>
      </font>
    </odxf>
    <ndxf>
      <font>
        <b val="0"/>
        <sz val="20"/>
        <color rgb="FFFF0000"/>
      </font>
    </ndxf>
  </rcc>
  <rcc rId="1583" sId="1" numFmtId="4">
    <nc r="E82">
      <v>0</v>
    </nc>
  </rcc>
  <rcc rId="1584" sId="1">
    <nc r="F82">
      <f>E82/D82</f>
    </nc>
  </rcc>
  <rcc rId="1585" sId="1" numFmtId="4">
    <nc r="G82">
      <v>0</v>
    </nc>
  </rcc>
  <rcc rId="1586" sId="1">
    <nc r="H82">
      <f>G82/D82</f>
    </nc>
  </rcc>
  <rcc rId="1587" sId="1" numFmtId="4">
    <nc r="I82">
      <v>537564.43000000005</v>
    </nc>
  </rcc>
  <rcc rId="1588" sId="1">
    <nc r="K82">
      <f>D82-I82</f>
    </nc>
  </rcc>
  <rcc rId="1589" sId="1">
    <nc r="M82">
      <f>D82-I82</f>
    </nc>
  </rcc>
  <rfmt sheetId="1" sqref="A83" start="0" length="0">
    <dxf>
      <font>
        <sz val="16"/>
        <color auto="1"/>
      </font>
    </dxf>
  </rfmt>
  <rcc rId="1590" sId="1">
    <nc r="B83" t="inlineStr">
      <is>
        <t>бюджет МО</t>
      </is>
    </nc>
  </rcc>
  <rcc rId="1591" sId="1" numFmtId="4">
    <nc r="C83">
      <v>11647.93</v>
    </nc>
  </rcc>
  <rcc rId="1592" sId="1" odxf="1" dxf="1" numFmtId="4">
    <nc r="D83">
      <v>19063.66</v>
    </nc>
    <odxf>
      <font>
        <b/>
        <sz val="20"/>
        <color rgb="FFFF0000"/>
      </font>
    </odxf>
    <ndxf>
      <font>
        <b val="0"/>
        <sz val="20"/>
        <color rgb="FFFF0000"/>
      </font>
    </ndxf>
  </rcc>
  <rcc rId="1593" sId="1" numFmtId="4">
    <nc r="E83">
      <v>0</v>
    </nc>
  </rcc>
  <rcc rId="1594" sId="1">
    <nc r="F83">
      <f>E83/D83</f>
    </nc>
  </rcc>
  <rcc rId="1595" sId="1" numFmtId="4">
    <nc r="G83">
      <v>0</v>
    </nc>
  </rcc>
  <rcc rId="1596" sId="1">
    <nc r="H83">
      <f>G83/D83</f>
    </nc>
  </rcc>
  <rcc rId="1597" sId="1" numFmtId="4">
    <nc r="I83">
      <v>19063.66</v>
    </nc>
  </rcc>
  <rcc rId="1598" sId="1">
    <nc r="K83">
      <f>D83-I83</f>
    </nc>
  </rcc>
  <rcc rId="1599" sId="1">
    <nc r="M83">
      <f>D83-I83</f>
    </nc>
  </rcc>
  <rfmt sheetId="1" sqref="A84" start="0" length="0">
    <dxf>
      <font>
        <sz val="16"/>
        <color auto="1"/>
      </font>
    </dxf>
  </rfmt>
  <rcc rId="1600" sId="1">
    <nc r="B84" t="inlineStr">
      <is>
        <t>бюджет МО сверх соглашения</t>
      </is>
    </nc>
  </rcc>
  <rfmt sheetId="1" sqref="D84" start="0" length="0">
    <dxf>
      <font>
        <b val="0"/>
        <sz val="20"/>
        <color rgb="FFFF0000"/>
      </font>
    </dxf>
  </rfmt>
  <rcc rId="1601" sId="1">
    <nc r="K84">
      <f>D84-I84</f>
    </nc>
  </rcc>
  <rcc rId="1602" sId="1">
    <nc r="M84">
      <f>D84-I84</f>
    </nc>
  </rcc>
  <rfmt sheetId="1" sqref="A85" start="0" length="0">
    <dxf>
      <font>
        <sz val="16"/>
        <color auto="1"/>
      </font>
    </dxf>
  </rfmt>
  <rcc rId="1603" sId="1">
    <nc r="B85" t="inlineStr">
      <is>
        <t>привлечённые средства</t>
      </is>
    </nc>
  </rcc>
  <rcc rId="1604" sId="1">
    <nc r="K85">
      <f>D85-I85</f>
    </nc>
  </rcc>
  <rcc rId="1605" sId="1">
    <nc r="M85">
      <f>D85-I85</f>
    </nc>
  </rcc>
  <rcc rId="1606" sId="1" numFmtId="4">
    <oc r="C88">
      <v>181231.3</v>
    </oc>
    <nc r="C88">
      <v>26988.97</v>
    </nc>
  </rcc>
  <rcc rId="1607" sId="1" numFmtId="4">
    <oc r="C89">
      <v>22399.37</v>
    </oc>
    <nc r="C89">
      <v>3335.71</v>
    </nc>
  </rcc>
  <rcc rId="1608" sId="1" numFmtId="4">
    <oc r="D89">
      <v>14983.64</v>
    </oc>
    <nc r="D89">
      <v>3335.71</v>
    </nc>
  </rcc>
  <rcc rId="1609" sId="1" numFmtId="4">
    <oc r="D88">
      <v>564553.4</v>
    </oc>
    <nc r="D88">
      <v>26988.97</v>
    </nc>
  </rcc>
  <rcc rId="1610" sId="1" numFmtId="4">
    <oc r="I89">
      <v>14983.64</v>
    </oc>
    <nc r="I89">
      <v>3335.71</v>
    </nc>
  </rcc>
  <rcc rId="1611" sId="1" numFmtId="4">
    <oc r="I88">
      <v>564553.4</v>
    </oc>
    <nc r="I88">
      <v>26988.97</v>
    </nc>
  </rcc>
  <rcc rId="1612" sId="1">
    <oc r="A86" t="inlineStr">
      <is>
        <t>11.1.1.1</t>
      </is>
    </oc>
    <nc r="A86" t="inlineStr">
      <is>
        <t>11.1.1.2</t>
      </is>
    </nc>
  </rcc>
  <rcc rId="1613" sId="1">
    <oc r="A92" t="inlineStr">
      <is>
        <t>11.1.1.2</t>
      </is>
    </oc>
    <nc r="A92" t="inlineStr">
      <is>
        <t>11.1.1.3</t>
      </is>
    </nc>
  </rcc>
  <rcc rId="1614" sId="1">
    <oc r="A98" t="inlineStr">
      <is>
        <t>11.1.1.3</t>
      </is>
    </oc>
    <nc r="A98" t="inlineStr">
      <is>
        <t>11.1.1.4</t>
      </is>
    </nc>
  </rcc>
  <rcc rId="1615" sId="1">
    <oc r="C77">
      <f>C89+C95+C101</f>
    </oc>
    <nc r="C77">
      <f>C89+C95+C101+C83</f>
    </nc>
  </rcc>
  <rcc rId="1616" sId="1">
    <oc r="D77">
      <f>D89+D95+D101</f>
    </oc>
    <nc r="D77">
      <f>D89+D95+D101+D83</f>
    </nc>
  </rcc>
  <rcc rId="1617" sId="1">
    <oc r="E77">
      <f>E89+E95+E101</f>
    </oc>
    <nc r="E77">
      <f>E89+E95+E101+E83</f>
    </nc>
  </rcc>
  <rcc rId="1618" sId="1">
    <oc r="F77">
      <f>F89+F95+F101</f>
    </oc>
    <nc r="F77">
      <f>F89+F95+F101+F83</f>
    </nc>
  </rcc>
  <rcc rId="1619" sId="1">
    <oc r="G77">
      <f>G89+G95+G101</f>
    </oc>
    <nc r="G77">
      <f>G89+G95+G101+G83</f>
    </nc>
  </rcc>
  <rcc rId="1620" sId="1">
    <oc r="H77">
      <f>H89+H95+H101</f>
    </oc>
    <nc r="H77">
      <f>H89+H95+H101+H83</f>
    </nc>
  </rcc>
  <rcc rId="1621" sId="1">
    <oc r="I77">
      <f>I89+I95+I101</f>
    </oc>
    <nc r="I77">
      <f>I89+I95+I101+I83</f>
    </nc>
  </rcc>
  <rcc rId="1622" sId="1">
    <oc r="C76">
      <f>C88+C94+C100</f>
    </oc>
    <nc r="C76">
      <f>C88+C94+C100+C82</f>
    </nc>
  </rcc>
  <rcc rId="1623" sId="1">
    <oc r="D76">
      <f>D88+D94+D100</f>
    </oc>
    <nc r="D76">
      <f>D88+D94+D100+D82</f>
    </nc>
  </rcc>
  <rcc rId="1624" sId="1">
    <oc r="E76">
      <f>E88+E94+E100</f>
    </oc>
    <nc r="E76">
      <f>E88+E94+E100+E82</f>
    </nc>
  </rcc>
  <rcc rId="1625" sId="1">
    <oc r="F76">
      <f>F88+F94+F100</f>
    </oc>
    <nc r="F76">
      <f>F88+F94+F100+F82</f>
    </nc>
  </rcc>
  <rcc rId="1626" sId="1">
    <oc r="G76">
      <f>G88+G94+G100</f>
    </oc>
    <nc r="G76">
      <f>G88+G94+G100+G82</f>
    </nc>
  </rcc>
  <rcc rId="1627" sId="1">
    <oc r="H76">
      <f>H88+H94+H100</f>
    </oc>
    <nc r="H76">
      <f>H88+H94+H100+H82</f>
    </nc>
  </rcc>
  <rcc rId="1628" sId="1">
    <oc r="I76">
      <f>I88+I94+I100</f>
    </oc>
    <nc r="I76">
      <f>I88+I94+I100+I82</f>
    </nc>
  </rcc>
  <rcc rId="1629" sId="1">
    <oc r="C70">
      <f>C106+C76</f>
    </oc>
    <nc r="C70">
      <f>C106+C76</f>
    </nc>
  </rcc>
  <rcc rId="1630" sId="1">
    <oc r="C71">
      <f>C107+C77</f>
    </oc>
    <nc r="C71">
      <f>C107+C77</f>
    </nc>
  </rcc>
  <rcc rId="1631" sId="1">
    <oc r="B86" t="inlineStr">
      <is>
        <t>Приобретение жилых помещений в целях обеспечения жильём граждан (ДАиГ)</t>
      </is>
    </oc>
    <nc r="B86" t="inlineStr">
      <is>
        <t>Выплата субсидий на приобретение жилых помещений в целях ликвидации и расселения приспособленных для проживания строений в посёлках (ДАиГ)</t>
      </is>
    </nc>
  </rcc>
  <rcc rId="1632" sId="1">
    <oc r="J86" t="inlineStr">
      <is>
        <t>В апреле, мае, июне 2018 года аукционы на приобретение жилых помещений признаны не состоявшимися по причине отсутствия заявок на участие. Подведение итогов аукционов по заявкам на приобретение 5 квартир 1-комнатных, 6 квартир 2-комнатных состоится 9-16 июля. Размещение остальных закупок состоится в июле 2018 года.</t>
      </is>
    </oc>
    <nc r="J86" t="inlineStr">
      <is>
        <t>Ведется работа с участниками программы по оформлению необходимых документов для получения субсидии на приобретение жилых помещений</t>
      </is>
    </nc>
  </rcc>
  <rfmt sheetId="1" sqref="A86:XFD91" start="0" length="2147483647">
    <dxf>
      <font>
        <color auto="1"/>
      </font>
    </dxf>
  </rfmt>
  <rcc rId="1633" sId="1">
    <nc r="J80" t="inlineStr">
      <is>
        <t>В апреле, мае, июне, июле 2018 года аукционы на приобретение жилых помещений признаны не состоявшимися по причине отсутствия заявок на участие. Размещение очередных закупок состоится в августе 2018 года.</t>
      </is>
    </nc>
  </rcc>
  <rfmt sheetId="1" sqref="A74:XFD85"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4" sId="1" numFmtId="4">
    <oc r="C124">
      <v>4492.2</v>
    </oc>
    <nc r="C124">
      <v>3644.44</v>
    </nc>
  </rcc>
  <rcc rId="1635" sId="1" numFmtId="4">
    <oc r="C123">
      <v>706.1</v>
    </oc>
    <nc r="C123">
      <v>572.84</v>
    </nc>
  </rcc>
  <rcc rId="1636" sId="1" numFmtId="4">
    <oc r="C135">
      <f>D135</f>
    </oc>
    <nc r="C135">
      <v>7927.2</v>
    </nc>
  </rcc>
  <rcc rId="1637" sId="1" numFmtId="4">
    <oc r="D135">
      <f>7134.5+792.7</f>
    </oc>
    <nc r="D135">
      <v>7927.2</v>
    </nc>
  </rcc>
  <rfmt sheetId="1" sqref="A68:XFD73" start="0" length="2147483647">
    <dxf>
      <font>
        <color auto="1"/>
      </font>
    </dxf>
  </rfmt>
  <rfmt sheetId="1" sqref="A146:XFD151" start="0" length="2147483647">
    <dxf>
      <font>
        <color auto="1"/>
      </font>
    </dxf>
  </rfmt>
  <rfmt sheetId="1" sqref="A116:XFD139" start="0" length="2147483647">
    <dxf>
      <font>
        <color auto="1"/>
      </font>
    </dxf>
  </rfmt>
  <rcc rId="1638" sId="1">
    <o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t>
      </is>
    </oc>
    <nc r="J122" t="inlineStr">
      <is>
        <r>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t>
        </r>
        <r>
          <rPr>
            <sz val="16"/>
            <color rgb="FFFF0000"/>
            <rFont val="Times New Roman"/>
            <family val="1"/>
            <charset val="204"/>
          </rPr>
          <t xml:space="preserve">3 606 876 руб.                                                                                    </t>
        </r>
        <r>
          <rPr>
            <sz val="16"/>
            <rFont val="Times New Roman"/>
            <family val="2"/>
            <charset val="204"/>
          </rPr>
          <t xml:space="preserve">
    </t>
        </r>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2:J127" start="0" length="2147483647">
    <dxf>
      <font>
        <color auto="1"/>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9" sId="1">
    <oc r="J122" t="inlineStr">
      <is>
        <r>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t>
        </r>
        <r>
          <rPr>
            <sz val="16"/>
            <color rgb="FFFF0000"/>
            <rFont val="Times New Roman"/>
            <family val="1"/>
            <charset val="204"/>
          </rPr>
          <t xml:space="preserve">3 606 876 руб.                                                                                    </t>
        </r>
        <r>
          <rPr>
            <sz val="16"/>
            <rFont val="Times New Roman"/>
            <family val="2"/>
            <charset val="204"/>
          </rPr>
          <t xml:space="preserve">
    </t>
        </r>
      </is>
    </oc>
    <nc r="J122" t="inlineStr">
      <is>
        <r>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t>
        </r>
        <r>
          <rPr>
            <sz val="16"/>
            <color rgb="FFFF0000"/>
            <rFont val="Times New Roman"/>
            <family val="1"/>
            <charset val="204"/>
          </rPr>
          <t xml:space="preserve">3 606 876 руб.                                                                                    </t>
        </r>
        <r>
          <rPr>
            <sz val="16"/>
            <rFont val="Times New Roman"/>
            <family val="2"/>
            <charset val="204"/>
          </rPr>
          <t xml:space="preserve">
    </t>
        </r>
      </is>
    </nc>
  </rcc>
  <rfmt sheetId="1" sqref="J122:J127" start="0" length="2147483647">
    <dxf>
      <font>
        <color auto="1"/>
      </font>
    </dxf>
  </rfmt>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0" start="0" length="2147483647">
    <dxf>
      <font>
        <b/>
      </font>
    </dxf>
  </rfmt>
  <rfmt sheetId="1" sqref="J80" start="0" length="2147483647">
    <dxf>
      <font>
        <b val="0"/>
      </font>
    </dxf>
  </rfmt>
  <rfmt sheetId="1" sqref="J80" start="0" length="2147483647">
    <dxf>
      <font>
        <i val="0"/>
      </font>
    </dxf>
  </rfmt>
  <rfmt sheetId="1" sqref="J80" start="0" length="2147483647">
    <dxf>
      <font>
        <sz val="16"/>
      </font>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0" sId="1" odxf="1" dxf="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odxf>
      <font>
        <sz val="16"/>
        <color rgb="FFFF0000"/>
      </font>
    </odxf>
    <ndxf>
      <font>
        <sz val="16"/>
        <color rgb="FFFF0000"/>
      </font>
    </ndxf>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1"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2"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4"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t>
        </r>
        <r>
          <rPr>
            <sz val="16"/>
            <color rgb="FFFF0000"/>
            <rFont val="Times New Roman"/>
            <family val="2"/>
            <charset val="204"/>
          </rPr>
          <t>планируемое количество для приобретения путевок - 200 шт.</t>
        </r>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6" sId="1">
    <o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oc>
    <n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7"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t>
        </r>
        <r>
          <rPr>
            <sz val="16"/>
            <color rgb="FFFF0000"/>
            <rFont val="Times New Roman"/>
            <family val="2"/>
            <charset val="204"/>
          </rPr>
          <t>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8"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9"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0" sId="1" numFmtId="4">
    <oc r="C32">
      <v>282040</v>
    </oc>
    <nc r="C32">
      <v>308159</v>
    </nc>
  </rcc>
  <rcc rId="1651" sId="1" numFmtId="4">
    <oc r="E32">
      <v>192641.38</v>
    </oc>
    <nc r="E32">
      <v>213091.39</v>
    </nc>
  </rcc>
  <rcc rId="1652" sId="1" numFmtId="4">
    <oc r="G32">
      <v>107063.84</v>
    </oc>
    <nc r="G32">
      <v>125376.2</v>
    </nc>
  </rcc>
  <rfmt sheetId="1" sqref="A29:I35" start="0" length="2147483647">
    <dxf>
      <font>
        <color auto="1"/>
      </font>
    </dxf>
  </rfmt>
  <rcc rId="1653"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cv guid="{6E4A7295-8CE0-4D28-ABEF-D38EBAE7C204}" action="delete"/>
  <rdn rId="0" localSheetId="1" customView="1" name="Z_6E4A7295_8CE0_4D28_ABEF_D38EBAE7C204_.wvu.PrintArea" hidden="1" oldHidden="1">
    <formula>'на 01.07.2018'!$A$1:$J$205</formula>
    <oldFormula>'на 01.07.2018'!$A$1:$J$205</oldFormula>
  </rdn>
  <rdn rId="0" localSheetId="1" customView="1" name="Z_6E4A7295_8CE0_4D28_ABEF_D38EBAE7C204_.wvu.PrintTitles" hidden="1" oldHidden="1">
    <formula>'на 01.07.2018'!$5:$8</formula>
    <oldFormula>'на 01.07.2018'!$5:$8</oldFormula>
  </rdn>
  <rdn rId="0" localSheetId="1" customView="1" name="Z_6E4A7295_8CE0_4D28_ABEF_D38EBAE7C204_.wvu.FilterData" hidden="1" oldHidden="1">
    <formula>'на 01.07.2018'!$A$7:$J$409</formula>
    <oldFormula>'на 01.07.2018'!$A$7:$J$409</oldFormula>
  </rdn>
  <rcv guid="{6E4A7295-8CE0-4D28-ABEF-D38EBAE7C204}"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2:XFD67" start="0" length="2147483647">
    <dxf>
      <font>
        <color auto="1"/>
      </font>
    </dxf>
  </rfmt>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7" sId="1">
    <oc r="J140"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документы переданы для регистрации прав собственности, оплата будет произведена в августе 2018г.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(фед.ср-ва), оплата  произведена.
Остаток средств - экономия, сложившаяся в результате проведения торгов.</t>
      </is>
    </oc>
    <nc r="J140"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По итогам аукциона, состоявшегося 27.03.2018 года, заключен муниципальный контракт на сумму 1 834,65 тыс.руб. (1 565,1 тыс.руб. - фед.ср-ва; 269,55 тыс.руб. - ср-ва окруж.бюджета), документы переданы для регистрации прав собственности, оплата будет произведена в августе 2018г.                          
По итогам аукциона, состоявшегося 24.04.2018 года, заключен муниципальный контракт на сумму 1 585,4 тыс.руб. (фед.ср-ва), оплата  произведена.
Остаток средств - экономия, сложившаяся в результате проведения торгов.</t>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01.07.2018'!$A$1:$J$207</formula>
    <oldFormula>'на 01.07.2018'!$A$1:$J$207</oldFormula>
  </rdn>
  <rdn rId="0" localSheetId="1" customView="1" name="Z_CA384592_0CFD_4322_A4EB_34EC04693944_.wvu.PrintTitles" hidden="1" oldHidden="1">
    <formula>'на 01.07.2018'!$5:$8</formula>
    <oldFormula>'на 01.07.2018'!$5:$8</oldFormula>
  </rdn>
  <rdn rId="0" localSheetId="1" customView="1" name="Z_CA384592_0CFD_4322_A4EB_34EC04693944_.wvu.FilterData" hidden="1" oldHidden="1">
    <formula>'на 01.07.2018'!$A$7:$J$409</formula>
    <oldFormula>'на 01.07.2018'!$A$7:$J$409</oldFormula>
  </rdn>
  <rcv guid="{CA384592-0CFD-4322-A4EB-34EC04693944}"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2:I67" start="0" length="2147483647">
    <dxf>
      <font>
        <color auto="1"/>
      </font>
    </dxf>
  </rfmt>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1" sId="1" odxf="1" dxf="1">
    <oc r="J152"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 xml:space="preserve"> 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oc>
    <nc r="J152"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
2)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 xml:space="preserve"> 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nc>
    <odxf>
      <font>
        <sz val="16"/>
        <color rgb="FFFF0000"/>
      </font>
    </odxf>
    <ndxf>
      <font>
        <sz val="16"/>
        <color rgb="FFFF0000"/>
      </font>
    </ndxf>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2" sId="1">
    <oc r="J152"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
2)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 xml:space="preserve"> 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oc>
    <nc r="J152" t="inlineStr">
      <is>
        <r>
          <rPr>
            <u/>
            <sz val="16"/>
            <rFont val="Times New Roman"/>
            <family val="1"/>
            <charset val="204"/>
          </rPr>
          <t xml:space="preserve">ДГХ: 
</t>
        </r>
        <r>
          <rPr>
            <sz val="16"/>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t>
        </r>
        <r>
          <rPr>
            <sz val="16"/>
            <color rgb="FFFF0000"/>
            <rFont val="Times New Roman"/>
            <family val="2"/>
            <charset val="204"/>
          </rPr>
          <t xml:space="preserve">
</t>
        </r>
        <r>
          <rPr>
            <sz val="16"/>
            <rFont val="Times New Roman"/>
            <family val="1"/>
            <charset val="204"/>
          </rPr>
          <t>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реализацию полномочий в сфере жилищно-коммунального комлпекса планируется выполнить  капитальный ремонт объектов:</t>
        </r>
        <r>
          <rPr>
            <sz val="16"/>
            <color rgb="FFFF0000"/>
            <rFont val="Times New Roman"/>
            <family val="2"/>
            <charset val="204"/>
          </rPr>
          <t xml:space="preserve">
</t>
        </r>
        <r>
          <rPr>
            <sz val="16"/>
            <rFont val="Times New Roman"/>
            <family val="1"/>
            <charset val="204"/>
          </rPr>
          <t>-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t>
        </r>
        <r>
          <rPr>
            <sz val="16"/>
            <color rgb="FFFF0000"/>
            <rFont val="Times New Roman"/>
            <family val="2"/>
            <charset val="204"/>
          </rPr>
          <t xml:space="preserve">
</t>
        </r>
        <r>
          <rPr>
            <sz val="16"/>
            <rFont val="Times New Roman"/>
            <family val="1"/>
            <charset val="204"/>
          </rPr>
          <t>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Предоставлена субсидия за январь-июнь 2018 года в сумме 2843,13 тыс.руб.
2)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 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состоянию на 01.08.2018 установлено 74 приборов учета ГХВС в муниципальных квартирах на сумму 171,79 тыс.руб. По заявлению нанимателя заключен договор от 11.05.2018 № 39  на установку ИПУ ХГВС (2 шт.) в муниципальной комнате с ООО "Все инструменты север" на сумму  2,8 тыс.руб. Работы выполнены и оплачены - 2,8 тыс.руб. Также запланированы работы по замене комплектующих АУРТЭ в 17 объектах социальной сферы.</t>
        </r>
        <r>
          <rPr>
            <sz val="16"/>
            <color rgb="FFFF0000"/>
            <rFont val="Times New Roman"/>
            <family val="2"/>
            <charset val="204"/>
          </rPr>
          <t xml:space="preserve">
</t>
        </r>
        <r>
          <rPr>
            <sz val="16"/>
            <rFont val="Times New Roman"/>
            <family val="1"/>
            <charset val="204"/>
          </rPr>
          <t xml:space="preserve">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rFont val="Times New Roman"/>
            <family val="1"/>
            <charset val="204"/>
          </rPr>
          <t>УППЭК</t>
        </r>
        <r>
          <rPr>
            <sz val="16"/>
            <rFont val="Times New Roman"/>
            <family val="1"/>
            <charset val="204"/>
          </rPr>
          <t xml:space="preserve">: в 2018 году планируется благоустройство объекта  "Сквер в мкр-не 31". Средства  будут освоены в течение  года.
</t>
        </r>
        <r>
          <rPr>
            <sz val="36"/>
            <color rgb="FFFF0000"/>
            <rFont val="Times New Roman"/>
            <family val="2"/>
            <charset val="204"/>
          </rPr>
          <t xml:space="preserve">
                                                        </t>
        </r>
        <r>
          <rPr>
            <sz val="16"/>
            <color rgb="FFFF0000"/>
            <rFont val="Times New Roman"/>
            <family val="2"/>
            <charset val="204"/>
          </rPr>
          <t xml:space="preserve">                                                    </t>
        </r>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 sId="1">
    <oc r="J185" t="inlineStr">
      <is>
        <r>
          <rPr>
            <u/>
            <sz val="16"/>
            <rFont val="Times New Roman"/>
            <family val="1"/>
            <charset val="204"/>
          </rPr>
          <t>ДГХ</t>
        </r>
        <r>
          <rPr>
            <sz val="16"/>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Заключен муниципальный контракт от 23.07.2018 №44-ГХ с ООО "Дорстройиндустрия" на выполнение работ по ремонту автомобильной дороги по ул. Грибоедова  (участок от Грибоедовской развязки в сторону ул. Крылова) на сумму 1 923,21 тыс.руб., из них средства окружного бюджета 1 825,48 тыс.руб., средства городского бюджета 97,73 тыс.руб. Планируется отремонтировать 834,9 кв.м. 
По состоянию на 01.08.2018 отремонтировано дорог площадью 103 215,9 кв.м.</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oc>
    <nc r="J185" t="inlineStr">
      <is>
        <r>
          <rPr>
            <u/>
            <sz val="16"/>
            <rFont val="Times New Roman"/>
            <family val="1"/>
            <charset val="204"/>
          </rPr>
          <t>ДГХ</t>
        </r>
        <r>
          <rPr>
            <sz val="16"/>
            <rFont val="Times New Roman"/>
            <family val="1"/>
            <charset val="204"/>
          </rPr>
          <t>: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Заключен муниципальный контракт от 23.07.2018 №44-ГХ с ООО "Дорстройиндустрия" на выполнение работ по ремонту автомобильной дороги по ул. Грибоедова  (участок от Грибоедовской развязки в сторону ул. Крылова) на сумму 1 923,21 тыс.руб., из них средства окружного бюджета 1 825,48 тыс.руб., средства городского бюджета 97,73 тыс.руб. Планируется отремонтировать 834,9 кв.м. 
По состоянию на 01.08.2018 отремонтировано дорог площадью 103 215,9 кв.м.</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- 46,7%, по дороге - 9,9 %</t>
        </r>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01.07.2018'!$A$1:$J$207</formula>
    <oldFormula>'на 01.07.2018'!$A$1:$J$207</oldFormula>
  </rdn>
  <rdn rId="0" localSheetId="1" customView="1" name="Z_CA384592_0CFD_4322_A4EB_34EC04693944_.wvu.PrintTitles" hidden="1" oldHidden="1">
    <formula>'на 01.07.2018'!$5:$8</formula>
    <oldFormula>'на 01.07.2018'!$5:$8</oldFormula>
  </rdn>
  <rdn rId="0" localSheetId="1" customView="1" name="Z_CA384592_0CFD_4322_A4EB_34EC04693944_.wvu.FilterData" hidden="1" oldHidden="1">
    <formula>'на 01.07.2018'!$A$7:$J$409</formula>
    <oldFormula>'на 01.07.2018'!$A$7:$J$409</oldFormula>
  </rdn>
  <rcv guid="{CA384592-0CFD-4322-A4EB-34EC04693944}"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01.07.2018'!$A$1:$J$207</formula>
    <oldFormula>'на 01.07.2018'!$A$1:$J$207</oldFormula>
  </rdn>
  <rdn rId="0" localSheetId="1" customView="1" name="Z_CA384592_0CFD_4322_A4EB_34EC04693944_.wvu.PrintTitles" hidden="1" oldHidden="1">
    <formula>'на 01.07.2018'!$5:$8</formula>
    <oldFormula>'на 01.07.2018'!$5:$8</oldFormula>
  </rdn>
  <rdn rId="0" localSheetId="1" customView="1" name="Z_CA384592_0CFD_4322_A4EB_34EC04693944_.wvu.FilterData" hidden="1" oldHidden="1">
    <formula>'на 01.07.2018'!$A$7:$J$409</formula>
    <oldFormula>'на 01.07.2018'!$A$7:$J$409</oldFormula>
  </rdn>
  <rcv guid="{CA384592-0CFD-4322-A4EB-34EC04693944}" action="add"/>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0"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Заключен муниципальный контракт от 27.06.2017 № 21-ГХ с ООО "Виктум" на ремонт квартиры по ул. Майская, 10, кв. 147 на сумму 200,08 тыс.руб. Срок выполнения работ - 60 дней с даты заключения контракта. 
4) Планируется к размещению на конкурс работы по ремонту квартиры по ул. Мира, 9, кв. 97 на сумму 192,26 тыс. руб. Подача заявки - август 2018, проведение конкурса - сентябрь, выполнение работ - октябрь 2018.
5) 119,96 тыс.руб. - экономия по итогам проведения торгов.
6)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3</t>
        </r>
        <r>
          <rPr>
            <sz val="16"/>
            <rFont val="Times New Roman"/>
            <family val="1"/>
            <charset val="204"/>
          </rPr>
          <t>)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1"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3</t>
        </r>
        <r>
          <rPr>
            <sz val="16"/>
            <rFont val="Times New Roman"/>
            <family val="1"/>
            <charset val="204"/>
          </rPr>
          <t>)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01.07.2018'!$A$1:$J$207</formula>
    <oldFormula>'на 01.07.2018'!$A$1:$J$207</oldFormula>
  </rdn>
  <rdn rId="0" localSheetId="1" customView="1" name="Z_CA384592_0CFD_4322_A4EB_34EC04693944_.wvu.PrintTitles" hidden="1" oldHidden="1">
    <formula>'на 01.07.2018'!$5:$8</formula>
    <oldFormula>'на 01.07.2018'!$5:$8</oldFormula>
  </rdn>
  <rdn rId="0" localSheetId="1" customView="1" name="Z_CA384592_0CFD_4322_A4EB_34EC04693944_.wvu.FilterData" hidden="1" oldHidden="1">
    <formula>'на 01.07.2018'!$A$7:$J$409</formula>
    <oldFormula>'на 01.07.2018'!$A$7:$J$409</oldFormula>
  </rdn>
  <rcv guid="{CA384592-0CFD-4322-A4EB-34EC04693944}"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5"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t>
        </r>
        <r>
          <rPr>
            <sz val="16"/>
            <color rgb="FFFF0000"/>
            <rFont val="Times New Roman"/>
            <family val="2"/>
            <charset val="204"/>
          </rPr>
          <t xml:space="preserve">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0,9  км, установка 2 частотных преобразователя на котельном оборудовании, ремонт магистральные тепловых сети в двухтрубном исчислении протяжённостью 855 пог.м., произвести замену светильников на светильники с энергосберегающими лампами на 19 объектах.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1 752,27299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u/>
            <sz val="16"/>
            <color rgb="FFFF0000"/>
            <rFont val="Times New Roman"/>
            <family val="2"/>
            <charset val="204"/>
          </rPr>
          <t xml:space="preserve">ДАиГ: </t>
        </r>
        <r>
          <rPr>
            <sz val="16"/>
            <color rgb="FFFF0000"/>
            <rFont val="Times New Roman"/>
            <family val="2"/>
            <charset val="204"/>
          </rPr>
          <t>В рамках данной программы предусмотрены средства на строительство объекта  «Пешеходный мост в сквере "Старожилов" в г.Сургуте». Электронные аукционы на выполнение работ по строительству объекта 21.03.2018 и 10.05.2018 признаны несостоявшимися в соотвествии с ч.16. ст.66 ФЗ № 44-ФЗ в связи с отсутствием заявок от претендентов. Очередное размещение заявки состоялось 25.05.2018. Подведение итогов аукциона 20.06.2018. Планируемое окончание работ - декабрь 2018.</t>
        </r>
        <r>
          <rPr>
            <u/>
            <sz val="16"/>
            <color rgb="FFFF0000"/>
            <rFont val="Times New Roman"/>
            <family val="2"/>
            <charset val="204"/>
          </rPr>
          <t xml:space="preserve">
 УППЭК</t>
        </r>
        <r>
          <rPr>
            <sz val="16"/>
            <color rgb="FFFF0000"/>
            <rFont val="Times New Roman"/>
            <family val="2"/>
            <charset val="204"/>
          </rPr>
          <t xml:space="preserve">: в 2018 году планируется благоустройство объекта  "Сквер в мкр-не 31". Средства  будут освоены в течение  года.
</t>
        </r>
        <r>
          <rPr>
            <sz val="24"/>
            <color rgb="FFFF0000"/>
            <rFont val="Times New Roman"/>
            <family val="2"/>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г , 11.05.2018 г. и 15.06.2018 г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v guid="{CCF533A2-322B-40E2-88B2-065E6D1D35B4}" action="delete"/>
  <rdn rId="0" localSheetId="1" customView="1" name="Z_CCF533A2_322B_40E2_88B2_065E6D1D35B4_.wvu.PrintArea" hidden="1" oldHidden="1">
    <formula>'на 01.05.2018'!$A$1:$J$193</formula>
    <oldFormula>'на 01.05.2018'!$A$1:$J$193</oldFormula>
  </rdn>
  <rdn rId="0" localSheetId="1" customView="1" name="Z_CCF533A2_322B_40E2_88B2_065E6D1D35B4_.wvu.PrintTitles" hidden="1" oldHidden="1">
    <formula>'на 01.05.2018'!$5:$8</formula>
    <oldFormula>'на 01.05.2018'!$5:$8</oldFormula>
  </rdn>
  <rdn rId="0" localSheetId="1" customView="1" name="Z_CCF533A2_322B_40E2_88B2_065E6D1D35B4_.wvu.FilterData" hidden="1" oldHidden="1">
    <formula>'на 01.05.2018'!$A$7:$J$397</formula>
    <oldFormula>'на 01.05.2018'!$A$7:$J$397</oldFormula>
  </rdn>
  <rcv guid="{CCF533A2-322B-40E2-88B2-065E6D1D35B4}"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9" sId="1">
    <o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color rgb="FFFF0000"/>
            <rFont val="Times New Roman"/>
            <family val="2"/>
            <charset val="204"/>
          </rPr>
          <t>ДАиГ:</t>
        </r>
        <r>
          <rPr>
            <sz val="16"/>
            <color rgb="FFFF0000"/>
            <rFont val="Times New Roman"/>
            <family val="2"/>
            <charset val="204"/>
          </rPr>
          <t xml:space="preserve"> 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В 2018 году планируется заключение контракта на подключение объекта "Средняя общеобразовательная школа в микрорайоне 33 г.Сургута" к электрическим сетям (на сумму 82,2 тыс. руб.).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oc>
    <nc r="J21" t="inlineStr">
      <is>
        <r>
          <rPr>
            <u/>
            <sz val="16"/>
            <color rgb="FFFF0000"/>
            <rFont val="Times New Roman"/>
            <family val="2"/>
            <charset val="204"/>
          </rPr>
          <t>ДО</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01.06.2018 составило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01.06.2018 года по педагогическим работникам муниципальных организаций дополнительного образования детей составило 78 800,00 рублей. </t>
        </r>
      </is>
    </nc>
  </rcc>
  <rcc rId="1260"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мероприятий программы планируется приобретение жилых помещений для детей-сирот и детей оставшихся без попечения родителей. 
Согласно плану-графику аукцион на приобретение 1 квартиры состоялся в апреле 2018 года.
Аукцион на приобретение 32 квартир в апреле 2018 года признан не состоявшимся по причине отсутствия претендентов на участие. 
30.03.2018 года выделены дополнительные средства из окружного бюджета.
Заявка на приобретение квартир будет размещена повторно в июне 2018 года на всю сумму.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осущестляются в плановом режиме.</t>
        </r>
        <r>
          <rPr>
            <sz val="16"/>
            <color rgb="FFFF0000"/>
            <rFont val="Times New Roman"/>
            <family val="2"/>
            <charset val="204"/>
          </rPr>
          <t xml:space="preserve">
   </t>
        </r>
        <r>
          <rPr>
            <sz val="16"/>
            <rFont val="Times New Roman"/>
            <family val="1"/>
            <charset val="204"/>
          </rPr>
          <t xml:space="preserve">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t>
        </r>
        <r>
          <rPr>
            <sz val="16"/>
            <color rgb="FFFF0000"/>
            <rFont val="Times New Roman"/>
            <family val="2"/>
            <charset val="204"/>
          </rPr>
          <t xml:space="preserve">
</t>
        </r>
        <r>
          <rPr>
            <u/>
            <sz val="16"/>
            <color theme="1"/>
            <rFont val="Times New Roman"/>
            <family val="1"/>
            <charset val="204"/>
          </rPr>
          <t>ДГХ:</t>
        </r>
        <r>
          <rPr>
            <sz val="16"/>
            <color theme="1"/>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
По состоянию на 01.07.2018: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3) В процессе заключения муниципальный контракт с ООО "Виктум" на ремонт квартиры по ул. Мира, 9,кв.97 на сумму 200,083 тыс.руб. Срок выполнения работ - 60 дней с даты заключения контракта. 
Резерв для уточнения адресного перечня квартир на проведение работ по ремонту в сумме 3 802,6 тыс.руб., по проверке смет - 4,8 тыс.руб.
Расходы запланированы на 3 квартал 2018 года.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признаны несостоявшимся, по причине отсутствия претендентов на участие. Повторное размещение заявок на приобретение 32 квартир состоялось 25-26 июня 2018 года. Подведение итогов аукциона - 09.07.2018.
30.03.2018 выделены дополнительные средства из окружного бюджета в размере 26 118,7 тыс.руб. Размещение закупки на приобретение 14 жилых помещений для участников программы состоится в июле 2018 года. 
</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1" sId="1">
    <o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г , 11.05.2018 г. и 15.06.2018 г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oc>
    <nc r="J140" t="inlineStr">
      <is>
        <r>
          <rPr>
            <u/>
            <sz val="16"/>
            <color theme="1"/>
            <rFont val="Times New Roman"/>
            <family val="1"/>
            <charset val="204"/>
          </rPr>
          <t xml:space="preserve">ДГХ: 
</t>
        </r>
        <r>
          <rPr>
            <sz val="16"/>
            <color theme="1"/>
            <rFont val="Times New Roman"/>
            <family val="1"/>
            <charset val="204"/>
          </rPr>
          <t>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предусмотрено:
1) выполнение капитального ремонта объектов коммунального комплекса на основании соглашения между Администрацией города Сургута и ДЖККиЭ ХМАО-Югры от 28.03.2018 № 3-Согл 2018 в рамках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планируется выполнить  капитальный ремонт объектов:
- "Магистральные сети водопровода по ул. Дзержинского участок от ж/д 7/3 до ул. Республики";
- "Тепломагистраль № 4 от УТ-1-3ТК16 до ЦТП № 6 в микрорайоне А. Участок 3 ТК15а от точки врезки в существующую сеть до 3 ТК 16". 
Расходы запланированы на 4 квартал 2018. 
В рамках подпрограммы  "Обеспечение равных прав потребителей на получение энергетических ресурсов" запланированы: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01.04.2018 поступила заявка от АО "Сжиженный газ Север, заключено соглашение от 26.04.2018 № 19 на предоставление из бюджета города за период с 01.01.2018 по 31.12.2018 года субсидии на сумму 6 646,55496 тыс.руб. (ДГХ)
2) расходы на оплату труда для осуществления переданного государственного полномочия. (УБУиО)
В рамках подпрограммы "Повышение энергоэффективности в отраслях экономики" предусмотрено:
1) установка (замена) АУРТЭ в 5 зданиях учреждений, установка (замена)  индивидуальных приборов учета  в муниципальных жилых и нежилых помещениях в количестве 106 шт.</t>
        </r>
        <r>
          <rPr>
            <sz val="16"/>
            <color rgb="FFFF0000"/>
            <rFont val="Times New Roman"/>
            <family val="2"/>
            <charset val="204"/>
          </rPr>
          <t xml:space="preserve"> </t>
        </r>
        <r>
          <rPr>
            <sz val="16"/>
            <color theme="1"/>
            <rFont val="Times New Roman"/>
            <family val="1"/>
            <charset val="204"/>
          </rPr>
          <t xml:space="preserve">По результатам электронного аукциона определен победитель ООО "Все инструменты север", заключен с победителем муниципальный контракт от 14.05.2018 № 48 на сумму 246,06 тыс.руб., срок выполнения работ до 21.07.2018, оплата работ – 3 квартал 2018 года;  - 98,02 тыс.руб. - экономия средств по результатам конкурса. По заявлению нанимателя планируется заключить договор на установку ИПУ ХГВС (2 шт.) в муниципальной комнате, заключен договор с ООО "Все инструменты север" от 11.05.2018 № 39 на сумму  2,8 тыс.руб. Работы выполнены и оплачены - 2,8 тыс.руб. Также запланированы работы по замене комплектующих АУРТЭ в 17 объектах социальной сферы. (ДГХ)
2) ведется работа по подготовке технического задания и разработке конкурсной документации на выполнение работ по установке (замене) индивидуальных приборов учета  в нежилых помещениях муниципальной собственности в количестве 16 шт. В связи с изменениями в план-графике закупок размещение конкурса на площадке ЕИС  планируется на июль 2018, заключение МК – август, оплата работ – 4 квартал 2018 года. (КУИ)
3) запланировано выполнение работ по замене оконных блоков, ПИР  по замене ИПУ теплоэнергии.   (ХЭУ)
4) Предприятиями города за счет собственных средств выполнены ПИР, планируются работы по реконструкции водоводов по объектам "Водовод до ЦТП-61 мкр.25",  "Магистральные сети водоснабжения ул. Крылова, ул. Привокзальная", котельной № 9, ремонту сетей.
5) В рамках подпрограммы "Формирование комфортной городской среды" предусмотрено благоустройство дворовых территорий многоквартирных домов в г. Сургуте. До 01.02.2018 приняты заявки управляющих организаций на выполнение благоустройства дворовых территорий, 10.02.2018 сформирован адресный перечень дворовых территорий для выполнения работ по благоустройству по 14 МКД, проведена работа по размещению заявок для выбора подрядной организации. Соглашения с управляющими организациями заключены на благоустройство 14 дворовых территорий, выплачен аванс в сумме  1 752,27 тыс.руб.  Расходы запланированы на 3, 4 кварталы 2018 года. 
Также планируется выполнить работы по благоустройству еще двух дворовых территорий за счет средств, выделенных из резервного фонда Правительства ХМАО-Югры на финансирование наказов избирателей депутатам Думы ХМАО-Югры (ДГХ). </t>
        </r>
        <r>
          <rPr>
            <sz val="16"/>
            <color rgb="FFFF0000"/>
            <rFont val="Times New Roman"/>
            <family val="1"/>
            <charset val="204"/>
          </rPr>
          <t xml:space="preserve">
</t>
        </r>
        <r>
          <rPr>
            <u/>
            <sz val="16"/>
            <color theme="1"/>
            <rFont val="Times New Roman"/>
            <family val="1"/>
            <charset val="204"/>
          </rPr>
          <t xml:space="preserve">ДАиГ: 
</t>
        </r>
        <r>
          <rPr>
            <sz val="16"/>
            <color theme="1"/>
            <rFont val="Times New Roman"/>
            <family val="1"/>
            <charset val="204"/>
          </rPr>
          <t>Электронные аукционы на выполнение  работ  по строительству объекта «Пешеходный мост в сквере "Старожилов" в г.Сургуте» 21.03.2018, 11.05.2018 и 15.06.2018 признаны несосоявшимися  в соответствии ч.16 ст 66 ФЗ №44 - ФЗ в связи с отсутствием заявок от претендентов. Учитывая сроки повтроного размещения заявки, сроки заключения МК, сезонность работ,  выполнение работ в текущем году не представляется возможным. Средства  перераспределены на выполнение работ по благоустройству дворовых территорий решением ДГ заседание которой состоялось в июне 2018 года.</t>
        </r>
        <r>
          <rPr>
            <sz val="16"/>
            <color rgb="FFFF0000"/>
            <rFont val="Times New Roman"/>
            <family val="1"/>
            <charset val="204"/>
          </rPr>
          <t xml:space="preserve">
</t>
        </r>
        <r>
          <rPr>
            <u/>
            <sz val="16"/>
            <color theme="1"/>
            <rFont val="Times New Roman"/>
            <family val="1"/>
            <charset val="204"/>
          </rPr>
          <t xml:space="preserve">
 УППЭК</t>
        </r>
        <r>
          <rPr>
            <sz val="16"/>
            <color theme="1"/>
            <rFont val="Times New Roman"/>
            <family val="1"/>
            <charset val="204"/>
          </rPr>
          <t>: в 2018 году планируется благоустройство объекта  "Сквер в мкр-не 31". Средства  будут освоены в течение  года.</t>
        </r>
        <r>
          <rPr>
            <sz val="16"/>
            <color rgb="FFFF0000"/>
            <rFont val="Times New Roman"/>
            <family val="1"/>
            <charset val="204"/>
          </rPr>
          <t xml:space="preserve">
</t>
        </r>
        <r>
          <rPr>
            <sz val="36"/>
            <color rgb="FFFF0000"/>
            <rFont val="Times New Roman"/>
            <family val="1"/>
            <charset val="204"/>
          </rPr>
          <t xml:space="preserve">
                                                        </t>
        </r>
        <r>
          <rPr>
            <sz val="16"/>
            <color rgb="FFFF0000"/>
            <rFont val="Times New Roman"/>
            <family val="2"/>
            <charset val="204"/>
          </rPr>
          <t xml:space="preserve">                                                    </t>
        </r>
      </is>
    </nc>
  </rcc>
  <rcc rId="1262" sId="1">
    <oc r="J173" t="inlineStr">
      <is>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- 39,9%, по дороге - 9,9 %</t>
        </r>
      </is>
    </oc>
    <nc r="J173" t="inlineStr">
      <is>
        <r>
          <rPr>
            <u/>
            <sz val="16"/>
            <color theme="1"/>
            <rFont val="Times New Roman"/>
            <family val="1"/>
            <charset val="204"/>
          </rPr>
          <t>ДГХ</t>
        </r>
        <r>
          <rPr>
            <sz val="16"/>
            <color theme="1"/>
            <rFont val="Times New Roman"/>
            <family val="1"/>
            <charset val="204"/>
          </rPr>
          <t>: 
Заключено соглашение  от 15.03.2018 № 03 о предоставлении субсидии местному бюджету из бюджета Ханты-Мансийского автономного округа – Югры.
Заключен муниципальный контракт от 08.09.2017 № 48-ГХ  с АО "АВТОДОРСТРОЙ" на ремонт автомобильных дорог на сумму 385 814,2 тыс.руб. общей площадью 157,93  тыс.кв.м., из них средства окружного бюджета 366 523,5 тыс.руб., средства городского бюджета 19 290,7 тыс.руб. Оплачены расходы на сумму 188 539,7 тыс.руб.за работы, выполненные в 2017 году. Всего планируется отремонтировать 157,93 тыс.кв.м. автомобильных дорог. Оставшиеся расходы запланированы на 3, 4 кварталы 2018 года. 
Планируется заключить муниципальный контракт на ремонт автомобильной дороги по ул. Грибоедова на сумму  1 942,8 тыс.руб., из них средства окружного бюджета - 1 844,0 тыс.руб. Согласно плану-графику аукцион запланирован в июле 2018 года.</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рамках реализации данной программы ведется строительство объекта "Улица Киртбая от  ул. 1 "З" до ул. 3 "З" Заключен  муниципальный контракт № 08/2017 от 25.10.2017  на выполнение работ по строительству объекта с ООО СК "ЮВиС". Предусмотрено на 2018 год 33 698,0 рублей, в том числе 32 013,1 рублей за счет средств окружного бюджета, 1 684,9 рублей за счет средств местного бюджета. Срок выполнения работ по 30 июня 2019 года. Ориентировочный срок ввода объекта в эксплуатацию - июль 2019 года.  
Общая готовность  по объекту  - 38,9%, по дороге - 9,9 %</t>
        </r>
      </is>
    </nc>
  </rcc>
  <rcc rId="1263" sId="1" numFmtId="4">
    <oc r="I175">
      <v>368367.5</v>
    </oc>
    <nc r="I175">
      <f>368367.5+32013.1</f>
    </nc>
  </rcc>
  <rcc rId="1264" sId="1" numFmtId="4">
    <oc r="I176">
      <v>19389.5</v>
    </oc>
    <nc r="I176">
      <f>19389.5+1684.9</f>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1">
    <oc r="J128" t="inlineStr">
      <is>
        <t>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1 834,645 тыс.руб (1 565,1 тыс.руб. - фед.ср-ва, 269,545 тыс.руб. - ср-ва окруж.бюджета).                          
Уведомлением ДФ ХМАО от 30.03.2018 доведены дополнительные средства: 490,6 тыс.руб. - средства окружного бюджета, 1605,8 тыс.руб. - средства федерального бюджета. 
24.04.2018 повторно размещена заявка на проведение аукциона. По итогам аукциона будет заключен муниципальный контракт на сумму 1 585,4 тыс.руб. - фед.ср-ва.
Остаток средств - экономия, сложившаяся в резельтате проведения торгов.</t>
      </is>
    </oc>
    <nc r="J128" t="inlineStr">
      <is>
        <t>ДАиГ: По состоянию на 01.01.2018 на учете состоит 2 человека из числа ветеранов Великой Отечественной войны и лиц приравненных категорий, нуждающихся в улучшении жилищных условий. 
Размещение заявки на проведение аукциона по приобретению жилого помещения для участника программы состоялось 27.02.2018. Аукцион признан несостоявшимся, т.к. по окончании срока подачи заявок на участие в аукционе не подано ни одной заявки. 
27.03.2018 повторно размещена заявка на проведение аукциона. По итогам аукциона заключен муниципальный контракт на сумму 1 834,65 тыс.руб. (1 565,1 тыс.руб. - фед.ср-ва; 269,55 тыс.руб. - ср-ва окруж.бюджета).                          
Уведомлением ДФ ХМАО от 30.03.2018 доведены дополнительные средства: 490,6 тыс.руб. - средства окружного бюджета, 1 605,8 тыс.руб. - средства федерального бюджета. 
24.04.2018 повторно размещена заявка на проведение аукциона. По итогам аукциона заключен муниципальный контракт на сумму 1 585,4 тыс.руб. - фед.ср-ва. Оплата по заключенным контрактам будет произведена в июле 2018 года.
Остаток средств - экономия, сложившаяся в результате проведения торгов.</t>
      </is>
    </nc>
  </rcc>
  <rfmt sheetId="1" sqref="A128:XFD133" start="0" length="2147483647">
    <dxf>
      <font>
        <color auto="1"/>
      </font>
    </dxf>
  </rfmt>
  <rcv guid="{99950613-28E7-4EC2-B918-559A2757B0A9}" action="delete"/>
  <rdn rId="0" localSheetId="1" customView="1" name="Z_99950613_28E7_4EC2_B918_559A2757B0A9_.wvu.PrintArea" hidden="1" oldHidden="1">
    <formula>'на 01.05.2018'!$A$1:$J$195</formula>
    <oldFormula>'на 01.05.2018'!$A$1:$J$195</oldFormula>
  </rdn>
  <rdn rId="0" localSheetId="1" customView="1" name="Z_99950613_28E7_4EC2_B918_559A2757B0A9_.wvu.PrintTitles" hidden="1" oldHidden="1">
    <formula>'на 01.05.2018'!$5:$8</formula>
    <oldFormula>'на 01.05.2018'!$5:$8</oldFormula>
  </rdn>
  <rdn rId="0" localSheetId="1" customView="1" name="Z_99950613_28E7_4EC2_B918_559A2757B0A9_.wvu.FilterData" hidden="1" oldHidden="1">
    <formula>'на 01.05.2018'!$A$7:$J$397</formula>
    <oldFormula>'на 01.05.2018'!$A$7:$J$397</oldFormula>
  </rdn>
  <rcv guid="{99950613-28E7-4EC2-B918-559A2757B0A9}"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9" sId="1">
    <oc r="J98" t="inlineStr">
      <is>
        <t xml:space="preserve">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Общая готовность по объекту - 39,9%, по сетям - 72,4% </t>
      </is>
    </oc>
    <nc r="J98" t="inlineStr">
      <is>
        <t>Заключен  МК № 08/2017 от 25.10.2017 с ООО СК "ЮВиС"  на выполнение работ по строительству объекта "Улица Киртбая от  ул. 1 "З" до ул. 3 "З" . Цена контракта - 678 069,2 тыс.руб. В 2017 году выполнены работы на сумму  83 768,8 тыс.руб. Срок выполнения работ по 30 июня 2019 года. Ориентировочный срок ввода объекта в эксплуатацию - июль 2019 года.  
В связи с корректировкой принятых работ за май 2018 года средства окружного бюджета в размере 42137,7 тыс. руб. будут оплачены в следующем отчетном периоде. Общая готовность  по объекту - 38,9%, по сетям  - 70,5 %, с учетом произведенной корректировки.</t>
      </is>
    </nc>
  </rcc>
  <rcc rId="1270" sId="1" numFmtId="4">
    <oc r="G101">
      <v>37350.550000000003</v>
    </oc>
    <nc r="G101">
      <v>35733.57</v>
    </nc>
  </rcc>
  <rcc rId="1271" sId="1" numFmtId="4">
    <oc r="E101">
      <v>37350.550000000003</v>
    </oc>
    <nc r="E101">
      <v>35733.57</v>
    </nc>
  </rcc>
  <rfmt sheetId="1" sqref="A98:XFD103" start="0" length="2147483647">
    <dxf>
      <font>
        <color auto="1"/>
      </font>
    </dxf>
  </rfmt>
  <rfmt sheetId="1" sqref="A92:XFD97" start="0" length="2147483647">
    <dxf>
      <font>
        <color auto="1"/>
      </font>
    </dxf>
  </rfmt>
  <rfmt sheetId="1" sqref="A86:XFD91" start="0" length="2147483647">
    <dxf>
      <font>
        <color auto="1"/>
      </font>
    </dxf>
  </rfmt>
  <rcc rId="1272" sId="1" numFmtId="4">
    <oc r="D82">
      <v>121231.3</v>
    </oc>
    <nc r="D82">
      <v>515357.2</v>
    </nc>
  </rcc>
  <rcc rId="1273" sId="1" numFmtId="4">
    <oc r="I82">
      <v>121231.3</v>
    </oc>
    <nc r="I82">
      <v>515357.2</v>
    </nc>
  </rcc>
  <rcc rId="1274" sId="1">
    <oc r="J86" t="inlineStr">
      <is>
        <t>Размещение закупки на выполнение работ по  подготовке изменений в проект межевания и проект планировки территории улично - дорожной сети города Сургута в части "красных" линий запланировано на III квартал 2018года</t>
      </is>
    </oc>
    <nc r="J86" t="inlineStr">
      <is>
        <t xml:space="preserve">Размещение закупки на выполнение работ по разработке проекта планировки в границах улиц 30 лет Победы, Маяковского, Музейной и проекта межевания территории в границах улиц Маяковского, 30 лет Победы, проспекта Мира в городе Сургуте  запланировано на III квартал 2018года. </t>
      </is>
    </nc>
  </rcc>
  <rfmt sheetId="1" sqref="A80:XFD85" start="0" length="2147483647">
    <dxf>
      <font>
        <color auto="1"/>
      </font>
    </dxf>
  </rfmt>
  <rfmt sheetId="1" sqref="A74:XFD79" start="0" length="2147483647">
    <dxf>
      <font>
        <color auto="1"/>
      </font>
    </dxf>
  </rfmt>
  <rfmt sheetId="1" sqref="A68:XFD73" start="0" length="2147483647">
    <dxf>
      <font>
        <color auto="1"/>
      </font>
    </dxf>
  </rfmt>
  <rcc rId="1275" sId="1">
    <oc r="J80" t="inlineStr">
      <is>
        <t>В апреле, мае 2018 года аукционы на приобретение жилых помещений признаны не состоявшимися по причине отсутствия заявок на участие. Подведение итогов акциона по заявкам, размещенным 29-30 мая 2018 года, согласно плану-графику, состоится в июне 2018 года (15 - 1 комн.квартир, 11 - 2-х комнт.квартир)</t>
      </is>
    </oc>
    <nc r="J80" t="inlineStr">
      <is>
        <t>В апреле, мае, июне 2018 года аукционы на приобретение жилых помещений признаны не состоявшимися по причине отсутствия заявок на участие. Подведение итогов аукционов по заявкам на приобретение 5 квартир 1-комнатных, 6 квартир 2-комнатных состоится 9-16 июля. Размещение остальных закупок состоится в июле 2018 года.</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6:XFD121" start="0" length="2147483647">
    <dxf>
      <font>
        <color auto="1"/>
      </font>
    </dxf>
  </rfmt>
  <rfmt sheetId="1" sqref="A110:XFD115" start="0" length="2147483647">
    <dxf>
      <font>
        <color auto="1"/>
      </font>
    </dxf>
  </rfmt>
  <rfmt sheetId="1" sqref="A122:XFD127" start="0" length="2147483647">
    <dxf>
      <font>
        <color auto="1"/>
      </font>
    </dxf>
  </rfmt>
  <rfmt sheetId="1" sqref="A134:XFD139" start="0" length="2147483647">
    <dxf>
      <font>
        <color auto="1"/>
      </font>
    </dxf>
  </rfmt>
  <rfmt sheetId="1" sqref="A104:XFD109" start="0" length="2147483647">
    <dxf>
      <font>
        <color auto="1"/>
      </font>
    </dxf>
  </rfmt>
  <rcc rId="1276" sId="1" numFmtId="4">
    <oc r="D82">
      <v>515357.2</v>
    </oc>
    <nc r="D82">
      <v>575357.19999999995</v>
    </nc>
  </rcc>
  <rfmt sheetId="1" sqref="C63:C64" start="0" length="2147483647">
    <dxf>
      <font>
        <color auto="1"/>
      </font>
    </dxf>
  </rfmt>
  <rfmt sheetId="1" sqref="D63" start="0" length="2147483647">
    <dxf>
      <font>
        <color auto="1"/>
      </font>
    </dxf>
  </rfmt>
  <rfmt sheetId="1" sqref="D64" start="0" length="2147483647">
    <dxf>
      <font>
        <color auto="1"/>
      </font>
    </dxf>
  </rfmt>
  <rfmt sheetId="1" sqref="G64:G65" start="0" length="2147483647">
    <dxf>
      <font>
        <color auto="1"/>
      </font>
    </dxf>
  </rfmt>
  <rcc rId="1277" sId="1" numFmtId="4">
    <nc r="E118">
      <v>6.55</v>
    </nc>
  </rcc>
  <rcc rId="1278" sId="1" numFmtId="4">
    <oc r="C101">
      <v>50278.62</v>
    </oc>
    <nc r="C101">
      <v>50278.63</v>
    </nc>
  </rcc>
  <rcc rId="1279" sId="1" numFmtId="4">
    <oc r="D101">
      <v>50278.62</v>
    </oc>
    <nc r="D101">
      <v>50278.63</v>
    </nc>
  </rcc>
  <rfmt sheetId="1" sqref="A62:XFD67" start="0" length="2147483647">
    <dxf>
      <font>
        <color auto="1"/>
      </font>
    </dxf>
  </rfmt>
  <rcc rId="1280" sId="1" numFmtId="4">
    <oc r="I82">
      <v>515357.2</v>
    </oc>
    <nc r="I82">
      <v>575357.19999999995</v>
    </nc>
  </rcc>
  <rcc rId="1281" sId="1" numFmtId="4">
    <oc r="I101">
      <v>50278.62</v>
    </oc>
    <nc r="I101">
      <v>50278.63</v>
    </nc>
  </rcc>
  <rcv guid="{99950613-28E7-4EC2-B918-559A2757B0A9}" action="delete"/>
  <rdn rId="0" localSheetId="1" customView="1" name="Z_99950613_28E7_4EC2_B918_559A2757B0A9_.wvu.PrintArea" hidden="1" oldHidden="1">
    <formula>'на 01.05.2018'!$A$1:$J$195</formula>
    <oldFormula>'на 01.05.2018'!$A$1:$J$195</oldFormula>
  </rdn>
  <rdn rId="0" localSheetId="1" customView="1" name="Z_99950613_28E7_4EC2_B918_559A2757B0A9_.wvu.PrintTitles" hidden="1" oldHidden="1">
    <formula>'на 01.05.2018'!$5:$8</formula>
    <oldFormula>'на 01.05.2018'!$5:$8</oldFormula>
  </rdn>
  <rdn rId="0" localSheetId="1" customView="1" name="Z_99950613_28E7_4EC2_B918_559A2757B0A9_.wvu.FilterData" hidden="1" oldHidden="1">
    <formula>'на 01.05.2018'!$A$7:$J$397</formula>
    <oldFormula>'на 01.05.2018'!$A$7:$J$397</oldFormula>
  </rdn>
  <rcv guid="{99950613-28E7-4EC2-B918-559A2757B0A9}"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8" sId="1">
    <o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oc>
    <nc r="J49" t="inlineStr">
      <is>
        <r>
          <rPr>
            <u/>
            <sz val="16"/>
            <rFont val="Times New Roman"/>
            <family val="1"/>
            <charset val="204"/>
          </rPr>
          <t xml:space="preserve">АГ: </t>
        </r>
        <r>
          <rPr>
            <sz val="16"/>
            <rFont val="Times New Roman"/>
            <family val="1"/>
            <charset val="204"/>
          </rPr>
          <t>В рамках реализации государственной программы осуществляется деятельность  в рамках переданных полномочий в сфере трудовых отношений государственного управления охраной труда.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8 образовательных учреждений в части основных мероприятий:
- содействие трудоустройству граждан с инвалидностью и их адаптация на рынке труда;
- содействие улучшению положения на рынке труда не 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t>
        </r>
        <r>
          <rPr>
            <u/>
            <sz val="16"/>
            <color rgb="FFFF0000"/>
            <rFont val="Times New Roman"/>
            <family val="2"/>
            <charset val="204"/>
          </rPr>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1">
    <oc r="C64">
      <f>C70+C106</f>
    </oc>
    <nc r="C64">
      <f>C70+C106</f>
    </nc>
  </rcc>
  <rfmt sheetId="1" sqref="C149:D149" start="0" length="2147483647">
    <dxf>
      <font>
        <color auto="1"/>
      </font>
    </dxf>
  </rfmt>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1" numFmtId="4">
    <oc r="E149">
      <v>2.8</v>
    </oc>
    <nc r="E149">
      <v>200</v>
    </nc>
  </rcc>
  <rcc rId="1341" sId="1" numFmtId="4">
    <oc r="G149">
      <v>2.8</v>
    </oc>
    <nc r="G149">
      <v>200</v>
    </nc>
  </rcc>
  <rcc rId="1342" sId="1">
    <oc r="F149">
      <f>E149/D149</f>
    </oc>
    <nc r="F149">
      <f>E149/D149</f>
    </nc>
  </rcc>
  <rcc rId="1343" sId="1">
    <oc r="H149">
      <f>G149/D149</f>
    </oc>
    <nc r="H149">
      <f>G149/D149</f>
    </nc>
  </rcc>
  <rfmt sheetId="1" sqref="E149:H149" start="0" length="2147483647">
    <dxf>
      <font>
        <color auto="1"/>
      </font>
    </dxf>
  </rfmt>
  <rfmt sheetId="1" sqref="I149" start="0" length="2147483647">
    <dxf>
      <font>
        <color auto="1"/>
      </font>
    </dxf>
  </rfmt>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4" sId="1" numFmtId="4">
    <oc r="C151">
      <v>6069.57</v>
    </oc>
    <nc r="C151">
      <v>11325.6</v>
    </nc>
  </rcc>
  <rfmt sheetId="1" sqref="C151" start="0" length="2147483647">
    <dxf>
      <font>
        <color auto="1"/>
      </font>
    </dxf>
  </rfmt>
  <rcc rId="1345" sId="1" numFmtId="4">
    <oc r="D151">
      <v>3018.78</v>
    </oc>
    <nc r="D151">
      <v>11536.1</v>
    </nc>
  </rcc>
  <rfmt sheetId="1" sqref="D151" start="0" length="2147483647">
    <dxf>
      <font>
        <color auto="1"/>
      </font>
    </dxf>
  </rfmt>
  <rcc rId="1346" sId="1" numFmtId="4">
    <oc r="G151">
      <v>22.4</v>
    </oc>
    <nc r="G151">
      <v>9623.6</v>
    </nc>
  </rcc>
  <rfmt sheetId="1" sqref="G151" start="0" length="2147483647">
    <dxf>
      <font>
        <color auto="1"/>
      </font>
    </dxf>
  </rfmt>
  <rfmt sheetId="1" sqref="E151" start="0" length="2147483647">
    <dxf>
      <font>
        <color auto="1"/>
      </font>
    </dxf>
  </rfmt>
  <rfmt sheetId="1" sqref="F151:H151" start="0" length="2147483647">
    <dxf>
      <font>
        <color auto="1"/>
      </font>
    </dxf>
  </rfmt>
  <rfmt sheetId="1" sqref="C151:D151" start="0" length="2147483647">
    <dxf>
      <font/>
    </dxf>
  </rfmt>
  <rfmt sheetId="1" sqref="C150:D150" start="0" length="2147483647">
    <dxf>
      <font>
        <color auto="1"/>
      </font>
    </dxf>
  </rfmt>
  <rcc rId="1347" sId="1" numFmtId="4">
    <oc r="E150">
      <v>9356.5499999999993</v>
    </oc>
    <nc r="E150">
      <v>9790</v>
    </nc>
  </rcc>
  <rfmt sheetId="1" sqref="E150" start="0" length="2147483647">
    <dxf>
      <font>
        <color auto="1"/>
      </font>
    </dxf>
  </rfmt>
  <rcc rId="1348" sId="1" numFmtId="4">
    <oc r="G150">
      <v>9356.5499999999993</v>
    </oc>
    <nc r="G150">
      <v>9511.4</v>
    </nc>
  </rcc>
  <rfmt sheetId="1" sqref="G150" start="0" length="2147483647">
    <dxf>
      <font>
        <color auto="1"/>
      </font>
    </dxf>
  </rfmt>
  <rfmt sheetId="1" sqref="F150:H150" start="0" length="2147483647">
    <dxf>
      <font>
        <color auto="1"/>
      </font>
    </dxf>
  </rfmt>
  <rfmt sheetId="1" sqref="B147:B153" start="0" length="2147483647">
    <dxf>
      <font>
        <color auto="1"/>
      </font>
    </dxf>
  </rfmt>
  <rfmt sheetId="1" sqref="A147:A148" start="0" length="2147483647">
    <dxf>
      <font>
        <color auto="1"/>
      </font>
    </dxf>
  </rfmt>
  <rfmt sheetId="1" sqref="I152" start="0" length="2147483647">
    <dxf>
      <font>
        <color auto="1"/>
      </font>
    </dxf>
  </rfmt>
  <rcc rId="1349" sId="1" numFmtId="4">
    <oc r="E152">
      <f>G152</f>
    </oc>
    <nc r="E152">
      <v>7908.42</v>
    </nc>
  </rcc>
  <rcc rId="1350" sId="1" numFmtId="4">
    <oc r="D152">
      <v>8029.69</v>
    </oc>
    <nc r="D152">
      <v>8029.67</v>
    </nc>
  </rcc>
  <rcc rId="1351" sId="1" numFmtId="4">
    <oc r="G152">
      <v>7378.95</v>
    </oc>
    <nc r="G152">
      <v>7908.42</v>
    </nc>
  </rcc>
  <rcc rId="1352" sId="1" numFmtId="4">
    <oc r="I152">
      <v>8029.69</v>
    </oc>
    <nc r="I152">
      <v>8029.57</v>
    </nc>
  </rcc>
  <rfmt sheetId="1" sqref="C152:I152" start="0" length="2147483647">
    <dxf>
      <font>
        <color auto="1"/>
      </font>
    </dxf>
  </rfmt>
  <rfmt sheetId="1" sqref="I150" start="0" length="2147483647">
    <dxf>
      <font>
        <color auto="1"/>
      </font>
    </dxf>
  </rfmt>
  <rcc rId="1353" sId="1" numFmtId="4">
    <oc r="I151">
      <v>3018.78</v>
    </oc>
    <nc r="I151">
      <v>11536.1</v>
    </nc>
  </rcc>
  <rfmt sheetId="1" sqref="I151" start="0" length="2147483647">
    <dxf>
      <font>
        <color auto="1"/>
      </font>
    </dxf>
  </rfmt>
  <rfmt sheetId="1" sqref="C152:I152" start="0" length="2147483647">
    <dxf>
      <font>
        <color rgb="FFFF0000"/>
      </font>
    </dxf>
  </rfmt>
  <rfmt sheetId="1" sqref="C152:I152" start="0" length="2147483647">
    <dxf>
      <font>
        <color auto="1"/>
      </font>
    </dxf>
  </rfmt>
  <rcc rId="1354" sId="1" numFmtId="4">
    <oc r="D169">
      <v>12237.34</v>
    </oc>
    <nc r="D169">
      <v>16256.72</v>
    </nc>
  </rcc>
  <rfmt sheetId="1" sqref="D169" start="0" length="2147483647">
    <dxf>
      <font>
        <color auto="1"/>
      </font>
    </dxf>
  </rfmt>
  <rcc rId="1355" sId="1" numFmtId="4">
    <oc r="G169">
      <v>4436.3100000000004</v>
    </oc>
    <nc r="G169">
      <v>4853.9399999999996</v>
    </nc>
  </rcc>
  <rfmt sheetId="1" sqref="G169:H169" start="0" length="2147483647">
    <dxf>
      <font>
        <color auto="1"/>
      </font>
    </dxf>
  </rfmt>
  <rfmt sheetId="1" sqref="E169:F169" start="0" length="2147483647">
    <dxf>
      <font>
        <color auto="1"/>
      </font>
    </dxf>
  </rfmt>
  <rcc rId="1356" sId="1" numFmtId="4">
    <oc r="I169">
      <v>12237.34</v>
    </oc>
    <nc r="I169">
      <v>16256.72</v>
    </nc>
  </rcc>
  <rfmt sheetId="1" sqref="I169" start="0" length="2147483647">
    <dxf>
      <font>
        <color auto="1"/>
      </font>
    </dxf>
  </rfmt>
  <rfmt sheetId="1" sqref="C168" start="0" length="2147483647">
    <dxf>
      <font>
        <color auto="1"/>
      </font>
    </dxf>
  </rfmt>
  <rfmt sheetId="1" sqref="D168" start="0" length="2147483647">
    <dxf>
      <font>
        <color auto="1"/>
      </font>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8" start="0" length="2147483647">
    <dxf>
      <font>
        <color auto="1"/>
      </font>
    </dxf>
  </rfmt>
  <rcc rId="1357" sId="1" numFmtId="4">
    <oc r="G168">
      <v>69057.23</v>
    </oc>
    <nc r="G168">
      <v>80302.600000000006</v>
    </nc>
  </rcc>
  <rfmt sheetId="1" sqref="F168:H168" start="0" length="2147483647">
    <dxf>
      <font>
        <color auto="1"/>
      </font>
    </dxf>
  </rfmt>
  <rfmt sheetId="1" sqref="A166:B171" start="0" length="2147483647">
    <dxf>
      <font>
        <color auto="1"/>
      </font>
    </dxf>
  </rfmt>
  <rfmt sheetId="1" sqref="I168" start="0" length="2147483647">
    <dxf>
      <font>
        <color auto="1"/>
      </font>
    </dxf>
  </rfmt>
  <rcc rId="1358" sId="1" numFmtId="4">
    <oc r="E168">
      <v>69057.23</v>
    </oc>
    <nc r="E168">
      <v>80302.559999999998</v>
    </nc>
  </rcc>
  <rcc rId="1359" sId="1" numFmtId="4">
    <oc r="D192">
      <v>9</v>
    </oc>
    <nc r="D192">
      <v>68.58</v>
    </nc>
  </rcc>
  <rfmt sheetId="1" sqref="D192:I192" start="0" length="2147483647">
    <dxf>
      <font>
        <color auto="1"/>
      </font>
    </dxf>
  </rfmt>
  <rfmt sheetId="1" sqref="C191:D191" start="0" length="2147483647">
    <dxf>
      <font>
        <color auto="1"/>
      </font>
    </dxf>
  </rfmt>
  <rcc rId="1360" sId="1" numFmtId="4">
    <oc r="G191">
      <v>716.18</v>
    </oc>
    <nc r="G191">
      <v>724.1</v>
    </nc>
  </rcc>
  <rfmt sheetId="1" sqref="E191:I191" start="0" length="2147483647">
    <dxf>
      <font>
        <color auto="1"/>
      </font>
    </dxf>
  </rfmt>
  <rcc rId="1361" sId="1" numFmtId="4">
    <oc r="G190">
      <v>13546.68</v>
    </oc>
    <nc r="G190">
      <v>17000</v>
    </nc>
  </rcc>
  <rfmt sheetId="1" sqref="A189:I193" start="0" length="2147483647">
    <dxf>
      <font>
        <color auto="1"/>
      </font>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7:I148" start="0" length="2147483647">
    <dxf>
      <font>
        <color auto="1"/>
      </font>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2" sId="1">
    <o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социального предпринимательства;
</t>
        </r>
        <r>
          <rPr>
            <sz val="16"/>
            <color rgb="FFFF0000"/>
            <rFont val="Times New Roman"/>
            <family val="1"/>
            <charset val="204"/>
          </rPr>
          <t>-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oc>
    <nc r="J166" t="inlineStr">
      <is>
        <r>
          <rPr>
            <u/>
            <sz val="16"/>
            <rFont val="Times New Roman"/>
            <family val="1"/>
            <charset val="204"/>
          </rPr>
          <t xml:space="preserve">АГ: </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20.12.2017 № 78.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2018 года.</t>
        </r>
        <r>
          <rPr>
            <sz val="16"/>
            <color rgb="FFFF0000"/>
            <rFont val="Times New Roman"/>
            <family val="2"/>
            <charset val="204"/>
          </rPr>
          <t xml:space="preserve">
     </t>
        </r>
        <r>
          <rPr>
            <sz val="16"/>
            <rFont val="Times New Roman"/>
            <family val="1"/>
            <charset val="204"/>
          </rPr>
          <t>2.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№11 от 06.04.2018 и №11/1 от 05.04.2018.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 финансовая поддержка субьектов малого и среднего предпринимательства осуществляющих деятельность в социальной сфере;
- развитие инновационного и молодежного предпринимательства.
          В мае проведен ежегодный городской конкурс "Предприниматель года".</t>
        </r>
        <r>
          <rPr>
            <sz val="16"/>
            <color theme="3"/>
            <rFont val="Times New Roman"/>
            <family val="1"/>
            <charset val="204"/>
          </rPr>
          <t xml:space="preserve">
</t>
        </r>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0:I170" start="0" length="2147483647">
    <dxf>
      <font>
        <color auto="1"/>
      </font>
    </dxf>
  </rfmt>
  <rfmt sheetId="1" sqref="C166:I166" start="0" length="2147483647">
    <dxf>
      <font>
        <color auto="1"/>
      </font>
    </dxf>
  </rfmt>
  <rfmt sheetId="1" sqref="C169" start="0" length="2147483647">
    <dxf>
      <font>
        <color auto="1"/>
      </font>
    </dxf>
  </rfmt>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3"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аренду кабельной канализации, рассылку постановлений.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договор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4" sId="1">
    <o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договор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oc>
    <nc r="J147"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2. В рамках реализации государственной программы заключены соглашения</t>
        </r>
        <r>
          <rPr>
            <sz val="16"/>
            <color rgb="FFFF0000"/>
            <rFont val="Times New Roman"/>
            <family val="2"/>
            <charset val="204"/>
          </rPr>
          <t xml:space="preserve"> </t>
        </r>
        <r>
          <rPr>
            <sz val="16"/>
            <rFont val="Times New Roman"/>
            <family val="1"/>
            <charset val="204"/>
          </rPr>
          <t xml:space="preserve">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t>
        </r>
        <r>
          <rPr>
            <sz val="16"/>
            <color rgb="FFFF0000"/>
            <rFont val="Times New Roman"/>
            <family val="2"/>
            <charset val="204"/>
          </rPr>
          <t xml:space="preserve">
   </t>
        </r>
        <r>
          <rPr>
            <sz val="16"/>
            <rFont val="Times New Roman"/>
            <family val="1"/>
            <charset val="204"/>
          </rPr>
          <t xml:space="preserve">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Планируется заключить контракт на приобретение бумаги, приобретение ПО "Ангел".
</t>
        </r>
        <r>
          <rPr>
            <sz val="16"/>
            <color rgb="FFFF0000"/>
            <rFont val="Times New Roman"/>
            <family val="2"/>
            <charset val="204"/>
          </rPr>
          <t xml:space="preserve">
</t>
        </r>
        <r>
          <rPr>
            <sz val="16"/>
            <rFont val="Times New Roman"/>
            <family val="1"/>
            <charset val="204"/>
          </rPr>
          <t>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r>
          <rPr>
            <sz val="16"/>
            <color rgb="FFFF0000"/>
            <rFont val="Times New Roman"/>
            <family val="2"/>
            <charset val="204"/>
          </rPr>
          <t xml:space="preserve"> </t>
        </r>
        <r>
          <rPr>
            <sz val="16"/>
            <rFont val="Times New Roman"/>
            <family val="1"/>
            <charset val="204"/>
          </rPr>
          <t>Запланировано  проведение  городского молодежного проекта "Среда Обитания" (Проведение игры КВН на Кубок Главы города запланировано на ноябрь 2018 года),</t>
        </r>
        <r>
          <rPr>
            <sz val="16"/>
            <color rgb="FFFF0000"/>
            <rFont val="Times New Roman"/>
            <family val="2"/>
            <charset val="204"/>
          </rPr>
          <t xml:space="preserve"> </t>
        </r>
        <r>
          <rPr>
            <sz val="16"/>
            <rFont val="Times New Roman"/>
            <family val="1"/>
            <charset val="204"/>
          </rPr>
          <t>городского молодежного проекта "PROфилактика" (Молодежный форум "Революция тела" запланировано на сентябрь 2018 года),</t>
        </r>
        <r>
          <rPr>
            <sz val="16"/>
            <color rgb="FFFF0000"/>
            <rFont val="Times New Roman"/>
            <family val="2"/>
            <charset val="204"/>
          </rPr>
          <t xml:space="preserve"> </t>
        </r>
        <r>
          <rPr>
            <sz val="16"/>
            <rFont val="Times New Roman"/>
            <family val="1"/>
            <charset val="204"/>
          </rPr>
          <t xml:space="preserve">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r>
          <rPr>
            <sz val="16"/>
            <color rgb="FFFF0000"/>
            <rFont val="Times New Roman"/>
            <family val="2"/>
            <charset val="204"/>
          </rPr>
          <t xml:space="preserve">                                                                                                
</t>
        </r>
      </is>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 start="0" length="2147483647">
    <dxf>
      <font>
        <color auto="1"/>
      </font>
    </dxf>
  </rfmt>
  <rfmt sheetId="1" sqref="B9:B15" start="0" length="2147483647">
    <dxf>
      <font>
        <color auto="1"/>
      </font>
    </dxf>
  </rfmt>
  <rfmt sheetId="1" sqref="D11" start="0" length="2147483647">
    <dxf>
      <font>
        <color auto="1"/>
      </font>
    </dxf>
  </rfmt>
  <rfmt sheetId="1" sqref="C10" start="0" length="2147483647">
    <dxf>
      <font>
        <color auto="1"/>
      </font>
    </dxf>
  </rfmt>
  <rfmt sheetId="1" sqref="D10" start="0" length="2147483647">
    <dxf>
      <font>
        <color auto="1"/>
      </font>
    </dxf>
  </rfmt>
  <rfmt sheetId="1" sqref="E10" start="0" length="2147483647">
    <dxf>
      <font>
        <color auto="1"/>
      </font>
    </dxf>
  </rfmt>
  <rfmt sheetId="1" sqref="G10" start="0" length="2147483647">
    <dxf>
      <font>
        <color auto="1"/>
      </font>
    </dxf>
  </rfmt>
  <rcc rId="1365" sId="1" numFmtId="4">
    <oc r="E32">
      <v>192641</v>
    </oc>
    <nc r="E32">
      <v>192641.38</v>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6" sId="1" numFmtId="4">
    <oc r="G32">
      <v>107064</v>
    </oc>
    <nc r="G32">
      <v>107063.84</v>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2">
    <dxf>
      <fill>
        <patternFill patternType="solid">
          <bgColor rgb="FFFFFF00"/>
        </patternFill>
      </fill>
    </dxf>
  </rfmt>
  <rfmt sheetId="1" sqref="G32">
    <dxf>
      <fill>
        <patternFill patternType="solid">
          <bgColor rgb="FFFFFF00"/>
        </patternFill>
      </fill>
    </dxf>
  </rfmt>
  <rfmt sheetId="1" sqref="G11" start="0" length="2147483647">
    <dxf>
      <font>
        <color auto="1"/>
      </font>
    </dxf>
  </rfmt>
  <rfmt sheetId="1" sqref="E46">
    <dxf>
      <fill>
        <patternFill patternType="solid">
          <bgColor rgb="FFFFFF00"/>
        </patternFill>
      </fill>
    </dxf>
  </rfmt>
  <rcc rId="1367" sId="1" numFmtId="4">
    <oc r="E46">
      <v>0</v>
    </oc>
    <nc r="E46">
      <v>45.29</v>
    </nc>
  </rcc>
  <rfmt sheetId="1" sqref="E46" start="0" length="2147483647">
    <dxf>
      <font>
        <color auto="1"/>
      </font>
    </dxf>
  </rfmt>
  <rfmt sheetId="1" sqref="E43:F48" start="0" length="2147483647">
    <dxf>
      <font>
        <color auto="1"/>
      </font>
    </dxf>
  </rfmt>
  <rfmt sheetId="1" sqref="E43:F48">
    <dxf>
      <fill>
        <patternFill patternType="none">
          <bgColor auto="1"/>
        </patternFill>
      </fill>
    </dxf>
  </rfmt>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I152">
    <dxf>
      <fill>
        <patternFill patternType="solid">
          <bgColor rgb="FFFFFF00"/>
        </patternFill>
      </fill>
    </dxf>
  </rfmt>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9:I169">
    <dxf>
      <fill>
        <patternFill>
          <bgColor rgb="FFFFFF00"/>
        </patternFill>
      </fill>
    </dxf>
  </rfmt>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8" sId="1" numFmtId="4">
    <oc r="C151">
      <v>11325.6</v>
    </oc>
    <nc r="C151">
      <v>6069.57</v>
    </nc>
  </rcc>
  <rcc rId="1369" sId="1" numFmtId="4">
    <oc r="D151">
      <v>11536.1</v>
    </oc>
    <nc r="D151">
      <v>3506.43</v>
    </nc>
  </rcc>
  <rcc rId="1370" sId="1" numFmtId="4">
    <oc r="E151">
      <f>G151</f>
    </oc>
    <nc r="E151">
      <v>1715.18</v>
    </nc>
  </rcc>
  <rcc rId="1371" sId="1" numFmtId="4">
    <oc r="G151">
      <v>9623.6</v>
    </oc>
    <nc r="G151">
      <v>1715.18</v>
    </nc>
  </rcc>
  <rcc rId="1372" sId="1" numFmtId="4">
    <oc r="I151">
      <v>11536.1</v>
    </oc>
    <nc r="I151">
      <v>3506.43</v>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3" sId="1" numFmtId="4">
    <oc r="D169">
      <v>16256.72</v>
    </oc>
    <nc r="D169">
      <v>12237.34</v>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 numFmtId="4">
    <oc r="I169">
      <v>16256.72</v>
    </oc>
    <nc r="I169">
      <v>12237.34</v>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C152">
    <dxf>
      <fill>
        <patternFill patternType="none">
          <bgColor auto="1"/>
        </patternFill>
      </fill>
    </dxf>
  </rfmt>
  <rfmt sheetId="1" sqref="D151:D152">
    <dxf>
      <fill>
        <patternFill patternType="none">
          <bgColor auto="1"/>
        </patternFill>
      </fill>
    </dxf>
  </rfmt>
  <rfmt sheetId="1" sqref="G151:G152">
    <dxf>
      <fill>
        <patternFill patternType="none">
          <bgColor auto="1"/>
        </patternFill>
      </fill>
    </dxf>
  </rfmt>
  <rfmt sheetId="1" sqref="E151:I152">
    <dxf>
      <fill>
        <patternFill patternType="none">
          <bgColor auto="1"/>
        </patternFill>
      </fill>
    </dxf>
  </rfmt>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375" sheetId="1" oldName="[отчет по госпрограммам на 01.07.2018.xlsx]на 01.05.2018" newName="[отчет по госпрограммам на 01.07.2018.xlsx]на 01.07.2018"/>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01.06.2017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01.07.2017 года</t>
      </is>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51:D152">
    <dxf>
      <fill>
        <patternFill patternType="solid">
          <bgColor rgb="FFFFFF00"/>
        </patternFill>
      </fill>
    </dxf>
  </rfmt>
  <rfmt sheetId="1" sqref="D151:H152">
    <dxf>
      <fill>
        <patternFill>
          <bgColor rgb="FFFFFF00"/>
        </patternFill>
      </fill>
    </dxf>
  </rfmt>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9:I169">
    <dxf>
      <fill>
        <patternFill patternType="none">
          <bgColor auto="1"/>
        </patternFill>
      </fill>
    </dxf>
  </rfmt>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 start="0" length="2147483647">
    <dxf>
      <font>
        <color auto="1"/>
      </font>
    </dxf>
  </rfmt>
  <rfmt sheetId="1" sqref="F11:I11" start="0" length="2147483647">
    <dxf>
      <font>
        <color auto="1"/>
      </font>
    </dxf>
  </rfmt>
  <rfmt sheetId="1" sqref="C12:C13" start="0" length="2147483647">
    <dxf>
      <font>
        <color auto="1"/>
      </font>
    </dxf>
  </rfmt>
  <rfmt sheetId="1" sqref="D12:D13" start="0" length="2147483647">
    <dxf>
      <font>
        <color auto="1"/>
      </font>
    </dxf>
  </rfmt>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7" sId="1" numFmtId="4">
    <oc r="D152">
      <v>8029.67</v>
    </oc>
    <nc r="D152">
      <v>8517.2999999999993</v>
    </nc>
  </rcc>
  <rcc rId="1378" sId="1" numFmtId="4">
    <oc r="G152">
      <v>7908.42</v>
    </oc>
    <nc r="G152">
      <v>8396.02</v>
    </nc>
  </rcc>
  <rcc rId="1379" sId="1" numFmtId="4">
    <oc r="I152">
      <v>8029.57</v>
    </oc>
    <nc r="I152">
      <f>D152</f>
    </nc>
  </rcc>
  <rcc rId="1380" sId="1" numFmtId="4">
    <oc r="E152">
      <v>7908.42</v>
    </oc>
    <nc r="E152">
      <f>G152</f>
    </nc>
  </rcc>
  <rcc rId="1381" sId="1" numFmtId="4">
    <oc r="D151">
      <v>3506.43</v>
    </oc>
    <nc r="D151">
      <v>3018.8</v>
    </nc>
  </rcc>
  <rcc rId="1382" sId="1" numFmtId="4">
    <oc r="G151">
      <v>1715.18</v>
    </oc>
    <nc r="G151">
      <v>1227.55</v>
    </nc>
  </rcc>
  <rcc rId="1383" sId="1" numFmtId="4">
    <oc r="E151">
      <v>1715.18</v>
    </oc>
    <nc r="E151">
      <f>G151</f>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I14"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2:G32">
    <dxf>
      <fill>
        <patternFill patternType="none">
          <bgColor auto="1"/>
        </patternFill>
      </fill>
    </dxf>
  </rfmt>
  <rfmt sheetId="1" sqref="D151:D152">
    <dxf>
      <fill>
        <patternFill patternType="none">
          <bgColor auto="1"/>
        </patternFill>
      </fill>
    </dxf>
  </rfmt>
  <rfmt sheetId="1" sqref="C151:I153">
    <dxf>
      <fill>
        <patternFill patternType="none">
          <bgColor auto="1"/>
        </patternFill>
      </fill>
    </dxf>
  </rfmt>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2:G13" start="0" length="2147483647">
    <dxf>
      <font>
        <color auto="1"/>
      </font>
    </dxf>
  </rfmt>
  <rfmt sheetId="1" sqref="A9:XFD14" start="0" length="2147483647">
    <dxf>
      <font>
        <color auto="1"/>
      </font>
    </dxf>
  </rfmt>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4" sId="1" odxf="1" dxf="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t>
        </r>
        <r>
          <rPr>
            <sz val="16"/>
            <color rgb="FFFF0000"/>
            <rFont val="Times New Roman"/>
            <family val="2"/>
            <charset val="204"/>
          </rPr>
          <t xml:space="preserve">78 800,00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t>
        </r>
        <r>
          <rPr>
            <sz val="16"/>
            <color rgb="FFFF0000"/>
            <rFont val="Times New Roman"/>
            <family val="2"/>
            <charset val="204"/>
          </rPr>
          <t xml:space="preserve">
</t>
        </r>
        <r>
          <rPr>
            <sz val="16"/>
            <rFont val="Times New Roman"/>
            <family val="1"/>
            <charset val="204"/>
          </rPr>
          <t>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- 48 757 чел.
Численность учащихся частных общеобразовательных организаций на конец года - 438 чел.
Численность учащихся, получающих муниципальную услугу «Реализация дополнительных общеразвивающих программ», на конец года - 8 482 чел.
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
Планируемое для приобретения количество путевок для детей в возрасте от 6 до 17 лет  в организации, обеспечивающие отдых и оздоровление детей - 2 972 шт.
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01.07.2018 составило</t>
        </r>
        <r>
          <rPr>
            <sz val="16"/>
            <color rgb="FFFF0000"/>
            <rFont val="Times New Roman"/>
            <family val="2"/>
            <charset val="204"/>
          </rPr>
          <t xml:space="preserve"> 80 448,50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№32" получено положительное заключение гос.экспертизы проектной документации и инженерных изысканий  № 86 -1 -1-3 -0169 -18 от 31.05.2018. По "СОШ №33"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размер платы составляет 60 % от договора - 49,32 тыс. руб., из них оплачено за счет средств местного бюджета в размере 4,93 тыс. руб.; 44,39 тыс. руб. будет оплачена в следующем отчетном периоде по факту поступления средств из округа.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nc>
    <odxf>
      <font>
        <sz val="16"/>
        <color rgb="FFFF0000"/>
      </font>
    </odxf>
    <ndxf>
      <font>
        <sz val="16"/>
        <color rgb="FFFF0000"/>
      </font>
    </ndxf>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5"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t>
        </r>
        <r>
          <rPr>
            <sz val="16"/>
            <color rgb="FFFF0000"/>
            <rFont val="Times New Roman"/>
            <family val="2"/>
            <charset val="204"/>
          </rPr>
          <t xml:space="preserve">71 774,00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Планируется приобретение оборудования для инвалидов, оборудования для модернизации сайтов, автоматизации музеев.</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01.07.2018 года по работникам муниципальных учреждений культуры составило 74 649,40 рублей.                                             
  </t>
        </r>
        <r>
          <rPr>
            <sz val="16"/>
            <color rgb="FFFF0000"/>
            <rFont val="Times New Roman"/>
            <family val="2"/>
            <charset val="204"/>
          </rPr>
          <t xml:space="preserve">
</t>
        </r>
        <r>
          <rPr>
            <u/>
            <sz val="20"/>
            <rFont val="Times New Roman"/>
            <family val="1"/>
            <charset val="204"/>
          </rPr>
          <t/>
        </r>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01.07.2018'!$A$1:$J$207</formula>
    <oldFormula>'на 01.07.2018'!$A$1:$J$207</oldFormula>
  </rdn>
  <rdn rId="0" localSheetId="1" customView="1" name="Z_CA384592_0CFD_4322_A4EB_34EC04693944_.wvu.PrintTitles" hidden="1" oldHidden="1">
    <formula>'на 01.07.2018'!$5:$8</formula>
    <oldFormula>'на 01.07.2018'!$5:$8</oldFormula>
  </rdn>
  <rdn rId="0" localSheetId="1" customView="1" name="Z_CA384592_0CFD_4322_A4EB_34EC04693944_.wvu.FilterData" hidden="1" oldHidden="1">
    <formula>'на 01.07.2018'!$A$7:$J$409</formula>
    <oldFormula>'на 01.07.2018'!$A$7:$J$409</oldFormula>
  </rdn>
  <rcv guid="{CA384592-0CFD-4322-A4EB-34EC04693944}" action="add"/>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 sId="1" numFmtId="4">
    <oc r="D123">
      <v>572.84</v>
    </oc>
    <nc r="D123">
      <v>572.83000000000004</v>
    </nc>
  </rcc>
  <rcc rId="1679" sId="1" numFmtId="4">
    <oc r="C123">
      <v>572.84</v>
    </oc>
    <nc r="C123">
      <v>572.83000000000004</v>
    </nc>
  </rcc>
  <rcc rId="1680" sId="1" numFmtId="4">
    <oc r="I123">
      <v>572.84</v>
    </oc>
    <nc r="I123">
      <v>572.83000000000004</v>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 start="0" length="0">
    <dxf>
      <font>
        <sz val="16"/>
        <color rgb="FFFF0000"/>
      </font>
    </dxf>
  </rfmt>
  <rcc rId="1681" sId="1">
    <oc r="B21" t="inlineStr">
      <is>
        <r>
          <t xml:space="preserve">Государственная программа «Развитие образования в Ханты-Мансийском автономном округе – Югре на 2018-2025 годы и на период до 2030 года»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oc>
    <nc r="B21" t="inlineStr">
      <is>
        <r>
          <rPr>
            <b/>
            <sz val="16"/>
            <rFont val="Times New Roman"/>
            <family val="1"/>
            <charset val="204"/>
          </rPr>
          <t xml:space="preserve">Государственная программа «Развитие образования в Ханты-Мансийском автономном округе – Югре на 2018-2025 годы и на период до 2030 года»
</t>
        </r>
        <r>
          <rPr>
            <sz val="16"/>
            <rFont val="Times New Roman"/>
            <family val="1"/>
            <charset val="204"/>
          </rPr>
          <t>1.</t>
        </r>
        <r>
          <rPr>
            <b/>
            <sz val="16"/>
            <rFont val="Times New Roman"/>
            <family val="1"/>
            <charset val="204"/>
          </rPr>
          <t xml:space="preserve"> </t>
        </r>
        <r>
          <rPr>
            <sz val="16"/>
            <rFont val="Times New Roman"/>
            <family val="1"/>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2012–2017 годы"
9. Субсидии на строительство и реконструкцию дошкольных образовательных и общеобразовательных организаций;
10. Иные межбюджетные трансферы от Департамента образования и молодежной политики ХМАО-Югры на организацию и проведение единого государственного экзамена;
11.Иные межбюджетные трансферты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12.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t>
        </r>
      </is>
    </nc>
  </rcc>
  <rfmt sheetId="1" sqref="B24:B28" start="0" length="2147483647">
    <dxf>
      <font>
        <color auto="1"/>
      </font>
    </dxf>
  </rfmt>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5" sId="1" numFmtId="4">
    <oc r="C25">
      <v>9985786.3000000007</v>
    </oc>
    <nc r="C25">
      <v>10205434.6</v>
    </nc>
  </rcc>
  <rfmt sheetId="1" sqref="C21:C23" start="0" length="2147483647">
    <dxf>
      <font>
        <color auto="1"/>
      </font>
    </dxf>
  </rfmt>
  <rfmt sheetId="1" sqref="C25:C26" start="0" length="2147483647">
    <dxf>
      <font>
        <color auto="1"/>
      </font>
    </dxf>
  </rfmt>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5:D26" start="0" length="2147483647">
    <dxf>
      <font>
        <color auto="1"/>
      </font>
    </dxf>
  </rfmt>
  <rfmt sheetId="1" sqref="D21:D23" start="0" length="2147483647">
    <dxf>
      <font>
        <color auto="1"/>
      </font>
    </dxf>
  </rfmt>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6" sId="1" numFmtId="4">
    <oc r="G25">
      <v>4623468.7300000004</v>
    </oc>
    <nc r="G25">
      <v>5346304.7</v>
    </nc>
  </rcc>
  <rcc rId="1687" sId="1" numFmtId="4">
    <oc r="G26">
      <v>41537.760000000002</v>
    </oc>
    <nc r="G26">
      <v>55202.85</v>
    </nc>
  </rcc>
  <rfmt sheetId="1" sqref="G25:G26" start="0" length="2147483647">
    <dxf>
      <font>
        <color auto="1"/>
      </font>
    </dxf>
  </rfmt>
  <rfmt sheetId="1" sqref="E26:F26" start="0" length="2147483647">
    <dxf>
      <font>
        <color auto="1"/>
      </font>
    </dxf>
  </rfmt>
  <rcc rId="1688" sId="1" numFmtId="4">
    <oc r="E25">
      <v>4847984.3</v>
    </oc>
    <nc r="E25">
      <v>5645599.5199999996</v>
    </nc>
  </rcc>
  <rfmt sheetId="1" sqref="E25:F25" start="0" length="2147483647">
    <dxf>
      <font>
        <color auto="1"/>
      </font>
    </dxf>
  </rfmt>
  <rfmt sheetId="1" sqref="H25:I26" start="0" length="2147483647">
    <dxf>
      <font>
        <color auto="1"/>
      </font>
    </dxf>
  </rfmt>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F23" start="0" length="2147483647">
    <dxf>
      <font>
        <color auto="1"/>
      </font>
    </dxf>
  </rfmt>
  <rfmt sheetId="1" sqref="G21:I23" start="0" length="2147483647">
    <dxf>
      <font>
        <color auto="1"/>
      </font>
    </dxf>
  </rfmt>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t>
        </r>
        <r>
          <rPr>
            <sz val="16"/>
            <color rgb="FFFF0000"/>
            <rFont val="Times New Roman"/>
            <family val="2"/>
            <charset val="204"/>
          </rPr>
          <t xml:space="preserve">
Достижение уровня средней заработной платы  на 01.07.2018 года по педагогическим работникам муниципальных организаций дополнительного образования детей составило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t>
        </r>
        <r>
          <rPr>
            <sz val="16"/>
            <color rgb="FFFF0000"/>
            <rFont val="Times New Roman"/>
            <family val="2"/>
            <charset val="204"/>
          </rPr>
          <t xml:space="preserve"> 85 480,00 рублей. </t>
        </r>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7:B42" start="0" length="2147483647">
    <dxf>
      <font>
        <color auto="1"/>
      </font>
    </dxf>
  </rfmt>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8" start="0" length="2147483647">
    <dxf>
      <font>
        <color auto="1"/>
      </font>
    </dxf>
  </rfmt>
  <rcc rId="1693" sId="1" numFmtId="4">
    <oc r="C40">
      <v>159253.48000000001</v>
    </oc>
    <nc r="C40">
      <v>159253.47</v>
    </nc>
  </rcc>
  <rfmt sheetId="1" sqref="C37:C40" start="0" length="2147483647">
    <dxf>
      <font>
        <color auto="1"/>
      </font>
    </dxf>
  </rfmt>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8" start="0" length="2147483647">
    <dxf>
      <font>
        <color auto="1"/>
      </font>
    </dxf>
  </rfmt>
  <rcc rId="1694" sId="1" numFmtId="4">
    <oc r="D39">
      <v>161667.5</v>
    </oc>
    <nc r="D39">
      <v>161667.51999999999</v>
    </nc>
  </rcc>
  <rcc rId="1695" sId="1" numFmtId="4">
    <oc r="D40">
      <v>159253.48000000001</v>
    </oc>
    <nc r="D40">
      <v>159253.47</v>
    </nc>
  </rcc>
  <rfmt sheetId="1" sqref="D37:D40" start="0" length="2147483647">
    <dxf>
      <font>
        <color auto="1"/>
      </font>
    </dxf>
  </rfmt>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6" sId="1" numFmtId="4">
    <oc r="G40">
      <v>86376.24</v>
    </oc>
    <nc r="G40">
      <v>104422.46</v>
    </nc>
  </rcc>
  <rcc rId="1697" sId="1" numFmtId="4">
    <oc r="G39">
      <v>86906.86</v>
    </oc>
    <nc r="G39">
      <v>108106.64</v>
    </nc>
  </rcc>
  <rfmt sheetId="1" sqref="G37:H40" start="0" length="2147483647">
    <dxf>
      <font>
        <color auto="1"/>
      </font>
    </dxf>
  </rfmt>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8" sId="1" numFmtId="4">
    <oc r="E40">
      <v>86376.24</v>
    </oc>
    <nc r="E40">
      <v>104422.46</v>
    </nc>
  </rcc>
  <rcc rId="1699" sId="1" numFmtId="4">
    <oc r="E39">
      <v>86979.31</v>
    </oc>
    <nc r="E39">
      <v>108150.55</v>
    </nc>
  </rcc>
  <rfmt sheetId="1" sqref="E37:F40" start="0" length="2147483647">
    <dxf>
      <font>
        <color auto="1"/>
      </font>
    </dxf>
  </rfmt>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0" sId="1" numFmtId="4">
    <oc r="I39">
      <v>161667.5</v>
    </oc>
    <nc r="I39">
      <v>161667.51999999999</v>
    </nc>
  </rcc>
  <rcc rId="1701" sId="1" numFmtId="4">
    <oc r="I40">
      <v>159253.48000000001</v>
    </oc>
    <nc r="I40">
      <v>159253.47</v>
    </nc>
  </rcc>
  <rfmt sheetId="1" sqref="I37:I40" start="0" length="2147483647">
    <dxf>
      <font>
        <color auto="1"/>
      </font>
    </dxf>
  </rfmt>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3:B48" start="0" length="2147483647">
    <dxf>
      <font>
        <color auto="1"/>
      </font>
    </dxf>
  </rfmt>
  <rfmt sheetId="1" sqref="C43:C47" start="0" length="2147483647">
    <dxf>
      <font>
        <color auto="1"/>
      </font>
    </dxf>
  </rfmt>
  <rfmt sheetId="1" sqref="D43:D46" start="0" length="2147483647">
    <dxf>
      <font>
        <color auto="1"/>
      </font>
    </dxf>
  </rfmt>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2" sId="1" numFmtId="4">
    <oc r="E45">
      <v>0</v>
    </oc>
    <nc r="E45">
      <v>1307.8699999999999</v>
    </nc>
  </rcc>
  <rfmt sheetId="1" sqref="E43:F46" start="0" length="2147483647">
    <dxf>
      <font>
        <color auto="1"/>
      </font>
    </dxf>
  </rfmt>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3" sId="1" numFmtId="4">
    <oc r="G45">
      <v>0</v>
    </oc>
    <nc r="G45">
      <v>1307.8699999999999</v>
    </nc>
  </rcc>
  <rfmt sheetId="1" sqref="G43:G46" start="0" length="2147483647">
    <dxf>
      <font>
        <color auto="1"/>
      </font>
    </dxf>
  </rfmt>
  <rfmt sheetId="1" sqref="H43:I46" start="0" length="2147483647">
    <dxf>
      <font>
        <color auto="1"/>
      </font>
    </dxf>
  </rfmt>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9:B54" start="0" length="2147483647">
    <dxf>
      <font>
        <color auto="1"/>
      </font>
    </dxf>
  </rfmt>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9:D51" start="0" length="2147483647">
    <dxf>
      <font>
        <color auto="1"/>
      </font>
    </dxf>
  </rfmt>
  <rcc rId="1704" sId="1" numFmtId="4">
    <oc r="G51">
      <v>3576.57</v>
    </oc>
    <nc r="G51">
      <v>5003.82</v>
    </nc>
  </rcc>
  <rcc rId="1705" sId="1" numFmtId="4">
    <oc r="E51">
      <v>3827.69</v>
    </oc>
    <nc r="E51">
      <v>5127.7</v>
    </nc>
  </rcc>
  <rfmt sheetId="1" sqref="E49:F51" start="0" length="2147483647">
    <dxf>
      <font>
        <color auto="1"/>
      </font>
    </dxf>
  </rfmt>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9:I51" start="0" length="2147483647">
    <dxf>
      <font>
        <color auto="1"/>
      </font>
    </dxf>
  </rfmt>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6"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t>
        </r>
        <r>
          <rPr>
            <sz val="16"/>
            <color rgb="FFFF0000"/>
            <rFont val="Times New Roman"/>
            <family val="2"/>
            <charset val="204"/>
          </rPr>
          <t xml:space="preserve">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nc>
  </rcc>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7"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t>
        </r>
        <r>
          <rPr>
            <sz val="16"/>
            <color rgb="FFFF0000"/>
            <rFont val="Times New Roman"/>
            <family val="2"/>
            <charset val="204"/>
          </rPr>
          <t xml:space="preserve">формирования информационных ресурсов общедоступных библиотек Югры и модернизацию программно-аппаратных комплексов общедоступных библиотек.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8"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9"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nc>
  </rcc>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0"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Использование бюджетных ассигнований на организацию и показ театральной постановки (МАУ "ТАиК "Петрушка") планируется осуществить в 3 квартале 2018 года.  
Достижение уровня средней заработной платы на 01.07.2018 года по работникам муниципальных учреждений культуры составило 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1:C162" start="0" length="2147483647">
    <dxf>
      <font>
        <color auto="1"/>
      </font>
    </dxf>
  </rfmt>
  <rfmt sheetId="1" sqref="D161" start="0" length="2147483647">
    <dxf>
      <font>
        <color auto="1"/>
      </font>
    </dxf>
  </rfmt>
  <rcc rId="1711" sId="1" numFmtId="4">
    <oc r="D162">
      <v>21104.9</v>
    </oc>
    <nc r="D162">
      <v>21304.9</v>
    </nc>
  </rcc>
  <rfmt sheetId="1" sqref="D162" start="0" length="2147483647">
    <dxf>
      <font>
        <color auto="1"/>
      </font>
    </dxf>
  </rfmt>
  <rcc rId="1712" sId="1" numFmtId="4">
    <oc r="E161">
      <v>200</v>
    </oc>
    <nc r="E161">
      <v>59.21</v>
    </nc>
  </rcc>
  <rcc rId="1713" sId="1" numFmtId="4">
    <oc r="E162">
      <v>9790</v>
    </oc>
    <nc r="E162">
      <v>11343.99</v>
    </nc>
  </rcc>
  <rfmt sheetId="1" sqref="E161:E162" start="0" length="2147483647">
    <dxf>
      <font>
        <color auto="1"/>
      </font>
    </dxf>
  </rfmt>
  <rcc rId="1714" sId="1" numFmtId="4">
    <oc r="G161">
      <v>200</v>
    </oc>
    <nc r="G161">
      <v>59.21</v>
    </nc>
  </rcc>
  <rcc rId="1715" sId="1" numFmtId="4">
    <oc r="G162">
      <v>9511.4</v>
    </oc>
    <nc r="G162">
      <v>10866.39</v>
    </nc>
  </rcc>
  <rfmt sheetId="1" sqref="G161:G162" start="0" length="2147483647">
    <dxf>
      <font>
        <color auto="1"/>
      </font>
    </dxf>
  </rfmt>
  <rcc rId="1716" sId="1" numFmtId="4">
    <oc r="C164">
      <v>5256.03</v>
    </oc>
    <nc r="C164">
      <v>9701.3700000000008</v>
    </nc>
  </rcc>
  <rcc rId="1717" sId="1" numFmtId="4">
    <oc r="C163">
      <v>6069.57</v>
    </oc>
    <nc r="C163">
      <v>3295.91</v>
    </nc>
  </rcc>
  <rcc rId="1718" sId="1" numFmtId="4">
    <oc r="D164">
      <v>8517.2999999999993</v>
    </oc>
    <nc r="D164">
      <v>10188.98</v>
    </nc>
  </rcc>
  <rfmt sheetId="1" sqref="C163:C164" start="0" length="2147483647">
    <dxf>
      <font>
        <color auto="1"/>
      </font>
    </dxf>
  </rfmt>
  <rcc rId="1719" sId="1" numFmtId="4">
    <oc r="D163">
      <v>3018.8</v>
    </oc>
    <nc r="D163">
      <v>3018.78</v>
    </nc>
  </rcc>
  <rfmt sheetId="1" sqref="D163:D164" start="0" length="2147483647">
    <dxf>
      <font>
        <color auto="1"/>
      </font>
    </dxf>
  </rfmt>
  <rcc rId="1720" sId="1" numFmtId="4">
    <oc r="G164">
      <v>8396.02</v>
    </oc>
    <nc r="G164">
      <v>9217.8799999999992</v>
    </nc>
  </rcc>
  <rcc rId="1721" sId="1" numFmtId="4">
    <oc r="G163">
      <v>1227.55</v>
    </oc>
    <nc r="G163">
      <v>1308.8499999999999</v>
    </nc>
  </rcc>
  <rfmt sheetId="1" sqref="G163:G164" start="0" length="2147483647">
    <dxf>
      <font>
        <color auto="1"/>
      </font>
    </dxf>
  </rfmt>
  <rfmt sheetId="1" sqref="E163:E164" start="0" length="2147483647">
    <dxf>
      <font>
        <color auto="1"/>
      </font>
    </dxf>
  </rfmt>
  <rcc rId="1722" sId="1">
    <oc r="B159"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
</t>
        </r>
        <r>
          <rPr>
            <sz val="16"/>
            <color rgb="FFFF0000"/>
            <rFont val="Times New Roman"/>
            <family val="2"/>
            <charset val="204"/>
          </rPr>
          <t>(1. 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6.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t>
        </r>
      </is>
    </oc>
    <nc r="B159"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
</t>
        </r>
        <r>
          <rPr>
            <sz val="16"/>
            <color rgb="FFFF0000"/>
            <rFont val="Times New Roman"/>
            <family val="2"/>
            <charset val="204"/>
          </rPr>
          <t>(1. 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6.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7. Иные межбюджетные трансферты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t>
        </r>
      </is>
    </nc>
  </rcc>
  <rfmt sheetId="1" sqref="A159:I165" start="0" length="2147483647">
    <dxf>
      <font>
        <color auto="1"/>
      </font>
    </dxf>
  </rfmt>
  <rcc rId="1723" sId="1">
    <oc r="I162">
      <f>9518+11480.2+106.7</f>
    </oc>
    <nc r="I162">
      <f>9518+11480.2+106.7+200</f>
    </nc>
  </rcc>
  <rcv guid="{6E4A7295-8CE0-4D28-ABEF-D38EBAE7C204}" action="delete"/>
  <rdn rId="0" localSheetId="1" customView="1" name="Z_6E4A7295_8CE0_4D28_ABEF_D38EBAE7C204_.wvu.PrintArea" hidden="1" oldHidden="1">
    <formula>'на 01.07.2018'!$A$1:$J$205</formula>
    <oldFormula>'на 01.07.2018'!$A$1:$J$205</oldFormula>
  </rdn>
  <rdn rId="0" localSheetId="1" customView="1" name="Z_6E4A7295_8CE0_4D28_ABEF_D38EBAE7C204_.wvu.PrintTitles" hidden="1" oldHidden="1">
    <formula>'на 01.07.2018'!$5:$8</formula>
    <oldFormula>'на 01.07.2018'!$5:$8</oldFormula>
  </rdn>
  <rdn rId="0" localSheetId="1" customView="1" name="Z_6E4A7295_8CE0_4D28_ABEF_D38EBAE7C204_.wvu.FilterData" hidden="1" oldHidden="1">
    <formula>'на 01.07.2018'!$A$7:$J$409</formula>
    <oldFormula>'на 01.07.2018'!$A$7:$J$409</oldFormula>
  </rdn>
  <rcv guid="{6E4A7295-8CE0-4D28-ABEF-D38EBAE7C204}" action="add"/>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7" sId="1" numFmtId="4">
    <oc r="E180">
      <v>80302.559999999998</v>
    </oc>
    <nc r="E180">
      <v>109239.29</v>
    </nc>
  </rcc>
  <rcc rId="1728" sId="1" numFmtId="4">
    <oc r="G180">
      <v>80302.600000000006</v>
    </oc>
    <nc r="G180">
      <v>109239.29</v>
    </nc>
  </rcc>
  <rfmt sheetId="1" sqref="B180:I180" start="0" length="2147483647">
    <dxf>
      <font>
        <color auto="1"/>
      </font>
    </dxf>
  </rfmt>
  <rcc rId="1729" sId="1" numFmtId="4">
    <oc r="C182">
      <v>38.1</v>
    </oc>
    <nc r="C182">
      <v>4019.38</v>
    </nc>
  </rcc>
  <rcc rId="1730" sId="1" numFmtId="4">
    <oc r="C181">
      <f>11213.3-C182</f>
    </oc>
    <nc r="C181">
      <v>12237.34</v>
    </nc>
  </rcc>
  <rcc rId="1731" sId="1" numFmtId="4">
    <oc r="G181">
      <v>4853.9399999999996</v>
    </oc>
    <nc r="G181">
      <v>8949.92</v>
    </nc>
  </rcc>
  <rfmt sheetId="1" sqref="A178:I183" start="0" length="2147483647">
    <dxf>
      <font>
        <color auto="1"/>
      </font>
    </dxf>
  </rfmt>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2" sId="1" odxf="1" dxf="1">
    <oc r="J43" t="inlineStr">
      <is>
        <r>
          <t xml:space="preserve">АГ(ДК): </t>
        </r>
        <r>
          <rPr>
            <sz val="16"/>
            <color rgb="FFFF0000"/>
            <rFont val="Times New Roman"/>
            <family val="2"/>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01.07.18: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 заключены договоры на приобретение инвентаря.
Освоение средств планируется в течение 2018 года.                                                        </t>
        </r>
      </is>
    </oc>
    <n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По состоянию на 01.08.18:</t>
        </r>
        <r>
          <rPr>
            <sz val="16"/>
            <color rgb="FFFF0000"/>
            <rFont val="Times New Roman"/>
            <family val="2"/>
            <charset val="204"/>
          </rPr>
          <t xml:space="preserve">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 заключены договоры на приобретение инвентаря.
Освоение средств планируется в течение 2018 года.                                                        </t>
        </r>
      </is>
    </nc>
    <odxf>
      <font>
        <sz val="16"/>
        <color rgb="FFFF0000"/>
      </font>
    </odxf>
    <ndxf>
      <font>
        <sz val="16"/>
        <color rgb="FFFF0000"/>
      </font>
    </ndxf>
  </rc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6" sId="1" numFmtId="4">
    <oc r="D202">
      <v>30698.7</v>
    </oc>
    <nc r="D202">
      <v>30806</v>
    </nc>
  </rcc>
  <rcc rId="1737" sId="1" numFmtId="4">
    <oc r="E202">
      <f>G202</f>
    </oc>
    <nc r="E202">
      <v>20400</v>
    </nc>
  </rcc>
  <rcc rId="1738" sId="1" numFmtId="4">
    <oc r="G202">
      <v>17000</v>
    </oc>
    <nc r="G202">
      <v>20400</v>
    </nc>
  </rcc>
  <rcc rId="1739" sId="1" numFmtId="4">
    <oc r="G203">
      <v>724.1</v>
    </oc>
    <nc r="G203">
      <v>795.42</v>
    </nc>
  </rcc>
  <rcc rId="1740" sId="1" numFmtId="4">
    <oc r="G204">
      <v>9</v>
    </oc>
    <nc r="G204">
      <v>68.58</v>
    </nc>
  </rcc>
  <rcc rId="1741" sId="1" numFmtId="4">
    <oc r="E204">
      <v>9</v>
    </oc>
    <nc r="E204">
      <f>G204</f>
    </nc>
  </rcc>
  <rcc rId="1742" sId="1" numFmtId="4">
    <oc r="I202">
      <v>30698.7</v>
    </oc>
    <nc r="I202">
      <v>30806</v>
    </nc>
  </rcc>
  <rfmt sheetId="1" sqref="A201:I205" start="0" length="2147483647">
    <dxf>
      <font>
        <color auto="1"/>
      </font>
    </dxf>
  </rfmt>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3" sId="1">
    <o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По состоянию на 01.08.18:</t>
        </r>
        <r>
          <rPr>
            <sz val="16"/>
            <color rgb="FFFF0000"/>
            <rFont val="Times New Roman"/>
            <family val="2"/>
            <charset val="204"/>
          </rPr>
          <t xml:space="preserve">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 заключены договоры на приобретение инвентаря.
Освоение средств планируется в течение 2018 года.                                                        </t>
        </r>
      </is>
    </oc>
    <nc r="J43" t="inlineStr">
      <is>
        <r>
          <rPr>
            <u/>
            <sz val="16"/>
            <rFont val="Times New Roman"/>
            <family val="1"/>
            <charset val="204"/>
          </rP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По состоянию на 01.08.18:</t>
        </r>
        <r>
          <rPr>
            <sz val="16"/>
            <color rgb="FFFF0000"/>
            <rFont val="Times New Roman"/>
            <family val="2"/>
            <charset val="204"/>
          </rPr>
          <t xml:space="preserve">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тренировачным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Освоение средств планируется в течение 2018 года.                                                        </t>
        </r>
      </is>
    </nc>
  </rcc>
  <rfmt sheetId="1" sqref="J43:J48" start="0" length="2147483647">
    <dxf>
      <font>
        <color auto="1"/>
      </font>
    </dxf>
  </rfmt>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4"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тренировачным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тренировачным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nc>
  </rc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4" start="0" length="2147483647">
    <dxf>
      <font>
        <color auto="1"/>
      </font>
    </dxf>
  </rfmt>
  <rfmt sheetId="1" sqref="I172" start="0" length="2147483647">
    <dxf>
      <font>
        <color auto="1"/>
      </font>
    </dxf>
  </rfmt>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тренировачным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nc>
  </rcc>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 start="0" length="2147483647">
    <dxf>
      <font>
        <color auto="1"/>
      </font>
    </dxf>
  </rfmt>
  <rfmt sheetId="1" sqref="D10" start="0" length="2147483647">
    <dxf>
      <font>
        <color auto="1"/>
      </font>
    </dxf>
  </rfmt>
  <rfmt sheetId="1" sqref="A10:XFD10" start="0" length="2147483647">
    <dxf>
      <font>
        <color auto="1"/>
      </font>
    </dxf>
  </rfmt>
  <rfmt sheetId="1" sqref="C11" start="0" length="2147483647">
    <dxf>
      <font>
        <color auto="1"/>
      </font>
    </dxf>
  </rfmt>
  <rfmt sheetId="1" sqref="D11" start="0" length="2147483647">
    <dxf>
      <font>
        <color auto="1"/>
      </font>
    </dxf>
  </rfmt>
  <rfmt sheetId="1" sqref="E11" start="0" length="2147483647">
    <dxf>
      <font>
        <color auto="1"/>
      </font>
    </dxf>
  </rfmt>
  <rfmt sheetId="1" sqref="G11" start="0" length="2147483647">
    <dxf>
      <font>
        <color auto="1"/>
      </font>
    </dxf>
  </rfmt>
  <rfmt sheetId="1" sqref="A11:XFD11" start="0" length="2147483647">
    <dxf>
      <font>
        <color auto="1"/>
      </font>
    </dxf>
  </rfmt>
  <rfmt sheetId="1" sqref="C12:C13" start="0" length="2147483647">
    <dxf>
      <font>
        <color auto="1"/>
      </font>
    </dxf>
  </rfmt>
  <rfmt sheetId="1" sqref="D12:D13" start="0" length="2147483647">
    <dxf>
      <font>
        <color auto="1"/>
      </font>
    </dxf>
  </rfmt>
  <rfmt sheetId="1" sqref="E12:E13" start="0" length="2147483647">
    <dxf>
      <font>
        <color auto="1"/>
      </font>
    </dxf>
  </rfmt>
  <rfmt sheetId="1" sqref="G12:G13" start="0" length="2147483647">
    <dxf>
      <font>
        <color auto="1"/>
      </font>
    </dxf>
  </rfmt>
  <rfmt sheetId="1" sqref="A12:XFD14" start="0" length="2147483647">
    <dxf>
      <font>
        <color auto="1"/>
      </font>
    </dxf>
  </rfmt>
  <rfmt sheetId="1" sqref="A9:XFD9" start="0" length="2147483647">
    <dxf>
      <font>
        <color auto="1"/>
      </font>
    </dxf>
  </rfmt>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9"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t>
        </r>
        <r>
          <rPr>
            <sz val="16"/>
            <color rgb="FFFF0000"/>
            <rFont val="Times New Roman"/>
            <family val="2"/>
            <charset val="204"/>
          </rPr>
          <t xml:space="preserve">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0"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t>
        </r>
        <r>
          <rPr>
            <sz val="16"/>
            <color rgb="FFFF0000"/>
            <rFont val="Times New Roman"/>
            <family val="2"/>
            <charset val="204"/>
          </rPr>
          <t xml:space="preserve">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4"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Планируется приобретение оборудования для инвалидов, оборудования для модернизации сайтов, автоматизации музеев. </t>
        </r>
        <r>
          <rPr>
            <sz val="16"/>
            <rFont val="Times New Roman"/>
            <family val="1"/>
            <charset val="204"/>
          </rPr>
          <t xml:space="preserve">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0:J115">
    <dxf>
      <alignment vertical="top" readingOrder="0"/>
    </dxf>
  </rfmt>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6:J151">
    <dxf>
      <alignment horizontal="justify" readingOrder="0"/>
    </dxf>
  </rfmt>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1"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01.07.2017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01.08.2017 года</t>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9:J207">
    <dxf>
      <alignment horizontal="justify" vertical="top" readingOrder="0"/>
    </dxf>
  </rfmt>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2" sId="1">
    <o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3 606 876 руб.                                                                                    
    </t>
      </is>
    </oc>
    <n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3606876 руб.                                                                                    
    </t>
      </is>
    </nc>
  </rc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6" sId="1">
    <o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3606876 руб.                                                                                    
    </t>
      </is>
    </oc>
    <n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3606,876 тыс.руб.                                                                                    
    </t>
      </is>
    </nc>
  </rcc>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1">
    <oc r="J134"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5 881 932 рубля,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is>
    </oc>
    <nc r="J134"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5881,932 тыс.руб.,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is>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в 3-4 квартале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9"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0" sId="1">
    <o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Освоение средств планируется в течение 2018 года.                                                        </t>
        </r>
      </is>
    </oc>
    <nc r="J43" t="inlineStr">
      <is>
        <r>
          <t xml:space="preserve">АГ(ДК): </t>
        </r>
        <r>
          <rPr>
            <sz val="16"/>
            <rFont val="Times New Roman"/>
            <family val="1"/>
            <charset val="204"/>
          </rPr>
          <t xml:space="preserve"> В рамках реализации государственной программы заключено соглашение от 16.03.2018 №5-СШ/2018 о предоставлении субсидии в 2018 году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По состоянию на 01.08.18:
 -  спортсмены участвовали в тренировочных мероприятиях по подготовке к финалу Кубка России по плаванию (г. Обнинск) и в тренировочных мероприятиях по тхэквондо (г. Албена), тренировочным мероприятиям по спортивному ориентированию (пгт. Барсово), учебно-тренировочных сборов по каратэ, кикбоксингу (г. Сургут), учебно-тренировочные мероприятия по баскетболу (п. Кучугуры), участие в Первенстве Мира по пауэрлифтингу (г. Погеструм (ЮАР), Первенство ХМАО-Югры по дзюдо (г. Ханты-Мансийск), участие в Первенстве России по скалолазанию (г. Пермь);  
 - заключены договоры на приобретение инвентаря. Планируется приобретение спортивного оборудования, экипировки и инвентаря, проведение тренировочных сборов и участие в соревнованиях.
Использование бюджетных ассигнований планируется осуществить в 4 квартале 2018 года.                                                         </t>
        </r>
      </is>
    </nc>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1"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планируемое количество для приобретения путевок - 200 шт.</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nc>
  </rc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5"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рамках реализации мероприятий программы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nc>
  </rcc>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6" sId="1">
    <o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3606,876 тыс.руб.                                                                                    
    </t>
      </is>
    </oc>
    <nc r="J122" t="inlineStr">
      <is>
        <t xml:space="preserve">      Заключено соглашение от 13.04.2018 № 71876000-1-2018-002 между Департаментом строительства ХМАО - Югры и Администрацией города  о предоставлении в 2018 году субсидии из бюджета ХМАО - Югры  на софинансирование расходных обязательств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На 01.08.2018 участниками мероприятия числится 59 молодых семей. В 2018 году социальную выплату на приобретение (строительство) жилья планируется предоставить 4 молодым семьям. Свидетельства о праве на получение социальной выплаты выданы 3 молодым семьям на общую сумму 3606,9 тыс.руб.                                                                                    
    </t>
      </is>
    </nc>
  </rcc>
  <rcc rId="1777" sId="1">
    <oc r="J134"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5881,932 тыс.руб.,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is>
    </oc>
    <nc r="J134" t="inlineStr">
      <is>
        <t xml:space="preserve">На 01.01.2018 участниками мероприятия числится 437  человек. В 2018 году субсидию за счет средств федерального бюджета на приобретение (строительство) жилья планируется  предоставить 9 ветеранам боевых действий и 1 инвалиду. По состоянию на 01.08.2018: выдано 7 гарантийных писем на общую сумму 5881,9 тыс.руб., 1 участнику подпрограммы отказано в выдаче гарантийного письма, 2 участников отказались от получения субсидии в текущем году. На 01.08.2018 перечисление субсидий не производилось. </t>
      </is>
    </nc>
  </rcc>
  <rfmt sheetId="1" sqref="J128">
    <dxf>
      <fill>
        <patternFill patternType="solid">
          <bgColor rgb="FFFFFF00"/>
        </patternFill>
      </fill>
    </dxf>
  </rfmt>
  <rcc rId="1778"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контрактов на техническое обслуживание и  ремонт АПК "Безопасный город",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материальное стимулирование народных дружинников, страхование народных дружинников, заключение договора на приобретение форменной одежды, удостоверений народного дружинника и вкладышей к удостоверению народного дружинника.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cv guid="{6E4A7295-8CE0-4D28-ABEF-D38EBAE7C204}" action="delete"/>
  <rdn rId="0" localSheetId="1" customView="1" name="Z_6E4A7295_8CE0_4D28_ABEF_D38EBAE7C204_.wvu.PrintArea" hidden="1" oldHidden="1">
    <formula>'на 01.07.2018'!$A$1:$J$205</formula>
    <oldFormula>'на 01.07.2018'!$A$1:$J$205</oldFormula>
  </rdn>
  <rdn rId="0" localSheetId="1" customView="1" name="Z_6E4A7295_8CE0_4D28_ABEF_D38EBAE7C204_.wvu.PrintTitles" hidden="1" oldHidden="1">
    <formula>'на 01.07.2018'!$5:$8</formula>
    <oldFormula>'на 01.07.2018'!$5:$8</oldFormula>
  </rdn>
  <rdn rId="0" localSheetId="1" customView="1" name="Z_6E4A7295_8CE0_4D28_ABEF_D38EBAE7C204_.wvu.FilterData" hidden="1" oldHidden="1">
    <formula>'на 01.07.2018'!$A$7:$J$409</formula>
    <oldFormula>'на 01.07.2018'!$A$7:$J$409</oldFormula>
  </rdn>
  <rcv guid="{6E4A7295-8CE0-4D28-ABEF-D38EBAE7C204}"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2"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Использование бюджетных ассигнований на организацию и показ театральной постановки (МАУ "ТАиК "Петрушка") планируется осуществить в 3 квартале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7"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рамках реализации мероприятий программы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nc>
  </rcc>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8"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7030A0"/>
            <rFont val="Times New Roman"/>
            <family val="1"/>
            <charset val="204"/>
          </rPr>
          <t xml:space="preserve">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nc>
  </rcc>
  <rcv guid="{13BE7114-35DF-4699-8779-61985C68F6C3}" action="delete"/>
  <rdn rId="0" localSheetId="1" customView="1" name="Z_13BE7114_35DF_4699_8779_61985C68F6C3_.wvu.PrintArea" hidden="1" oldHidden="1">
    <formula>'на 01.07.2018'!$A$1:$J$208</formula>
    <oldFormula>'на 01.07.2018'!$A$1:$J$208</oldFormula>
  </rdn>
  <rdn rId="0" localSheetId="1" customView="1" name="Z_13BE7114_35DF_4699_8779_61985C68F6C3_.wvu.PrintTitles" hidden="1" oldHidden="1">
    <formula>'на 01.07.2018'!$5:$8</formula>
    <oldFormula>'на 01.07.2018'!$5:$8</oldFormula>
  </rdn>
  <rdn rId="0" localSheetId="1" customView="1" name="Z_13BE7114_35DF_4699_8779_61985C68F6C3_.wvu.FilterData" hidden="1" oldHidden="1">
    <formula>'на 01.07.2018'!$A$7:$J$409</formula>
    <oldFormula>'на 01.07.2018'!$A$7:$J$409</oldFormula>
  </rdn>
  <rcv guid="{13BE7114-35DF-4699-8779-61985C68F6C3}" action="add"/>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2"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color rgb="FF7030A0"/>
            <rFont val="Times New Roman"/>
            <family val="1"/>
            <charset val="204"/>
          </rPr>
          <t xml:space="preserve">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3"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Планируется заключить контракт на приобретение ПО "Ангел",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В 4 квартале 2018 года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4"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В 4 квартале 2018 года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1 квартал, 2 квартал и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t>
        </r>
        <r>
          <rPr>
            <sz val="16"/>
            <color theme="9" tint="-0.249977111117893"/>
            <rFont val="Times New Roman"/>
            <family val="1"/>
            <charset val="204"/>
          </rPr>
          <t>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t>
        </r>
        <r>
          <rPr>
            <sz val="16"/>
            <color theme="9" tint="-0.249977111117893"/>
            <rFont val="Times New Roman"/>
            <family val="1"/>
            <charset val="204"/>
          </rPr>
          <t>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8"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7030A0"/>
            <rFont val="Times New Roman"/>
            <family val="1"/>
            <charset val="204"/>
          </rPr>
          <t xml:space="preserve">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от 07.05.2018 № 40/18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7030A0"/>
            <rFont val="Times New Roman"/>
            <family val="1"/>
            <charset val="204"/>
          </rPr>
          <t xml:space="preserve">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от 07.05.2018 № 40/18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nc>
  </rc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2"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7030A0"/>
            <rFont val="Times New Roman"/>
            <family val="1"/>
            <charset val="204"/>
          </rPr>
          <t xml:space="preserve">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от 07.05.2018 № 40/18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в 2018 году планируется организовать отдых в Краснодарском крае для 181 ребенка, из них:
- по состоянию на 01.07.2018 организован отдых для 81 ребенка;
- с июля по август 2018 года будет организован отдых для 100 детей.
Планируется освоить 19 путевок путем заключения контракта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в период зимних каникул.
</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2018 году запланирован ремонт 4 жилых помещений детям-сиротам по следующим адресам:
- ул. Мелик-Карамова, 41, кв. 19 (60,4 м2);
- ул. 50 лет ВЛКСМ, 11, кв. 54 (40,1 м2);
- ул. Майская, 10, кв. 147 (27,5 м2);
- ул. Мира, 9, кв. 97 (52м2).</t>
        </r>
        <r>
          <rPr>
            <sz val="16"/>
            <color rgb="FFFF0000"/>
            <rFont val="Times New Roman"/>
            <family val="2"/>
            <charset val="204"/>
          </rPr>
          <t xml:space="preserve">
</t>
        </r>
        <r>
          <rPr>
            <sz val="16"/>
            <rFont val="Times New Roman"/>
            <family val="1"/>
            <charset val="204"/>
          </rPr>
          <t xml:space="preserve">По состоянию на 01.08.2018:
1) Оказаны услуги по проверке смет по первым трем адресам на сумму 21,0 тыс.руб.;
2) Заключен муниципальный контракт от 29.05.2018 № 15-ГХ с ООО "Виктум" по ремонту квартир по ул. Мелик-Карамова, 41, кв. 19 и ул. Майская, 10, кв. 147 на сумму 417,32 тыс.руб. Срок выполнения работ - 60 дней с даты заключения контракта.  </t>
        </r>
        <r>
          <rPr>
            <sz val="16"/>
            <color rgb="FFFF0000"/>
            <rFont val="Times New Roman"/>
            <family val="2"/>
            <charset val="204"/>
          </rPr>
          <t xml:space="preserve">
</t>
        </r>
        <r>
          <rPr>
            <sz val="16"/>
            <rFont val="Times New Roman"/>
            <family val="1"/>
            <charset val="204"/>
          </rPr>
          <t>3) 119,96 тыс.руб. - экономия по итогам проведения торгов.
4) Резерв для уточнения адресного перечня квартир на проведение работ по ремонту в сумме 3 610,06 тыс.руб., по проверке смет - 1,82 тыс.руб.
Расходы запланированы на 3,4 кварталы 2018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мероприятий программы планируется приобретение жилых помещений для детей-сирот и детей оставшихся без попечения родителей. 
Заявки на проведение аукционов по приобретению жилых помещений для участников программы (детей-сирот) размещены в апреле 2018 года (33 - 1 комн.кв., 78 759,9 тыс.руб.). Состоялся аукцион на приобретение 1 квартиры (33 кв.м). В результате уклонения участника от подписания, контракт не заключен. Ведется работа по включению участника в РНП.  Аукционы на приобретение 32 жилых помещений, проведенные в апреле и июне, признаны несостоявшимся по причине отсутствия претендентов на участие. 
30.03.2018 выделены дополнительные средства из окружного бюджета в размере 26 118,7 тыс.руб. В июле размещены заявки на приобретение 14 жилых помещений для участников программы.
</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Реализация  мероприятий программы осуществляется в плановом режиме, освоение средств планируется до конца 2018 года. Планируемая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6"/>
            <color rgb="FF7030A0"/>
            <rFont val="Times New Roman"/>
            <family val="1"/>
            <charset val="204"/>
          </rPr>
          <t xml:space="preserve">В рамках реализации мероприятий программы запланировано 200 путевок для детей-сирот и детей, оставшихся без попечения родителей  в возрасте от 6 до 17 лет (включительно). В соответствии с заключенным контрактом от 07.05.2018 № 40/18 на оказание услуг по организации отдыха и оздоровления детей-сирот и детей, оставшихся без попечения родителей, в организации, обеспечивающей отдых и оздоровление детей, расположенной на территории Черноморского побережья Краснодарского края в период летних каникул  в 2018 году планируется организовать отдых для 181 ребенка, из них:
- по состоянию на 01.07.2018 организован отдых для 81 ребенка;
- в настоящее время производится организация отдыха для 100 детей (период с июля по август 2018 года).
Планируется приобретение 19 путевок путем заключения контракта на оказание услуг по организации отдыха и оздоровления детей-сирот и детей, оставшихся без попечения родителей в период зимних каникул.
</t>
        </r>
      </is>
    </nc>
  </rcc>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9:J35" start="0" length="2147483647">
    <dxf>
      <font>
        <color theme="1"/>
      </font>
    </dxf>
  </rfmt>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3"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использованы до конца 2018 года.  </t>
        </r>
        <r>
          <rPr>
            <sz val="16"/>
            <color rgb="FFFF0000"/>
            <rFont val="Times New Roman"/>
            <family val="2"/>
            <charset val="204"/>
          </rPr>
          <t xml:space="preserve">
</t>
        </r>
        <r>
          <rPr>
            <sz val="16"/>
            <color rgb="FF7030A0"/>
            <rFont val="Times New Roman"/>
            <family val="1"/>
            <charset val="204"/>
          </rPr>
          <t xml:space="preserve">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t>
        </r>
        <r>
          <rPr>
            <sz val="16"/>
            <color theme="1"/>
            <rFont val="Times New Roman"/>
            <family val="1"/>
            <charset val="204"/>
          </rPr>
          <t xml:space="preserve">использованы до конца 2018 года.  
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nc>
  </rcc>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8" start="0" length="2147483647">
    <dxf>
      <font>
        <color theme="1"/>
      </font>
    </dxf>
  </rfmt>
  <rcc rId="1804"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t>
        </r>
        <r>
          <rPr>
            <sz val="16"/>
            <color theme="9" tint="-0.249977111117893"/>
            <rFont val="Times New Roman"/>
            <family val="1"/>
            <charset val="204"/>
          </rPr>
          <t>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t>
        </r>
        <r>
          <rPr>
            <sz val="16"/>
            <color theme="9" tint="-0.249977111117893"/>
            <rFont val="Times New Roman"/>
            <family val="1"/>
            <charset val="204"/>
          </rPr>
          <t>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t>
        </r>
        <r>
          <rPr>
            <sz val="16"/>
            <color theme="1"/>
            <rFont val="Times New Roman"/>
            <family val="1"/>
            <charset val="204"/>
          </rPr>
          <t>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текущего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t>
        </r>
        <r>
          <rPr>
            <sz val="16"/>
            <color theme="9" tint="-0.249977111117893"/>
            <rFont val="Times New Roman"/>
            <family val="1"/>
            <charset val="204"/>
          </rPr>
          <t>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J128" t="inlineStr">
      <is>
        <t>В 2018 году из средств окружного бюджета предусмотрены расходы на приобретение конвертов и бумаги.</t>
      </is>
    </oc>
    <nc r="J128" t="inlineStr">
      <is>
        <t>В 2018 году из средств окружного бюджета предусмотрены расходы на приобретение конвертов и бумаги. Закупку планируется провести в 3 квартале 2018 года.</t>
      </is>
    </nc>
  </rcc>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8">
    <dxf>
      <fill>
        <patternFill patternType="none">
          <bgColor auto="1"/>
        </patternFill>
      </fill>
    </dxf>
  </rfmt>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9" sId="1">
    <o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t>
        </r>
        <r>
          <rPr>
            <sz val="16"/>
            <color theme="1"/>
            <rFont val="Times New Roman"/>
            <family val="1"/>
            <charset val="204"/>
          </rPr>
          <t>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текущего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 </t>
        </r>
        <r>
          <rPr>
            <sz val="16"/>
            <color theme="9" tint="-0.249977111117893"/>
            <rFont val="Times New Roman"/>
            <family val="1"/>
            <charset val="204"/>
          </rPr>
          <t>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oc>
    <nc r="J15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t>
        </r>
        <r>
          <rPr>
            <sz val="16"/>
            <color theme="1"/>
            <rFont val="Times New Roman"/>
            <family val="1"/>
            <charset val="204"/>
          </rPr>
          <t>комиссий. По состоянию на 01.08.2018 произведена выплата заработной платы за январь-июнь и первую половину июля 2018 года,  оплата услуг по содержанию имущества и поставке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текущего года.</t>
        </r>
        <r>
          <rPr>
            <sz val="16"/>
            <rFont val="Times New Roman"/>
            <family val="1"/>
            <charset val="204"/>
          </rPr>
          <t xml:space="preserve">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2018 год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2. В рамках реализации государственной программы заключены соглашения от 22.03.2018  № 15, от 26.03.2018 № 40, от 28.03.2018 № 02  о предоставлении субсидии в 2018 году на мероприятия по профилактике правонарушений между Департаментом внутренней политики ХМАО-Югры  и Администрацией города. 
     Заключены контракты, договоры на техническое обслуживание и модернизацию АПК "Безопасный город", приобретение расходных материалов и запасных частей для копировально-множительной техники и конвертального оборудования АПК "Безопасный город", услуги электроэнергии, рассылку постановлений, приобретение бумаги.</t>
        </r>
        <r>
          <rPr>
            <sz val="16"/>
            <color theme="1"/>
            <rFont val="Times New Roman"/>
            <family val="1"/>
            <charset val="204"/>
          </rPr>
          <t xml:space="preserve"> В 4 квартале 2018 года</t>
        </r>
        <r>
          <rPr>
            <sz val="16"/>
            <rFont val="Times New Roman"/>
            <family val="1"/>
            <charset val="204"/>
          </rPr>
          <t xml:space="preserve"> планируется заключить контракт на приобретение ПО "Ангел" и цифровых видеокамер на объектах АПК "Безопасный город".
     Произведена выплата материального стимулирования 103 гражданам, являющимся членами народных дружин, по итогам работы за 6 месяцев 2018 года.
      Заключен договор  № 42 от 20.06.2018 о предоставлении иного межбюджетного трансферта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Средства будут направлены на материальное стимулирование граждан, являющихся членами народных дружин.
</t>
        </r>
        <r>
          <rPr>
            <sz val="16"/>
            <color rgb="FFFF0000"/>
            <rFont val="Times New Roman"/>
            <family val="2"/>
            <charset val="204"/>
          </rPr>
          <t xml:space="preserve">
</t>
        </r>
        <r>
          <rPr>
            <sz val="16"/>
            <rFont val="Times New Roman"/>
            <family val="1"/>
            <charset val="204"/>
          </rPr>
          <t xml:space="preserve">АГ(ДК): В рамках государственной программы заключено соглашение от 23.03.2018  № 27 о предоставлении субсидии в 2018 году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Запланировано  проведение  городского молодежного проекта "Среда Обитания" (Проведение игры КВН на Кубок Главы города запланировано на ноябрь 2018 года), городского молодежного проекта "PROфилактика" (Молодежный форум "Революция тела" запланировано на сентябрь 2018 года), Проведение VI слета активистов в сфере первичной профилактики запланировано на декабрь 2018 года. Проведены городские мероприятия в рамках молодежного проекта "Среда обитания" фестиваль КВН и городского молодежного проекта "Вожатые Сургута" молодежный фестиваль "Легкий город".  Освоение средств планируется в течение 2018 года.                                                                                                   
</t>
        </r>
      </is>
    </nc>
  </rcc>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6" sId="1">
    <o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t>
        </r>
        <r>
          <rPr>
            <sz val="16"/>
            <color theme="1"/>
            <rFont val="Times New Roman"/>
            <family val="1"/>
            <charset val="204"/>
          </rPr>
          <t xml:space="preserve">использованы до конца 2018 года.  
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t>
        </r>
        <r>
          <rPr>
            <sz val="16"/>
            <color rgb="FFFF0000"/>
            <rFont val="Times New Roman"/>
            <family val="2"/>
            <charset val="204"/>
          </rPr>
          <t xml:space="preserve">74 649,40 рублей.                                             
</t>
        </r>
        <r>
          <rPr>
            <u/>
            <sz val="20"/>
            <rFont val="Times New Roman"/>
            <family val="1"/>
            <charset val="204"/>
          </rPr>
          <t/>
        </r>
      </is>
    </oc>
    <nc r="J37" t="inlineStr">
      <is>
        <r>
          <rPr>
            <u/>
            <sz val="16"/>
            <rFont val="Times New Roman"/>
            <family val="1"/>
            <charset val="204"/>
          </rPr>
          <t xml:space="preserve">АГ: </t>
        </r>
        <r>
          <rPr>
            <sz val="16"/>
            <rFont val="Times New Roman"/>
            <family val="1"/>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2018 года.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21.03.2018 №25 о предоставлении субсидии в 2018 году на развитие сферы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бюджетные ассигнования запланированы для формирования информационных ресурсов общедоступных библиотек Югры и модернизацию программно-аппаратных комплексов общедоступных библиотек.   </t>
        </r>
        <r>
          <rPr>
            <sz val="16"/>
            <color rgb="FFFF0000"/>
            <rFont val="Times New Roman"/>
            <family val="2"/>
            <charset val="204"/>
          </rPr>
          <t xml:space="preserve">
</t>
        </r>
        <r>
          <rPr>
            <sz val="16"/>
            <rFont val="Times New Roman"/>
            <family val="1"/>
            <charset val="204"/>
          </rPr>
          <t>Заключены договоры по услугам на: реставрацию музейных предметов, сопровождение автоматизированной музейной информационной системы КАМИС, поставку витрин, стеклянных колпаков, графического планшета, LED-телевизоров, ноутбука.</t>
        </r>
        <r>
          <rPr>
            <sz val="16"/>
            <color rgb="FFFF0000"/>
            <rFont val="Times New Roman"/>
            <family val="2"/>
            <charset val="204"/>
          </rPr>
          <t xml:space="preserve"> </t>
        </r>
        <r>
          <rPr>
            <sz val="16"/>
            <rFont val="Times New Roman"/>
            <family val="1"/>
            <charset val="204"/>
          </rPr>
          <t xml:space="preserve">Планируется приобретение оборудования для инвалидов, оборудования для модернизации сайтов, автоматизации музеев. Бюджетные ассигнования будут </t>
        </r>
        <r>
          <rPr>
            <sz val="16"/>
            <color theme="1"/>
            <rFont val="Times New Roman"/>
            <family val="1"/>
            <charset val="204"/>
          </rPr>
          <t xml:space="preserve">использованы до конца 2018 года.  
В рамках реализации государственной программы заключено соглашение от 17.05.2018 № 71876000-1-2018-004 о предоставлении субсидии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бюджетные ассигнования запланированы на организацию и показ театральной постановки (МАУ "ТАиК "Петрушка"). Бюджетные ассигнования будут использованы до конца 2018 года.  </t>
        </r>
        <r>
          <rPr>
            <sz val="16"/>
            <color rgb="FFFF0000"/>
            <rFont val="Times New Roman"/>
            <family val="2"/>
            <charset val="204"/>
          </rPr>
          <t xml:space="preserve">
</t>
        </r>
        <r>
          <rPr>
            <sz val="16"/>
            <rFont val="Times New Roman"/>
            <family val="1"/>
            <charset val="204"/>
          </rPr>
          <t xml:space="preserve">Достижение уровня средней заработной платы на 01.08.2018 года по работникам муниципальных учреждений культуры составило 73 985,40 рублей.         </t>
        </r>
        <r>
          <rPr>
            <sz val="16"/>
            <color rgb="FFFF0000"/>
            <rFont val="Times New Roman"/>
            <family val="2"/>
            <charset val="204"/>
          </rPr>
          <t xml:space="preserve">                                    
</t>
        </r>
        <r>
          <rPr>
            <u/>
            <sz val="20"/>
            <rFont val="Times New Roman"/>
            <family val="1"/>
            <charset val="204"/>
          </rPr>
          <t/>
        </r>
      </is>
    </nc>
  </rcc>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7"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t>
        </r>
        <r>
          <rPr>
            <sz val="16"/>
            <color rgb="FFFF0000"/>
            <rFont val="Times New Roman"/>
            <family val="2"/>
            <charset val="204"/>
          </rPr>
          <t xml:space="preserve"> 85 480,00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t>
        </r>
        <r>
          <rPr>
            <sz val="16"/>
            <color rgb="FFFF0000"/>
            <rFont val="Times New Roman"/>
            <family val="2"/>
            <charset val="204"/>
          </rPr>
          <t xml:space="preserve"> 96 583,70 рублей. </t>
        </r>
      </is>
    </nc>
  </rcc>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8"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t>
        </r>
        <r>
          <rPr>
            <sz val="16"/>
            <color rgb="FFFF0000"/>
            <rFont val="Times New Roman"/>
            <family val="2"/>
            <charset val="204"/>
          </rPr>
          <t xml:space="preserve"> 96 583,70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 96 583,70 рублей. </t>
        </r>
      </is>
    </nc>
  </rcc>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1">
    <o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79 952, 90 рублей.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 96 583,70 рублей. </t>
        </r>
      </is>
    </oc>
    <nc r="J21" t="inlineStr">
      <is>
        <r>
          <rPr>
            <u/>
            <sz val="16"/>
            <rFont val="Times New Roman"/>
            <family val="1"/>
            <charset val="204"/>
          </rPr>
          <t>ДО</t>
        </r>
        <r>
          <rPr>
            <sz val="16"/>
            <rFont val="Times New Roman"/>
            <family val="1"/>
            <charset val="204"/>
          </rPr>
          <t>: Реализация программы осуществляется в плановом режиме, освоение средств планируется до конца 2018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- 30 717 чел.</t>
        </r>
        <r>
          <rPr>
            <sz val="16"/>
            <color rgb="FFFF0000"/>
            <rFont val="Times New Roman"/>
            <family val="2"/>
            <charset val="204"/>
          </rPr>
          <t xml:space="preserve">
</t>
        </r>
        <r>
          <rPr>
            <sz val="16"/>
            <rFont val="Times New Roman"/>
            <family val="1"/>
            <charset val="204"/>
          </rPr>
          <t>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- 1 189 чел.</t>
        </r>
        <r>
          <rPr>
            <sz val="16"/>
            <color rgb="FFFF0000"/>
            <rFont val="Times New Roman"/>
            <family val="2"/>
            <charset val="204"/>
          </rPr>
          <t xml:space="preserve">
</t>
        </r>
        <r>
          <rPr>
            <sz val="16"/>
            <rFont val="Times New Roman"/>
            <family val="1"/>
            <charset val="204"/>
          </rPr>
          <t>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- 48 676 чел.</t>
        </r>
        <r>
          <rPr>
            <sz val="16"/>
            <color rgb="FFFF0000"/>
            <rFont val="Times New Roman"/>
            <family val="2"/>
            <charset val="204"/>
          </rPr>
          <t xml:space="preserve">
</t>
        </r>
        <r>
          <rPr>
            <sz val="16"/>
            <rFont val="Times New Roman"/>
            <family val="1"/>
            <charset val="204"/>
          </rPr>
          <t>Численность учащихся частных общеобразовательных организаций на конец года - 433 чел.</t>
        </r>
        <r>
          <rPr>
            <sz val="16"/>
            <color rgb="FFFF0000"/>
            <rFont val="Times New Roman"/>
            <family val="2"/>
            <charset val="204"/>
          </rPr>
          <t xml:space="preserve">
</t>
        </r>
        <r>
          <rPr>
            <sz val="16"/>
            <rFont val="Times New Roman"/>
            <family val="1"/>
            <charset val="204"/>
          </rPr>
          <t>Численность учащихся, получающих муниципальную услугу «Реализация дополнительных общеразвивающих программ», на конец года - 8 482 чел.</t>
        </r>
        <r>
          <rPr>
            <sz val="16"/>
            <color rgb="FFFF0000"/>
            <rFont val="Times New Roman"/>
            <family val="2"/>
            <charset val="204"/>
          </rPr>
          <t xml:space="preserve">
</t>
        </r>
        <r>
          <rPr>
            <sz val="16"/>
            <rFont val="Times New Roman"/>
            <family val="1"/>
            <charset val="204"/>
          </rPr>
          <t>Численность детей, получающих муниципальную услугу «Организация отдыха детей и молодежи» в оздоровительных лагерях с дневным пребыванием детей - 11 000 чел.</t>
        </r>
        <r>
          <rPr>
            <sz val="16"/>
            <color rgb="FFFF0000"/>
            <rFont val="Times New Roman"/>
            <family val="2"/>
            <charset val="204"/>
          </rPr>
          <t xml:space="preserve">
</t>
        </r>
        <r>
          <rPr>
            <sz val="16"/>
            <rFont val="Times New Roman"/>
            <family val="1"/>
            <charset val="204"/>
          </rPr>
          <t>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- 745 чел.</t>
        </r>
        <r>
          <rPr>
            <sz val="16"/>
            <color rgb="FFFF0000"/>
            <rFont val="Times New Roman"/>
            <family val="2"/>
            <charset val="204"/>
          </rPr>
          <t xml:space="preserve">
</t>
        </r>
        <r>
          <rPr>
            <sz val="16"/>
            <rFont val="Times New Roman"/>
            <family val="1"/>
            <charset val="204"/>
          </rPr>
          <t>Планируемое для приобретения количество путевок для детей в возрасте от 6 до 17 лет  в организации, обеспечивающие отдых и оздоровление детей - 2 972 шт.</t>
        </r>
        <r>
          <rPr>
            <sz val="16"/>
            <color rgb="FFFF0000"/>
            <rFont val="Times New Roman"/>
            <family val="2"/>
            <charset val="204"/>
          </rPr>
          <t xml:space="preserve">
</t>
        </r>
        <r>
          <rPr>
            <sz val="16"/>
            <rFont val="Times New Roman"/>
            <family val="1"/>
            <charset val="204"/>
          </rPr>
          <t>Достижение уровня средней заработной платы по педагогическим работникам муниципальных организаций дополнительного образования детей подведомственных департаменту образования на 01.08.2018 составило</t>
        </r>
        <r>
          <rPr>
            <sz val="16"/>
            <color rgb="FFFF0000"/>
            <rFont val="Times New Roman"/>
            <family val="2"/>
            <charset val="204"/>
          </rPr>
          <t xml:space="preserve"> </t>
        </r>
        <r>
          <rPr>
            <sz val="16"/>
            <rFont val="Times New Roman"/>
            <family val="1"/>
            <charset val="204"/>
          </rPr>
          <t>68 831,30 рублей.</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реализации государственной программы предусмотрены средства:
 1. На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Заключен муниципальный контракт №15П/2017 от 04.10.2017 с ЗАО "Проектно-инвестиционная компания", сумма по контракту 16 888,2 тыс. руб. Срок выполнения работ - 9 месяцев с даты заключения контракта.  В 2017 году выполнено работ на сумму 7 277,6 тыс. руб. (6549,9 тыс.руб. - средства окружного бюджета, 727,7 тыс.руб. - средства местного бюджета). 
По "СОШ в мкр. №32" получено положительное заключение гос.экспертизы проектной документации и инженерных изысканий  № 86 -1 -1-3 -0169 -18 от 31.05.2018,  положительное заключение о проверке достоверности определения сметной стоимости строительства №86-1-0324-18 от 16.07.2018. За июль принято выполненных работ на сумму 5 832,2 тыс. руб., в т.ч. 5 248,98 тыс. руб. -средства окружного бюджета , будут оплачены в августе. 
По "СОШ в мкр.№33" направлен пакет документов на прохождение гос. экспертизы и проверки сметной стоимости. Учитывая сроки прохождения экспертизы, работы будут приняты и оплачены в следующем отчетном периоде .За июль принято выполненных работ на сумму 2 191,26 тыс. руб., в т.ч. 1 972,14 тыс. руб. -средства окружного бюджета , будут оплачены в августе. 
Заключен договор № 433/2017/ТП от 29.12.2017 г. с СГЭС по "Средней общеобразовательной школе в мкр.33 г. Сургута" на подключение объекта к электрическим сетям в сумме 82,20 тыс. руб. В текущем году оплачено 60 % от договора - 49,32 тыс. руб., остаток суммы в размере 32,88 тыс. руб. будет оплачен по факту подключения объекта к электросетям.
 2. На выкуп объектов дошкольного образования - "Детский сад в мкр.20А" и "Развитие застроенной территории части квартала 23А г.Сургута". Выкуп будет произведен по мере готовности объектов ориентировочно в IV квартале 2018 года.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2018 года. Планируемый показатель "Численность детей, посетивших лагерь дневного пребывания" - 700 чел.                
Достижение уровня средней заработной платы  на 01.08.2018 года по педагогическим работникам муниципальных организаций дополнительного образования детей составило 96 583,70 рублей. </t>
        </r>
      </is>
    </nc>
  </rcc>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0" sId="1" odxf="1" dxf="1">
    <oc r="H172">
      <f>G172/D172*100</f>
    </oc>
    <nc r="H172">
      <f>G172/D172</f>
    </nc>
    <odxf>
      <fill>
        <patternFill patternType="solid">
          <bgColor theme="0"/>
        </patternFill>
      </fill>
    </odxf>
    <ndxf>
      <fill>
        <patternFill patternType="none">
          <bgColor indexed="65"/>
        </patternFill>
      </fill>
    </ndxf>
  </rcc>
  <rfmt sheetId="1" sqref="H173" start="0" length="0">
    <dxf>
      <fill>
        <patternFill patternType="none">
          <bgColor indexed="65"/>
        </patternFill>
      </fill>
    </dxf>
  </rfmt>
  <rcc rId="1821" sId="1" odxf="1" dxf="1">
    <oc r="H174">
      <f>G174/D174*100</f>
    </oc>
    <nc r="H174">
      <f>G174/D174</f>
    </nc>
    <odxf>
      <fill>
        <patternFill patternType="solid">
          <bgColor theme="0"/>
        </patternFill>
      </fill>
    </odxf>
    <ndxf>
      <fill>
        <patternFill patternType="none">
          <bgColor indexed="65"/>
        </patternFill>
      </fill>
    </ndxf>
  </rcc>
  <rfmt sheetId="1" sqref="H175" start="0" length="0">
    <dxf>
      <fill>
        <patternFill patternType="none">
          <bgColor indexed="65"/>
        </patternFill>
      </fill>
    </dxf>
  </rfmt>
  <rcv guid="{67ADFAE6-A9AF-44D7-8539-93CD0F6B7849}" action="delete"/>
  <rdn rId="0" localSheetId="1" customView="1" name="Z_67ADFAE6_A9AF_44D7_8539_93CD0F6B7849_.wvu.PrintArea" hidden="1" oldHidden="1">
    <formula>'на 01.07.2018'!$A$1:$J$207</formula>
    <oldFormula>'на 01.07.2018'!$A$1:$J$207</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01.07.2018'!$157:$158,'на 01.07.2018'!$165:$165,'на 01.07.2018'!$167:$171,'на 01.07.2018'!$176:$177,'на 01.07.2018'!$179:$179,'на 01.07.2018'!$183:$183,'на 01.07.2018'!$189:$190,'на 01.07.2018'!$193:$197,'на 01.07.2018'!$205:$205</formula>
    <old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01.07.2018'!$157:$158,'на 01.07.2018'!$165:$165,'на 01.07.2018'!$167:$171,'на 01.07.2018'!$176:$177,'на 01.07.2018'!$179:$179,'на 01.07.2018'!$183:$183,'на 01.07.2018'!$189:$190,'на 01.07.2018'!$193:$197,'на 01.07.2018'!$205:$205</oldFormula>
  </rdn>
  <rdn rId="0" localSheetId="1" customView="1" name="Z_67ADFAE6_A9AF_44D7_8539_93CD0F6B7849_.wvu.FilterData" hidden="1" oldHidden="1">
    <formula>'на 01.07.2018'!$A$7:$J$409</formula>
    <oldFormula>'на 01.07.2018'!$A$7:$J$409</oldFormula>
  </rdn>
  <rcv guid="{67ADFAE6-A9AF-44D7-8539-93CD0F6B7849}" action="add"/>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01.07.2018'!$A$1:$J$207</formula>
    <oldFormula>'на 01.07.2018'!$A$1:$J$207</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01.07.2018'!$157:$158,'на 01.07.2018'!$165:$165,'на 01.07.2018'!$167:$171,'на 01.07.2018'!$176:$177,'на 01.07.2018'!$179:$179,'на 01.07.2018'!$183:$183,'на 01.07.2018'!$189:$190,'на 01.07.2018'!$193:$197,'на 01.07.2018'!$205:$205</formula>
    <old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01.07.2018'!$157:$158,'на 01.07.2018'!$165:$165,'на 01.07.2018'!$167:$171,'на 01.07.2018'!$176:$177,'на 01.07.2018'!$179:$179,'на 01.07.2018'!$183:$183,'на 01.07.2018'!$189:$190,'на 01.07.2018'!$193:$197,'на 01.07.2018'!$205:$205</oldFormula>
  </rdn>
  <rdn rId="0" localSheetId="1" customView="1" name="Z_67ADFAE6_A9AF_44D7_8539_93CD0F6B7849_.wvu.FilterData" hidden="1" oldHidden="1">
    <formula>'на 01.07.2018'!$A$7:$J$409</formula>
    <oldFormula>'на 01.07.2018'!$A$7:$J$409</oldFormula>
  </rdn>
  <rcv guid="{67ADFAE6-A9AF-44D7-8539-93CD0F6B7849}" action="add"/>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01.07.2018'!$A$1:$J$207</formula>
    <oldFormula>'на 01.07.2018'!$A$1:$J$207</oldFormula>
  </rdn>
  <rdn rId="0" localSheetId="1" customView="1" name="Z_BEA0FDBA_BB07_4C19_8BBD_5E57EE395C09_.wvu.PrintTitles" hidden="1" oldHidden="1">
    <formula>'на 01.07.2018'!$5:$8</formula>
    <oldFormula>'на 01.07.2018'!$5:$8</oldFormula>
  </rdn>
  <rdn rId="0" localSheetId="1" customView="1" name="Z_BEA0FDBA_BB07_4C19_8BBD_5E57EE395C09_.wvu.FilterData" hidden="1" oldHidden="1">
    <formula>'на 01.07.2018'!$A$7:$J$409</formula>
    <oldFormula>'на 01.07.2018'!$A$7:$J$409</oldFormula>
  </rdn>
  <rcv guid="{BEA0FDBA-BB07-4C19-8BBD-5E57EE395C09}" action="add"/>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01.07.2018'!$A$1:$J$207</formula>
    <oldFormula>'на 01.07.2018'!$A$1:$J$207</oldFormula>
  </rdn>
  <rdn rId="0" localSheetId="1" customView="1" name="Z_67ADFAE6_A9AF_44D7_8539_93CD0F6B7849_.wvu.PrintTitles" hidden="1" oldHidden="1">
    <formula>'на 01.07.2018'!$5:$8</formula>
    <oldFormula>'на 01.07.2018'!$5:$8</oldFormula>
  </rdn>
  <rdn rId="0" localSheetId="1" customView="1" name="Z_67ADFAE6_A9AF_44D7_8539_93CD0F6B7849_.wvu.Rows" hidden="1" oldHidden="1">
    <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01.07.2018'!$157:$157,'на 01.07.2018'!$165:$165,'на 01.07.2018'!$167:$171,'на 01.07.2018'!$176:$177,'на 01.07.2018'!$179:$179,'на 01.07.2018'!$183:$183,'на 01.07.2018'!$189:$190,'на 01.07.2018'!$193:$197,'на 01.07.2018'!$205:$205</formula>
    <oldFormula>'на 01.07.2018'!$19:$20,'на 01.07.2018'!$27:$28,'на 01.07.2018'!$34:$35,'на 01.07.2018'!$41:$42,'на 01.07.2018'!$47:$48,'на 01.07.2018'!$52:$54,'на 01.07.2018'!$56:$56,'на 01.07.2018'!$58:$60,'на 01.07.2018'!$66:$67,'на 01.07.2018'!$72:$73,'на 01.07.2018'!$78:$79,'на 01.07.2018'!$90:$91,'на 01.07.2018'!$102:$103,'на 01.07.2018'!$108:$109,'на 01.07.2018'!$114:$115,'на 01.07.2018'!$120:$121,'на 01.07.2018'!$126:$126,'на 01.07.2018'!$132:$133,'на 01.07.2018'!$138:$139,'на 01.07.2018'!$144:$145,'на 01.07.2018'!$150:$151,'на 01.07.2018'!$157:$158,'на 01.07.2018'!$165:$165,'на 01.07.2018'!$167:$171,'на 01.07.2018'!$176:$177,'на 01.07.2018'!$179:$179,'на 01.07.2018'!$183:$183,'на 01.07.2018'!$189:$190,'на 01.07.2018'!$193:$197,'на 01.07.2018'!$205:$205</oldFormula>
  </rdn>
  <rdn rId="0" localSheetId="1" customView="1" name="Z_67ADFAE6_A9AF_44D7_8539_93CD0F6B7849_.wvu.FilterData" hidden="1" oldHidden="1">
    <formula>'на 01.07.2018'!$A$7:$J$409</formula>
    <oldFormula>'на 01.07.2018'!$A$7:$J$409</oldFormula>
  </rdn>
  <rcv guid="{67ADFAE6-A9AF-44D7-8539-93CD0F6B7849}" action="add"/>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K9">
      <f>D9-I9</f>
    </oc>
    <nc r="K9"/>
  </rcc>
  <rcc rId="1838" sId="1">
    <oc r="K10">
      <f>D10-I10</f>
    </oc>
    <nc r="K10"/>
  </rcc>
  <rcc rId="1839" sId="1">
    <oc r="K11">
      <f>D11-I11</f>
    </oc>
    <nc r="K11"/>
  </rcc>
  <rcc rId="1840" sId="1">
    <oc r="K12">
      <f>D12-I12</f>
    </oc>
    <nc r="K12"/>
  </rcc>
  <rcc rId="1841" sId="1">
    <oc r="K13">
      <f>D13-I13</f>
    </oc>
    <nc r="K13"/>
  </rcc>
  <rcc rId="1842" sId="1">
    <oc r="M13">
      <f>D13-I13</f>
    </oc>
    <nc r="M13"/>
  </rcc>
  <rcc rId="1843" sId="1">
    <oc r="K14">
      <f>D14-I14</f>
    </oc>
    <nc r="K14"/>
  </rcc>
  <rcc rId="1844" sId="1">
    <oc r="M14">
      <f>D14-I14</f>
    </oc>
    <nc r="M14"/>
  </rcc>
  <rcc rId="1845" sId="1">
    <oc r="K15">
      <f>D15-I15</f>
    </oc>
    <nc r="K15"/>
  </rcc>
  <rcc rId="1846" sId="1">
    <oc r="M15">
      <f>D15-I15</f>
    </oc>
    <nc r="M15"/>
  </rcc>
  <rcc rId="1847" sId="1">
    <oc r="K16">
      <f>D16-I16</f>
    </oc>
    <nc r="K16"/>
  </rcc>
  <rcc rId="1848" sId="1">
    <oc r="M16">
      <f>D16-I16</f>
    </oc>
    <nc r="M16"/>
  </rcc>
  <rcc rId="1849" sId="1">
    <oc r="K17">
      <f>D17-I17</f>
    </oc>
    <nc r="K17"/>
  </rcc>
  <rcc rId="1850" sId="1">
    <oc r="M17">
      <f>D17-I17</f>
    </oc>
    <nc r="M17"/>
  </rcc>
  <rcc rId="1851" sId="1">
    <oc r="K18">
      <f>D18-I18</f>
    </oc>
    <nc r="K18"/>
  </rcc>
  <rcc rId="1852" sId="1">
    <oc r="M18">
      <f>D18-I18</f>
    </oc>
    <nc r="M18"/>
  </rcc>
  <rcc rId="1853" sId="1">
    <oc r="K19">
      <f>D19-I19</f>
    </oc>
    <nc r="K19"/>
  </rcc>
  <rcc rId="1854" sId="1">
    <oc r="M19">
      <f>D19-I19</f>
    </oc>
    <nc r="M19"/>
  </rcc>
  <rcc rId="1855" sId="1">
    <oc r="K20">
      <f>D20-I20</f>
    </oc>
    <nc r="K20"/>
  </rcc>
  <rcc rId="1856" sId="1">
    <oc r="M20">
      <f>D20-I20</f>
    </oc>
    <nc r="M20"/>
  </rcc>
  <rcc rId="1857" sId="1">
    <oc r="K21">
      <f>D21-I21</f>
    </oc>
    <nc r="K21"/>
  </rcc>
  <rcc rId="1858" sId="1">
    <oc r="M21">
      <f>D21-I21</f>
    </oc>
    <nc r="M21"/>
  </rcc>
  <rcc rId="1859" sId="1">
    <oc r="K22">
      <f>D22-I22</f>
    </oc>
    <nc r="K22"/>
  </rcc>
  <rcc rId="1860" sId="1">
    <oc r="M22">
      <f>D22-I22</f>
    </oc>
    <nc r="M22"/>
  </rcc>
  <rcc rId="1861" sId="1">
    <oc r="K23">
      <f>D23-I23</f>
    </oc>
    <nc r="K23"/>
  </rcc>
  <rcc rId="1862" sId="1">
    <oc r="M23">
      <f>D23-I23</f>
    </oc>
    <nc r="M23"/>
  </rcc>
  <rcc rId="1863" sId="1">
    <oc r="K24">
      <f>D24-I24</f>
    </oc>
    <nc r="K24"/>
  </rcc>
  <rcc rId="1864" sId="1">
    <oc r="M24">
      <f>D24-I24</f>
    </oc>
    <nc r="M24"/>
  </rcc>
  <rcc rId="1865" sId="1">
    <oc r="K25">
      <f>D25-I25</f>
    </oc>
    <nc r="K25"/>
  </rcc>
  <rcc rId="1866" sId="1">
    <oc r="M25">
      <f>D25-I25</f>
    </oc>
    <nc r="M25"/>
  </rcc>
  <rcc rId="1867" sId="1">
    <oc r="K26">
      <f>D26-I26</f>
    </oc>
    <nc r="K26"/>
  </rcc>
  <rcc rId="1868" sId="1">
    <oc r="M26">
      <f>D26-I26</f>
    </oc>
    <nc r="M26"/>
  </rcc>
  <rcc rId="1869" sId="1">
    <oc r="K27">
      <f>D27-I27</f>
    </oc>
    <nc r="K27"/>
  </rcc>
  <rcc rId="1870" sId="1">
    <oc r="M27">
      <f>D27-I27</f>
    </oc>
    <nc r="M27"/>
  </rcc>
  <rcc rId="1871" sId="1">
    <oc r="K28">
      <f>D28-I28</f>
    </oc>
    <nc r="K28"/>
  </rcc>
  <rcc rId="1872" sId="1">
    <oc r="M28">
      <f>D28-I28</f>
    </oc>
    <nc r="M28"/>
  </rcc>
  <rcc rId="1873" sId="1">
    <oc r="K29">
      <f>D29-I29</f>
    </oc>
    <nc r="K29"/>
  </rcc>
  <rcc rId="1874" sId="1">
    <oc r="M29">
      <f>D29-I29</f>
    </oc>
    <nc r="M29"/>
  </rcc>
  <rcc rId="1875" sId="1">
    <oc r="K30">
      <f>D30-I30</f>
    </oc>
    <nc r="K30"/>
  </rcc>
  <rcc rId="1876" sId="1">
    <oc r="M30">
      <f>D30-I30</f>
    </oc>
    <nc r="M30"/>
  </rcc>
  <rcc rId="1877" sId="1">
    <oc r="K31">
      <f>D31-I31</f>
    </oc>
    <nc r="K31"/>
  </rcc>
  <rcc rId="1878" sId="1">
    <oc r="M31">
      <f>D31-I31</f>
    </oc>
    <nc r="M31"/>
  </rcc>
  <rcc rId="1879" sId="1">
    <oc r="K32">
      <f>D32-I32</f>
    </oc>
    <nc r="K32"/>
  </rcc>
  <rcc rId="1880" sId="1">
    <oc r="M32">
      <f>D32-I32</f>
    </oc>
    <nc r="M32"/>
  </rcc>
  <rcc rId="1881" sId="1">
    <oc r="K33">
      <f>D33-I33</f>
    </oc>
    <nc r="K33"/>
  </rcc>
  <rcc rId="1882" sId="1">
    <oc r="M33">
      <f>D33-I33</f>
    </oc>
    <nc r="M33"/>
  </rcc>
  <rcc rId="1883" sId="1">
    <oc r="K34">
      <f>D34-I34</f>
    </oc>
    <nc r="K34"/>
  </rcc>
  <rcc rId="1884" sId="1">
    <oc r="M34">
      <f>D34-I34</f>
    </oc>
    <nc r="M34"/>
  </rcc>
  <rcc rId="1885" sId="1">
    <oc r="K35">
      <f>D35-I35</f>
    </oc>
    <nc r="K35"/>
  </rcc>
  <rcc rId="1886" sId="1">
    <oc r="M35">
      <f>D35-I35</f>
    </oc>
    <nc r="M35"/>
  </rcc>
  <rcc rId="1887" sId="1">
    <oc r="K36">
      <f>D36-I36</f>
    </oc>
    <nc r="K36"/>
  </rcc>
  <rcc rId="1888" sId="1">
    <oc r="M36">
      <f>D36-I36</f>
    </oc>
    <nc r="M36"/>
  </rcc>
  <rcc rId="1889" sId="1">
    <oc r="K37">
      <f>D37-I37</f>
    </oc>
    <nc r="K37"/>
  </rcc>
  <rcc rId="1890" sId="1">
    <oc r="M37">
      <f>D37-I37</f>
    </oc>
    <nc r="M37"/>
  </rcc>
  <rcc rId="1891" sId="1">
    <oc r="K38">
      <f>D38-I38</f>
    </oc>
    <nc r="K38"/>
  </rcc>
  <rcc rId="1892" sId="1">
    <oc r="K39">
      <f>D39-I39</f>
    </oc>
    <nc r="K39"/>
  </rcc>
  <rcc rId="1893" sId="1">
    <oc r="M39">
      <f>D39-I39</f>
    </oc>
    <nc r="M39"/>
  </rcc>
  <rcc rId="1894" sId="1">
    <oc r="K40">
      <f>D40-I40</f>
    </oc>
    <nc r="K40"/>
  </rcc>
  <rcc rId="1895" sId="1">
    <oc r="M40">
      <f>D40-I40</f>
    </oc>
    <nc r="M40"/>
  </rcc>
  <rcc rId="1896" sId="1">
    <oc r="K41">
      <f>D41-I41</f>
    </oc>
    <nc r="K41"/>
  </rcc>
  <rcc rId="1897" sId="1">
    <oc r="M41">
      <f>D41-I41</f>
    </oc>
    <nc r="M41"/>
  </rcc>
  <rcc rId="1898" sId="1">
    <oc r="K42">
      <f>D42-I42</f>
    </oc>
    <nc r="K42"/>
  </rcc>
  <rcc rId="1899" sId="1">
    <oc r="M42">
      <f>D42-I42</f>
    </oc>
    <nc r="M42"/>
  </rcc>
  <rcc rId="1900" sId="1">
    <oc r="K43">
      <f>D43-I43</f>
    </oc>
    <nc r="K43"/>
  </rcc>
  <rcc rId="1901" sId="1">
    <oc r="M43">
      <f>D43-I43</f>
    </oc>
    <nc r="M43"/>
  </rcc>
  <rcc rId="1902" sId="1">
    <oc r="K44">
      <f>D44-I44</f>
    </oc>
    <nc r="K44"/>
  </rcc>
  <rcc rId="1903" sId="1">
    <oc r="M44">
      <f>D44-I44</f>
    </oc>
    <nc r="M44"/>
  </rcc>
  <rcc rId="1904" sId="1">
    <oc r="K45">
      <f>D45-I45</f>
    </oc>
    <nc r="K45"/>
  </rcc>
  <rcc rId="1905" sId="1">
    <oc r="M45">
      <f>D45-I45</f>
    </oc>
    <nc r="M45"/>
  </rcc>
  <rcc rId="1906" sId="1">
    <oc r="K46">
      <f>D46-I46</f>
    </oc>
    <nc r="K46"/>
  </rcc>
  <rcc rId="1907" sId="1">
    <oc r="M46">
      <f>D46-I46</f>
    </oc>
    <nc r="M46"/>
  </rcc>
  <rcc rId="1908" sId="1">
    <oc r="K47">
      <f>D47-I47</f>
    </oc>
    <nc r="K47"/>
  </rcc>
  <rcc rId="1909" sId="1">
    <oc r="M47">
      <f>D47-I47</f>
    </oc>
    <nc r="M47"/>
  </rcc>
  <rcc rId="1910" sId="1">
    <oc r="K48">
      <f>D48-I48</f>
    </oc>
    <nc r="K48"/>
  </rcc>
  <rcc rId="1911" sId="1">
    <oc r="M48">
      <f>D48-I48</f>
    </oc>
    <nc r="M48"/>
  </rcc>
  <rcc rId="1912" sId="1">
    <oc r="K49">
      <f>D49-I49</f>
    </oc>
    <nc r="K49"/>
  </rcc>
  <rcc rId="1913" sId="1">
    <oc r="M49">
      <f>D49-I49</f>
    </oc>
    <nc r="M49"/>
  </rcc>
  <rcc rId="1914" sId="1">
    <oc r="K50">
      <f>D50-I50</f>
    </oc>
    <nc r="K50"/>
  </rcc>
  <rcc rId="1915" sId="1">
    <oc r="M50">
      <f>D50-I50</f>
    </oc>
    <nc r="M50"/>
  </rcc>
  <rcc rId="1916" sId="1">
    <oc r="K51">
      <f>D51-I51</f>
    </oc>
    <nc r="K51"/>
  </rcc>
  <rcc rId="1917" sId="1">
    <oc r="M51">
      <f>D51-I51</f>
    </oc>
    <nc r="M51"/>
  </rcc>
  <rcc rId="1918" sId="1">
    <oc r="K52">
      <f>D52-I52</f>
    </oc>
    <nc r="K52"/>
  </rcc>
  <rcc rId="1919" sId="1">
    <oc r="M52">
      <f>D52-I52</f>
    </oc>
    <nc r="M52"/>
  </rcc>
  <rcc rId="1920" sId="1">
    <oc r="K53">
      <f>D53-I53</f>
    </oc>
    <nc r="K53"/>
  </rcc>
  <rcc rId="1921" sId="1">
    <oc r="M53">
      <f>D53-I53</f>
    </oc>
    <nc r="M53"/>
  </rcc>
  <rcc rId="1922" sId="1">
    <oc r="K54">
      <f>D54-I54</f>
    </oc>
    <nc r="K54"/>
  </rcc>
  <rcc rId="1923" sId="1">
    <oc r="M54">
      <f>D54-I54</f>
    </oc>
    <nc r="M54"/>
  </rcc>
  <rcc rId="1924" sId="1">
    <oc r="K55">
      <f>D55-I55</f>
    </oc>
    <nc r="K55"/>
  </rcc>
  <rcc rId="1925" sId="1">
    <oc r="M55">
      <f>D55-I55</f>
    </oc>
    <nc r="M55"/>
  </rcc>
  <rcc rId="1926" sId="1">
    <oc r="K56">
      <f>D56-I56</f>
    </oc>
    <nc r="K56"/>
  </rcc>
  <rcc rId="1927" sId="1">
    <oc r="M56">
      <f>D56-I56</f>
    </oc>
    <nc r="M56"/>
  </rcc>
  <rcc rId="1928" sId="1">
    <oc r="K57">
      <f>D57-I57</f>
    </oc>
    <nc r="K57"/>
  </rcc>
  <rcc rId="1929" sId="1">
    <oc r="M57">
      <f>D57-I57</f>
    </oc>
    <nc r="M57"/>
  </rcc>
  <rcc rId="1930" sId="1">
    <oc r="K58">
      <f>D58-I58</f>
    </oc>
    <nc r="K58"/>
  </rcc>
  <rcc rId="1931" sId="1">
    <oc r="M58">
      <f>D58-I58</f>
    </oc>
    <nc r="M58"/>
  </rcc>
  <rcc rId="1932" sId="1">
    <oc r="K59">
      <f>D59-I59</f>
    </oc>
    <nc r="K59"/>
  </rcc>
  <rcc rId="1933" sId="1">
    <oc r="M59">
      <f>D59-I59</f>
    </oc>
    <nc r="M59"/>
  </rcc>
  <rcc rId="1934" sId="1">
    <oc r="K60">
      <f>D60-I60</f>
    </oc>
    <nc r="K60"/>
  </rcc>
  <rcc rId="1935" sId="1">
    <oc r="M60">
      <f>D60-I60</f>
    </oc>
    <nc r="M60"/>
  </rcc>
  <rcc rId="1936" sId="1">
    <oc r="K61">
      <f>D61-I61</f>
    </oc>
    <nc r="K61"/>
  </rcc>
  <rcc rId="1937" sId="1">
    <oc r="M61">
      <f>D61-I61</f>
    </oc>
    <nc r="M61"/>
  </rcc>
  <rcc rId="1938" sId="1">
    <oc r="K62">
      <f>D62-I62</f>
    </oc>
    <nc r="K62"/>
  </rcc>
  <rcc rId="1939" sId="1">
    <oc r="M62">
      <f>D62-I62</f>
    </oc>
    <nc r="M62"/>
  </rcc>
  <rcc rId="1940" sId="1">
    <oc r="K63">
      <f>D63-I63</f>
    </oc>
    <nc r="K63"/>
  </rcc>
  <rcc rId="1941" sId="1">
    <oc r="M63">
      <f>D63-I63</f>
    </oc>
    <nc r="M63"/>
  </rcc>
  <rcc rId="1942" sId="1">
    <oc r="K64">
      <f>D64-I64</f>
    </oc>
    <nc r="K64"/>
  </rcc>
  <rcc rId="1943" sId="1">
    <oc r="M64">
      <f>D64-I64</f>
    </oc>
    <nc r="M64"/>
  </rcc>
  <rcc rId="1944" sId="1">
    <oc r="K65">
      <f>D65-I65</f>
    </oc>
    <nc r="K65"/>
  </rcc>
  <rcc rId="1945" sId="1">
    <oc r="M65">
      <f>D65-I65</f>
    </oc>
    <nc r="M65"/>
  </rcc>
  <rcc rId="1946" sId="1">
    <oc r="K66">
      <f>D66-I66</f>
    </oc>
    <nc r="K66"/>
  </rcc>
  <rcc rId="1947" sId="1">
    <oc r="M66">
      <f>D66-I66</f>
    </oc>
    <nc r="M66"/>
  </rcc>
  <rcc rId="1948" sId="1">
    <oc r="K67">
      <f>D67-I67</f>
    </oc>
    <nc r="K67"/>
  </rcc>
  <rcc rId="1949" sId="1">
    <oc r="M67">
      <f>D67-I67</f>
    </oc>
    <nc r="M67"/>
  </rcc>
  <rcc rId="1950" sId="1">
    <oc r="K68">
      <f>D68-I68</f>
    </oc>
    <nc r="K68"/>
  </rcc>
  <rcc rId="1951" sId="1">
    <oc r="M68">
      <f>D68-I68</f>
    </oc>
    <nc r="M68"/>
  </rcc>
  <rcc rId="1952" sId="1">
    <oc r="K69">
      <f>D69-I69</f>
    </oc>
    <nc r="K69"/>
  </rcc>
  <rcc rId="1953" sId="1">
    <oc r="M69">
      <f>D69-I69</f>
    </oc>
    <nc r="M69"/>
  </rcc>
  <rcc rId="1954" sId="1">
    <oc r="K70">
      <f>D70-I70</f>
    </oc>
    <nc r="K70"/>
  </rcc>
  <rcc rId="1955" sId="1">
    <oc r="M70">
      <f>D70-I70</f>
    </oc>
    <nc r="M70"/>
  </rcc>
  <rcc rId="1956" sId="1">
    <oc r="K71">
      <f>D71-I71</f>
    </oc>
    <nc r="K71"/>
  </rcc>
  <rcc rId="1957" sId="1">
    <oc r="M71">
      <f>D71-I71</f>
    </oc>
    <nc r="M71"/>
  </rcc>
  <rcc rId="1958" sId="1">
    <oc r="K72">
      <f>D72-I72</f>
    </oc>
    <nc r="K72"/>
  </rcc>
  <rcc rId="1959" sId="1">
    <oc r="M72">
      <f>D72-I72</f>
    </oc>
    <nc r="M72"/>
  </rcc>
  <rcc rId="1960" sId="1">
    <oc r="K73">
      <f>D73-I73</f>
    </oc>
    <nc r="K73"/>
  </rcc>
  <rcc rId="1961" sId="1">
    <oc r="M73">
      <f>D73-I73</f>
    </oc>
    <nc r="M73"/>
  </rcc>
  <rcc rId="1962" sId="1">
    <oc r="K74">
      <f>D74-I74</f>
    </oc>
    <nc r="K74"/>
  </rcc>
  <rcc rId="1963" sId="1">
    <oc r="M74">
      <f>D74-I74</f>
    </oc>
    <nc r="M74"/>
  </rcc>
  <rcc rId="1964" sId="1">
    <oc r="K75">
      <f>D75-I75</f>
    </oc>
    <nc r="K75"/>
  </rcc>
  <rcc rId="1965" sId="1">
    <oc r="M75">
      <f>D75-I75</f>
    </oc>
    <nc r="M75"/>
  </rcc>
  <rcc rId="1966" sId="1">
    <oc r="K76">
      <f>D76-I76</f>
    </oc>
    <nc r="K76"/>
  </rcc>
  <rcc rId="1967" sId="1">
    <oc r="M76">
      <f>D76-I76</f>
    </oc>
    <nc r="M76"/>
  </rcc>
  <rcc rId="1968" sId="1">
    <oc r="K77">
      <f>D77-I77</f>
    </oc>
    <nc r="K77"/>
  </rcc>
  <rcc rId="1969" sId="1">
    <oc r="M77">
      <f>D77-I77</f>
    </oc>
    <nc r="M77"/>
  </rcc>
  <rcc rId="1970" sId="1">
    <oc r="K78">
      <f>D78-I78</f>
    </oc>
    <nc r="K78"/>
  </rcc>
  <rcc rId="1971" sId="1">
    <oc r="M78">
      <f>D78-I78</f>
    </oc>
    <nc r="M78"/>
  </rcc>
  <rcc rId="1972" sId="1">
    <oc r="K79">
      <f>D79-I79</f>
    </oc>
    <nc r="K79"/>
  </rcc>
  <rcc rId="1973" sId="1">
    <oc r="M79">
      <f>D79-I79</f>
    </oc>
    <nc r="M79"/>
  </rcc>
  <rcc rId="1974" sId="1">
    <oc r="K80">
      <f>D80-I80</f>
    </oc>
    <nc r="K80"/>
  </rcc>
  <rcc rId="1975" sId="1">
    <oc r="M80">
      <f>D80-I80</f>
    </oc>
    <nc r="M80"/>
  </rcc>
  <rcc rId="1976" sId="1">
    <oc r="K81">
      <f>D81-I81</f>
    </oc>
    <nc r="K81"/>
  </rcc>
  <rcc rId="1977" sId="1">
    <oc r="M81">
      <f>D81-I81</f>
    </oc>
    <nc r="M81"/>
  </rcc>
  <rcc rId="1978" sId="1">
    <oc r="K82">
      <f>D82-I82</f>
    </oc>
    <nc r="K82"/>
  </rcc>
  <rcc rId="1979" sId="1">
    <oc r="M82">
      <f>D82-I82</f>
    </oc>
    <nc r="M82"/>
  </rcc>
  <rcc rId="1980" sId="1">
    <oc r="K83">
      <f>D83-I83</f>
    </oc>
    <nc r="K83"/>
  </rcc>
  <rcc rId="1981" sId="1">
    <oc r="M83">
      <f>D83-I83</f>
    </oc>
    <nc r="M83"/>
  </rcc>
  <rcc rId="1982" sId="1">
    <oc r="K84">
      <f>D84-I84</f>
    </oc>
    <nc r="K84"/>
  </rcc>
  <rcc rId="1983" sId="1">
    <oc r="M84">
      <f>D84-I84</f>
    </oc>
    <nc r="M84"/>
  </rcc>
  <rcc rId="1984" sId="1">
    <oc r="K85">
      <f>D85-I85</f>
    </oc>
    <nc r="K85"/>
  </rcc>
  <rcc rId="1985" sId="1">
    <oc r="M85">
      <f>D85-I85</f>
    </oc>
    <nc r="M85"/>
  </rcc>
  <rcc rId="1986" sId="1">
    <oc r="K86">
      <f>D86-I86</f>
    </oc>
    <nc r="K86"/>
  </rcc>
  <rcc rId="1987" sId="1">
    <oc r="M86">
      <f>D86-I86</f>
    </oc>
    <nc r="M86"/>
  </rcc>
  <rcc rId="1988" sId="1">
    <oc r="K87">
      <f>D87-I87</f>
    </oc>
    <nc r="K87"/>
  </rcc>
  <rcc rId="1989" sId="1">
    <oc r="M87">
      <f>D87-I87</f>
    </oc>
    <nc r="M87"/>
  </rcc>
  <rcc rId="1990" sId="1">
    <oc r="K88">
      <f>D88-I88</f>
    </oc>
    <nc r="K88"/>
  </rcc>
  <rcc rId="1991" sId="1">
    <oc r="M88">
      <f>D88-I88</f>
    </oc>
    <nc r="M88"/>
  </rcc>
  <rcc rId="1992" sId="1">
    <oc r="K89">
      <f>D89-I89</f>
    </oc>
    <nc r="K89"/>
  </rcc>
  <rcc rId="1993" sId="1">
    <oc r="M89">
      <f>D89-I89</f>
    </oc>
    <nc r="M89"/>
  </rcc>
  <rcc rId="1994" sId="1">
    <oc r="K90">
      <f>D90-I90</f>
    </oc>
    <nc r="K90"/>
  </rcc>
  <rcc rId="1995" sId="1">
    <oc r="M90">
      <f>D90-I90</f>
    </oc>
    <nc r="M90"/>
  </rcc>
  <rcc rId="1996" sId="1">
    <oc r="K91">
      <f>D91-I91</f>
    </oc>
    <nc r="K91"/>
  </rcc>
  <rcc rId="1997" sId="1">
    <oc r="M91">
      <f>D91-I91</f>
    </oc>
    <nc r="M91"/>
  </rcc>
  <rcc rId="1998" sId="1">
    <oc r="K92">
      <f>D92-I92</f>
    </oc>
    <nc r="K92"/>
  </rcc>
  <rcc rId="1999" sId="1">
    <oc r="M92">
      <f>D92-I92</f>
    </oc>
    <nc r="M92"/>
  </rcc>
  <rcc rId="2000" sId="1">
    <oc r="K93">
      <f>D93-I93</f>
    </oc>
    <nc r="K93"/>
  </rcc>
  <rcc rId="2001" sId="1">
    <oc r="M93">
      <f>D93-I93</f>
    </oc>
    <nc r="M93"/>
  </rcc>
  <rcc rId="2002" sId="1">
    <oc r="K94">
      <f>D94-I94</f>
    </oc>
    <nc r="K94"/>
  </rcc>
  <rcc rId="2003" sId="1">
    <oc r="M94">
      <f>D94-I94</f>
    </oc>
    <nc r="M94"/>
  </rcc>
  <rcc rId="2004" sId="1">
    <oc r="K95">
      <f>D95-I95</f>
    </oc>
    <nc r="K95"/>
  </rcc>
  <rcc rId="2005" sId="1">
    <oc r="M95">
      <f>D95-I95</f>
    </oc>
    <nc r="M95"/>
  </rcc>
  <rcc rId="2006" sId="1">
    <oc r="K96">
      <f>D96-I96</f>
    </oc>
    <nc r="K96"/>
  </rcc>
  <rcc rId="2007" sId="1">
    <oc r="M96">
      <f>D96-I96</f>
    </oc>
    <nc r="M96"/>
  </rcc>
  <rcc rId="2008" sId="1">
    <oc r="K97">
      <f>D97-I97</f>
    </oc>
    <nc r="K97"/>
  </rcc>
  <rcc rId="2009" sId="1">
    <oc r="M97">
      <f>D97-I97</f>
    </oc>
    <nc r="M97"/>
  </rcc>
  <rcc rId="2010" sId="1">
    <oc r="K98">
      <f>D98-I98</f>
    </oc>
    <nc r="K98"/>
  </rcc>
  <rcc rId="2011" sId="1">
    <oc r="M98">
      <f>D98-I98</f>
    </oc>
    <nc r="M98"/>
  </rcc>
  <rcc rId="2012" sId="1">
    <oc r="K99">
      <f>D99-I99</f>
    </oc>
    <nc r="K99"/>
  </rcc>
  <rcc rId="2013" sId="1">
    <oc r="M99">
      <f>D99-I99</f>
    </oc>
    <nc r="M99"/>
  </rcc>
  <rcc rId="2014" sId="1">
    <oc r="K100">
      <f>D100-I100</f>
    </oc>
    <nc r="K100"/>
  </rcc>
  <rcc rId="2015" sId="1">
    <oc r="M100">
      <f>D100-I100</f>
    </oc>
    <nc r="M100"/>
  </rcc>
  <rcc rId="2016" sId="1">
    <oc r="K101">
      <f>D101-I101</f>
    </oc>
    <nc r="K101"/>
  </rcc>
  <rcc rId="2017" sId="1">
    <oc r="M101">
      <f>D101-I101</f>
    </oc>
    <nc r="M101"/>
  </rcc>
  <rcc rId="2018" sId="1">
    <oc r="K102">
      <f>D102-I102</f>
    </oc>
    <nc r="K102"/>
  </rcc>
  <rcc rId="2019" sId="1">
    <oc r="M102">
      <f>D102-I102</f>
    </oc>
    <nc r="M102"/>
  </rcc>
  <rcc rId="2020" sId="1">
    <oc r="K103">
      <f>D103-I103</f>
    </oc>
    <nc r="K103"/>
  </rcc>
  <rcc rId="2021" sId="1">
    <oc r="M103">
      <f>D103-I103</f>
    </oc>
    <nc r="M103"/>
  </rcc>
  <rcc rId="2022" sId="1">
    <oc r="K104">
      <f>D104-I104</f>
    </oc>
    <nc r="K104"/>
  </rcc>
  <rcc rId="2023" sId="1">
    <oc r="M104">
      <f>D104-I104</f>
    </oc>
    <nc r="M104"/>
  </rcc>
  <rcc rId="2024" sId="1">
    <oc r="K105">
      <f>D105-I105</f>
    </oc>
    <nc r="K105"/>
  </rcc>
  <rcc rId="2025" sId="1">
    <oc r="M105">
      <f>D105-I105</f>
    </oc>
    <nc r="M105"/>
  </rcc>
  <rcc rId="2026" sId="1">
    <oc r="K106">
      <f>D106-I106</f>
    </oc>
    <nc r="K106"/>
  </rcc>
  <rcc rId="2027" sId="1">
    <oc r="M106">
      <f>D106-I106</f>
    </oc>
    <nc r="M106"/>
  </rcc>
  <rcc rId="2028" sId="1">
    <oc r="K107">
      <f>D107-I107</f>
    </oc>
    <nc r="K107"/>
  </rcc>
  <rcc rId="2029" sId="1">
    <oc r="M107">
      <f>D107-I107</f>
    </oc>
    <nc r="M107"/>
  </rcc>
  <rcc rId="2030" sId="1">
    <oc r="K108">
      <f>D108-I108</f>
    </oc>
    <nc r="K108"/>
  </rcc>
  <rcc rId="2031" sId="1">
    <oc r="M108">
      <f>D108-I108</f>
    </oc>
    <nc r="M108"/>
  </rcc>
  <rcc rId="2032" sId="1">
    <oc r="K109">
      <f>D109-I109</f>
    </oc>
    <nc r="K109"/>
  </rcc>
  <rcc rId="2033" sId="1">
    <oc r="M109">
      <f>D109-I109</f>
    </oc>
    <nc r="M109"/>
  </rcc>
  <rcc rId="2034" sId="1">
    <oc r="K110">
      <f>D110-I110</f>
    </oc>
    <nc r="K110"/>
  </rcc>
  <rcc rId="2035" sId="1">
    <oc r="M110">
      <f>D110-I110</f>
    </oc>
    <nc r="M110"/>
  </rcc>
  <rcc rId="2036" sId="1">
    <oc r="K111">
      <f>D111-I111</f>
    </oc>
    <nc r="K111"/>
  </rcc>
  <rcc rId="2037" sId="1">
    <oc r="M111">
      <f>D111-I111</f>
    </oc>
    <nc r="M111"/>
  </rcc>
  <rcc rId="2038" sId="1">
    <oc r="K112">
      <f>D112-I112</f>
    </oc>
    <nc r="K112"/>
  </rcc>
  <rcc rId="2039" sId="1">
    <oc r="M112">
      <f>D112-I112</f>
    </oc>
    <nc r="M112"/>
  </rcc>
  <rcc rId="2040" sId="1">
    <oc r="K113">
      <f>D113-I113</f>
    </oc>
    <nc r="K113"/>
  </rcc>
  <rcc rId="2041" sId="1">
    <oc r="M113">
      <f>D113-I113</f>
    </oc>
    <nc r="M113"/>
  </rcc>
  <rcc rId="2042" sId="1">
    <oc r="K114">
      <f>D114-I114</f>
    </oc>
    <nc r="K114"/>
  </rcc>
  <rcc rId="2043" sId="1">
    <oc r="M114">
      <f>D114-I114</f>
    </oc>
    <nc r="M114"/>
  </rcc>
  <rcc rId="2044" sId="1">
    <oc r="K115">
      <f>D115-I115</f>
    </oc>
    <nc r="K115"/>
  </rcc>
  <rcc rId="2045" sId="1">
    <oc r="M115">
      <f>D115-I115</f>
    </oc>
    <nc r="M115"/>
  </rcc>
  <rcc rId="2046" sId="1">
    <oc r="K116">
      <f>D116-I116</f>
    </oc>
    <nc r="K116"/>
  </rcc>
  <rcc rId="2047" sId="1">
    <oc r="M116">
      <f>D116-I116</f>
    </oc>
    <nc r="M116"/>
  </rcc>
  <rcc rId="2048" sId="1">
    <oc r="K117">
      <f>D117-I117</f>
    </oc>
    <nc r="K117"/>
  </rcc>
  <rcc rId="2049" sId="1">
    <oc r="M117">
      <f>D117-I117</f>
    </oc>
    <nc r="M117"/>
  </rcc>
  <rcc rId="2050" sId="1">
    <oc r="K118">
      <f>D118-I118</f>
    </oc>
    <nc r="K118"/>
  </rcc>
  <rcc rId="2051" sId="1">
    <oc r="M118">
      <f>D118-I118</f>
    </oc>
    <nc r="M118"/>
  </rcc>
  <rcc rId="2052" sId="1">
    <oc r="K119">
      <f>D119-I119</f>
    </oc>
    <nc r="K119"/>
  </rcc>
  <rcc rId="2053" sId="1">
    <oc r="M119">
      <f>D119-I119</f>
    </oc>
    <nc r="M119"/>
  </rcc>
  <rcc rId="2054" sId="1">
    <oc r="K120">
      <f>D120-I120</f>
    </oc>
    <nc r="K120"/>
  </rcc>
  <rcc rId="2055" sId="1">
    <oc r="M120">
      <f>D120-I120</f>
    </oc>
    <nc r="M120"/>
  </rcc>
  <rcc rId="2056" sId="1">
    <oc r="K121">
      <f>D121-I121</f>
    </oc>
    <nc r="K121"/>
  </rcc>
  <rcc rId="2057" sId="1">
    <oc r="M121">
      <f>D121-I121</f>
    </oc>
    <nc r="M121"/>
  </rcc>
  <rcc rId="2058" sId="1">
    <oc r="K122">
      <f>D122-I122</f>
    </oc>
    <nc r="K122"/>
  </rcc>
  <rcc rId="2059" sId="1">
    <oc r="M122">
      <f>D122-I122</f>
    </oc>
    <nc r="M122"/>
  </rcc>
  <rcc rId="2060" sId="1">
    <oc r="K123">
      <f>D123-I123</f>
    </oc>
    <nc r="K123"/>
  </rcc>
  <rcc rId="2061" sId="1">
    <oc r="M123">
      <f>D123-I123</f>
    </oc>
    <nc r="M123"/>
  </rcc>
  <rcc rId="2062" sId="1">
    <oc r="K124">
      <f>D124-I124</f>
    </oc>
    <nc r="K124"/>
  </rcc>
  <rcc rId="2063" sId="1">
    <oc r="M124">
      <f>D124-I124</f>
    </oc>
    <nc r="M124"/>
  </rcc>
  <rcc rId="2064" sId="1">
    <oc r="K125">
      <f>D125-I125</f>
    </oc>
    <nc r="K125"/>
  </rcc>
  <rcc rId="2065" sId="1">
    <oc r="M125">
      <f>D125-I125</f>
    </oc>
    <nc r="M125"/>
  </rcc>
  <rcc rId="2066" sId="1">
    <oc r="K126">
      <f>D126-I126</f>
    </oc>
    <nc r="K126"/>
  </rcc>
  <rcc rId="2067" sId="1">
    <oc r="M126">
      <f>D126-I126</f>
    </oc>
    <nc r="M126"/>
  </rcc>
  <rcc rId="2068" sId="1">
    <oc r="K127">
      <f>D127-I127</f>
    </oc>
    <nc r="K127"/>
  </rcc>
  <rcc rId="2069" sId="1">
    <oc r="M127">
      <f>D127-I127</f>
    </oc>
    <nc r="M127"/>
  </rcc>
  <rcc rId="2070" sId="1">
    <oc r="K128">
      <f>D128-I128</f>
    </oc>
    <nc r="K128"/>
  </rcc>
  <rcc rId="2071" sId="1">
    <oc r="M128">
      <f>D128-I128</f>
    </oc>
    <nc r="M128"/>
  </rcc>
  <rcc rId="2072" sId="1">
    <oc r="K129">
      <f>D129-I129</f>
    </oc>
    <nc r="K129"/>
  </rcc>
  <rcc rId="2073" sId="1">
    <oc r="M129">
      <f>D129-I129</f>
    </oc>
    <nc r="M129"/>
  </rcc>
  <rcc rId="2074" sId="1">
    <oc r="K130">
      <f>D130-I130</f>
    </oc>
    <nc r="K130"/>
  </rcc>
  <rcc rId="2075" sId="1">
    <oc r="M130">
      <f>D130-I130</f>
    </oc>
    <nc r="M130"/>
  </rcc>
  <rcc rId="2076" sId="1">
    <oc r="K131">
      <f>D131-I131</f>
    </oc>
    <nc r="K131"/>
  </rcc>
  <rcc rId="2077" sId="1">
    <oc r="M131">
      <f>D131-I131</f>
    </oc>
    <nc r="M131"/>
  </rcc>
  <rcc rId="2078" sId="1">
    <oc r="K132">
      <f>D132-I132</f>
    </oc>
    <nc r="K132"/>
  </rcc>
  <rcc rId="2079" sId="1">
    <oc r="M132">
      <f>D132-I132</f>
    </oc>
    <nc r="M132"/>
  </rcc>
  <rcc rId="2080" sId="1">
    <oc r="K133">
      <f>D133-I133</f>
    </oc>
    <nc r="K133"/>
  </rcc>
  <rcc rId="2081" sId="1">
    <oc r="M133">
      <f>D133-I133</f>
    </oc>
    <nc r="M133"/>
  </rcc>
  <rcc rId="2082" sId="1">
    <oc r="K134">
      <f>D134-I134</f>
    </oc>
    <nc r="K134"/>
  </rcc>
  <rcc rId="2083" sId="1">
    <oc r="M134">
      <f>D134-I134</f>
    </oc>
    <nc r="M134"/>
  </rcc>
  <rcc rId="2084" sId="1">
    <oc r="K135">
      <f>D135-I135</f>
    </oc>
    <nc r="K135"/>
  </rcc>
  <rcc rId="2085" sId="1">
    <oc r="M135">
      <f>D135-I135</f>
    </oc>
    <nc r="M135"/>
  </rcc>
  <rcc rId="2086" sId="1">
    <oc r="K136">
      <f>D136-I136</f>
    </oc>
    <nc r="K136"/>
  </rcc>
  <rcc rId="2087" sId="1">
    <oc r="M136">
      <f>D136-I136</f>
    </oc>
    <nc r="M136"/>
  </rcc>
  <rcc rId="2088" sId="1">
    <oc r="K137">
      <f>D137-I137</f>
    </oc>
    <nc r="K137"/>
  </rcc>
  <rcc rId="2089" sId="1">
    <oc r="M137">
      <f>D137-I137</f>
    </oc>
    <nc r="M137"/>
  </rcc>
  <rcc rId="2090" sId="1">
    <oc r="K138">
      <f>D138-I138</f>
    </oc>
    <nc r="K138"/>
  </rcc>
  <rcc rId="2091" sId="1">
    <oc r="M138">
      <f>D138-I138</f>
    </oc>
    <nc r="M138"/>
  </rcc>
  <rcc rId="2092" sId="1">
    <oc r="K139">
      <f>D139-I139</f>
    </oc>
    <nc r="K139"/>
  </rcc>
  <rcc rId="2093" sId="1">
    <oc r="M139">
      <f>D139-I139</f>
    </oc>
    <nc r="M139"/>
  </rcc>
  <rcc rId="2094" sId="1">
    <oc r="K140">
      <f>D140-I140</f>
    </oc>
    <nc r="K140"/>
  </rcc>
  <rcc rId="2095" sId="1">
    <oc r="M140">
      <f>D140-I140</f>
    </oc>
    <nc r="M140"/>
  </rcc>
  <rcc rId="2096" sId="1">
    <oc r="K141">
      <f>D141-I141</f>
    </oc>
    <nc r="K141"/>
  </rcc>
  <rcc rId="2097" sId="1">
    <oc r="M141">
      <f>D141-I141</f>
    </oc>
    <nc r="M141"/>
  </rcc>
  <rcc rId="2098" sId="1">
    <oc r="K142">
      <f>D142-I142</f>
    </oc>
    <nc r="K142"/>
  </rcc>
  <rcc rId="2099" sId="1">
    <oc r="M142">
      <f>D142-I142</f>
    </oc>
    <nc r="M142"/>
  </rcc>
  <rcc rId="2100" sId="1">
    <oc r="K143">
      <f>D143-I143</f>
    </oc>
    <nc r="K143"/>
  </rcc>
  <rcc rId="2101" sId="1">
    <oc r="M143">
      <f>D143-I143</f>
    </oc>
    <nc r="M143"/>
  </rcc>
  <rcc rId="2102" sId="1">
    <oc r="K144">
      <f>D144-I144</f>
    </oc>
    <nc r="K144"/>
  </rcc>
  <rcc rId="2103" sId="1">
    <oc r="M144">
      <f>D144-I144</f>
    </oc>
    <nc r="M144"/>
  </rcc>
  <rcc rId="2104" sId="1">
    <oc r="K145">
      <f>D145-I145</f>
    </oc>
    <nc r="K145"/>
  </rcc>
  <rcc rId="2105" sId="1">
    <oc r="M145">
      <f>D145-I145</f>
    </oc>
    <nc r="M145"/>
  </rcc>
  <rcc rId="2106" sId="1">
    <oc r="K146">
      <f>D146-I146</f>
    </oc>
    <nc r="K146"/>
  </rcc>
  <rcc rId="2107" sId="1">
    <oc r="M146">
      <f>D146-I146</f>
    </oc>
    <nc r="M146"/>
  </rcc>
  <rcc rId="2108" sId="1">
    <oc r="K147">
      <f>D147-I147</f>
    </oc>
    <nc r="K147"/>
  </rcc>
  <rcc rId="2109" sId="1">
    <oc r="M147">
      <f>D147-I147</f>
    </oc>
    <nc r="M147"/>
  </rcc>
  <rcc rId="2110" sId="1">
    <oc r="K148">
      <f>D148-I148</f>
    </oc>
    <nc r="K148"/>
  </rcc>
  <rcc rId="2111" sId="1">
    <oc r="M148">
      <f>D148-I148</f>
    </oc>
    <nc r="M148"/>
  </rcc>
  <rcc rId="2112" sId="1">
    <oc r="K149">
      <f>D149-I149</f>
    </oc>
    <nc r="K149"/>
  </rcc>
  <rcc rId="2113" sId="1">
    <oc r="M149">
      <f>D149-I149</f>
    </oc>
    <nc r="M149"/>
  </rcc>
  <rcc rId="2114" sId="1">
    <oc r="K150">
      <f>D150-I150</f>
    </oc>
    <nc r="K150"/>
  </rcc>
  <rcc rId="2115" sId="1">
    <oc r="M150">
      <f>D150-I150</f>
    </oc>
    <nc r="M150"/>
  </rcc>
  <rcc rId="2116" sId="1">
    <oc r="K151">
      <f>D151-I151</f>
    </oc>
    <nc r="K151"/>
  </rcc>
  <rcc rId="2117" sId="1">
    <oc r="M151">
      <f>D151-I151</f>
    </oc>
    <nc r="M151"/>
  </rcc>
  <rcc rId="2118" sId="1">
    <oc r="K152">
      <f>D152-I152</f>
    </oc>
    <nc r="K152"/>
  </rcc>
  <rcc rId="2119" sId="1">
    <oc r="M152">
      <f>D152-I152</f>
    </oc>
    <nc r="M152"/>
  </rcc>
  <rcc rId="2120" sId="1">
    <oc r="K153">
      <f>D153-I153</f>
    </oc>
    <nc r="K153"/>
  </rcc>
  <rcc rId="2121" sId="1">
    <oc r="M153">
      <f>D153-I153</f>
    </oc>
    <nc r="M153"/>
  </rcc>
  <rcc rId="2122" sId="1">
    <oc r="K154">
      <f>D154-I154</f>
    </oc>
    <nc r="K154"/>
  </rcc>
  <rcc rId="2123" sId="1">
    <oc r="M154">
      <f>D154-I154</f>
    </oc>
    <nc r="M154"/>
  </rcc>
  <rcc rId="2124" sId="1">
    <oc r="K155">
      <f>D155-I155</f>
    </oc>
    <nc r="K155"/>
  </rcc>
  <rcc rId="2125" sId="1">
    <oc r="M155">
      <f>D155-I155</f>
    </oc>
    <nc r="M155"/>
  </rcc>
  <rcc rId="2126" sId="1">
    <oc r="K156">
      <f>D156-I156</f>
    </oc>
    <nc r="K156"/>
  </rcc>
  <rcc rId="2127" sId="1">
    <oc r="M156">
      <f>D156-I156</f>
    </oc>
    <nc r="M156"/>
  </rcc>
  <rcc rId="2128" sId="1">
    <oc r="K157">
      <f>D157-I157</f>
    </oc>
    <nc r="K157"/>
  </rcc>
  <rcc rId="2129" sId="1">
    <oc r="M157">
      <f>D157-I157</f>
    </oc>
    <nc r="M157"/>
  </rcc>
  <rcc rId="2130" sId="1">
    <oc r="K158">
      <f>D158-I158</f>
    </oc>
    <nc r="K158"/>
  </rcc>
  <rcc rId="2131" sId="1">
    <oc r="M158">
      <f>D158-I158</f>
    </oc>
    <nc r="M158"/>
  </rcc>
  <rcc rId="2132" sId="1">
    <oc r="K159">
      <f>D159-I159</f>
    </oc>
    <nc r="K159"/>
  </rcc>
  <rcc rId="2133" sId="1">
    <oc r="M159">
      <f>D159-I159</f>
    </oc>
    <nc r="M159"/>
  </rcc>
  <rcc rId="2134" sId="1">
    <oc r="K160">
      <f>D160-I160</f>
    </oc>
    <nc r="K160"/>
  </rcc>
  <rcc rId="2135" sId="1">
    <oc r="M160">
      <f>D160-I160</f>
    </oc>
    <nc r="M160"/>
  </rcc>
  <rcc rId="2136" sId="1">
    <oc r="K161">
      <f>D161-I161</f>
    </oc>
    <nc r="K161"/>
  </rcc>
  <rcc rId="2137" sId="1">
    <oc r="M161">
      <f>D161-I161</f>
    </oc>
    <nc r="M161"/>
  </rcc>
  <rcc rId="2138" sId="1">
    <oc r="K162">
      <f>D162-I162</f>
    </oc>
    <nc r="K162"/>
  </rcc>
  <rcc rId="2139" sId="1">
    <oc r="M162">
      <f>D162-I162</f>
    </oc>
    <nc r="M162"/>
  </rcc>
  <rcc rId="2140" sId="1">
    <oc r="K163">
      <f>D163-I163</f>
    </oc>
    <nc r="K163"/>
  </rcc>
  <rcc rId="2141" sId="1">
    <oc r="M163">
      <f>D163-I163</f>
    </oc>
    <nc r="M163"/>
  </rcc>
  <rcc rId="2142" sId="1">
    <oc r="K164">
      <f>D164-I164</f>
    </oc>
    <nc r="K164"/>
  </rcc>
  <rcc rId="2143" sId="1">
    <oc r="M164">
      <f>D164-I164</f>
    </oc>
    <nc r="M164"/>
  </rcc>
  <rcc rId="2144" sId="1">
    <oc r="K165">
      <f>D165-I165</f>
    </oc>
    <nc r="K165"/>
  </rcc>
  <rcc rId="2145" sId="1">
    <oc r="M165">
      <f>D165-I165</f>
    </oc>
    <nc r="M165"/>
  </rcc>
  <rcc rId="2146" sId="1">
    <oc r="K166">
      <f>D166-I166</f>
    </oc>
    <nc r="K166"/>
  </rcc>
  <rcc rId="2147" sId="1">
    <oc r="M166">
      <f>D166-I166</f>
    </oc>
    <nc r="M166"/>
  </rcc>
  <rcc rId="2148" sId="1">
    <oc r="K167">
      <f>D167-I167</f>
    </oc>
    <nc r="K167"/>
  </rcc>
  <rcc rId="2149" sId="1">
    <oc r="M167">
      <f>D167-I167</f>
    </oc>
    <nc r="M167"/>
  </rcc>
  <rcc rId="2150" sId="1">
    <oc r="K168">
      <f>D168-I168</f>
    </oc>
    <nc r="K168"/>
  </rcc>
  <rcc rId="2151" sId="1">
    <oc r="M168">
      <f>D168-I168</f>
    </oc>
    <nc r="M168"/>
  </rcc>
  <rcc rId="2152" sId="1">
    <oc r="K169">
      <f>D169-I169</f>
    </oc>
    <nc r="K169"/>
  </rcc>
  <rcc rId="2153" sId="1">
    <oc r="M169">
      <f>D169-I169</f>
    </oc>
    <nc r="M169"/>
  </rcc>
  <rcc rId="2154" sId="1">
    <oc r="K170">
      <f>D170-I170</f>
    </oc>
    <nc r="K170"/>
  </rcc>
  <rcc rId="2155" sId="1">
    <oc r="M170">
      <f>D170-I170</f>
    </oc>
    <nc r="M170"/>
  </rcc>
  <rcc rId="2156" sId="1">
    <oc r="K171">
      <f>D171-I171</f>
    </oc>
    <nc r="K171"/>
  </rcc>
  <rcc rId="2157" sId="1">
    <oc r="M171">
      <f>D171-I171</f>
    </oc>
    <nc r="M171"/>
  </rcc>
  <rcc rId="2158" sId="1">
    <oc r="K172">
      <f>D172-I172</f>
    </oc>
    <nc r="K172"/>
  </rcc>
  <rcc rId="2159" sId="1">
    <oc r="M172">
      <f>D172-I172</f>
    </oc>
    <nc r="M172"/>
  </rcc>
  <rcc rId="2160" sId="1">
    <oc r="K173">
      <f>D173-I173</f>
    </oc>
    <nc r="K173"/>
  </rcc>
  <rcc rId="2161" sId="1">
    <oc r="M173">
      <f>D173-I173</f>
    </oc>
    <nc r="M173"/>
  </rcc>
  <rcc rId="2162" sId="1">
    <oc r="K174">
      <f>D174-I174</f>
    </oc>
    <nc r="K174"/>
  </rcc>
  <rcc rId="2163" sId="1">
    <oc r="M174">
      <f>D174-I174</f>
    </oc>
    <nc r="M174"/>
  </rcc>
  <rcc rId="2164" sId="1">
    <oc r="K175">
      <f>D175-I175</f>
    </oc>
    <nc r="K175"/>
  </rcc>
  <rcc rId="2165" sId="1">
    <oc r="M175">
      <f>D175-I175</f>
    </oc>
    <nc r="M175"/>
  </rcc>
  <rcc rId="2166" sId="1">
    <oc r="K176">
      <f>D176-I176</f>
    </oc>
    <nc r="K176"/>
  </rcc>
  <rcc rId="2167" sId="1">
    <oc r="M176">
      <f>D176-I176</f>
    </oc>
    <nc r="M176"/>
  </rcc>
  <rcc rId="2168" sId="1">
    <oc r="K177">
      <f>D177-I177</f>
    </oc>
    <nc r="K177"/>
  </rcc>
  <rcc rId="2169" sId="1">
    <oc r="M177">
      <f>D177-I177</f>
    </oc>
    <nc r="M177"/>
  </rcc>
  <rcc rId="2170" sId="1">
    <oc r="K178">
      <f>D178-I178</f>
    </oc>
    <nc r="K178"/>
  </rcc>
  <rcc rId="2171" sId="1">
    <oc r="M178">
      <f>D178-I178</f>
    </oc>
    <nc r="M178"/>
  </rcc>
  <rcc rId="2172" sId="1">
    <oc r="K179">
      <f>D179-I179</f>
    </oc>
    <nc r="K179"/>
  </rcc>
  <rcc rId="2173" sId="1">
    <oc r="M179">
      <f>D179-I179</f>
    </oc>
    <nc r="M179"/>
  </rcc>
  <rcc rId="2174" sId="1">
    <oc r="K180">
      <f>D180-I180</f>
    </oc>
    <nc r="K180"/>
  </rcc>
  <rcc rId="2175" sId="1">
    <oc r="M180">
      <f>D180-I180</f>
    </oc>
    <nc r="M180"/>
  </rcc>
  <rcc rId="2176" sId="1">
    <oc r="K181">
      <f>D181-I181</f>
    </oc>
    <nc r="K181"/>
  </rcc>
  <rcc rId="2177" sId="1">
    <oc r="M181">
      <f>D181-I181</f>
    </oc>
    <nc r="M181"/>
  </rcc>
  <rcc rId="2178" sId="1">
    <oc r="K182">
      <f>D182-I182</f>
    </oc>
    <nc r="K182"/>
  </rcc>
  <rcc rId="2179" sId="1">
    <oc r="M182">
      <f>D182-I182</f>
    </oc>
    <nc r="M182"/>
  </rcc>
  <rcc rId="2180" sId="1">
    <oc r="K183">
      <f>D183-I183</f>
    </oc>
    <nc r="K183"/>
  </rcc>
  <rcc rId="2181" sId="1">
    <oc r="M183">
      <f>D183-I183</f>
    </oc>
    <nc r="M183"/>
  </rcc>
  <rcc rId="2182" sId="1">
    <oc r="K184">
      <f>D184-I184</f>
    </oc>
    <nc r="K184"/>
  </rcc>
  <rcc rId="2183" sId="1">
    <oc r="M184">
      <f>D184-I184</f>
    </oc>
    <nc r="M184"/>
  </rcc>
  <rcc rId="2184" sId="1">
    <oc r="K185">
      <f>D185-I185</f>
    </oc>
    <nc r="K185"/>
  </rcc>
  <rcc rId="2185" sId="1">
    <oc r="M185">
      <f>D185-I185</f>
    </oc>
    <nc r="M185"/>
  </rcc>
  <rcc rId="2186" sId="1">
    <oc r="K186">
      <f>D186-I186</f>
    </oc>
    <nc r="K186"/>
  </rcc>
  <rcc rId="2187" sId="1">
    <oc r="M186">
      <f>D186-I186</f>
    </oc>
    <nc r="M186"/>
  </rcc>
  <rcc rId="2188" sId="1">
    <oc r="K187">
      <f>D187-I187</f>
    </oc>
    <nc r="K187"/>
  </rcc>
  <rcc rId="2189" sId="1">
    <oc r="M187">
      <f>D187-I187</f>
    </oc>
    <nc r="M187"/>
  </rcc>
  <rcc rId="2190" sId="1">
    <oc r="K188">
      <f>D188-I188</f>
    </oc>
    <nc r="K188"/>
  </rcc>
  <rcc rId="2191" sId="1">
    <oc r="M188">
      <f>D188-I188</f>
    </oc>
    <nc r="M188"/>
  </rcc>
  <rcc rId="2192" sId="1">
    <oc r="K189">
      <f>D189-I189</f>
    </oc>
    <nc r="K189"/>
  </rcc>
  <rcc rId="2193" sId="1">
    <oc r="M189">
      <f>D189-I189</f>
    </oc>
    <nc r="M189"/>
  </rcc>
  <rcc rId="2194" sId="1">
    <oc r="K190">
      <f>D190-I190</f>
    </oc>
    <nc r="K190"/>
  </rcc>
  <rcc rId="2195" sId="1">
    <oc r="M190">
      <f>D190-I190</f>
    </oc>
    <nc r="M190"/>
  </rcc>
  <rcc rId="2196" sId="1">
    <oc r="K191">
      <f>D191-I191</f>
    </oc>
    <nc r="K191"/>
  </rcc>
  <rcc rId="2197" sId="1">
    <oc r="M191">
      <f>D191-I191</f>
    </oc>
    <nc r="M191"/>
  </rcc>
  <rcc rId="2198" sId="1">
    <oc r="K192">
      <f>D192-I192</f>
    </oc>
    <nc r="K192"/>
  </rcc>
  <rcc rId="2199" sId="1">
    <oc r="M192">
      <f>D192-I192</f>
    </oc>
    <nc r="M192"/>
  </rcc>
  <rcc rId="2200" sId="1">
    <oc r="K193">
      <f>D193-I193</f>
    </oc>
    <nc r="K193"/>
  </rcc>
  <rcc rId="2201" sId="1">
    <oc r="M193">
      <f>D193-I193</f>
    </oc>
    <nc r="M193"/>
  </rcc>
  <rcc rId="2202" sId="1">
    <oc r="K194">
      <f>D194-I194</f>
    </oc>
    <nc r="K194"/>
  </rcc>
  <rcc rId="2203" sId="1">
    <oc r="M194">
      <f>D194-I194</f>
    </oc>
    <nc r="M194"/>
  </rcc>
  <rcc rId="2204" sId="1">
    <oc r="K195">
      <f>D195-I195</f>
    </oc>
    <nc r="K195"/>
  </rcc>
  <rcc rId="2205" sId="1">
    <oc r="M195">
      <f>D195-I195</f>
    </oc>
    <nc r="M195"/>
  </rcc>
  <rcc rId="2206" sId="1">
    <oc r="K196">
      <f>D196-I196</f>
    </oc>
    <nc r="K196"/>
  </rcc>
  <rcc rId="2207" sId="1">
    <oc r="M196">
      <f>D196-I196</f>
    </oc>
    <nc r="M196"/>
  </rcc>
  <rcc rId="2208" sId="1">
    <oc r="K197">
      <f>D197-I197</f>
    </oc>
    <nc r="K197"/>
  </rcc>
  <rcc rId="2209" sId="1">
    <oc r="M197">
      <f>D197-I197</f>
    </oc>
    <nc r="M197"/>
  </rcc>
  <rcc rId="2210" sId="1">
    <oc r="K198">
      <f>D198-I198</f>
    </oc>
    <nc r="K198"/>
  </rcc>
  <rcc rId="2211" sId="1">
    <oc r="M198">
      <f>D198-I198</f>
    </oc>
    <nc r="M198"/>
  </rcc>
  <rcc rId="2212" sId="1">
    <oc r="K199">
      <f>D199-I199</f>
    </oc>
    <nc r="K199"/>
  </rcc>
  <rcc rId="2213" sId="1">
    <oc r="M199">
      <f>D199-I199</f>
    </oc>
    <nc r="M199"/>
  </rcc>
  <rcc rId="2214" sId="1">
    <oc r="K200">
      <f>D200-I200</f>
    </oc>
    <nc r="K200"/>
  </rcc>
  <rcc rId="2215" sId="1">
    <oc r="M200">
      <f>D200-I200</f>
    </oc>
    <nc r="M200"/>
  </rcc>
  <rcc rId="2216" sId="1">
    <oc r="K201">
      <f>D201-I201</f>
    </oc>
    <nc r="K201"/>
  </rcc>
  <rcc rId="2217" sId="1">
    <oc r="M201">
      <f>D201-I201</f>
    </oc>
    <nc r="M201"/>
  </rcc>
  <rcc rId="2218" sId="1">
    <oc r="K202">
      <f>D202-I202</f>
    </oc>
    <nc r="K202"/>
  </rcc>
  <rcc rId="2219" sId="1">
    <oc r="M202">
      <f>E202-G202</f>
    </oc>
    <nc r="M202"/>
  </rcc>
  <rcc rId="2220" sId="1">
    <oc r="K203">
      <f>D203-I203</f>
    </oc>
    <nc r="K203"/>
  </rcc>
  <rcc rId="2221" sId="1">
    <oc r="M203">
      <f>E203-G203</f>
    </oc>
    <nc r="M203"/>
  </rcc>
  <rcc rId="2222" sId="1">
    <oc r="K204">
      <f>D204-I204</f>
    </oc>
    <nc r="K204"/>
  </rcc>
  <rcc rId="2223" sId="1">
    <oc r="M204">
      <f>E204-G204</f>
    </oc>
    <nc r="M204"/>
  </rcc>
  <rcc rId="2224" sId="1">
    <oc r="K205">
      <f>D205-I205</f>
    </oc>
    <nc r="K205"/>
  </rcc>
  <rcc rId="2225" sId="1">
    <oc r="M205">
      <f>E205-G205</f>
    </oc>
    <nc r="M205"/>
  </rcc>
  <rcc rId="2226" sId="1">
    <oc r="K206">
      <f>D206-I206</f>
    </oc>
    <nc r="K206"/>
  </rcc>
  <rcc rId="2227" sId="1">
    <oc r="K207">
      <f>D207-I207</f>
    </oc>
    <nc r="K207"/>
  </rcc>
  <rrc rId="2228" sId="1" ref="A206:XFD206" action="deleteRow">
    <undo index="4" exp="area" ref3D="1" dr="$K$1:$BN$1048576" dn="Z_F2110B0B_AAE7_42F0_B553_C360E9249AD4_.wvu.Cols" sId="1"/>
    <undo index="4" exp="area" ref3D="1" dr="$K$1:$BN$1048576" dn="Z_D7BC8E82_4392_4806_9DAE_D94253790B9C_.wvu.Cols" sId="1"/>
    <undo index="0" exp="area" ref3D="1" dr="$A$3:$K$206" dn="Z_ABA75302_0F6D_4886_9D81_1818E8870CAA_.wvu.FilterData" sId="1"/>
    <undo index="0" exp="area" ref3D="1" dr="$A$3:$K$206" dn="Z_BD707806_8F10_492F_81AE_A7900A187828_.wvu.FilterData" sId="1"/>
    <undo index="0" exp="area" ref3D="1" dr="$A$3:$K$206" dn="Z_72C0943B_A5D5_4B80_AD54_166C5CDC74DE_.wvu.FilterData" sId="1"/>
    <undo index="0" exp="area" ref3D="1" dr="$A$3:$K$206" dn="Z_741C3AAD_37E5_4231_B8F1_6F6ABAB5BA70_.wvu.FilterData" sId="1"/>
    <undo index="0" exp="area" ref3D="1" dr="$A$3:$K$206" dn="Z_65F8B16B_220F_4FC8_86A4_6BDB56CB5C59_.wvu.FilterData" sId="1"/>
    <undo index="4" exp="area" ref3D="1" dr="$K$1:$BN$1048576" dn="Z_A6B98527_7CBF_4E4D_BDEA_9334A3EB779F_.wvu.Cols" sId="1"/>
    <undo index="0" exp="area" ref3D="1" dr="$A$3:$K$206" dn="Z_3E7BBA27_FCB5_4D66_864C_8656009B9E88_.wvu.FilterData" sId="1"/>
    <undo index="0" exp="area" ref3D="1" dr="$A$3:$K$206" dn="Z_2647282E_5B25_4148_AAD9_72AB0A3F24C4_.wvu.FilterData" sId="1"/>
    <undo index="0" exp="area" ref3D="1" dr="$A$1:$J$206" dn="Z_0CCCFAED_79CE_4449_BC23_D60C794B65C2_.wvu.PrintArea" sId="1"/>
    <undo index="0" exp="area" ref3D="1" dr="$A$3:$K$206" dn="Z_564F82E8_8306_4799_B1F9_06B1FD1FB16E_.wvu.FilterData" sId="1"/>
    <rfmt sheetId="1" xfDxf="1" sqref="A206:XFD206" start="0" length="0">
      <dxf>
        <font>
          <sz val="20"/>
        </font>
        <alignment wrapText="1" readingOrder="0"/>
      </dxf>
    </rfmt>
    <rcc rId="0" sId="1" dxf="1">
      <nc r="A206" t="inlineStr">
        <is>
          <t>27.</t>
        </is>
      </nc>
      <ndxf>
        <font>
          <b/>
          <sz val="20"/>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B206" t="inlineStr">
        <is>
          <t xml:space="preserve">Государственная программа "Воспроизводство и использование природных ресурсов Ханты-Мансийского автономного округа – Югры в 2018–2025 годах и на период до 2030 года"
</t>
        </is>
      </nc>
      <ndxf>
        <font>
          <b/>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D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E206" start="0" length="0">
      <dxf>
        <font>
          <b/>
          <sz val="20"/>
          <color auto="1"/>
        </font>
        <numFmt numFmtId="2"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F206" start="0" length="0">
      <dxf>
        <font>
          <b/>
          <sz val="20"/>
          <color auto="1"/>
        </font>
        <numFmt numFmtId="1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G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H206" start="0" length="0">
      <dxf>
        <font>
          <b/>
          <sz val="20"/>
          <color auto="1"/>
        </font>
        <numFmt numFmtId="1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206" start="0" length="0">
      <dxf>
        <font>
          <b/>
          <sz val="20"/>
          <color auto="1"/>
        </font>
        <numFmt numFmtId="13" formatCode="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cc rId="0" sId="1" dxf="1">
      <nc r="J206" t="inlineStr">
        <is>
          <t>Реализация мероприятий не запланирована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K206" start="0" length="0">
      <dxf>
        <font>
          <b/>
          <sz val="20"/>
        </font>
        <numFmt numFmtId="4" formatCode="#,##0.00"/>
        <alignment horizontal="left" vertical="center" readingOrder="0"/>
      </dxf>
    </rfmt>
    <rfmt sheetId="1" sqref="L206" start="0" length="0">
      <dxf>
        <font>
          <b/>
          <sz val="20"/>
        </font>
        <numFmt numFmtId="4" formatCode="#,##0.00"/>
        <alignment horizontal="left" vertical="center" readingOrder="0"/>
      </dxf>
    </rfmt>
    <rfmt sheetId="1" sqref="M206" start="0" length="0">
      <dxf>
        <font>
          <b/>
          <sz val="20"/>
        </font>
        <numFmt numFmtId="4" formatCode="#,##0.00"/>
        <alignment horizontal="left" readingOrder="0"/>
      </dxf>
    </rfmt>
  </rrc>
  <rrc rId="2229" sId="1" ref="A206:XFD206" action="deleteRow">
    <undo index="4" exp="area" ref3D="1" dr="$K$1:$BN$1048576" dn="Z_F2110B0B_AAE7_42F0_B553_C360E9249AD4_.wvu.Cols" sId="1"/>
    <undo index="4" exp="area" ref3D="1" dr="$K$1:$BN$1048576" dn="Z_D7BC8E82_4392_4806_9DAE_D94253790B9C_.wvu.Cols" sId="1"/>
    <undo index="0" exp="area" ref3D="1" dr="$A$1:$J$206" dn="Z_CA384592_0CFD_4322_A4EB_34EC04693944_.wvu.PrintArea" sId="1"/>
    <undo index="0" exp="area" ref3D="1" dr="$A$1:$J$206" dn="Z_BEA0FDBA_BB07_4C19_8BBD_5E57EE395C09_.wvu.PrintArea" sId="1"/>
    <undo index="0" exp="area" ref3D="1" dr="$A$1:$J$206" dn="Z_67ADFAE6_A9AF_44D7_8539_93CD0F6B7849_.wvu.PrintArea" sId="1"/>
    <undo index="0" exp="area" ref3D="1" dr="$A$1:$J$206" dn="Z_99950613_28E7_4EC2_B918_559A2757B0A9_.wvu.PrintArea" sId="1"/>
    <undo index="4" exp="area" ref3D="1" dr="$K$1:$BN$1048576" dn="Z_A6B98527_7CBF_4E4D_BDEA_9334A3EB779F_.wvu.Cols" sId="1"/>
    <rfmt sheetId="1" xfDxf="1" sqref="A206:XFD206" start="0" length="0">
      <dxf>
        <font>
          <sz val="20"/>
        </font>
        <alignment wrapText="1" readingOrder="0"/>
      </dxf>
    </rfmt>
    <rcc rId="0" sId="1" dxf="1">
      <nc r="A206" t="inlineStr">
        <is>
          <t>28.</t>
        </is>
      </nc>
      <ndxf>
        <font>
          <b/>
          <sz val="20"/>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B206" t="inlineStr">
        <is>
          <t>Государственная программа "Развитие промышленности, инноваций и туризма в Ханты-Мансийском автономном округе – Югре в 2018–2025 годах и на период до 2030 года"</t>
        </is>
      </nc>
      <ndxf>
        <font>
          <b/>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D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E206" start="0" length="0">
      <dxf>
        <font>
          <b/>
          <sz val="20"/>
          <color auto="1"/>
        </font>
        <numFmt numFmtId="2"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F206" start="0" length="0">
      <dxf>
        <font>
          <b/>
          <sz val="20"/>
          <color auto="1"/>
        </font>
        <numFmt numFmtId="1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G206"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H206" start="0" length="0">
      <dxf>
        <font>
          <b/>
          <sz val="20"/>
          <color auto="1"/>
        </font>
        <numFmt numFmtId="1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206" start="0" length="0">
      <dxf>
        <font>
          <b/>
          <sz val="20"/>
          <color auto="1"/>
        </font>
        <numFmt numFmtId="13" formatCode="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cc rId="0" sId="1" dxf="1">
      <nc r="J206" t="inlineStr">
        <is>
          <t>Реализация мероприятий не запланирована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K206" start="0" length="0">
      <dxf>
        <font>
          <b/>
          <sz val="20"/>
        </font>
        <numFmt numFmtId="4" formatCode="#,##0.00"/>
        <alignment horizontal="left" vertical="center" readingOrder="0"/>
      </dxf>
    </rfmt>
    <rfmt sheetId="1" sqref="L206" start="0" length="0">
      <dxf>
        <font>
          <b/>
          <sz val="20"/>
        </font>
        <numFmt numFmtId="4" formatCode="#,##0.00"/>
        <alignment horizontal="left" vertical="center" readingOrder="0"/>
      </dxf>
    </rfmt>
    <rfmt sheetId="1" sqref="M206" start="0" length="0">
      <dxf>
        <font>
          <b/>
          <sz val="20"/>
        </font>
        <numFmt numFmtId="4" formatCode="#,##0.00"/>
        <alignment horizontal="left" readingOrder="0"/>
      </dxf>
    </rfmt>
  </rrc>
  <rsnm rId="2230" sheetId="1" oldName="[Информация о реализации государственных программ по состоянию на 01.08.2018.xlsx]на 01.07.2018" newName="[Информация о реализации государственных программ по состоянию на 01.08.2018.xlsx]на 01.08.2018"/>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D184DFAA-9886-476C-962F-60F1078139B3}" name="Маслова Алина Рамазановна" id="-275248194" dateTime="2018-07-03T13:26:07"/>
  <userInfo guid="{05904C45-7C6F-452A-987C-6A6ED4B728C0}" name="Козлова Анастасия Сергеевна" id="-1005163820" dateTime="2018-07-04T09:28:32"/>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M422"/>
  <sheetViews>
    <sheetView showZeros="0" tabSelected="1" showOutlineSymbols="0" view="pageBreakPreview" topLeftCell="A4" zoomScale="50" zoomScaleNormal="50" zoomScaleSheetLayoutView="50" zoomScalePageLayoutView="75" workbookViewId="0">
      <pane xSplit="2" ySplit="5" topLeftCell="C9" activePane="bottomRight" state="frozen"/>
      <selection activeCell="A4" sqref="A4"/>
      <selection pane="topRight" activeCell="C4" sqref="C4"/>
      <selection pane="bottomLeft" activeCell="A9" sqref="A9"/>
      <selection pane="bottomRight" activeCell="L201" sqref="L201"/>
    </sheetView>
  </sheetViews>
  <sheetFormatPr defaultRowHeight="26.25" outlineLevelRow="1" outlineLevelCol="2" x14ac:dyDescent="0.4"/>
  <cols>
    <col min="1" max="1" width="13" style="7" customWidth="1"/>
    <col min="2" max="2" width="89" style="12" customWidth="1"/>
    <col min="3" max="3" width="31.625" style="8" customWidth="1"/>
    <col min="4" max="4" width="30.875" style="8" customWidth="1"/>
    <col min="5" max="5" width="26.125" style="9" customWidth="1" outlineLevel="2"/>
    <col min="6" max="6" width="18.625" style="10" customWidth="1" outlineLevel="2"/>
    <col min="7" max="7" width="24.5" style="23" customWidth="1" outlineLevel="2"/>
    <col min="8" max="8" width="19.625" style="10" customWidth="1" outlineLevel="2"/>
    <col min="9" max="9" width="24.875" style="10" customWidth="1" outlineLevel="2"/>
    <col min="10" max="10" width="131.5" style="25" customWidth="1"/>
    <col min="11" max="12" width="21.5" style="16" customWidth="1"/>
    <col min="13" max="13" width="22.75" style="6" customWidth="1"/>
    <col min="14" max="66" width="9" style="6" customWidth="1"/>
    <col min="67" max="16384" width="9" style="6"/>
  </cols>
  <sheetData>
    <row r="1" spans="1:13" ht="30.75" x14ac:dyDescent="0.45">
      <c r="A1" s="1"/>
      <c r="B1" s="15"/>
      <c r="C1" s="3"/>
      <c r="D1" s="3"/>
      <c r="E1" s="4"/>
      <c r="F1" s="5"/>
      <c r="G1" s="21"/>
      <c r="H1" s="5"/>
      <c r="I1" s="5"/>
      <c r="J1" s="24"/>
    </row>
    <row r="2" spans="1:13" ht="30.75" x14ac:dyDescent="0.45">
      <c r="A2" s="1"/>
      <c r="B2" s="15"/>
      <c r="C2" s="3"/>
      <c r="D2" s="3"/>
      <c r="E2" s="4"/>
      <c r="F2" s="5"/>
      <c r="G2" s="21"/>
      <c r="H2" s="5"/>
      <c r="I2" s="5"/>
      <c r="J2" s="24"/>
    </row>
    <row r="3" spans="1:13" ht="73.5" customHeight="1" x14ac:dyDescent="0.4">
      <c r="A3" s="189" t="s">
        <v>117</v>
      </c>
      <c r="B3" s="189"/>
      <c r="C3" s="189"/>
      <c r="D3" s="189"/>
      <c r="E3" s="189"/>
      <c r="F3" s="189"/>
      <c r="G3" s="189"/>
      <c r="H3" s="189"/>
      <c r="I3" s="189"/>
      <c r="J3" s="189"/>
    </row>
    <row r="4" spans="1:13" s="2" customFormat="1" ht="32.25" customHeight="1" x14ac:dyDescent="0.4">
      <c r="A4" s="63"/>
      <c r="B4" s="64"/>
      <c r="C4" s="69"/>
      <c r="D4" s="69"/>
      <c r="E4" s="69"/>
      <c r="F4" s="69"/>
      <c r="G4" s="70"/>
      <c r="H4" s="65"/>
      <c r="I4" s="66"/>
      <c r="J4" s="26" t="s">
        <v>32</v>
      </c>
      <c r="K4" s="17"/>
      <c r="L4" s="17"/>
    </row>
    <row r="5" spans="1:13" s="11" customFormat="1" ht="57.75" customHeight="1" x14ac:dyDescent="0.25">
      <c r="A5" s="192" t="s">
        <v>3</v>
      </c>
      <c r="B5" s="195" t="s">
        <v>8</v>
      </c>
      <c r="C5" s="193" t="s">
        <v>61</v>
      </c>
      <c r="D5" s="193"/>
      <c r="E5" s="179" t="s">
        <v>87</v>
      </c>
      <c r="F5" s="179"/>
      <c r="G5" s="179"/>
      <c r="H5" s="179"/>
      <c r="I5" s="196" t="s">
        <v>64</v>
      </c>
      <c r="J5" s="197" t="s">
        <v>50</v>
      </c>
      <c r="K5" s="16"/>
      <c r="L5" s="16"/>
    </row>
    <row r="6" spans="1:13" s="11" customFormat="1" ht="47.25" customHeight="1" x14ac:dyDescent="0.25">
      <c r="A6" s="192"/>
      <c r="B6" s="195"/>
      <c r="C6" s="194" t="s">
        <v>62</v>
      </c>
      <c r="D6" s="193" t="s">
        <v>63</v>
      </c>
      <c r="E6" s="190" t="s">
        <v>7</v>
      </c>
      <c r="F6" s="190"/>
      <c r="G6" s="190" t="s">
        <v>6</v>
      </c>
      <c r="H6" s="190"/>
      <c r="I6" s="196"/>
      <c r="J6" s="197"/>
      <c r="K6" s="16"/>
      <c r="L6" s="16"/>
    </row>
    <row r="7" spans="1:13" s="11" customFormat="1" ht="28.5" customHeight="1" x14ac:dyDescent="0.25">
      <c r="A7" s="192"/>
      <c r="B7" s="195"/>
      <c r="C7" s="194"/>
      <c r="D7" s="193"/>
      <c r="E7" s="13" t="s">
        <v>0</v>
      </c>
      <c r="F7" s="14" t="s">
        <v>12</v>
      </c>
      <c r="G7" s="22" t="s">
        <v>9</v>
      </c>
      <c r="H7" s="14" t="s">
        <v>2</v>
      </c>
      <c r="I7" s="196"/>
      <c r="J7" s="197"/>
      <c r="K7" s="16"/>
      <c r="L7" s="16"/>
    </row>
    <row r="8" spans="1:13" s="33" customFormat="1" ht="24.75" customHeight="1" x14ac:dyDescent="0.25">
      <c r="A8" s="27">
        <v>1</v>
      </c>
      <c r="B8" s="28">
        <v>2</v>
      </c>
      <c r="C8" s="29">
        <v>3</v>
      </c>
      <c r="D8" s="29">
        <v>4</v>
      </c>
      <c r="E8" s="30">
        <v>5</v>
      </c>
      <c r="F8" s="29">
        <v>6</v>
      </c>
      <c r="G8" s="31">
        <v>7</v>
      </c>
      <c r="H8" s="31">
        <v>8</v>
      </c>
      <c r="I8" s="31">
        <v>9</v>
      </c>
      <c r="J8" s="29">
        <v>10</v>
      </c>
      <c r="K8" s="32"/>
      <c r="L8" s="32"/>
    </row>
    <row r="9" spans="1:13" s="105" customFormat="1" ht="87" customHeight="1" x14ac:dyDescent="0.25">
      <c r="A9" s="191"/>
      <c r="B9" s="154" t="s">
        <v>31</v>
      </c>
      <c r="C9" s="158">
        <f>SUM(C10:C14)</f>
        <v>12339537.869999999</v>
      </c>
      <c r="D9" s="158">
        <f>SUM(D10:D14)</f>
        <v>12802315.390000001</v>
      </c>
      <c r="E9" s="158">
        <f>SUM(E10:E14)</f>
        <v>6779206.4800000004</v>
      </c>
      <c r="F9" s="159">
        <f>E9/D9</f>
        <v>0.52949999999999997</v>
      </c>
      <c r="G9" s="158">
        <f t="shared" ref="G9" si="0">SUM(G10:G14)</f>
        <v>6388095.2800000003</v>
      </c>
      <c r="H9" s="159">
        <f>G9/D9</f>
        <v>0.499</v>
      </c>
      <c r="I9" s="155">
        <f>SUM(I10:I14)</f>
        <v>12801595.68</v>
      </c>
      <c r="J9" s="180"/>
      <c r="K9" s="57"/>
      <c r="L9" s="57"/>
      <c r="M9" s="58"/>
    </row>
    <row r="10" spans="1:13" s="106" customFormat="1" ht="53.25" customHeight="1" x14ac:dyDescent="0.25">
      <c r="A10" s="191"/>
      <c r="B10" s="156" t="s">
        <v>4</v>
      </c>
      <c r="C10" s="158">
        <f t="shared" ref="C10:I10" si="1">C16+C24+C31+C38+C44+C50+C56+C63+C154+C161+C179+C186+C193+C173+C202</f>
        <v>61412.47</v>
      </c>
      <c r="D10" s="158">
        <f t="shared" si="1"/>
        <v>61519.77</v>
      </c>
      <c r="E10" s="158">
        <f t="shared" si="1"/>
        <v>22044.65</v>
      </c>
      <c r="F10" s="159">
        <f t="shared" ref="F10:F14" si="2">E10/D10</f>
        <v>0.35830000000000001</v>
      </c>
      <c r="G10" s="158">
        <f t="shared" si="1"/>
        <v>22044.65</v>
      </c>
      <c r="H10" s="159">
        <f t="shared" ref="H10:H15" si="3">G10/D10</f>
        <v>0.35830000000000001</v>
      </c>
      <c r="I10" s="155">
        <f t="shared" si="1"/>
        <v>61499.41</v>
      </c>
      <c r="J10" s="180"/>
      <c r="K10" s="57"/>
      <c r="L10" s="57"/>
      <c r="M10" s="58"/>
    </row>
    <row r="11" spans="1:13" s="106" customFormat="1" x14ac:dyDescent="0.25">
      <c r="A11" s="191"/>
      <c r="B11" s="156" t="s">
        <v>16</v>
      </c>
      <c r="C11" s="158">
        <f t="shared" ref="C11:E12" si="4">C17+C25+C32+C39+C45+C51+C57+C64+C155+C162+C180+C187+C194+C174+C203</f>
        <v>11705184.140000001</v>
      </c>
      <c r="D11" s="158">
        <f t="shared" si="4"/>
        <v>12159809.960000001</v>
      </c>
      <c r="E11" s="158">
        <f t="shared" si="4"/>
        <v>6478189.9400000004</v>
      </c>
      <c r="F11" s="159">
        <f t="shared" si="2"/>
        <v>0.53280000000000005</v>
      </c>
      <c r="G11" s="158">
        <f>G17+G25+G32+G39+G45+G51+G57+G64+G155+G162+G180+G187+G194+G174+G203</f>
        <v>6087078.7400000002</v>
      </c>
      <c r="H11" s="159">
        <f t="shared" si="3"/>
        <v>0.50060000000000004</v>
      </c>
      <c r="I11" s="158">
        <f t="shared" ref="I11" si="5">I17+I25+I32+I39+I45+I51+I57+I64+I155+I162+I180+I187+I194+I174+I203</f>
        <v>12159110.609999999</v>
      </c>
      <c r="J11" s="180"/>
      <c r="K11" s="57"/>
      <c r="L11" s="57"/>
      <c r="M11" s="58"/>
    </row>
    <row r="12" spans="1:13" s="106" customFormat="1" x14ac:dyDescent="0.25">
      <c r="A12" s="191"/>
      <c r="B12" s="156" t="s">
        <v>11</v>
      </c>
      <c r="C12" s="158">
        <f t="shared" si="4"/>
        <v>368774.49</v>
      </c>
      <c r="D12" s="158">
        <f t="shared" si="4"/>
        <v>376331.28</v>
      </c>
      <c r="E12" s="158">
        <f t="shared" si="4"/>
        <v>233513.45</v>
      </c>
      <c r="F12" s="159">
        <f t="shared" si="2"/>
        <v>0.62050000000000005</v>
      </c>
      <c r="G12" s="158">
        <f>G18+G26+G33+G40+G46+G52+G58+G65+G156+G163+G181+G188+G195+G175+G204</f>
        <v>233513.45</v>
      </c>
      <c r="H12" s="159">
        <f t="shared" si="3"/>
        <v>0.62050000000000005</v>
      </c>
      <c r="I12" s="158">
        <f>I18+I26+I33+I40+I46+I52+I58+I65+I156+I163+I181+I188+I195+I175+I204</f>
        <v>376331.28</v>
      </c>
      <c r="J12" s="180"/>
      <c r="K12" s="57"/>
      <c r="L12" s="57"/>
      <c r="M12" s="58"/>
    </row>
    <row r="13" spans="1:13" s="106" customFormat="1" x14ac:dyDescent="0.25">
      <c r="A13" s="191"/>
      <c r="B13" s="156" t="s">
        <v>13</v>
      </c>
      <c r="C13" s="158">
        <f t="shared" ref="C13:E14" si="6">C19+C27+C34+C41+C47+C53+C59+C66+C157+C164+C182+C189+C196</f>
        <v>13720.75</v>
      </c>
      <c r="D13" s="158">
        <f t="shared" si="6"/>
        <v>14208.36</v>
      </c>
      <c r="E13" s="158">
        <f t="shared" si="6"/>
        <v>9217.8799999999992</v>
      </c>
      <c r="F13" s="159">
        <f t="shared" si="2"/>
        <v>0.64880000000000004</v>
      </c>
      <c r="G13" s="158">
        <f>G19+G27+G34+G41+G47+G53+G59+G66+G157+G164+G182+G189+G196+G176</f>
        <v>9217.8799999999992</v>
      </c>
      <c r="H13" s="159">
        <f t="shared" si="3"/>
        <v>0.64880000000000004</v>
      </c>
      <c r="I13" s="155">
        <f>I19+I27+I34+I41+I47+I53+I59+I66+I157+I164+I182+I189+I196</f>
        <v>14208.36</v>
      </c>
      <c r="J13" s="180"/>
      <c r="K13" s="57"/>
      <c r="L13" s="57"/>
      <c r="M13" s="58"/>
    </row>
    <row r="14" spans="1:13" s="106" customFormat="1" x14ac:dyDescent="0.25">
      <c r="A14" s="191"/>
      <c r="B14" s="156" t="s">
        <v>5</v>
      </c>
      <c r="C14" s="158">
        <f t="shared" si="6"/>
        <v>190446.02</v>
      </c>
      <c r="D14" s="158">
        <f t="shared" si="6"/>
        <v>190446.02</v>
      </c>
      <c r="E14" s="158">
        <f t="shared" si="6"/>
        <v>36240.559999999998</v>
      </c>
      <c r="F14" s="159">
        <f t="shared" si="2"/>
        <v>0.1903</v>
      </c>
      <c r="G14" s="158">
        <f>G20+G28+G35+G42+G48+G54+G60+G67+G158+G165+G183+G190+G197</f>
        <v>36240.559999999998</v>
      </c>
      <c r="H14" s="159">
        <f t="shared" si="3"/>
        <v>0.1903</v>
      </c>
      <c r="I14" s="155">
        <f>I20+I28+I35+I42+I48+I54+I60+I67+I158+I165+I183+I190+I197</f>
        <v>190446.02</v>
      </c>
      <c r="J14" s="180"/>
      <c r="K14" s="57"/>
      <c r="L14" s="57"/>
      <c r="M14" s="58"/>
    </row>
    <row r="15" spans="1:13" s="36" customFormat="1" ht="94.5" customHeight="1" x14ac:dyDescent="0.25">
      <c r="A15" s="187" t="s">
        <v>33</v>
      </c>
      <c r="B15" s="71" t="s">
        <v>91</v>
      </c>
      <c r="C15" s="118">
        <f>C16+C17+C18+C19+C20</f>
        <v>3197.6</v>
      </c>
      <c r="D15" s="118">
        <f t="shared" ref="D15:G15" si="7">D16+D17+D18+D19+D20</f>
        <v>3197.6</v>
      </c>
      <c r="E15" s="118">
        <f t="shared" si="7"/>
        <v>0</v>
      </c>
      <c r="F15" s="120">
        <f>E15/D15</f>
        <v>0</v>
      </c>
      <c r="G15" s="118">
        <f t="shared" si="7"/>
        <v>0</v>
      </c>
      <c r="H15" s="120">
        <f t="shared" si="3"/>
        <v>0</v>
      </c>
      <c r="I15" s="72">
        <f t="shared" ref="I15" si="8">I16+I17+I18+I19+I20</f>
        <v>3197.6</v>
      </c>
      <c r="J15" s="173" t="s">
        <v>97</v>
      </c>
      <c r="K15" s="18"/>
      <c r="L15" s="34"/>
      <c r="M15" s="35"/>
    </row>
    <row r="16" spans="1:13" s="36" customFormat="1" x14ac:dyDescent="0.25">
      <c r="A16" s="198"/>
      <c r="B16" s="126" t="s">
        <v>4</v>
      </c>
      <c r="C16" s="114"/>
      <c r="D16" s="114"/>
      <c r="E16" s="114"/>
      <c r="F16" s="115"/>
      <c r="G16" s="114"/>
      <c r="H16" s="115"/>
      <c r="I16" s="114"/>
      <c r="J16" s="173"/>
      <c r="K16" s="18"/>
      <c r="L16" s="34"/>
      <c r="M16" s="35"/>
    </row>
    <row r="17" spans="1:13" s="36" customFormat="1" x14ac:dyDescent="0.25">
      <c r="A17" s="198"/>
      <c r="B17" s="126" t="s">
        <v>16</v>
      </c>
      <c r="C17" s="114">
        <v>3197.6</v>
      </c>
      <c r="D17" s="114">
        <v>3197.6</v>
      </c>
      <c r="E17" s="114">
        <v>0</v>
      </c>
      <c r="F17" s="115">
        <f>E17/D17</f>
        <v>0</v>
      </c>
      <c r="G17" s="114">
        <v>0</v>
      </c>
      <c r="H17" s="115">
        <f>G17/D17</f>
        <v>0</v>
      </c>
      <c r="I17" s="129">
        <v>3197.6</v>
      </c>
      <c r="J17" s="173"/>
      <c r="K17" s="18"/>
      <c r="L17" s="34"/>
      <c r="M17" s="35"/>
    </row>
    <row r="18" spans="1:13" s="36" customFormat="1" ht="54.75" customHeight="1" x14ac:dyDescent="0.25">
      <c r="A18" s="198"/>
      <c r="B18" s="126" t="s">
        <v>11</v>
      </c>
      <c r="C18" s="114"/>
      <c r="D18" s="114"/>
      <c r="E18" s="114"/>
      <c r="F18" s="115"/>
      <c r="G18" s="114"/>
      <c r="H18" s="115"/>
      <c r="I18" s="114"/>
      <c r="J18" s="173"/>
      <c r="K18" s="18"/>
      <c r="L18" s="34"/>
      <c r="M18" s="35"/>
    </row>
    <row r="19" spans="1:13" s="36" customFormat="1" x14ac:dyDescent="0.25">
      <c r="A19" s="198"/>
      <c r="B19" s="126" t="s">
        <v>13</v>
      </c>
      <c r="C19" s="114">
        <v>0</v>
      </c>
      <c r="D19" s="114">
        <v>0</v>
      </c>
      <c r="E19" s="114">
        <v>0</v>
      </c>
      <c r="F19" s="115"/>
      <c r="G19" s="114">
        <v>0</v>
      </c>
      <c r="H19" s="115"/>
      <c r="I19" s="114">
        <v>0</v>
      </c>
      <c r="J19" s="173"/>
      <c r="K19" s="18"/>
      <c r="L19" s="34"/>
      <c r="M19" s="35"/>
    </row>
    <row r="20" spans="1:13" s="37" customFormat="1" x14ac:dyDescent="0.25">
      <c r="A20" s="188"/>
      <c r="B20" s="126" t="s">
        <v>5</v>
      </c>
      <c r="C20" s="114"/>
      <c r="D20" s="114"/>
      <c r="E20" s="114"/>
      <c r="F20" s="115"/>
      <c r="G20" s="114"/>
      <c r="H20" s="115"/>
      <c r="I20" s="114"/>
      <c r="J20" s="173"/>
      <c r="K20" s="18"/>
      <c r="L20" s="34"/>
      <c r="M20" s="35"/>
    </row>
    <row r="21" spans="1:13" s="38" customFormat="1" ht="26.25" customHeight="1" x14ac:dyDescent="0.4">
      <c r="A21" s="187" t="s">
        <v>14</v>
      </c>
      <c r="B21" s="199" t="s">
        <v>111</v>
      </c>
      <c r="C21" s="183">
        <f>C24+C25+C26+C27</f>
        <v>10295949.880000001</v>
      </c>
      <c r="D21" s="183">
        <f>D24+D25+D26+D27</f>
        <v>10296249.779999999</v>
      </c>
      <c r="E21" s="183">
        <f>E24+E25+E26+E27</f>
        <v>5700802.3700000001</v>
      </c>
      <c r="F21" s="182">
        <f>(E21/D21)</f>
        <v>0.55369999999999997</v>
      </c>
      <c r="G21" s="183">
        <f>G24+G25+G26+G27</f>
        <v>5401507.5499999998</v>
      </c>
      <c r="H21" s="182">
        <f>G21/D21</f>
        <v>0.52459999999999996</v>
      </c>
      <c r="I21" s="183">
        <f>SUM(I24:I28)</f>
        <v>10296249.779999999</v>
      </c>
      <c r="J21" s="168" t="s">
        <v>125</v>
      </c>
      <c r="K21" s="18"/>
      <c r="L21" s="34"/>
      <c r="M21" s="35"/>
    </row>
    <row r="22" spans="1:13" s="38" customFormat="1" ht="409.5" customHeight="1" x14ac:dyDescent="0.4">
      <c r="A22" s="198"/>
      <c r="B22" s="199"/>
      <c r="C22" s="183"/>
      <c r="D22" s="183"/>
      <c r="E22" s="183"/>
      <c r="F22" s="182"/>
      <c r="G22" s="183"/>
      <c r="H22" s="182"/>
      <c r="I22" s="183"/>
      <c r="J22" s="169"/>
      <c r="K22" s="18"/>
      <c r="L22" s="34"/>
      <c r="M22" s="35"/>
    </row>
    <row r="23" spans="1:13" s="38" customFormat="1" ht="409.5" customHeight="1" x14ac:dyDescent="0.4">
      <c r="A23" s="101"/>
      <c r="B23" s="199"/>
      <c r="C23" s="183"/>
      <c r="D23" s="183"/>
      <c r="E23" s="183"/>
      <c r="F23" s="182"/>
      <c r="G23" s="183"/>
      <c r="H23" s="182"/>
      <c r="I23" s="183"/>
      <c r="J23" s="169"/>
      <c r="K23" s="18"/>
      <c r="L23" s="34"/>
      <c r="M23" s="35"/>
    </row>
    <row r="24" spans="1:13" s="81" customFormat="1" ht="135" customHeight="1" x14ac:dyDescent="0.4">
      <c r="A24" s="103"/>
      <c r="B24" s="148" t="s">
        <v>4</v>
      </c>
      <c r="C24" s="79"/>
      <c r="D24" s="20"/>
      <c r="E24" s="20"/>
      <c r="F24" s="68"/>
      <c r="G24" s="79"/>
      <c r="H24" s="68"/>
      <c r="I24" s="20"/>
      <c r="J24" s="169"/>
      <c r="K24" s="57"/>
      <c r="L24" s="57"/>
      <c r="M24" s="58"/>
    </row>
    <row r="25" spans="1:13" s="81" customFormat="1" ht="129.75" customHeight="1" x14ac:dyDescent="0.4">
      <c r="A25" s="103"/>
      <c r="B25" s="148" t="s">
        <v>16</v>
      </c>
      <c r="C25" s="114">
        <v>10205434.6</v>
      </c>
      <c r="D25" s="114">
        <v>10205734.5</v>
      </c>
      <c r="E25" s="114">
        <v>5645599.5199999996</v>
      </c>
      <c r="F25" s="115">
        <f>E25/D25</f>
        <v>0.55320000000000003</v>
      </c>
      <c r="G25" s="114">
        <v>5346304.7</v>
      </c>
      <c r="H25" s="115">
        <f>G25/D25</f>
        <v>0.52390000000000003</v>
      </c>
      <c r="I25" s="114">
        <f>9996573.21+34691.39+174469.9</f>
        <v>10205734.5</v>
      </c>
      <c r="J25" s="169"/>
      <c r="K25" s="57"/>
      <c r="L25" s="57"/>
      <c r="M25" s="58"/>
    </row>
    <row r="26" spans="1:13" s="104" customFormat="1" ht="74.25" customHeight="1" x14ac:dyDescent="0.4">
      <c r="A26" s="103" t="s">
        <v>51</v>
      </c>
      <c r="B26" s="148" t="s">
        <v>11</v>
      </c>
      <c r="C26" s="114">
        <v>90515.28</v>
      </c>
      <c r="D26" s="114">
        <v>90515.28</v>
      </c>
      <c r="E26" s="114">
        <f>G26</f>
        <v>55202.85</v>
      </c>
      <c r="F26" s="115">
        <f>E26/D26</f>
        <v>0.6099</v>
      </c>
      <c r="G26" s="114">
        <v>55202.85</v>
      </c>
      <c r="H26" s="115">
        <f t="shared" ref="H26" si="9">G26/D26</f>
        <v>0.6099</v>
      </c>
      <c r="I26" s="114">
        <f>45819.72+34691.39+1560.91+8443.26</f>
        <v>90515.28</v>
      </c>
      <c r="J26" s="169"/>
      <c r="K26" s="57"/>
      <c r="L26" s="51"/>
      <c r="M26" s="52"/>
    </row>
    <row r="27" spans="1:13" s="81" customFormat="1" ht="39.75" customHeight="1" x14ac:dyDescent="0.4">
      <c r="A27" s="103"/>
      <c r="B27" s="148" t="s">
        <v>13</v>
      </c>
      <c r="C27" s="20"/>
      <c r="D27" s="20"/>
      <c r="E27" s="20"/>
      <c r="F27" s="68"/>
      <c r="G27" s="20"/>
      <c r="H27" s="68"/>
      <c r="I27" s="20"/>
      <c r="J27" s="169"/>
      <c r="K27" s="57"/>
      <c r="L27" s="57"/>
      <c r="M27" s="58"/>
    </row>
    <row r="28" spans="1:13" s="81" customFormat="1" ht="74.25" customHeight="1" x14ac:dyDescent="0.4">
      <c r="A28" s="103"/>
      <c r="B28" s="148" t="s">
        <v>5</v>
      </c>
      <c r="C28" s="20"/>
      <c r="D28" s="20"/>
      <c r="E28" s="20"/>
      <c r="F28" s="68"/>
      <c r="G28" s="20"/>
      <c r="H28" s="68"/>
      <c r="I28" s="20"/>
      <c r="J28" s="169"/>
      <c r="K28" s="57"/>
      <c r="L28" s="57"/>
      <c r="M28" s="58"/>
    </row>
    <row r="29" spans="1:13" s="38" customFormat="1" x14ac:dyDescent="0.4">
      <c r="A29" s="187" t="s">
        <v>15</v>
      </c>
      <c r="B29" s="186" t="s">
        <v>105</v>
      </c>
      <c r="C29" s="185">
        <f>C31+C32+C33+C34+C35</f>
        <v>308159</v>
      </c>
      <c r="D29" s="185">
        <f t="shared" ref="D29" si="10">D31+D32+D33+D34+D35</f>
        <v>308159</v>
      </c>
      <c r="E29" s="185">
        <f>E31+E32+E33+E34+E35</f>
        <v>213091.39</v>
      </c>
      <c r="F29" s="184">
        <f>E29/D29</f>
        <v>0.6915</v>
      </c>
      <c r="G29" s="183">
        <f>G31+G32+G33+G34+G35</f>
        <v>125376.2</v>
      </c>
      <c r="H29" s="184">
        <f>G29/D29</f>
        <v>0.40689999999999998</v>
      </c>
      <c r="I29" s="185">
        <f>I31+I32+I33+I34+I35</f>
        <v>308159</v>
      </c>
      <c r="J29" s="181" t="s">
        <v>121</v>
      </c>
      <c r="K29" s="18"/>
      <c r="L29" s="34"/>
      <c r="M29" s="35"/>
    </row>
    <row r="30" spans="1:13" s="38" customFormat="1" ht="373.5" customHeight="1" x14ac:dyDescent="0.4">
      <c r="A30" s="188"/>
      <c r="B30" s="186"/>
      <c r="C30" s="185"/>
      <c r="D30" s="185"/>
      <c r="E30" s="185"/>
      <c r="F30" s="184"/>
      <c r="G30" s="183"/>
      <c r="H30" s="184"/>
      <c r="I30" s="185"/>
      <c r="J30" s="181"/>
      <c r="K30" s="18"/>
      <c r="L30" s="34"/>
      <c r="M30" s="35"/>
    </row>
    <row r="31" spans="1:13" s="38" customFormat="1" ht="120.75" customHeight="1" x14ac:dyDescent="0.4">
      <c r="A31" s="151"/>
      <c r="B31" s="148" t="s">
        <v>4</v>
      </c>
      <c r="C31" s="129"/>
      <c r="D31" s="129"/>
      <c r="E31" s="129"/>
      <c r="F31" s="123"/>
      <c r="G31" s="114"/>
      <c r="H31" s="123"/>
      <c r="I31" s="129"/>
      <c r="J31" s="181"/>
      <c r="K31" s="18"/>
      <c r="L31" s="34"/>
      <c r="M31" s="35"/>
    </row>
    <row r="32" spans="1:13" s="38" customFormat="1" ht="113.25" customHeight="1" x14ac:dyDescent="0.4">
      <c r="A32" s="151"/>
      <c r="B32" s="148" t="s">
        <v>53</v>
      </c>
      <c r="C32" s="129">
        <v>308159</v>
      </c>
      <c r="D32" s="129">
        <f>282040.3+26118.7</f>
        <v>308159</v>
      </c>
      <c r="E32" s="129">
        <v>213091.39</v>
      </c>
      <c r="F32" s="123">
        <f t="shared" ref="F32" si="11">E32/D32</f>
        <v>0.6915</v>
      </c>
      <c r="G32" s="129">
        <v>125376.2</v>
      </c>
      <c r="H32" s="123">
        <f>G32/D32</f>
        <v>0.40689999999999998</v>
      </c>
      <c r="I32" s="129">
        <f>4565.5+83876+205717.5+14000</f>
        <v>308159</v>
      </c>
      <c r="J32" s="181"/>
      <c r="K32" s="18"/>
      <c r="L32" s="34"/>
      <c r="M32" s="35"/>
    </row>
    <row r="33" spans="1:13" s="38" customFormat="1" ht="113.25" customHeight="1" x14ac:dyDescent="0.4">
      <c r="A33" s="151"/>
      <c r="B33" s="148" t="s">
        <v>11</v>
      </c>
      <c r="C33" s="129"/>
      <c r="D33" s="129"/>
      <c r="E33" s="129">
        <f>G33</f>
        <v>0</v>
      </c>
      <c r="F33" s="123"/>
      <c r="G33" s="114"/>
      <c r="H33" s="123"/>
      <c r="I33" s="129"/>
      <c r="J33" s="181"/>
      <c r="K33" s="18"/>
      <c r="L33" s="34"/>
      <c r="M33" s="35"/>
    </row>
    <row r="34" spans="1:13" s="38" customFormat="1" ht="183.75" customHeight="1" x14ac:dyDescent="0.4">
      <c r="A34" s="151"/>
      <c r="B34" s="148" t="s">
        <v>13</v>
      </c>
      <c r="C34" s="129"/>
      <c r="D34" s="129"/>
      <c r="E34" s="129">
        <f>G34</f>
        <v>0</v>
      </c>
      <c r="F34" s="123"/>
      <c r="G34" s="114"/>
      <c r="H34" s="123"/>
      <c r="I34" s="129"/>
      <c r="J34" s="181"/>
      <c r="K34" s="18"/>
      <c r="L34" s="34"/>
      <c r="M34" s="35"/>
    </row>
    <row r="35" spans="1:13" s="38" customFormat="1" ht="153.75" customHeight="1" x14ac:dyDescent="0.4">
      <c r="A35" s="151"/>
      <c r="B35" s="148" t="s">
        <v>5</v>
      </c>
      <c r="C35" s="129"/>
      <c r="D35" s="129"/>
      <c r="E35" s="129"/>
      <c r="F35" s="123"/>
      <c r="G35" s="114"/>
      <c r="H35" s="123"/>
      <c r="I35" s="129"/>
      <c r="J35" s="181"/>
      <c r="K35" s="18"/>
      <c r="L35" s="34"/>
      <c r="M35" s="35"/>
    </row>
    <row r="36" spans="1:13" s="78" customFormat="1" ht="52.5" customHeight="1" x14ac:dyDescent="0.25">
      <c r="A36" s="109" t="s">
        <v>34</v>
      </c>
      <c r="B36" s="71" t="s">
        <v>58</v>
      </c>
      <c r="C36" s="118"/>
      <c r="D36" s="118"/>
      <c r="E36" s="119"/>
      <c r="F36" s="120"/>
      <c r="G36" s="72"/>
      <c r="H36" s="120"/>
      <c r="I36" s="121"/>
      <c r="J36" s="160" t="s">
        <v>36</v>
      </c>
      <c r="K36" s="57"/>
      <c r="L36" s="57"/>
      <c r="M36" s="58"/>
    </row>
    <row r="37" spans="1:13" s="38" customFormat="1" ht="355.5" customHeight="1" x14ac:dyDescent="0.4">
      <c r="A37" s="94" t="s">
        <v>1</v>
      </c>
      <c r="B37" s="153" t="s">
        <v>112</v>
      </c>
      <c r="C37" s="150">
        <f>C39+C40+C38</f>
        <v>321407.11</v>
      </c>
      <c r="D37" s="118">
        <f>D39+D40+D38</f>
        <v>321407.13</v>
      </c>
      <c r="E37" s="118">
        <f>E39+E40+E38</f>
        <v>212573.01</v>
      </c>
      <c r="F37" s="120">
        <f t="shared" ref="F37" si="12">E37/D37</f>
        <v>0.66139999999999999</v>
      </c>
      <c r="G37" s="150">
        <f>G39+G40+G38</f>
        <v>212529.1</v>
      </c>
      <c r="H37" s="120">
        <f t="shared" ref="H37" si="13">G37/D37</f>
        <v>0.66120000000000001</v>
      </c>
      <c r="I37" s="118">
        <f>I39+I40+I38</f>
        <v>321407.13</v>
      </c>
      <c r="J37" s="168" t="s">
        <v>124</v>
      </c>
      <c r="K37" s="18"/>
      <c r="L37" s="34"/>
      <c r="M37" s="35"/>
    </row>
    <row r="38" spans="1:13" s="38" customFormat="1" x14ac:dyDescent="0.4">
      <c r="A38" s="85"/>
      <c r="B38" s="148" t="s">
        <v>4</v>
      </c>
      <c r="C38" s="129">
        <v>486.14</v>
      </c>
      <c r="D38" s="129">
        <v>486.14</v>
      </c>
      <c r="E38" s="129">
        <v>0</v>
      </c>
      <c r="F38" s="123">
        <f>E38/D38</f>
        <v>0</v>
      </c>
      <c r="G38" s="114">
        <v>0</v>
      </c>
      <c r="H38" s="123">
        <f>G38/D38</f>
        <v>0</v>
      </c>
      <c r="I38" s="129">
        <f>D38</f>
        <v>486.14</v>
      </c>
      <c r="J38" s="169"/>
      <c r="K38" s="18"/>
      <c r="L38" s="42"/>
      <c r="M38" s="43"/>
    </row>
    <row r="39" spans="1:13" s="38" customFormat="1" x14ac:dyDescent="0.4">
      <c r="A39" s="84"/>
      <c r="B39" s="148" t="s">
        <v>53</v>
      </c>
      <c r="C39" s="129">
        <v>161667.5</v>
      </c>
      <c r="D39" s="129">
        <v>161667.51999999999</v>
      </c>
      <c r="E39" s="129">
        <v>108150.55</v>
      </c>
      <c r="F39" s="123">
        <f t="shared" ref="F39" si="14">E39/D39</f>
        <v>0.66900000000000004</v>
      </c>
      <c r="G39" s="129">
        <v>108106.64</v>
      </c>
      <c r="H39" s="123">
        <f t="shared" ref="H39" si="15">G39/D39</f>
        <v>0.66869999999999996</v>
      </c>
      <c r="I39" s="129">
        <v>161667.51999999999</v>
      </c>
      <c r="J39" s="169"/>
      <c r="K39" s="18"/>
      <c r="L39" s="34"/>
      <c r="M39" s="35"/>
    </row>
    <row r="40" spans="1:13" s="38" customFormat="1" x14ac:dyDescent="0.4">
      <c r="A40" s="84"/>
      <c r="B40" s="148" t="s">
        <v>11</v>
      </c>
      <c r="C40" s="129">
        <v>159253.47</v>
      </c>
      <c r="D40" s="129">
        <v>159253.47</v>
      </c>
      <c r="E40" s="129">
        <v>104422.46</v>
      </c>
      <c r="F40" s="123">
        <f>E40/D40</f>
        <v>0.65569999999999995</v>
      </c>
      <c r="G40" s="114">
        <v>104422.46</v>
      </c>
      <c r="H40" s="123">
        <f>G40/D40</f>
        <v>0.65569999999999995</v>
      </c>
      <c r="I40" s="129">
        <v>159253.47</v>
      </c>
      <c r="J40" s="169"/>
      <c r="K40" s="18"/>
      <c r="L40" s="34"/>
      <c r="M40" s="35"/>
    </row>
    <row r="41" spans="1:13" s="38" customFormat="1" x14ac:dyDescent="0.4">
      <c r="A41" s="84"/>
      <c r="B41" s="148" t="s">
        <v>13</v>
      </c>
      <c r="C41" s="19"/>
      <c r="D41" s="19"/>
      <c r="E41" s="19"/>
      <c r="F41" s="67"/>
      <c r="G41" s="20"/>
      <c r="H41" s="67"/>
      <c r="I41" s="19"/>
      <c r="J41" s="169"/>
      <c r="K41" s="18"/>
      <c r="L41" s="34"/>
      <c r="M41" s="35"/>
    </row>
    <row r="42" spans="1:13" s="38" customFormat="1" x14ac:dyDescent="0.4">
      <c r="A42" s="84"/>
      <c r="B42" s="148" t="s">
        <v>5</v>
      </c>
      <c r="C42" s="19"/>
      <c r="D42" s="19"/>
      <c r="E42" s="19"/>
      <c r="F42" s="67"/>
      <c r="G42" s="20"/>
      <c r="H42" s="67"/>
      <c r="I42" s="19"/>
      <c r="J42" s="169"/>
      <c r="K42" s="18"/>
      <c r="L42" s="34"/>
      <c r="M42" s="35"/>
    </row>
    <row r="43" spans="1:13" s="41" customFormat="1" ht="174.75" customHeight="1" x14ac:dyDescent="0.25">
      <c r="A43" s="95" t="s">
        <v>10</v>
      </c>
      <c r="B43" s="153" t="s">
        <v>113</v>
      </c>
      <c r="C43" s="118">
        <f>C44+C45+C46+C47</f>
        <v>7574.19</v>
      </c>
      <c r="D43" s="118">
        <f>D44+D45+D46+D47</f>
        <v>7574.19</v>
      </c>
      <c r="E43" s="118">
        <f>E44+E45+E46+E47+E48</f>
        <v>1353.16</v>
      </c>
      <c r="F43" s="120">
        <f>E43/D43</f>
        <v>0.1787</v>
      </c>
      <c r="G43" s="150">
        <f>SUM(G44:G48)</f>
        <v>1353.16</v>
      </c>
      <c r="H43" s="120">
        <f>G43/D43</f>
        <v>0.1787</v>
      </c>
      <c r="I43" s="118">
        <f>I44+I45+I46+I47</f>
        <v>7574.19</v>
      </c>
      <c r="J43" s="170" t="s">
        <v>120</v>
      </c>
      <c r="K43" s="18"/>
      <c r="L43" s="34"/>
      <c r="M43" s="35"/>
    </row>
    <row r="44" spans="1:13" s="37" customFormat="1" x14ac:dyDescent="0.25">
      <c r="A44" s="102"/>
      <c r="B44" s="148" t="s">
        <v>4</v>
      </c>
      <c r="C44" s="129"/>
      <c r="D44" s="129"/>
      <c r="E44" s="129"/>
      <c r="F44" s="123"/>
      <c r="G44" s="114"/>
      <c r="H44" s="120"/>
      <c r="I44" s="129"/>
      <c r="J44" s="171"/>
      <c r="K44" s="18"/>
      <c r="L44" s="34"/>
      <c r="M44" s="35"/>
    </row>
    <row r="45" spans="1:13" s="37" customFormat="1" x14ac:dyDescent="0.25">
      <c r="A45" s="102"/>
      <c r="B45" s="148" t="s">
        <v>53</v>
      </c>
      <c r="C45" s="129">
        <v>6701</v>
      </c>
      <c r="D45" s="129">
        <v>6701</v>
      </c>
      <c r="E45" s="129">
        <v>1307.8699999999999</v>
      </c>
      <c r="F45" s="123">
        <f>E45/D45</f>
        <v>0.19520000000000001</v>
      </c>
      <c r="G45" s="114">
        <v>1307.8699999999999</v>
      </c>
      <c r="H45" s="123">
        <f t="shared" ref="H45:H46" si="16">G45/D45</f>
        <v>0.19520000000000001</v>
      </c>
      <c r="I45" s="129">
        <v>6701</v>
      </c>
      <c r="J45" s="171"/>
      <c r="K45" s="18"/>
      <c r="L45" s="34"/>
      <c r="M45" s="35"/>
    </row>
    <row r="46" spans="1:13" s="37" customFormat="1" x14ac:dyDescent="0.25">
      <c r="A46" s="102"/>
      <c r="B46" s="148" t="s">
        <v>11</v>
      </c>
      <c r="C46" s="129">
        <v>873.19</v>
      </c>
      <c r="D46" s="129">
        <v>873.19</v>
      </c>
      <c r="E46" s="129">
        <v>45.29</v>
      </c>
      <c r="F46" s="123">
        <f>E46/D46</f>
        <v>5.1900000000000002E-2</v>
      </c>
      <c r="G46" s="114">
        <v>45.29</v>
      </c>
      <c r="H46" s="123">
        <f t="shared" si="16"/>
        <v>5.1900000000000002E-2</v>
      </c>
      <c r="I46" s="129">
        <v>873.19</v>
      </c>
      <c r="J46" s="171"/>
      <c r="K46" s="18"/>
      <c r="L46" s="34"/>
      <c r="M46" s="35"/>
    </row>
    <row r="47" spans="1:13" s="37" customFormat="1" x14ac:dyDescent="0.25">
      <c r="A47" s="102"/>
      <c r="B47" s="148" t="s">
        <v>13</v>
      </c>
      <c r="C47" s="129">
        <v>0</v>
      </c>
      <c r="D47" s="19">
        <v>0</v>
      </c>
      <c r="E47" s="19"/>
      <c r="F47" s="67">
        <v>0</v>
      </c>
      <c r="G47" s="44"/>
      <c r="H47" s="67"/>
      <c r="I47" s="19">
        <v>0</v>
      </c>
      <c r="J47" s="171"/>
      <c r="K47" s="18"/>
      <c r="L47" s="34"/>
      <c r="M47" s="35"/>
    </row>
    <row r="48" spans="1:13" s="37" customFormat="1" ht="44.25" customHeight="1" x14ac:dyDescent="0.25">
      <c r="A48" s="102"/>
      <c r="B48" s="148" t="s">
        <v>5</v>
      </c>
      <c r="C48" s="19"/>
      <c r="D48" s="19"/>
      <c r="E48" s="19"/>
      <c r="F48" s="67"/>
      <c r="G48" s="20"/>
      <c r="H48" s="67"/>
      <c r="I48" s="19"/>
      <c r="J48" s="171"/>
      <c r="K48" s="18"/>
      <c r="L48" s="34"/>
      <c r="M48" s="35"/>
    </row>
    <row r="49" spans="1:13" s="37" customFormat="1" ht="183" customHeight="1" x14ac:dyDescent="0.25">
      <c r="A49" s="100" t="s">
        <v>35</v>
      </c>
      <c r="B49" s="153" t="s">
        <v>114</v>
      </c>
      <c r="C49" s="150">
        <f>C50+C51+C52+C53</f>
        <v>9497.1</v>
      </c>
      <c r="D49" s="150">
        <f t="shared" ref="D49:E49" si="17">D50+D51+D52+D53</f>
        <v>9497.1</v>
      </c>
      <c r="E49" s="150">
        <f t="shared" si="17"/>
        <v>5127.7</v>
      </c>
      <c r="F49" s="152">
        <f t="shared" ref="F49:F51" si="18">E49/D49</f>
        <v>0.53990000000000005</v>
      </c>
      <c r="G49" s="150">
        <f>G50+G51+G52+G53</f>
        <v>5003.82</v>
      </c>
      <c r="H49" s="152">
        <f t="shared" ref="H49:H51" si="19">G49/D49</f>
        <v>0.52690000000000003</v>
      </c>
      <c r="I49" s="150">
        <f>I50+I51+I52+I53</f>
        <v>9497.1</v>
      </c>
      <c r="J49" s="168" t="s">
        <v>104</v>
      </c>
      <c r="K49" s="18"/>
      <c r="L49" s="34"/>
      <c r="M49" s="35"/>
    </row>
    <row r="50" spans="1:13" s="37" customFormat="1" ht="27.75" customHeight="1" x14ac:dyDescent="0.25">
      <c r="A50" s="100"/>
      <c r="B50" s="148" t="s">
        <v>4</v>
      </c>
      <c r="C50" s="150"/>
      <c r="D50" s="150"/>
      <c r="E50" s="150"/>
      <c r="F50" s="152"/>
      <c r="G50" s="150"/>
      <c r="H50" s="152"/>
      <c r="I50" s="150"/>
      <c r="J50" s="169"/>
      <c r="K50" s="18"/>
      <c r="L50" s="34"/>
      <c r="M50" s="35"/>
    </row>
    <row r="51" spans="1:13" s="37" customFormat="1" ht="27.75" customHeight="1" x14ac:dyDescent="0.25">
      <c r="A51" s="100"/>
      <c r="B51" s="148" t="s">
        <v>16</v>
      </c>
      <c r="C51" s="114">
        <v>9497.1</v>
      </c>
      <c r="D51" s="114">
        <v>9497.1</v>
      </c>
      <c r="E51" s="114">
        <v>5127.7</v>
      </c>
      <c r="F51" s="115">
        <f t="shared" si="18"/>
        <v>0.53990000000000005</v>
      </c>
      <c r="G51" s="114">
        <v>5003.82</v>
      </c>
      <c r="H51" s="115">
        <f t="shared" si="19"/>
        <v>0.52690000000000003</v>
      </c>
      <c r="I51" s="114">
        <f>8749.2+747.9</f>
        <v>9497.1</v>
      </c>
      <c r="J51" s="169"/>
      <c r="K51" s="18"/>
      <c r="L51" s="34"/>
      <c r="M51" s="35"/>
    </row>
    <row r="52" spans="1:13" s="37" customFormat="1" ht="27.75" customHeight="1" x14ac:dyDescent="0.25">
      <c r="A52" s="100"/>
      <c r="B52" s="148" t="s">
        <v>11</v>
      </c>
      <c r="C52" s="79"/>
      <c r="D52" s="79"/>
      <c r="E52" s="79"/>
      <c r="F52" s="82"/>
      <c r="G52" s="79"/>
      <c r="H52" s="82"/>
      <c r="I52" s="79"/>
      <c r="J52" s="169"/>
      <c r="K52" s="18"/>
      <c r="L52" s="34"/>
      <c r="M52" s="35"/>
    </row>
    <row r="53" spans="1:13" s="37" customFormat="1" ht="27.75" customHeight="1" x14ac:dyDescent="0.25">
      <c r="A53" s="100"/>
      <c r="B53" s="148" t="s">
        <v>13</v>
      </c>
      <c r="C53" s="79"/>
      <c r="D53" s="79"/>
      <c r="E53" s="79"/>
      <c r="F53" s="82"/>
      <c r="G53" s="79"/>
      <c r="H53" s="82"/>
      <c r="I53" s="79"/>
      <c r="J53" s="169"/>
      <c r="K53" s="18"/>
      <c r="L53" s="34"/>
      <c r="M53" s="35"/>
    </row>
    <row r="54" spans="1:13" s="37" customFormat="1" ht="27.75" customHeight="1" x14ac:dyDescent="0.25">
      <c r="A54" s="100"/>
      <c r="B54" s="148" t="s">
        <v>5</v>
      </c>
      <c r="C54" s="20"/>
      <c r="D54" s="20"/>
      <c r="E54" s="20"/>
      <c r="F54" s="68"/>
      <c r="G54" s="20"/>
      <c r="H54" s="68"/>
      <c r="I54" s="20"/>
      <c r="J54" s="169"/>
      <c r="K54" s="18"/>
      <c r="L54" s="34"/>
      <c r="M54" s="35"/>
    </row>
    <row r="55" spans="1:13" s="45" customFormat="1" ht="242.25" customHeight="1" x14ac:dyDescent="0.25">
      <c r="A55" s="125" t="s">
        <v>17</v>
      </c>
      <c r="B55" s="122" t="s">
        <v>92</v>
      </c>
      <c r="C55" s="72">
        <f>C56+C57+C58+C59+C60</f>
        <v>1797</v>
      </c>
      <c r="D55" s="72">
        <f>D56+D57+D58+D59+D60</f>
        <v>1797</v>
      </c>
      <c r="E55" s="72">
        <f t="shared" ref="E55" si="20">E56+E57+E58+E59+E60</f>
        <v>1703.92</v>
      </c>
      <c r="F55" s="73">
        <f>E55/D55</f>
        <v>0.94820000000000004</v>
      </c>
      <c r="G55" s="72">
        <f>G56+G57+G58+G59+G60</f>
        <v>1703.92</v>
      </c>
      <c r="H55" s="73">
        <f>G55/D55</f>
        <v>0.94820000000000004</v>
      </c>
      <c r="I55" s="72">
        <f>I56+I57+I58+I59+I60</f>
        <v>1797</v>
      </c>
      <c r="J55" s="168" t="s">
        <v>96</v>
      </c>
      <c r="K55" s="18"/>
      <c r="L55" s="34"/>
      <c r="M55" s="35"/>
    </row>
    <row r="56" spans="1:13" s="37" customFormat="1" ht="30.75" customHeight="1" x14ac:dyDescent="0.25">
      <c r="A56" s="125"/>
      <c r="B56" s="124" t="s">
        <v>4</v>
      </c>
      <c r="C56" s="114">
        <v>0</v>
      </c>
      <c r="D56" s="114">
        <v>0</v>
      </c>
      <c r="E56" s="114">
        <v>0</v>
      </c>
      <c r="F56" s="115"/>
      <c r="G56" s="114">
        <v>0</v>
      </c>
      <c r="H56" s="115"/>
      <c r="I56" s="114">
        <v>0</v>
      </c>
      <c r="J56" s="169"/>
      <c r="K56" s="18"/>
      <c r="L56" s="34"/>
      <c r="M56" s="35"/>
    </row>
    <row r="57" spans="1:13" s="37" customFormat="1" ht="38.25" customHeight="1" x14ac:dyDescent="0.25">
      <c r="A57" s="125"/>
      <c r="B57" s="124" t="s">
        <v>53</v>
      </c>
      <c r="C57" s="114">
        <v>1797</v>
      </c>
      <c r="D57" s="114">
        <v>1797</v>
      </c>
      <c r="E57" s="114">
        <v>1703.92</v>
      </c>
      <c r="F57" s="115">
        <f t="shared" ref="F57" si="21">E57/D57</f>
        <v>0.94820000000000004</v>
      </c>
      <c r="G57" s="114">
        <v>1703.92</v>
      </c>
      <c r="H57" s="115">
        <f t="shared" ref="H57" si="22">G57/D57</f>
        <v>0.94820000000000004</v>
      </c>
      <c r="I57" s="114">
        <f>1070+727</f>
        <v>1797</v>
      </c>
      <c r="J57" s="169"/>
      <c r="K57" s="18"/>
      <c r="L57" s="34"/>
      <c r="M57" s="35"/>
    </row>
    <row r="58" spans="1:13" s="37" customFormat="1" x14ac:dyDescent="0.25">
      <c r="A58" s="125"/>
      <c r="B58" s="124" t="s">
        <v>11</v>
      </c>
      <c r="C58" s="114">
        <v>0</v>
      </c>
      <c r="D58" s="114">
        <v>0</v>
      </c>
      <c r="E58" s="114">
        <f>G58</f>
        <v>0</v>
      </c>
      <c r="F58" s="115"/>
      <c r="G58" s="114">
        <v>0</v>
      </c>
      <c r="H58" s="115"/>
      <c r="I58" s="20">
        <v>0</v>
      </c>
      <c r="J58" s="169"/>
      <c r="K58" s="18"/>
      <c r="L58" s="34"/>
      <c r="M58" s="35"/>
    </row>
    <row r="59" spans="1:13" s="37" customFormat="1" x14ac:dyDescent="0.25">
      <c r="A59" s="125"/>
      <c r="B59" s="124" t="s">
        <v>13</v>
      </c>
      <c r="C59" s="114"/>
      <c r="D59" s="114"/>
      <c r="E59" s="114"/>
      <c r="F59" s="115"/>
      <c r="G59" s="114"/>
      <c r="H59" s="115"/>
      <c r="I59" s="20"/>
      <c r="J59" s="169"/>
      <c r="K59" s="18"/>
      <c r="L59" s="34"/>
      <c r="M59" s="35"/>
    </row>
    <row r="60" spans="1:13" s="37" customFormat="1" ht="30" customHeight="1" x14ac:dyDescent="0.25">
      <c r="A60" s="125"/>
      <c r="B60" s="126" t="s">
        <v>5</v>
      </c>
      <c r="C60" s="114"/>
      <c r="D60" s="114"/>
      <c r="E60" s="114"/>
      <c r="F60" s="115"/>
      <c r="G60" s="114"/>
      <c r="H60" s="115"/>
      <c r="I60" s="20"/>
      <c r="J60" s="169"/>
      <c r="K60" s="18"/>
      <c r="L60" s="34"/>
      <c r="M60" s="35"/>
    </row>
    <row r="61" spans="1:13" s="83" customFormat="1" ht="72.75" customHeight="1" x14ac:dyDescent="0.25">
      <c r="A61" s="109" t="s">
        <v>18</v>
      </c>
      <c r="B61" s="71" t="s">
        <v>66</v>
      </c>
      <c r="C61" s="72"/>
      <c r="D61" s="72"/>
      <c r="E61" s="74"/>
      <c r="F61" s="73"/>
      <c r="G61" s="72"/>
      <c r="H61" s="73"/>
      <c r="I61" s="75"/>
      <c r="J61" s="160" t="s">
        <v>36</v>
      </c>
      <c r="K61" s="57"/>
      <c r="L61" s="57"/>
      <c r="M61" s="58"/>
    </row>
    <row r="62" spans="1:13" s="62" customFormat="1" ht="72" customHeight="1" x14ac:dyDescent="0.25">
      <c r="A62" s="149" t="s">
        <v>19</v>
      </c>
      <c r="B62" s="153" t="s">
        <v>106</v>
      </c>
      <c r="C62" s="150">
        <f>SUM(C63:C66)</f>
        <v>356332.91</v>
      </c>
      <c r="D62" s="150">
        <f>SUM(D63:D66)</f>
        <v>817823.25</v>
      </c>
      <c r="E62" s="150">
        <f>SUM(E63:E66)</f>
        <v>197895.63</v>
      </c>
      <c r="F62" s="120">
        <f>E62/D62</f>
        <v>0.24199999999999999</v>
      </c>
      <c r="G62" s="150">
        <f t="shared" ref="G62" si="23">SUM(G63:G67)</f>
        <v>197889.08</v>
      </c>
      <c r="H62" s="152">
        <f>G62/D62</f>
        <v>0.24199999999999999</v>
      </c>
      <c r="I62" s="150">
        <f>SUM(I63:I66)</f>
        <v>817103.54</v>
      </c>
      <c r="J62" s="172"/>
      <c r="K62" s="57"/>
      <c r="L62" s="57"/>
      <c r="M62" s="58"/>
    </row>
    <row r="63" spans="1:13" s="60" customFormat="1" x14ac:dyDescent="0.25">
      <c r="A63" s="151"/>
      <c r="B63" s="148" t="s">
        <v>4</v>
      </c>
      <c r="C63" s="114">
        <f t="shared" ref="C63:E67" si="24">C69+C117</f>
        <v>11670.93</v>
      </c>
      <c r="D63" s="114">
        <f t="shared" si="24"/>
        <v>11670.93</v>
      </c>
      <c r="E63" s="129">
        <f t="shared" si="24"/>
        <v>1585.44</v>
      </c>
      <c r="F63" s="115">
        <f t="shared" ref="F63:F65" si="25">E63/D63</f>
        <v>0.1358</v>
      </c>
      <c r="G63" s="129">
        <f>G69+G117</f>
        <v>1585.44</v>
      </c>
      <c r="H63" s="115">
        <f t="shared" ref="H63:H65" si="26">G63/D63</f>
        <v>0.1358</v>
      </c>
      <c r="I63" s="114">
        <f>I69+I117</f>
        <v>11650.57</v>
      </c>
      <c r="J63" s="172"/>
      <c r="K63" s="57"/>
      <c r="L63" s="57"/>
      <c r="M63" s="58"/>
    </row>
    <row r="64" spans="1:13" s="60" customFormat="1" x14ac:dyDescent="0.25">
      <c r="A64" s="151"/>
      <c r="B64" s="148" t="s">
        <v>37</v>
      </c>
      <c r="C64" s="114">
        <f t="shared" si="24"/>
        <v>278858.84000000003</v>
      </c>
      <c r="D64" s="114">
        <f t="shared" si="24"/>
        <v>732984.74</v>
      </c>
      <c r="E64" s="129">
        <f t="shared" si="24"/>
        <v>147234.28</v>
      </c>
      <c r="F64" s="115">
        <f t="shared" si="25"/>
        <v>0.2009</v>
      </c>
      <c r="G64" s="129">
        <f>G70+G118</f>
        <v>147227.73000000001</v>
      </c>
      <c r="H64" s="115">
        <f t="shared" si="26"/>
        <v>0.2009</v>
      </c>
      <c r="I64" s="114">
        <f>I70+I118</f>
        <v>732285.39</v>
      </c>
      <c r="J64" s="172"/>
      <c r="K64" s="57"/>
      <c r="L64" s="57"/>
      <c r="M64" s="58"/>
    </row>
    <row r="65" spans="1:13" s="60" customFormat="1" x14ac:dyDescent="0.25">
      <c r="A65" s="151"/>
      <c r="B65" s="148" t="s">
        <v>11</v>
      </c>
      <c r="C65" s="114">
        <f t="shared" si="24"/>
        <v>65803.14</v>
      </c>
      <c r="D65" s="114">
        <f t="shared" si="24"/>
        <v>73167.58</v>
      </c>
      <c r="E65" s="114">
        <f t="shared" si="24"/>
        <v>49075.91</v>
      </c>
      <c r="F65" s="115">
        <f t="shared" si="25"/>
        <v>0.67069999999999996</v>
      </c>
      <c r="G65" s="114">
        <f>G71+G119</f>
        <v>49075.91</v>
      </c>
      <c r="H65" s="115">
        <f t="shared" si="26"/>
        <v>0.67069999999999996</v>
      </c>
      <c r="I65" s="114">
        <f>I71+I119</f>
        <v>73167.58</v>
      </c>
      <c r="J65" s="172"/>
      <c r="K65" s="57"/>
      <c r="L65" s="57"/>
      <c r="M65" s="58"/>
    </row>
    <row r="66" spans="1:13" s="60" customFormat="1" x14ac:dyDescent="0.25">
      <c r="A66" s="151"/>
      <c r="B66" s="148" t="s">
        <v>13</v>
      </c>
      <c r="C66" s="114">
        <f t="shared" si="24"/>
        <v>0</v>
      </c>
      <c r="D66" s="114">
        <f t="shared" si="24"/>
        <v>0</v>
      </c>
      <c r="E66" s="114">
        <f t="shared" si="24"/>
        <v>0</v>
      </c>
      <c r="F66" s="115">
        <v>0</v>
      </c>
      <c r="G66" s="129"/>
      <c r="H66" s="115">
        <v>0</v>
      </c>
      <c r="I66" s="114">
        <f>I72+I120</f>
        <v>0</v>
      </c>
      <c r="J66" s="172"/>
      <c r="K66" s="57"/>
      <c r="L66" s="57"/>
      <c r="M66" s="58"/>
    </row>
    <row r="67" spans="1:13" s="60" customFormat="1" collapsed="1" x14ac:dyDescent="0.25">
      <c r="A67" s="151"/>
      <c r="B67" s="148" t="s">
        <v>5</v>
      </c>
      <c r="C67" s="114">
        <f t="shared" si="24"/>
        <v>0</v>
      </c>
      <c r="D67" s="114">
        <f t="shared" si="24"/>
        <v>0</v>
      </c>
      <c r="E67" s="114">
        <f t="shared" si="24"/>
        <v>0</v>
      </c>
      <c r="F67" s="115"/>
      <c r="G67" s="114"/>
      <c r="H67" s="115"/>
      <c r="I67" s="114">
        <f>I73+I121</f>
        <v>0</v>
      </c>
      <c r="J67" s="172"/>
      <c r="K67" s="57"/>
      <c r="L67" s="57"/>
      <c r="M67" s="58"/>
    </row>
    <row r="68" spans="1:13" s="56" customFormat="1" ht="45.75" customHeight="1" x14ac:dyDescent="0.25">
      <c r="A68" s="90" t="s">
        <v>42</v>
      </c>
      <c r="B68" s="133" t="s">
        <v>73</v>
      </c>
      <c r="C68" s="134">
        <f>SUM(C69:C73)</f>
        <v>339762.29</v>
      </c>
      <c r="D68" s="134">
        <f>SUM(D69:D73)</f>
        <v>801303.92</v>
      </c>
      <c r="E68" s="134">
        <f>SUM(E69:E73)</f>
        <v>196303.64</v>
      </c>
      <c r="F68" s="135">
        <f>E68/D68</f>
        <v>0.245</v>
      </c>
      <c r="G68" s="134">
        <f>SUM(G69:G73)</f>
        <v>196303.64</v>
      </c>
      <c r="H68" s="135">
        <f>G68/D68</f>
        <v>0.245</v>
      </c>
      <c r="I68" s="134">
        <f>SUM(I69:I73)</f>
        <v>801303.92</v>
      </c>
      <c r="J68" s="175"/>
      <c r="K68" s="57"/>
      <c r="L68" s="55"/>
      <c r="M68" s="52"/>
    </row>
    <row r="69" spans="1:13" s="54" customFormat="1" x14ac:dyDescent="0.25">
      <c r="A69" s="93"/>
      <c r="B69" s="128" t="s">
        <v>4</v>
      </c>
      <c r="C69" s="114">
        <f t="shared" ref="C69:I69" si="27">C105+C75</f>
        <v>0</v>
      </c>
      <c r="D69" s="114">
        <f t="shared" si="27"/>
        <v>0</v>
      </c>
      <c r="E69" s="114">
        <f t="shared" si="27"/>
        <v>0</v>
      </c>
      <c r="F69" s="115">
        <f t="shared" si="27"/>
        <v>0</v>
      </c>
      <c r="G69" s="114">
        <f t="shared" si="27"/>
        <v>0</v>
      </c>
      <c r="H69" s="115">
        <f t="shared" si="27"/>
        <v>0</v>
      </c>
      <c r="I69" s="114">
        <f t="shared" si="27"/>
        <v>0</v>
      </c>
      <c r="J69" s="175"/>
      <c r="K69" s="57"/>
      <c r="L69" s="51"/>
      <c r="M69" s="52"/>
    </row>
    <row r="70" spans="1:13" s="54" customFormat="1" x14ac:dyDescent="0.25">
      <c r="A70" s="93"/>
      <c r="B70" s="128" t="s">
        <v>52</v>
      </c>
      <c r="C70" s="114">
        <f>C106+C76</f>
        <v>274232.40000000002</v>
      </c>
      <c r="D70" s="114">
        <f t="shared" ref="D70:I70" si="28">D106+D76</f>
        <v>728358.3</v>
      </c>
      <c r="E70" s="114">
        <f t="shared" si="28"/>
        <v>147227.73000000001</v>
      </c>
      <c r="F70" s="115">
        <f t="shared" si="28"/>
        <v>0.97609999999999997</v>
      </c>
      <c r="G70" s="114">
        <f t="shared" si="28"/>
        <v>147227.73000000001</v>
      </c>
      <c r="H70" s="115">
        <f t="shared" si="28"/>
        <v>0.97609999999999997</v>
      </c>
      <c r="I70" s="114">
        <f t="shared" si="28"/>
        <v>728358.3</v>
      </c>
      <c r="J70" s="175"/>
      <c r="K70" s="57"/>
      <c r="L70" s="51"/>
      <c r="M70" s="52"/>
    </row>
    <row r="71" spans="1:13" s="54" customFormat="1" x14ac:dyDescent="0.25">
      <c r="A71" s="93"/>
      <c r="B71" s="128" t="s">
        <v>11</v>
      </c>
      <c r="C71" s="114">
        <f>C107+C77</f>
        <v>65529.89</v>
      </c>
      <c r="D71" s="114">
        <f t="shared" ref="D71:I71" si="29">D107+D77</f>
        <v>72945.62</v>
      </c>
      <c r="E71" s="114">
        <f t="shared" si="29"/>
        <v>49075.91</v>
      </c>
      <c r="F71" s="115">
        <f t="shared" si="29"/>
        <v>0.97609999999999997</v>
      </c>
      <c r="G71" s="114">
        <f t="shared" si="29"/>
        <v>49075.91</v>
      </c>
      <c r="H71" s="115">
        <f t="shared" si="29"/>
        <v>0.97609999999999997</v>
      </c>
      <c r="I71" s="114">
        <f t="shared" si="29"/>
        <v>72945.62</v>
      </c>
      <c r="J71" s="175"/>
      <c r="K71" s="57"/>
      <c r="L71" s="51"/>
      <c r="M71" s="52"/>
    </row>
    <row r="72" spans="1:13" s="54" customFormat="1" x14ac:dyDescent="0.25">
      <c r="A72" s="93"/>
      <c r="B72" s="128" t="s">
        <v>13</v>
      </c>
      <c r="C72" s="114"/>
      <c r="D72" s="114"/>
      <c r="E72" s="114"/>
      <c r="F72" s="115">
        <v>0</v>
      </c>
      <c r="G72" s="114"/>
      <c r="H72" s="115">
        <v>0</v>
      </c>
      <c r="I72" s="114"/>
      <c r="J72" s="175"/>
      <c r="K72" s="57"/>
      <c r="L72" s="51"/>
      <c r="M72" s="52"/>
    </row>
    <row r="73" spans="1:13" s="54" customFormat="1" x14ac:dyDescent="0.25">
      <c r="A73" s="93"/>
      <c r="B73" s="128" t="s">
        <v>5</v>
      </c>
      <c r="C73" s="114">
        <f t="shared" ref="C73:I73" si="30">C79+C109</f>
        <v>0</v>
      </c>
      <c r="D73" s="114">
        <f t="shared" si="30"/>
        <v>0</v>
      </c>
      <c r="E73" s="114">
        <f t="shared" si="30"/>
        <v>0</v>
      </c>
      <c r="F73" s="115">
        <f t="shared" si="30"/>
        <v>0</v>
      </c>
      <c r="G73" s="114">
        <f t="shared" si="30"/>
        <v>0</v>
      </c>
      <c r="H73" s="115">
        <f t="shared" si="30"/>
        <v>0</v>
      </c>
      <c r="I73" s="114">
        <f t="shared" si="30"/>
        <v>0</v>
      </c>
      <c r="J73" s="175"/>
      <c r="K73" s="57"/>
      <c r="L73" s="51"/>
      <c r="M73" s="52"/>
    </row>
    <row r="74" spans="1:13" s="56" customFormat="1" ht="87" customHeight="1" x14ac:dyDescent="0.25">
      <c r="A74" s="92" t="s">
        <v>43</v>
      </c>
      <c r="B74" s="139" t="s">
        <v>78</v>
      </c>
      <c r="C74" s="134">
        <f>SUM(C75:C79)</f>
        <v>138647.85999999999</v>
      </c>
      <c r="D74" s="134">
        <f>SUM(D75:D79)</f>
        <v>600189.49</v>
      </c>
      <c r="E74" s="134">
        <f>SUM(E75:E79)</f>
        <v>0</v>
      </c>
      <c r="F74" s="135">
        <f>E74/D74</f>
        <v>0</v>
      </c>
      <c r="G74" s="134">
        <f>SUM(G75:G79)</f>
        <v>0</v>
      </c>
      <c r="H74" s="135">
        <f>G74/D74</f>
        <v>0</v>
      </c>
      <c r="I74" s="134">
        <f>SUM(I75:I79)</f>
        <v>600189.49</v>
      </c>
      <c r="J74" s="161"/>
      <c r="K74" s="57"/>
      <c r="L74" s="55"/>
      <c r="M74" s="55"/>
    </row>
    <row r="75" spans="1:13" s="54" customFormat="1" x14ac:dyDescent="0.25">
      <c r="A75" s="88"/>
      <c r="B75" s="128" t="s">
        <v>4</v>
      </c>
      <c r="C75" s="114"/>
      <c r="D75" s="130"/>
      <c r="E75" s="114"/>
      <c r="F75" s="115"/>
      <c r="G75" s="114"/>
      <c r="H75" s="115"/>
      <c r="I75" s="114"/>
      <c r="J75" s="162"/>
      <c r="K75" s="57"/>
      <c r="L75" s="51"/>
      <c r="M75" s="52"/>
    </row>
    <row r="76" spans="1:13" s="54" customFormat="1" x14ac:dyDescent="0.25">
      <c r="A76" s="88"/>
      <c r="B76" s="128" t="s">
        <v>52</v>
      </c>
      <c r="C76" s="114">
        <f t="shared" ref="C76:I77" si="31">C88+C94+C100+C82</f>
        <v>123396.6</v>
      </c>
      <c r="D76" s="114">
        <f t="shared" si="31"/>
        <v>577522.5</v>
      </c>
      <c r="E76" s="114">
        <f t="shared" si="31"/>
        <v>0</v>
      </c>
      <c r="F76" s="114">
        <f t="shared" si="31"/>
        <v>0</v>
      </c>
      <c r="G76" s="114">
        <f t="shared" si="31"/>
        <v>0</v>
      </c>
      <c r="H76" s="114">
        <f t="shared" si="31"/>
        <v>0</v>
      </c>
      <c r="I76" s="114">
        <f t="shared" si="31"/>
        <v>577522.5</v>
      </c>
      <c r="J76" s="162"/>
      <c r="K76" s="57"/>
      <c r="L76" s="51"/>
      <c r="M76" s="52"/>
    </row>
    <row r="77" spans="1:13" s="54" customFormat="1" x14ac:dyDescent="0.25">
      <c r="A77" s="88"/>
      <c r="B77" s="128" t="s">
        <v>38</v>
      </c>
      <c r="C77" s="114">
        <f t="shared" si="31"/>
        <v>15251.26</v>
      </c>
      <c r="D77" s="114">
        <f t="shared" si="31"/>
        <v>22666.99</v>
      </c>
      <c r="E77" s="114">
        <f t="shared" si="31"/>
        <v>0</v>
      </c>
      <c r="F77" s="114">
        <f t="shared" si="31"/>
        <v>0</v>
      </c>
      <c r="G77" s="114">
        <f t="shared" si="31"/>
        <v>0</v>
      </c>
      <c r="H77" s="114">
        <f t="shared" si="31"/>
        <v>0</v>
      </c>
      <c r="I77" s="114">
        <f t="shared" si="31"/>
        <v>22666.99</v>
      </c>
      <c r="J77" s="162"/>
      <c r="K77" s="57"/>
      <c r="L77" s="51"/>
      <c r="M77" s="52"/>
    </row>
    <row r="78" spans="1:13" s="54" customFormat="1" x14ac:dyDescent="0.25">
      <c r="A78" s="88"/>
      <c r="B78" s="128" t="s">
        <v>13</v>
      </c>
      <c r="C78" s="114"/>
      <c r="D78" s="114"/>
      <c r="E78" s="114"/>
      <c r="F78" s="115"/>
      <c r="G78" s="114"/>
      <c r="H78" s="115"/>
      <c r="I78" s="114"/>
      <c r="J78" s="162"/>
      <c r="K78" s="57"/>
      <c r="L78" s="51"/>
      <c r="M78" s="52"/>
    </row>
    <row r="79" spans="1:13" s="54" customFormat="1" x14ac:dyDescent="0.25">
      <c r="A79" s="88"/>
      <c r="B79" s="128" t="s">
        <v>5</v>
      </c>
      <c r="C79" s="114"/>
      <c r="D79" s="130"/>
      <c r="E79" s="114"/>
      <c r="F79" s="115"/>
      <c r="G79" s="114"/>
      <c r="H79" s="115"/>
      <c r="I79" s="114"/>
      <c r="J79" s="162"/>
      <c r="K79" s="57"/>
      <c r="L79" s="51"/>
      <c r="M79" s="52"/>
    </row>
    <row r="80" spans="1:13" s="56" customFormat="1" ht="96" customHeight="1" x14ac:dyDescent="0.25">
      <c r="A80" s="107" t="s">
        <v>79</v>
      </c>
      <c r="B80" s="136" t="s">
        <v>74</v>
      </c>
      <c r="C80" s="137">
        <f>SUM(C81:C85)</f>
        <v>105890.26</v>
      </c>
      <c r="D80" s="137">
        <f>SUM(D81:D85)</f>
        <v>556628.09</v>
      </c>
      <c r="E80" s="137">
        <f>SUM(E81:E85)</f>
        <v>0</v>
      </c>
      <c r="F80" s="138">
        <f>E80/D80</f>
        <v>0</v>
      </c>
      <c r="G80" s="137">
        <f>SUM(G81:G85)</f>
        <v>0</v>
      </c>
      <c r="H80" s="138">
        <f>G80/D80</f>
        <v>0</v>
      </c>
      <c r="I80" s="137">
        <f>SUM(I81:I85)</f>
        <v>556628.09</v>
      </c>
      <c r="J80" s="163" t="s">
        <v>103</v>
      </c>
      <c r="K80" s="108"/>
      <c r="L80" s="55"/>
      <c r="M80" s="55"/>
    </row>
    <row r="81" spans="1:13" s="54" customFormat="1" x14ac:dyDescent="0.25">
      <c r="A81" s="89"/>
      <c r="B81" s="128" t="s">
        <v>4</v>
      </c>
      <c r="C81" s="114"/>
      <c r="D81" s="130"/>
      <c r="E81" s="114"/>
      <c r="F81" s="115"/>
      <c r="G81" s="114"/>
      <c r="H81" s="115"/>
      <c r="I81" s="114"/>
      <c r="J81" s="162"/>
      <c r="K81" s="57"/>
      <c r="L81" s="51"/>
      <c r="M81" s="52"/>
    </row>
    <row r="82" spans="1:13" s="54" customFormat="1" x14ac:dyDescent="0.25">
      <c r="A82" s="89"/>
      <c r="B82" s="128" t="s">
        <v>52</v>
      </c>
      <c r="C82" s="114">
        <v>94242.33</v>
      </c>
      <c r="D82" s="114">
        <v>537564.43000000005</v>
      </c>
      <c r="E82" s="114">
        <v>0</v>
      </c>
      <c r="F82" s="115">
        <f>E82/D82</f>
        <v>0</v>
      </c>
      <c r="G82" s="114">
        <v>0</v>
      </c>
      <c r="H82" s="115">
        <f>G82/D82</f>
        <v>0</v>
      </c>
      <c r="I82" s="114">
        <v>537564.43000000005</v>
      </c>
      <c r="J82" s="162"/>
      <c r="K82" s="57"/>
      <c r="L82" s="51"/>
      <c r="M82" s="52"/>
    </row>
    <row r="83" spans="1:13" s="54" customFormat="1" x14ac:dyDescent="0.25">
      <c r="A83" s="89"/>
      <c r="B83" s="128" t="s">
        <v>38</v>
      </c>
      <c r="C83" s="114">
        <v>11647.93</v>
      </c>
      <c r="D83" s="114">
        <v>19063.66</v>
      </c>
      <c r="E83" s="114">
        <v>0</v>
      </c>
      <c r="F83" s="115">
        <f>E83/D83</f>
        <v>0</v>
      </c>
      <c r="G83" s="114">
        <v>0</v>
      </c>
      <c r="H83" s="115">
        <f>G83/D83</f>
        <v>0</v>
      </c>
      <c r="I83" s="114">
        <v>19063.66</v>
      </c>
      <c r="J83" s="162"/>
      <c r="K83" s="57"/>
      <c r="L83" s="51"/>
      <c r="M83" s="52"/>
    </row>
    <row r="84" spans="1:13" s="54" customFormat="1" x14ac:dyDescent="0.25">
      <c r="A84" s="89"/>
      <c r="B84" s="128" t="s">
        <v>13</v>
      </c>
      <c r="C84" s="114"/>
      <c r="D84" s="114"/>
      <c r="E84" s="114"/>
      <c r="F84" s="115"/>
      <c r="G84" s="114"/>
      <c r="H84" s="115"/>
      <c r="I84" s="114"/>
      <c r="J84" s="162"/>
      <c r="K84" s="57"/>
      <c r="L84" s="51"/>
      <c r="M84" s="52"/>
    </row>
    <row r="85" spans="1:13" s="54" customFormat="1" x14ac:dyDescent="0.25">
      <c r="A85" s="89"/>
      <c r="B85" s="128" t="s">
        <v>5</v>
      </c>
      <c r="C85" s="114"/>
      <c r="D85" s="130"/>
      <c r="E85" s="114"/>
      <c r="F85" s="115"/>
      <c r="G85" s="114"/>
      <c r="H85" s="115"/>
      <c r="I85" s="114"/>
      <c r="J85" s="162"/>
      <c r="K85" s="57"/>
      <c r="L85" s="51"/>
      <c r="M85" s="52"/>
    </row>
    <row r="86" spans="1:13" s="56" customFormat="1" ht="105" customHeight="1" x14ac:dyDescent="0.25">
      <c r="A86" s="91" t="s">
        <v>80</v>
      </c>
      <c r="B86" s="132" t="s">
        <v>101</v>
      </c>
      <c r="C86" s="111">
        <f>SUM(C87:C91)</f>
        <v>30324.68</v>
      </c>
      <c r="D86" s="111">
        <f>SUM(D87:D91)</f>
        <v>30324.68</v>
      </c>
      <c r="E86" s="111">
        <f>SUM(E87:E91)</f>
        <v>0</v>
      </c>
      <c r="F86" s="112">
        <f>E86/D86</f>
        <v>0</v>
      </c>
      <c r="G86" s="111">
        <f>SUM(G87:G91)</f>
        <v>0</v>
      </c>
      <c r="H86" s="112">
        <f>G86/D86</f>
        <v>0</v>
      </c>
      <c r="I86" s="111">
        <f>SUM(I87:I91)</f>
        <v>30324.68</v>
      </c>
      <c r="J86" s="164" t="s">
        <v>102</v>
      </c>
      <c r="K86" s="57"/>
      <c r="L86" s="55"/>
      <c r="M86" s="55"/>
    </row>
    <row r="87" spans="1:13" s="54" customFormat="1" x14ac:dyDescent="0.25">
      <c r="A87" s="89"/>
      <c r="B87" s="128" t="s">
        <v>4</v>
      </c>
      <c r="C87" s="114"/>
      <c r="D87" s="130"/>
      <c r="E87" s="114"/>
      <c r="F87" s="115"/>
      <c r="G87" s="114"/>
      <c r="H87" s="115"/>
      <c r="I87" s="114"/>
      <c r="J87" s="162"/>
      <c r="K87" s="57"/>
      <c r="L87" s="51"/>
      <c r="M87" s="52"/>
    </row>
    <row r="88" spans="1:13" s="54" customFormat="1" x14ac:dyDescent="0.25">
      <c r="A88" s="89"/>
      <c r="B88" s="128" t="s">
        <v>52</v>
      </c>
      <c r="C88" s="114">
        <v>26988.97</v>
      </c>
      <c r="D88" s="114">
        <v>26988.97</v>
      </c>
      <c r="E88" s="114">
        <v>0</v>
      </c>
      <c r="F88" s="115">
        <f>E88/D88</f>
        <v>0</v>
      </c>
      <c r="G88" s="114">
        <v>0</v>
      </c>
      <c r="H88" s="115">
        <f>G88/D88</f>
        <v>0</v>
      </c>
      <c r="I88" s="114">
        <v>26988.97</v>
      </c>
      <c r="J88" s="162"/>
      <c r="K88" s="57"/>
      <c r="L88" s="51"/>
      <c r="M88" s="52"/>
    </row>
    <row r="89" spans="1:13" s="54" customFormat="1" x14ac:dyDescent="0.25">
      <c r="A89" s="89"/>
      <c r="B89" s="128" t="s">
        <v>38</v>
      </c>
      <c r="C89" s="114">
        <v>3335.71</v>
      </c>
      <c r="D89" s="114">
        <v>3335.71</v>
      </c>
      <c r="E89" s="114">
        <v>0</v>
      </c>
      <c r="F89" s="115">
        <f>E89/D89</f>
        <v>0</v>
      </c>
      <c r="G89" s="114">
        <v>0</v>
      </c>
      <c r="H89" s="115">
        <f>G89/D89</f>
        <v>0</v>
      </c>
      <c r="I89" s="114">
        <v>3335.71</v>
      </c>
      <c r="J89" s="162"/>
      <c r="K89" s="57"/>
      <c r="L89" s="51"/>
      <c r="M89" s="52"/>
    </row>
    <row r="90" spans="1:13" s="54" customFormat="1" x14ac:dyDescent="0.25">
      <c r="A90" s="89"/>
      <c r="B90" s="128" t="s">
        <v>13</v>
      </c>
      <c r="C90" s="114"/>
      <c r="D90" s="114"/>
      <c r="E90" s="114"/>
      <c r="F90" s="115"/>
      <c r="G90" s="114"/>
      <c r="H90" s="115"/>
      <c r="I90" s="114"/>
      <c r="J90" s="162"/>
      <c r="K90" s="57"/>
      <c r="L90" s="51"/>
      <c r="M90" s="52"/>
    </row>
    <row r="91" spans="1:13" s="54" customFormat="1" x14ac:dyDescent="0.25">
      <c r="A91" s="89"/>
      <c r="B91" s="128" t="s">
        <v>5</v>
      </c>
      <c r="C91" s="114"/>
      <c r="D91" s="130"/>
      <c r="E91" s="114"/>
      <c r="F91" s="115"/>
      <c r="G91" s="114"/>
      <c r="H91" s="115"/>
      <c r="I91" s="114"/>
      <c r="J91" s="162"/>
      <c r="K91" s="57"/>
      <c r="L91" s="51"/>
      <c r="M91" s="52"/>
    </row>
    <row r="92" spans="1:13" s="56" customFormat="1" ht="60.75" x14ac:dyDescent="0.25">
      <c r="A92" s="107" t="s">
        <v>84</v>
      </c>
      <c r="B92" s="132" t="s">
        <v>85</v>
      </c>
      <c r="C92" s="111">
        <v>0</v>
      </c>
      <c r="D92" s="111">
        <f>SUM(D93:D97)</f>
        <v>10803.8</v>
      </c>
      <c r="E92" s="111">
        <f>SUM(E93:E97)</f>
        <v>0</v>
      </c>
      <c r="F92" s="112">
        <f>E92/D92</f>
        <v>0</v>
      </c>
      <c r="G92" s="111">
        <f>SUM(G93:G97)</f>
        <v>0</v>
      </c>
      <c r="H92" s="112">
        <f>G92/D92</f>
        <v>0</v>
      </c>
      <c r="I92" s="111">
        <f>SUM(I93:I97)</f>
        <v>10803.8</v>
      </c>
      <c r="J92" s="164" t="s">
        <v>86</v>
      </c>
      <c r="K92" s="108"/>
      <c r="L92" s="55"/>
      <c r="M92" s="55"/>
    </row>
    <row r="93" spans="1:13" s="54" customFormat="1" x14ac:dyDescent="0.25">
      <c r="A93" s="89"/>
      <c r="B93" s="128" t="s">
        <v>4</v>
      </c>
      <c r="C93" s="114"/>
      <c r="D93" s="130"/>
      <c r="E93" s="114"/>
      <c r="F93" s="115"/>
      <c r="G93" s="114"/>
      <c r="H93" s="115"/>
      <c r="I93" s="114"/>
      <c r="J93" s="162"/>
      <c r="K93" s="57"/>
      <c r="L93" s="51"/>
      <c r="M93" s="52"/>
    </row>
    <row r="94" spans="1:13" s="54" customFormat="1" x14ac:dyDescent="0.25">
      <c r="A94" s="89"/>
      <c r="B94" s="128" t="s">
        <v>52</v>
      </c>
      <c r="C94" s="114">
        <v>0</v>
      </c>
      <c r="D94" s="114">
        <v>10803.8</v>
      </c>
      <c r="E94" s="114">
        <v>0</v>
      </c>
      <c r="F94" s="115">
        <f>E94/D94</f>
        <v>0</v>
      </c>
      <c r="G94" s="114">
        <v>0</v>
      </c>
      <c r="H94" s="115">
        <f>G94/D94</f>
        <v>0</v>
      </c>
      <c r="I94" s="114">
        <v>10803.8</v>
      </c>
      <c r="J94" s="162"/>
      <c r="K94" s="57"/>
      <c r="L94" s="51"/>
      <c r="M94" s="52"/>
    </row>
    <row r="95" spans="1:13" s="54" customFormat="1" x14ac:dyDescent="0.25">
      <c r="A95" s="89"/>
      <c r="B95" s="128" t="s">
        <v>38</v>
      </c>
      <c r="C95" s="114"/>
      <c r="D95" s="114">
        <v>0</v>
      </c>
      <c r="E95" s="114">
        <v>0</v>
      </c>
      <c r="F95" s="115">
        <v>0</v>
      </c>
      <c r="G95" s="114">
        <v>0</v>
      </c>
      <c r="H95" s="115"/>
      <c r="I95" s="114">
        <v>0</v>
      </c>
      <c r="J95" s="162"/>
      <c r="K95" s="57"/>
      <c r="L95" s="51"/>
      <c r="M95" s="52"/>
    </row>
    <row r="96" spans="1:13" s="54" customFormat="1" x14ac:dyDescent="0.25">
      <c r="A96" s="89"/>
      <c r="B96" s="128" t="s">
        <v>13</v>
      </c>
      <c r="C96" s="114"/>
      <c r="D96" s="114"/>
      <c r="E96" s="114"/>
      <c r="F96" s="115"/>
      <c r="G96" s="114"/>
      <c r="H96" s="115"/>
      <c r="I96" s="114">
        <v>0</v>
      </c>
      <c r="J96" s="162"/>
      <c r="K96" s="57"/>
      <c r="L96" s="51"/>
      <c r="M96" s="52"/>
    </row>
    <row r="97" spans="1:13" s="54" customFormat="1" x14ac:dyDescent="0.25">
      <c r="A97" s="89"/>
      <c r="B97" s="128" t="s">
        <v>5</v>
      </c>
      <c r="C97" s="114"/>
      <c r="D97" s="130"/>
      <c r="E97" s="114"/>
      <c r="F97" s="115"/>
      <c r="G97" s="114"/>
      <c r="H97" s="115"/>
      <c r="I97" s="114"/>
      <c r="J97" s="162"/>
      <c r="K97" s="57"/>
      <c r="L97" s="51"/>
      <c r="M97" s="52"/>
    </row>
    <row r="98" spans="1:13" s="56" customFormat="1" ht="88.5" customHeight="1" x14ac:dyDescent="0.25">
      <c r="A98" s="91" t="s">
        <v>100</v>
      </c>
      <c r="B98" s="132" t="s">
        <v>81</v>
      </c>
      <c r="C98" s="111">
        <f>SUM(C99:C103)</f>
        <v>2432.92</v>
      </c>
      <c r="D98" s="111">
        <f>SUM(D99:D103)</f>
        <v>2432.92</v>
      </c>
      <c r="E98" s="111">
        <f>SUM(E99:E103)</f>
        <v>0</v>
      </c>
      <c r="F98" s="112">
        <f>E98/D98</f>
        <v>0</v>
      </c>
      <c r="G98" s="111">
        <f>SUM(G99:G103)</f>
        <v>0</v>
      </c>
      <c r="H98" s="112">
        <f>G98/D98</f>
        <v>0</v>
      </c>
      <c r="I98" s="111">
        <f>SUM(I99:I103)</f>
        <v>2432.92</v>
      </c>
      <c r="J98" s="164" t="s">
        <v>83</v>
      </c>
      <c r="K98" s="57"/>
      <c r="L98" s="55"/>
      <c r="M98" s="55"/>
    </row>
    <row r="99" spans="1:13" s="54" customFormat="1" x14ac:dyDescent="0.25">
      <c r="A99" s="89"/>
      <c r="B99" s="128" t="s">
        <v>4</v>
      </c>
      <c r="C99" s="114"/>
      <c r="D99" s="130"/>
      <c r="E99" s="114"/>
      <c r="F99" s="115"/>
      <c r="G99" s="114"/>
      <c r="H99" s="115"/>
      <c r="I99" s="114"/>
      <c r="J99" s="162"/>
      <c r="K99" s="57"/>
      <c r="L99" s="51"/>
      <c r="M99" s="52"/>
    </row>
    <row r="100" spans="1:13" s="54" customFormat="1" x14ac:dyDescent="0.25">
      <c r="A100" s="89"/>
      <c r="B100" s="128" t="s">
        <v>52</v>
      </c>
      <c r="C100" s="114">
        <v>2165.3000000000002</v>
      </c>
      <c r="D100" s="114">
        <v>2165.3000000000002</v>
      </c>
      <c r="E100" s="114">
        <v>0</v>
      </c>
      <c r="F100" s="115">
        <f>E100/D100</f>
        <v>0</v>
      </c>
      <c r="G100" s="114">
        <v>0</v>
      </c>
      <c r="H100" s="115">
        <f>G100/D100</f>
        <v>0</v>
      </c>
      <c r="I100" s="114">
        <v>2165.3000000000002</v>
      </c>
      <c r="J100" s="162"/>
      <c r="K100" s="57"/>
      <c r="L100" s="51"/>
      <c r="M100" s="52"/>
    </row>
    <row r="101" spans="1:13" s="54" customFormat="1" x14ac:dyDescent="0.25">
      <c r="A101" s="89"/>
      <c r="B101" s="128" t="s">
        <v>38</v>
      </c>
      <c r="C101" s="114">
        <v>267.62</v>
      </c>
      <c r="D101" s="114">
        <v>267.62</v>
      </c>
      <c r="E101" s="114">
        <v>0</v>
      </c>
      <c r="F101" s="115">
        <v>0</v>
      </c>
      <c r="G101" s="114">
        <v>0</v>
      </c>
      <c r="H101" s="115"/>
      <c r="I101" s="114">
        <v>267.62</v>
      </c>
      <c r="J101" s="162"/>
      <c r="K101" s="57"/>
      <c r="L101" s="51"/>
      <c r="M101" s="52"/>
    </row>
    <row r="102" spans="1:13" s="54" customFormat="1" x14ac:dyDescent="0.25">
      <c r="A102" s="89"/>
      <c r="B102" s="128" t="s">
        <v>13</v>
      </c>
      <c r="C102" s="114"/>
      <c r="D102" s="114"/>
      <c r="E102" s="114"/>
      <c r="F102" s="115"/>
      <c r="G102" s="114"/>
      <c r="H102" s="115"/>
      <c r="I102" s="114"/>
      <c r="J102" s="162"/>
      <c r="K102" s="57"/>
      <c r="L102" s="51"/>
      <c r="M102" s="52"/>
    </row>
    <row r="103" spans="1:13" s="54" customFormat="1" x14ac:dyDescent="0.25">
      <c r="A103" s="89"/>
      <c r="B103" s="128" t="s">
        <v>5</v>
      </c>
      <c r="C103" s="114"/>
      <c r="D103" s="130"/>
      <c r="E103" s="114"/>
      <c r="F103" s="115"/>
      <c r="G103" s="114"/>
      <c r="H103" s="115"/>
      <c r="I103" s="114"/>
      <c r="J103" s="162"/>
      <c r="K103" s="57"/>
      <c r="L103" s="51"/>
      <c r="M103" s="52"/>
    </row>
    <row r="104" spans="1:13" s="56" customFormat="1" ht="64.5" customHeight="1" x14ac:dyDescent="0.25">
      <c r="A104" s="90" t="s">
        <v>60</v>
      </c>
      <c r="B104" s="133" t="s">
        <v>75</v>
      </c>
      <c r="C104" s="134">
        <f>SUM(C105:C109)</f>
        <v>201114.43</v>
      </c>
      <c r="D104" s="134">
        <f>SUM(D105:D109)</f>
        <v>201114.43</v>
      </c>
      <c r="E104" s="134">
        <f>SUM(E105:E109)</f>
        <v>196303.64</v>
      </c>
      <c r="F104" s="135">
        <f>E104/D104</f>
        <v>0.97609999999999997</v>
      </c>
      <c r="G104" s="134">
        <f>SUM(G105:G109)</f>
        <v>196303.64</v>
      </c>
      <c r="H104" s="135">
        <f>G104/D104</f>
        <v>0.97609999999999997</v>
      </c>
      <c r="I104" s="134">
        <f>SUM(I105:I109)</f>
        <v>201114.43</v>
      </c>
      <c r="J104" s="174"/>
      <c r="K104" s="57"/>
      <c r="L104" s="55"/>
      <c r="M104" s="52"/>
    </row>
    <row r="105" spans="1:13" s="54" customFormat="1" ht="30.75" customHeight="1" x14ac:dyDescent="0.25">
      <c r="A105" s="89"/>
      <c r="B105" s="128" t="s">
        <v>4</v>
      </c>
      <c r="C105" s="114">
        <f>C111</f>
        <v>0</v>
      </c>
      <c r="D105" s="114">
        <f>D111</f>
        <v>0</v>
      </c>
      <c r="E105" s="114">
        <f>E111</f>
        <v>0</v>
      </c>
      <c r="F105" s="115"/>
      <c r="G105" s="114"/>
      <c r="H105" s="115"/>
      <c r="I105" s="114"/>
      <c r="J105" s="174"/>
      <c r="K105" s="57"/>
      <c r="L105" s="51"/>
      <c r="M105" s="52"/>
    </row>
    <row r="106" spans="1:13" s="54" customFormat="1" ht="30.75" customHeight="1" x14ac:dyDescent="0.25">
      <c r="A106" s="89"/>
      <c r="B106" s="128" t="s">
        <v>52</v>
      </c>
      <c r="C106" s="114">
        <f t="shared" ref="C106:I109" si="32">C112</f>
        <v>150835.79999999999</v>
      </c>
      <c r="D106" s="114">
        <f t="shared" si="32"/>
        <v>150835.79999999999</v>
      </c>
      <c r="E106" s="114">
        <f t="shared" si="32"/>
        <v>147227.73000000001</v>
      </c>
      <c r="F106" s="115">
        <f>E106/D106</f>
        <v>0.97609999999999997</v>
      </c>
      <c r="G106" s="114">
        <f t="shared" si="32"/>
        <v>147227.73000000001</v>
      </c>
      <c r="H106" s="115">
        <f>G106/D106</f>
        <v>0.97609999999999997</v>
      </c>
      <c r="I106" s="114">
        <f t="shared" si="32"/>
        <v>150835.79999999999</v>
      </c>
      <c r="J106" s="174"/>
      <c r="K106" s="57"/>
      <c r="L106" s="51"/>
      <c r="M106" s="52"/>
    </row>
    <row r="107" spans="1:13" s="54" customFormat="1" ht="30.75" customHeight="1" x14ac:dyDescent="0.25">
      <c r="A107" s="89"/>
      <c r="B107" s="128" t="s">
        <v>38</v>
      </c>
      <c r="C107" s="114">
        <f t="shared" si="32"/>
        <v>50278.63</v>
      </c>
      <c r="D107" s="114">
        <f t="shared" si="32"/>
        <v>50278.63</v>
      </c>
      <c r="E107" s="114">
        <f t="shared" si="32"/>
        <v>49075.91</v>
      </c>
      <c r="F107" s="115">
        <f>E107/D107</f>
        <v>0.97609999999999997</v>
      </c>
      <c r="G107" s="114">
        <f t="shared" si="32"/>
        <v>49075.91</v>
      </c>
      <c r="H107" s="115">
        <f>G107/D107</f>
        <v>0.97609999999999997</v>
      </c>
      <c r="I107" s="114">
        <f t="shared" si="32"/>
        <v>50278.63</v>
      </c>
      <c r="J107" s="174"/>
      <c r="K107" s="57"/>
      <c r="L107" s="51"/>
      <c r="M107" s="52"/>
    </row>
    <row r="108" spans="1:13" s="54" customFormat="1" ht="30.75" customHeight="1" x14ac:dyDescent="0.25">
      <c r="A108" s="89"/>
      <c r="B108" s="128" t="s">
        <v>13</v>
      </c>
      <c r="C108" s="114">
        <f t="shared" si="32"/>
        <v>0</v>
      </c>
      <c r="D108" s="114">
        <f t="shared" si="32"/>
        <v>0</v>
      </c>
      <c r="E108" s="114">
        <f>E114</f>
        <v>0</v>
      </c>
      <c r="F108" s="115"/>
      <c r="G108" s="114">
        <f>G114</f>
        <v>0</v>
      </c>
      <c r="H108" s="115"/>
      <c r="I108" s="114">
        <f t="shared" ref="I108" si="33">I114</f>
        <v>0</v>
      </c>
      <c r="J108" s="174"/>
      <c r="K108" s="57"/>
      <c r="L108" s="51"/>
      <c r="M108" s="52"/>
    </row>
    <row r="109" spans="1:13" s="54" customFormat="1" ht="30.75" customHeight="1" x14ac:dyDescent="0.25">
      <c r="A109" s="89"/>
      <c r="B109" s="128" t="s">
        <v>5</v>
      </c>
      <c r="C109" s="114">
        <f t="shared" si="32"/>
        <v>0</v>
      </c>
      <c r="D109" s="114">
        <f t="shared" si="32"/>
        <v>0</v>
      </c>
      <c r="E109" s="114">
        <f>E115</f>
        <v>0</v>
      </c>
      <c r="F109" s="115"/>
      <c r="G109" s="114"/>
      <c r="H109" s="115"/>
      <c r="I109" s="114"/>
      <c r="J109" s="174"/>
      <c r="K109" s="57"/>
      <c r="L109" s="51"/>
      <c r="M109" s="52"/>
    </row>
    <row r="110" spans="1:13" s="53" customFormat="1" ht="32.25" customHeight="1" x14ac:dyDescent="0.25">
      <c r="A110" s="89" t="s">
        <v>65</v>
      </c>
      <c r="B110" s="110" t="s">
        <v>56</v>
      </c>
      <c r="C110" s="111">
        <f>SUM(C111:C115)</f>
        <v>201114.43</v>
      </c>
      <c r="D110" s="111">
        <f>SUM(D111:D115)</f>
        <v>201114.43</v>
      </c>
      <c r="E110" s="111">
        <f>SUM(E111:E115)</f>
        <v>196303.64</v>
      </c>
      <c r="F110" s="112">
        <f>E110/D110</f>
        <v>0.97609999999999997</v>
      </c>
      <c r="G110" s="111">
        <f>SUM(G111:G115)</f>
        <v>196303.64</v>
      </c>
      <c r="H110" s="112">
        <f>G110/D110</f>
        <v>0.97609999999999997</v>
      </c>
      <c r="I110" s="111">
        <f>SUM(I111:I115)</f>
        <v>201114.43</v>
      </c>
      <c r="J110" s="176" t="s">
        <v>99</v>
      </c>
      <c r="K110" s="57"/>
      <c r="L110" s="55"/>
      <c r="M110" s="52"/>
    </row>
    <row r="111" spans="1:13" s="54" customFormat="1" ht="32.25" customHeight="1" x14ac:dyDescent="0.25">
      <c r="A111" s="89"/>
      <c r="B111" s="128" t="s">
        <v>4</v>
      </c>
      <c r="C111" s="114"/>
      <c r="D111" s="130"/>
      <c r="E111" s="114"/>
      <c r="F111" s="115"/>
      <c r="G111" s="114"/>
      <c r="H111" s="115"/>
      <c r="I111" s="114"/>
      <c r="J111" s="176"/>
      <c r="K111" s="57"/>
      <c r="L111" s="51"/>
      <c r="M111" s="52"/>
    </row>
    <row r="112" spans="1:13" s="54" customFormat="1" ht="33.75" customHeight="1" x14ac:dyDescent="0.25">
      <c r="A112" s="89"/>
      <c r="B112" s="128" t="s">
        <v>52</v>
      </c>
      <c r="C112" s="114">
        <v>150835.79999999999</v>
      </c>
      <c r="D112" s="114">
        <v>150835.79999999999</v>
      </c>
      <c r="E112" s="114">
        <v>147227.73000000001</v>
      </c>
      <c r="F112" s="115">
        <f>E112/D112</f>
        <v>0.97609999999999997</v>
      </c>
      <c r="G112" s="114">
        <v>147227.73000000001</v>
      </c>
      <c r="H112" s="115">
        <f>G112/D112</f>
        <v>0.97609999999999997</v>
      </c>
      <c r="I112" s="114">
        <v>150835.79999999999</v>
      </c>
      <c r="J112" s="176"/>
      <c r="K112" s="57"/>
      <c r="L112" s="51"/>
      <c r="M112" s="52"/>
    </row>
    <row r="113" spans="1:13" s="54" customFormat="1" ht="35.25" customHeight="1" x14ac:dyDescent="0.25">
      <c r="A113" s="89"/>
      <c r="B113" s="128" t="s">
        <v>38</v>
      </c>
      <c r="C113" s="114">
        <v>50278.63</v>
      </c>
      <c r="D113" s="114">
        <v>50278.63</v>
      </c>
      <c r="E113" s="114">
        <v>49075.91</v>
      </c>
      <c r="F113" s="115">
        <f>E113/D113</f>
        <v>0.97609999999999997</v>
      </c>
      <c r="G113" s="114">
        <v>49075.91</v>
      </c>
      <c r="H113" s="115">
        <f>G113/D113</f>
        <v>0.97609999999999997</v>
      </c>
      <c r="I113" s="114">
        <v>50278.63</v>
      </c>
      <c r="J113" s="176"/>
      <c r="K113" s="57"/>
      <c r="L113" s="51"/>
      <c r="M113" s="52"/>
    </row>
    <row r="114" spans="1:13" s="54" customFormat="1" ht="32.25" customHeight="1" x14ac:dyDescent="0.25">
      <c r="A114" s="89"/>
      <c r="B114" s="128" t="s">
        <v>13</v>
      </c>
      <c r="C114" s="114">
        <v>0</v>
      </c>
      <c r="D114" s="114">
        <v>0</v>
      </c>
      <c r="E114" s="114"/>
      <c r="F114" s="115"/>
      <c r="G114" s="114"/>
      <c r="H114" s="115">
        <v>0</v>
      </c>
      <c r="I114" s="114"/>
      <c r="J114" s="176"/>
      <c r="K114" s="57"/>
      <c r="L114" s="51"/>
      <c r="M114" s="52"/>
    </row>
    <row r="115" spans="1:13" s="54" customFormat="1" ht="32.25" customHeight="1" x14ac:dyDescent="0.25">
      <c r="A115" s="88"/>
      <c r="B115" s="128" t="s">
        <v>5</v>
      </c>
      <c r="C115" s="114"/>
      <c r="D115" s="130"/>
      <c r="E115" s="114"/>
      <c r="F115" s="115"/>
      <c r="G115" s="114"/>
      <c r="H115" s="115"/>
      <c r="I115" s="116"/>
      <c r="J115" s="176"/>
      <c r="K115" s="57"/>
      <c r="L115" s="51"/>
      <c r="M115" s="52"/>
    </row>
    <row r="116" spans="1:13" s="62" customFormat="1" ht="65.25" customHeight="1" x14ac:dyDescent="0.25">
      <c r="A116" s="98" t="s">
        <v>44</v>
      </c>
      <c r="B116" s="144" t="s">
        <v>76</v>
      </c>
      <c r="C116" s="145">
        <f>SUM(C117:C121)</f>
        <v>16570.62</v>
      </c>
      <c r="D116" s="145">
        <f t="shared" ref="D116" si="34">SUM(D117:D121)</f>
        <v>16519.330000000002</v>
      </c>
      <c r="E116" s="145">
        <f>SUM(E117:E121)</f>
        <v>1591.99</v>
      </c>
      <c r="F116" s="146">
        <f t="shared" ref="F116:F125" si="35">E116/D116</f>
        <v>9.64E-2</v>
      </c>
      <c r="G116" s="134">
        <f>SUM(G117:G121)</f>
        <v>1585.44</v>
      </c>
      <c r="H116" s="146">
        <f t="shared" ref="H116:H125" si="36">G116/D116</f>
        <v>9.6000000000000002E-2</v>
      </c>
      <c r="I116" s="145">
        <f>SUM(I117:I121)</f>
        <v>15799.62</v>
      </c>
      <c r="J116" s="177"/>
      <c r="K116" s="57"/>
      <c r="L116" s="57"/>
      <c r="M116" s="58"/>
    </row>
    <row r="117" spans="1:13" s="60" customFormat="1" x14ac:dyDescent="0.25">
      <c r="A117" s="99"/>
      <c r="B117" s="127" t="s">
        <v>4</v>
      </c>
      <c r="C117" s="129">
        <f>C141+C123+C129+C135+C147</f>
        <v>11670.93</v>
      </c>
      <c r="D117" s="129">
        <f t="shared" ref="D117" si="37">D141+D123+D129+D135+D147</f>
        <v>11670.93</v>
      </c>
      <c r="E117" s="129">
        <f>E123+E129+E135+E141+E147</f>
        <v>1585.44</v>
      </c>
      <c r="F117" s="123">
        <f t="shared" si="35"/>
        <v>0.1358</v>
      </c>
      <c r="G117" s="114">
        <f>G141+G123+G129+G135+G147</f>
        <v>1585.44</v>
      </c>
      <c r="H117" s="123">
        <f t="shared" si="36"/>
        <v>0.1358</v>
      </c>
      <c r="I117" s="129">
        <f>I123+I129+I135+I141+I147</f>
        <v>11650.57</v>
      </c>
      <c r="J117" s="177"/>
      <c r="K117" s="57"/>
      <c r="L117" s="57"/>
      <c r="M117" s="58"/>
    </row>
    <row r="118" spans="1:13" s="60" customFormat="1" x14ac:dyDescent="0.25">
      <c r="A118" s="99"/>
      <c r="B118" s="127" t="s">
        <v>37</v>
      </c>
      <c r="C118" s="129">
        <f>C142+C124+C130+C136+C148</f>
        <v>4626.4399999999996</v>
      </c>
      <c r="D118" s="129">
        <f t="shared" ref="C118:E121" si="38">D142+D124+D130+D136+D148</f>
        <v>4626.4399999999996</v>
      </c>
      <c r="E118" s="129">
        <f>E124++E130+E136+E142+E148</f>
        <v>6.55</v>
      </c>
      <c r="F118" s="123">
        <f t="shared" si="35"/>
        <v>1.4E-3</v>
      </c>
      <c r="G118" s="114">
        <f>G142+G124+G130+G136+G148</f>
        <v>0</v>
      </c>
      <c r="H118" s="123">
        <f t="shared" si="36"/>
        <v>0</v>
      </c>
      <c r="I118" s="129">
        <f>I124+I130+I136+I142+I148</f>
        <v>3927.09</v>
      </c>
      <c r="J118" s="177"/>
      <c r="K118" s="57"/>
      <c r="L118" s="57"/>
      <c r="M118" s="58"/>
    </row>
    <row r="119" spans="1:13" s="60" customFormat="1" x14ac:dyDescent="0.25">
      <c r="A119" s="99"/>
      <c r="B119" s="127" t="s">
        <v>38</v>
      </c>
      <c r="C119" s="129">
        <f t="shared" si="38"/>
        <v>273.25</v>
      </c>
      <c r="D119" s="129">
        <f t="shared" si="38"/>
        <v>221.96</v>
      </c>
      <c r="E119" s="129">
        <f>E143+E125+E131+E137+E149</f>
        <v>0</v>
      </c>
      <c r="F119" s="123">
        <f t="shared" si="35"/>
        <v>0</v>
      </c>
      <c r="G119" s="114">
        <f>G143+G125+G131+G137+G149</f>
        <v>0</v>
      </c>
      <c r="H119" s="123">
        <f t="shared" si="36"/>
        <v>0</v>
      </c>
      <c r="I119" s="129">
        <f>I125+I131+I137+I143+I149</f>
        <v>221.96</v>
      </c>
      <c r="J119" s="177"/>
      <c r="K119" s="57"/>
      <c r="L119" s="57"/>
      <c r="M119" s="58"/>
    </row>
    <row r="120" spans="1:13" s="60" customFormat="1" x14ac:dyDescent="0.25">
      <c r="A120" s="99"/>
      <c r="B120" s="127" t="s">
        <v>13</v>
      </c>
      <c r="C120" s="129">
        <f t="shared" si="38"/>
        <v>0</v>
      </c>
      <c r="D120" s="129">
        <f t="shared" si="38"/>
        <v>0</v>
      </c>
      <c r="E120" s="129">
        <f t="shared" si="38"/>
        <v>0</v>
      </c>
      <c r="F120" s="123"/>
      <c r="G120" s="114"/>
      <c r="H120" s="123"/>
      <c r="I120" s="129"/>
      <c r="J120" s="177"/>
      <c r="K120" s="57"/>
      <c r="L120" s="57"/>
      <c r="M120" s="58"/>
    </row>
    <row r="121" spans="1:13" s="60" customFormat="1" collapsed="1" x14ac:dyDescent="0.25">
      <c r="A121" s="99"/>
      <c r="B121" s="127" t="s">
        <v>5</v>
      </c>
      <c r="C121" s="129">
        <f t="shared" si="38"/>
        <v>0</v>
      </c>
      <c r="D121" s="129">
        <f t="shared" si="38"/>
        <v>0</v>
      </c>
      <c r="E121" s="129">
        <f t="shared" si="38"/>
        <v>0</v>
      </c>
      <c r="F121" s="123"/>
      <c r="G121" s="114"/>
      <c r="H121" s="123"/>
      <c r="I121" s="129"/>
      <c r="J121" s="177"/>
      <c r="K121" s="57"/>
      <c r="L121" s="57"/>
      <c r="M121" s="58"/>
    </row>
    <row r="122" spans="1:13" s="61" customFormat="1" ht="45" customHeight="1" x14ac:dyDescent="0.25">
      <c r="A122" s="96" t="s">
        <v>45</v>
      </c>
      <c r="B122" s="140" t="s">
        <v>39</v>
      </c>
      <c r="C122" s="141">
        <f t="shared" ref="C122:E122" si="39">SUM(C123:C127)</f>
        <v>4490.5200000000004</v>
      </c>
      <c r="D122" s="141">
        <f t="shared" si="39"/>
        <v>4439.2299999999996</v>
      </c>
      <c r="E122" s="141">
        <f t="shared" si="39"/>
        <v>0</v>
      </c>
      <c r="F122" s="142">
        <f>E122/D122</f>
        <v>0</v>
      </c>
      <c r="G122" s="111">
        <f>SUM(G123:G127)</f>
        <v>0</v>
      </c>
      <c r="H122" s="142">
        <f t="shared" si="36"/>
        <v>0</v>
      </c>
      <c r="I122" s="141">
        <f>I123+I124+I125</f>
        <v>4439.2299999999996</v>
      </c>
      <c r="J122" s="173" t="s">
        <v>118</v>
      </c>
      <c r="K122" s="57"/>
      <c r="L122" s="57"/>
      <c r="M122" s="58"/>
    </row>
    <row r="123" spans="1:13" s="60" customFormat="1" ht="39" customHeight="1" x14ac:dyDescent="0.25">
      <c r="A123" s="96"/>
      <c r="B123" s="127" t="s">
        <v>54</v>
      </c>
      <c r="C123" s="129">
        <v>572.83000000000004</v>
      </c>
      <c r="D123" s="129">
        <v>572.83000000000004</v>
      </c>
      <c r="E123" s="129"/>
      <c r="F123" s="142">
        <f>E123/D123</f>
        <v>0</v>
      </c>
      <c r="G123" s="114"/>
      <c r="H123" s="142">
        <f>G123/D123</f>
        <v>0</v>
      </c>
      <c r="I123" s="147">
        <v>572.83000000000004</v>
      </c>
      <c r="J123" s="173"/>
      <c r="K123" s="57"/>
      <c r="L123" s="57"/>
      <c r="M123" s="58"/>
    </row>
    <row r="124" spans="1:13" s="60" customFormat="1" ht="39" customHeight="1" x14ac:dyDescent="0.25">
      <c r="A124" s="96"/>
      <c r="B124" s="127" t="s">
        <v>52</v>
      </c>
      <c r="C124" s="129">
        <v>3644.44</v>
      </c>
      <c r="D124" s="129">
        <v>3644.44</v>
      </c>
      <c r="E124" s="129"/>
      <c r="F124" s="142">
        <f>E124/D124</f>
        <v>0</v>
      </c>
      <c r="G124" s="114"/>
      <c r="H124" s="142">
        <f>G124/D124</f>
        <v>0</v>
      </c>
      <c r="I124" s="147">
        <v>3644.44</v>
      </c>
      <c r="J124" s="173"/>
      <c r="K124" s="57"/>
      <c r="L124" s="57"/>
      <c r="M124" s="58"/>
    </row>
    <row r="125" spans="1:13" s="60" customFormat="1" ht="39" customHeight="1" x14ac:dyDescent="0.25">
      <c r="A125" s="96"/>
      <c r="B125" s="127" t="s">
        <v>38</v>
      </c>
      <c r="C125" s="129">
        <v>273.25</v>
      </c>
      <c r="D125" s="129">
        <v>221.96</v>
      </c>
      <c r="E125" s="129"/>
      <c r="F125" s="123">
        <f t="shared" si="35"/>
        <v>0</v>
      </c>
      <c r="G125" s="129"/>
      <c r="H125" s="142">
        <f t="shared" si="36"/>
        <v>0</v>
      </c>
      <c r="I125" s="147">
        <v>221.96</v>
      </c>
      <c r="J125" s="173"/>
      <c r="K125" s="57"/>
      <c r="L125" s="57"/>
      <c r="M125" s="58"/>
    </row>
    <row r="126" spans="1:13" s="60" customFormat="1" ht="22.5" customHeight="1" x14ac:dyDescent="0.25">
      <c r="A126" s="96"/>
      <c r="B126" s="127" t="s">
        <v>13</v>
      </c>
      <c r="C126" s="129"/>
      <c r="D126" s="118"/>
      <c r="E126" s="129"/>
      <c r="F126" s="123"/>
      <c r="G126" s="114"/>
      <c r="H126" s="123"/>
      <c r="I126" s="143"/>
      <c r="J126" s="173"/>
      <c r="K126" s="57"/>
      <c r="L126" s="57"/>
      <c r="M126" s="58"/>
    </row>
    <row r="127" spans="1:13" s="60" customFormat="1" ht="36" customHeight="1" collapsed="1" x14ac:dyDescent="0.25">
      <c r="A127" s="96"/>
      <c r="B127" s="127" t="s">
        <v>5</v>
      </c>
      <c r="C127" s="129"/>
      <c r="D127" s="118"/>
      <c r="E127" s="129"/>
      <c r="F127" s="123"/>
      <c r="G127" s="114"/>
      <c r="H127" s="123"/>
      <c r="I127" s="143"/>
      <c r="J127" s="173"/>
      <c r="K127" s="57"/>
      <c r="L127" s="57"/>
      <c r="M127" s="58"/>
    </row>
    <row r="128" spans="1:13" s="61" customFormat="1" ht="146.25" customHeight="1" x14ac:dyDescent="0.25">
      <c r="A128" s="96" t="s">
        <v>46</v>
      </c>
      <c r="B128" s="140" t="s">
        <v>40</v>
      </c>
      <c r="C128" s="141">
        <f t="shared" ref="C128:E128" si="40">SUM(C129:C133)</f>
        <v>13.1</v>
      </c>
      <c r="D128" s="141">
        <f t="shared" si="40"/>
        <v>13.1</v>
      </c>
      <c r="E128" s="141">
        <f t="shared" si="40"/>
        <v>6.55</v>
      </c>
      <c r="F128" s="142">
        <f t="shared" ref="F128:F152" si="41">E128/D128</f>
        <v>0.5</v>
      </c>
      <c r="G128" s="111">
        <f>G130</f>
        <v>0</v>
      </c>
      <c r="H128" s="142">
        <f t="shared" ref="H128:H152" si="42">G128/D128</f>
        <v>0</v>
      </c>
      <c r="I128" s="147">
        <f>I130</f>
        <v>13.1</v>
      </c>
      <c r="J128" s="165" t="s">
        <v>122</v>
      </c>
      <c r="K128" s="57"/>
      <c r="L128" s="57"/>
      <c r="M128" s="58"/>
    </row>
    <row r="129" spans="1:13" s="60" customFormat="1" x14ac:dyDescent="0.25">
      <c r="A129" s="96"/>
      <c r="B129" s="127" t="s">
        <v>4</v>
      </c>
      <c r="C129" s="129"/>
      <c r="D129" s="129"/>
      <c r="E129" s="129"/>
      <c r="F129" s="123"/>
      <c r="G129" s="114"/>
      <c r="H129" s="123"/>
      <c r="I129" s="143"/>
      <c r="J129" s="160"/>
      <c r="K129" s="57"/>
      <c r="L129" s="57"/>
      <c r="M129" s="58"/>
    </row>
    <row r="130" spans="1:13" s="60" customFormat="1" x14ac:dyDescent="0.25">
      <c r="A130" s="96"/>
      <c r="B130" s="127" t="s">
        <v>37</v>
      </c>
      <c r="C130" s="129">
        <v>13.1</v>
      </c>
      <c r="D130" s="129">
        <v>13.1</v>
      </c>
      <c r="E130" s="129">
        <v>6.55</v>
      </c>
      <c r="F130" s="123">
        <f t="shared" si="41"/>
        <v>0.5</v>
      </c>
      <c r="G130" s="114"/>
      <c r="H130" s="123">
        <f t="shared" si="42"/>
        <v>0</v>
      </c>
      <c r="I130" s="147">
        <v>13.1</v>
      </c>
      <c r="J130" s="160"/>
      <c r="K130" s="57"/>
      <c r="L130" s="57"/>
      <c r="M130" s="58"/>
    </row>
    <row r="131" spans="1:13" s="60" customFormat="1" x14ac:dyDescent="0.25">
      <c r="A131" s="96"/>
      <c r="B131" s="127" t="s">
        <v>38</v>
      </c>
      <c r="C131" s="129"/>
      <c r="D131" s="129"/>
      <c r="E131" s="129"/>
      <c r="F131" s="123"/>
      <c r="G131" s="114"/>
      <c r="H131" s="123"/>
      <c r="I131" s="143"/>
      <c r="J131" s="160"/>
      <c r="K131" s="57"/>
      <c r="L131" s="57"/>
      <c r="M131" s="58"/>
    </row>
    <row r="132" spans="1:13" s="60" customFormat="1" x14ac:dyDescent="0.25">
      <c r="A132" s="96"/>
      <c r="B132" s="127" t="s">
        <v>13</v>
      </c>
      <c r="C132" s="129"/>
      <c r="D132" s="129"/>
      <c r="E132" s="129"/>
      <c r="F132" s="123"/>
      <c r="G132" s="114"/>
      <c r="H132" s="123"/>
      <c r="I132" s="143"/>
      <c r="J132" s="160"/>
      <c r="K132" s="57"/>
      <c r="L132" s="57"/>
      <c r="M132" s="58"/>
    </row>
    <row r="133" spans="1:13" s="60" customFormat="1" ht="27.75" customHeight="1" collapsed="1" x14ac:dyDescent="0.25">
      <c r="A133" s="96"/>
      <c r="B133" s="127" t="s">
        <v>5</v>
      </c>
      <c r="C133" s="129"/>
      <c r="D133" s="129"/>
      <c r="E133" s="129"/>
      <c r="F133" s="123"/>
      <c r="G133" s="114"/>
      <c r="H133" s="123"/>
      <c r="I133" s="143"/>
      <c r="J133" s="160"/>
      <c r="K133" s="57"/>
      <c r="L133" s="57"/>
      <c r="M133" s="58"/>
    </row>
    <row r="134" spans="1:13" s="97" customFormat="1" ht="84.75" customHeight="1" outlineLevel="1" x14ac:dyDescent="0.25">
      <c r="A134" s="96" t="s">
        <v>47</v>
      </c>
      <c r="B134" s="140" t="s">
        <v>77</v>
      </c>
      <c r="C134" s="141">
        <f>SUM(C135:C139)</f>
        <v>7927.2</v>
      </c>
      <c r="D134" s="141">
        <f t="shared" ref="D134:E134" si="43">SUM(D135:D139)</f>
        <v>7927.2</v>
      </c>
      <c r="E134" s="141">
        <f t="shared" si="43"/>
        <v>0</v>
      </c>
      <c r="F134" s="142">
        <f t="shared" si="41"/>
        <v>0</v>
      </c>
      <c r="G134" s="111">
        <f>SUM(G135:G139)</f>
        <v>0</v>
      </c>
      <c r="H134" s="142">
        <f t="shared" si="42"/>
        <v>0</v>
      </c>
      <c r="I134" s="129">
        <f>I135</f>
        <v>7927.2</v>
      </c>
      <c r="J134" s="173" t="s">
        <v>119</v>
      </c>
      <c r="K134" s="57"/>
      <c r="L134" s="57"/>
      <c r="M134" s="58"/>
    </row>
    <row r="135" spans="1:13" s="60" customFormat="1" outlineLevel="1" x14ac:dyDescent="0.25">
      <c r="A135" s="96"/>
      <c r="B135" s="127" t="s">
        <v>4</v>
      </c>
      <c r="C135" s="129">
        <v>7927.2</v>
      </c>
      <c r="D135" s="129">
        <v>7927.2</v>
      </c>
      <c r="E135" s="129"/>
      <c r="F135" s="123">
        <f t="shared" si="41"/>
        <v>0</v>
      </c>
      <c r="G135" s="114"/>
      <c r="H135" s="123">
        <f t="shared" si="42"/>
        <v>0</v>
      </c>
      <c r="I135" s="129">
        <f>7134.5+792.7</f>
        <v>7927.2</v>
      </c>
      <c r="J135" s="173"/>
      <c r="K135" s="57"/>
      <c r="L135" s="57"/>
      <c r="M135" s="58"/>
    </row>
    <row r="136" spans="1:13" s="60" customFormat="1" outlineLevel="1" x14ac:dyDescent="0.25">
      <c r="A136" s="96"/>
      <c r="B136" s="127" t="s">
        <v>37</v>
      </c>
      <c r="C136" s="129"/>
      <c r="D136" s="129"/>
      <c r="E136" s="129"/>
      <c r="F136" s="123"/>
      <c r="G136" s="114"/>
      <c r="H136" s="123"/>
      <c r="I136" s="143"/>
      <c r="J136" s="173"/>
      <c r="K136" s="57"/>
      <c r="L136" s="57"/>
      <c r="M136" s="58"/>
    </row>
    <row r="137" spans="1:13" s="60" customFormat="1" outlineLevel="1" x14ac:dyDescent="0.25">
      <c r="A137" s="96"/>
      <c r="B137" s="127" t="s">
        <v>38</v>
      </c>
      <c r="C137" s="129"/>
      <c r="D137" s="129"/>
      <c r="E137" s="129"/>
      <c r="F137" s="123"/>
      <c r="G137" s="114"/>
      <c r="H137" s="123"/>
      <c r="I137" s="143"/>
      <c r="J137" s="173"/>
      <c r="K137" s="57"/>
      <c r="L137" s="57"/>
      <c r="M137" s="58"/>
    </row>
    <row r="138" spans="1:13" s="60" customFormat="1" outlineLevel="1" x14ac:dyDescent="0.25">
      <c r="A138" s="96"/>
      <c r="B138" s="127" t="s">
        <v>13</v>
      </c>
      <c r="C138" s="129"/>
      <c r="D138" s="118"/>
      <c r="E138" s="129"/>
      <c r="F138" s="123"/>
      <c r="G138" s="114"/>
      <c r="H138" s="123"/>
      <c r="I138" s="143"/>
      <c r="J138" s="173"/>
      <c r="K138" s="57"/>
      <c r="L138" s="57"/>
      <c r="M138" s="58"/>
    </row>
    <row r="139" spans="1:13" s="60" customFormat="1" outlineLevel="1" collapsed="1" x14ac:dyDescent="0.25">
      <c r="A139" s="96"/>
      <c r="B139" s="127" t="s">
        <v>5</v>
      </c>
      <c r="C139" s="129"/>
      <c r="D139" s="118"/>
      <c r="E139" s="129"/>
      <c r="F139" s="123"/>
      <c r="G139" s="114"/>
      <c r="H139" s="123"/>
      <c r="I139" s="143"/>
      <c r="J139" s="173"/>
      <c r="K139" s="57"/>
      <c r="L139" s="57"/>
      <c r="M139" s="58"/>
    </row>
    <row r="140" spans="1:13" s="53" customFormat="1" ht="96" customHeight="1" x14ac:dyDescent="0.25">
      <c r="A140" s="88" t="s">
        <v>48</v>
      </c>
      <c r="B140" s="110" t="s">
        <v>41</v>
      </c>
      <c r="C140" s="111">
        <f t="shared" ref="C140:D140" si="44">SUM(C141:C145)</f>
        <v>4139.8</v>
      </c>
      <c r="D140" s="111">
        <f t="shared" si="44"/>
        <v>4139.8</v>
      </c>
      <c r="E140" s="111">
        <f>SUM(E141:E145)</f>
        <v>1585.44</v>
      </c>
      <c r="F140" s="112">
        <f t="shared" si="41"/>
        <v>0.38300000000000001</v>
      </c>
      <c r="G140" s="111">
        <f>SUM(G141:G145)</f>
        <v>1585.44</v>
      </c>
      <c r="H140" s="112">
        <f t="shared" si="42"/>
        <v>0.38300000000000001</v>
      </c>
      <c r="I140" s="111">
        <f>SUM(I141:I145)</f>
        <v>3420.09</v>
      </c>
      <c r="J140" s="178" t="s">
        <v>107</v>
      </c>
      <c r="K140" s="57"/>
      <c r="L140" s="51"/>
      <c r="M140" s="52"/>
    </row>
    <row r="141" spans="1:13" s="54" customFormat="1" ht="78" customHeight="1" x14ac:dyDescent="0.25">
      <c r="A141" s="88"/>
      <c r="B141" s="113" t="s">
        <v>4</v>
      </c>
      <c r="C141" s="114">
        <v>3170.9</v>
      </c>
      <c r="D141" s="114">
        <v>3170.9</v>
      </c>
      <c r="E141" s="114">
        <v>1585.44</v>
      </c>
      <c r="F141" s="112">
        <f>E141/D141</f>
        <v>0.5</v>
      </c>
      <c r="G141" s="114">
        <v>1585.44</v>
      </c>
      <c r="H141" s="115">
        <f t="shared" si="42"/>
        <v>0.5</v>
      </c>
      <c r="I141" s="114">
        <f>1565.1+1585.44</f>
        <v>3150.54</v>
      </c>
      <c r="J141" s="178"/>
      <c r="K141" s="57"/>
      <c r="L141" s="51"/>
      <c r="M141" s="52"/>
    </row>
    <row r="142" spans="1:13" s="54" customFormat="1" ht="43.5" customHeight="1" x14ac:dyDescent="0.25">
      <c r="A142" s="88"/>
      <c r="B142" s="113" t="s">
        <v>37</v>
      </c>
      <c r="C142" s="114">
        <v>968.9</v>
      </c>
      <c r="D142" s="114">
        <v>968.9</v>
      </c>
      <c r="E142" s="114">
        <v>0</v>
      </c>
      <c r="F142" s="112">
        <f>E142/D142</f>
        <v>0</v>
      </c>
      <c r="G142" s="114"/>
      <c r="H142" s="115">
        <f t="shared" si="42"/>
        <v>0</v>
      </c>
      <c r="I142" s="114">
        <v>269.55</v>
      </c>
      <c r="J142" s="178"/>
      <c r="K142" s="57"/>
      <c r="L142" s="51"/>
      <c r="M142" s="52"/>
    </row>
    <row r="143" spans="1:13" s="54" customFormat="1" ht="43.5" customHeight="1" x14ac:dyDescent="0.25">
      <c r="A143" s="88"/>
      <c r="B143" s="113" t="s">
        <v>38</v>
      </c>
      <c r="C143" s="114"/>
      <c r="D143" s="114"/>
      <c r="E143" s="114"/>
      <c r="F143" s="115"/>
      <c r="G143" s="114"/>
      <c r="H143" s="115"/>
      <c r="I143" s="116"/>
      <c r="J143" s="178"/>
      <c r="K143" s="57"/>
      <c r="L143" s="51"/>
      <c r="M143" s="52"/>
    </row>
    <row r="144" spans="1:13" s="54" customFormat="1" ht="43.5" customHeight="1" x14ac:dyDescent="0.25">
      <c r="A144" s="88"/>
      <c r="B144" s="113" t="s">
        <v>13</v>
      </c>
      <c r="C144" s="114"/>
      <c r="D144" s="72"/>
      <c r="E144" s="114"/>
      <c r="F144" s="115"/>
      <c r="G144" s="114"/>
      <c r="H144" s="115"/>
      <c r="I144" s="116"/>
      <c r="J144" s="178"/>
      <c r="K144" s="57"/>
      <c r="L144" s="51"/>
      <c r="M144" s="52"/>
    </row>
    <row r="145" spans="1:13" s="54" customFormat="1" ht="43.5" customHeight="1" x14ac:dyDescent="0.25">
      <c r="A145" s="88"/>
      <c r="B145" s="113" t="s">
        <v>5</v>
      </c>
      <c r="C145" s="114"/>
      <c r="D145" s="72"/>
      <c r="E145" s="114"/>
      <c r="F145" s="115"/>
      <c r="G145" s="114"/>
      <c r="H145" s="115"/>
      <c r="I145" s="116"/>
      <c r="J145" s="178"/>
      <c r="K145" s="57"/>
      <c r="L145" s="51"/>
      <c r="M145" s="52"/>
    </row>
    <row r="146" spans="1:13" s="59" customFormat="1" ht="49.5" customHeight="1" x14ac:dyDescent="0.25">
      <c r="A146" s="96" t="s">
        <v>49</v>
      </c>
      <c r="B146" s="140" t="s">
        <v>55</v>
      </c>
      <c r="C146" s="141">
        <f t="shared" ref="C146:E146" si="45">SUM(C147:C151)</f>
        <v>0</v>
      </c>
      <c r="D146" s="141">
        <f t="shared" si="45"/>
        <v>0</v>
      </c>
      <c r="E146" s="141">
        <f t="shared" si="45"/>
        <v>0</v>
      </c>
      <c r="F146" s="115"/>
      <c r="G146" s="111">
        <f>SUM(G147:G151)</f>
        <v>0</v>
      </c>
      <c r="H146" s="142"/>
      <c r="I146" s="129">
        <f>I147</f>
        <v>0</v>
      </c>
      <c r="J146" s="176" t="s">
        <v>82</v>
      </c>
      <c r="K146" s="57"/>
      <c r="L146" s="57"/>
      <c r="M146" s="58"/>
    </row>
    <row r="147" spans="1:13" s="60" customFormat="1" x14ac:dyDescent="0.25">
      <c r="A147" s="96"/>
      <c r="B147" s="127" t="s">
        <v>4</v>
      </c>
      <c r="C147" s="129"/>
      <c r="D147" s="129"/>
      <c r="E147" s="129"/>
      <c r="F147" s="115"/>
      <c r="G147" s="114"/>
      <c r="H147" s="123"/>
      <c r="I147" s="129"/>
      <c r="J147" s="176"/>
      <c r="K147" s="57"/>
      <c r="L147" s="57"/>
      <c r="M147" s="58"/>
    </row>
    <row r="148" spans="1:13" s="60" customFormat="1" x14ac:dyDescent="0.25">
      <c r="A148" s="96"/>
      <c r="B148" s="127" t="s">
        <v>37</v>
      </c>
      <c r="C148" s="129"/>
      <c r="D148" s="129"/>
      <c r="E148" s="129"/>
      <c r="F148" s="115"/>
      <c r="G148" s="114"/>
      <c r="H148" s="123"/>
      <c r="I148" s="143"/>
      <c r="J148" s="176"/>
      <c r="K148" s="57"/>
      <c r="L148" s="57"/>
      <c r="M148" s="58"/>
    </row>
    <row r="149" spans="1:13" s="60" customFormat="1" x14ac:dyDescent="0.25">
      <c r="A149" s="96"/>
      <c r="B149" s="127" t="s">
        <v>38</v>
      </c>
      <c r="C149" s="129"/>
      <c r="D149" s="129"/>
      <c r="E149" s="129"/>
      <c r="F149" s="115"/>
      <c r="G149" s="114"/>
      <c r="H149" s="123"/>
      <c r="I149" s="143"/>
      <c r="J149" s="176"/>
      <c r="K149" s="57"/>
      <c r="L149" s="57"/>
      <c r="M149" s="58"/>
    </row>
    <row r="150" spans="1:13" s="60" customFormat="1" x14ac:dyDescent="0.25">
      <c r="A150" s="96"/>
      <c r="B150" s="127" t="s">
        <v>13</v>
      </c>
      <c r="C150" s="129"/>
      <c r="D150" s="118"/>
      <c r="E150" s="129"/>
      <c r="F150" s="123"/>
      <c r="G150" s="114"/>
      <c r="H150" s="123"/>
      <c r="I150" s="143"/>
      <c r="J150" s="176"/>
      <c r="K150" s="57"/>
      <c r="L150" s="57"/>
      <c r="M150" s="58"/>
    </row>
    <row r="151" spans="1:13" s="60" customFormat="1" x14ac:dyDescent="0.25">
      <c r="A151" s="96"/>
      <c r="B151" s="127" t="s">
        <v>5</v>
      </c>
      <c r="C151" s="129"/>
      <c r="D151" s="118"/>
      <c r="E151" s="129"/>
      <c r="F151" s="123"/>
      <c r="G151" s="114"/>
      <c r="H151" s="123"/>
      <c r="I151" s="143"/>
      <c r="J151" s="176"/>
      <c r="K151" s="57"/>
      <c r="L151" s="57"/>
      <c r="M151" s="58"/>
    </row>
    <row r="152" spans="1:13" s="45" customFormat="1" ht="409.5" customHeight="1" x14ac:dyDescent="0.25">
      <c r="A152" s="200" t="s">
        <v>20</v>
      </c>
      <c r="B152" s="186" t="s">
        <v>93</v>
      </c>
      <c r="C152" s="183">
        <f>SUM(C154:C158)</f>
        <v>304170.28000000003</v>
      </c>
      <c r="D152" s="183">
        <f>SUM(D154:D158)</f>
        <v>304571.18</v>
      </c>
      <c r="E152" s="183">
        <f t="shared" ref="E152:G152" si="46">SUM(E154:E158)</f>
        <v>44752.72</v>
      </c>
      <c r="F152" s="182">
        <f t="shared" si="41"/>
        <v>0.1469</v>
      </c>
      <c r="G152" s="183">
        <f t="shared" si="46"/>
        <v>41508.050000000003</v>
      </c>
      <c r="H152" s="182">
        <f t="shared" si="42"/>
        <v>0.1363</v>
      </c>
      <c r="I152" s="183">
        <f>I154+I155+I156+I157+I158</f>
        <v>304571.18</v>
      </c>
      <c r="J152" s="169" t="s">
        <v>109</v>
      </c>
      <c r="K152" s="18"/>
      <c r="L152" s="34"/>
      <c r="M152" s="35"/>
    </row>
    <row r="153" spans="1:13" s="45" customFormat="1" ht="291" customHeight="1" x14ac:dyDescent="0.25">
      <c r="A153" s="200"/>
      <c r="B153" s="186"/>
      <c r="C153" s="183"/>
      <c r="D153" s="183"/>
      <c r="E153" s="183"/>
      <c r="F153" s="182"/>
      <c r="G153" s="183"/>
      <c r="H153" s="182"/>
      <c r="I153" s="183"/>
      <c r="J153" s="169"/>
      <c r="K153" s="18"/>
      <c r="L153" s="34"/>
      <c r="M153" s="35"/>
    </row>
    <row r="154" spans="1:13" s="37" customFormat="1" ht="151.5" customHeight="1" x14ac:dyDescent="0.25">
      <c r="A154" s="200"/>
      <c r="B154" s="126" t="s">
        <v>4</v>
      </c>
      <c r="C154" s="114">
        <v>18110.400000000001</v>
      </c>
      <c r="D154" s="114">
        <v>18110.400000000001</v>
      </c>
      <c r="E154" s="114">
        <v>0</v>
      </c>
      <c r="F154" s="115">
        <f>E154/D154</f>
        <v>0</v>
      </c>
      <c r="G154" s="114">
        <v>0</v>
      </c>
      <c r="H154" s="115">
        <f>G154/D154</f>
        <v>0</v>
      </c>
      <c r="I154" s="114">
        <v>18110.400000000001</v>
      </c>
      <c r="J154" s="169"/>
      <c r="K154" s="18"/>
      <c r="L154" s="34"/>
      <c r="M154" s="35"/>
    </row>
    <row r="155" spans="1:13" s="47" customFormat="1" ht="129.75" customHeight="1" x14ac:dyDescent="0.25">
      <c r="A155" s="200"/>
      <c r="B155" s="124" t="s">
        <v>16</v>
      </c>
      <c r="C155" s="114">
        <v>79892.100000000006</v>
      </c>
      <c r="D155" s="114">
        <v>79892.100000000006</v>
      </c>
      <c r="E155" s="114">
        <v>6087.8</v>
      </c>
      <c r="F155" s="115">
        <f>E155/D155</f>
        <v>7.6200000000000004E-2</v>
      </c>
      <c r="G155" s="114">
        <v>2843.13</v>
      </c>
      <c r="H155" s="115">
        <f>G155/D155</f>
        <v>3.56E-2</v>
      </c>
      <c r="I155" s="114">
        <v>79892.100000000006</v>
      </c>
      <c r="J155" s="169"/>
      <c r="K155" s="18"/>
      <c r="L155" s="39"/>
      <c r="M155" s="35"/>
    </row>
    <row r="156" spans="1:13" s="37" customFormat="1" ht="74.25" customHeight="1" x14ac:dyDescent="0.25">
      <c r="A156" s="200"/>
      <c r="B156" s="126" t="s">
        <v>11</v>
      </c>
      <c r="C156" s="129">
        <v>15721.76</v>
      </c>
      <c r="D156" s="129">
        <v>16122.66</v>
      </c>
      <c r="E156" s="129">
        <f>G156</f>
        <v>2424.36</v>
      </c>
      <c r="F156" s="123">
        <f>E156/D156</f>
        <v>0.15040000000000001</v>
      </c>
      <c r="G156" s="129">
        <v>2424.36</v>
      </c>
      <c r="H156" s="123">
        <f>G156/D156</f>
        <v>0.15040000000000001</v>
      </c>
      <c r="I156" s="129">
        <v>16122.66</v>
      </c>
      <c r="J156" s="169"/>
      <c r="K156" s="18"/>
      <c r="L156" s="34"/>
      <c r="M156" s="35"/>
    </row>
    <row r="157" spans="1:13" s="37" customFormat="1" ht="52.5" customHeight="1" x14ac:dyDescent="0.25">
      <c r="A157" s="200"/>
      <c r="B157" s="126" t="s">
        <v>13</v>
      </c>
      <c r="C157" s="114"/>
      <c r="D157" s="114"/>
      <c r="E157" s="131"/>
      <c r="F157" s="115"/>
      <c r="G157" s="131"/>
      <c r="H157" s="115"/>
      <c r="I157" s="20"/>
      <c r="J157" s="169"/>
      <c r="K157" s="18"/>
      <c r="L157" s="34"/>
      <c r="M157" s="35"/>
    </row>
    <row r="158" spans="1:13" s="37" customFormat="1" ht="61.5" customHeight="1" x14ac:dyDescent="0.25">
      <c r="A158" s="200"/>
      <c r="B158" s="166" t="s">
        <v>5</v>
      </c>
      <c r="C158" s="114">
        <v>190446.02</v>
      </c>
      <c r="D158" s="114">
        <v>190446.02</v>
      </c>
      <c r="E158" s="114">
        <f>G158</f>
        <v>36240.559999999998</v>
      </c>
      <c r="F158" s="115">
        <f t="shared" ref="F158:F174" si="47">E158/D158</f>
        <v>0.1903</v>
      </c>
      <c r="G158" s="114">
        <v>36240.559999999998</v>
      </c>
      <c r="H158" s="115">
        <f t="shared" ref="H158:H164" si="48">G158/D158</f>
        <v>0.1903</v>
      </c>
      <c r="I158" s="114">
        <v>190446.02</v>
      </c>
      <c r="J158" s="169"/>
      <c r="K158" s="18"/>
      <c r="L158" s="34"/>
      <c r="M158" s="35"/>
    </row>
    <row r="159" spans="1:13" s="45" customFormat="1" ht="409.5" customHeight="1" x14ac:dyDescent="0.25">
      <c r="A159" s="187" t="s">
        <v>21</v>
      </c>
      <c r="B159" s="186" t="s">
        <v>108</v>
      </c>
      <c r="C159" s="185">
        <f>C161+C162+C163+C164+C165</f>
        <v>34548.480000000003</v>
      </c>
      <c r="D159" s="185">
        <f>D161+D162+D163+D164+D165</f>
        <v>34958.959999999999</v>
      </c>
      <c r="E159" s="185">
        <f>E161+E162+E163+E164+E165</f>
        <v>21929.93</v>
      </c>
      <c r="F159" s="184">
        <f t="shared" si="47"/>
        <v>0.62729999999999997</v>
      </c>
      <c r="G159" s="185">
        <f>G161+G162+G163+G164+G165</f>
        <v>21452.33</v>
      </c>
      <c r="H159" s="184">
        <f t="shared" si="48"/>
        <v>0.61360000000000003</v>
      </c>
      <c r="I159" s="185">
        <f>I161+I162+I163+I164+I165</f>
        <v>34958.959999999999</v>
      </c>
      <c r="J159" s="168" t="s">
        <v>123</v>
      </c>
      <c r="K159" s="18"/>
      <c r="L159" s="34"/>
      <c r="M159" s="35"/>
    </row>
    <row r="160" spans="1:13" s="45" customFormat="1" ht="270" customHeight="1" x14ac:dyDescent="0.25">
      <c r="A160" s="188"/>
      <c r="B160" s="186"/>
      <c r="C160" s="185"/>
      <c r="D160" s="185"/>
      <c r="E160" s="185"/>
      <c r="F160" s="184"/>
      <c r="G160" s="185"/>
      <c r="H160" s="184"/>
      <c r="I160" s="185"/>
      <c r="J160" s="169"/>
      <c r="K160" s="18"/>
      <c r="L160" s="34"/>
      <c r="M160" s="35"/>
    </row>
    <row r="161" spans="1:13" s="37" customFormat="1" x14ac:dyDescent="0.25">
      <c r="A161" s="151"/>
      <c r="B161" s="148" t="s">
        <v>4</v>
      </c>
      <c r="C161" s="129">
        <v>446.3</v>
      </c>
      <c r="D161" s="129">
        <v>446.3</v>
      </c>
      <c r="E161" s="129">
        <v>59.21</v>
      </c>
      <c r="F161" s="123">
        <f>E161/D161</f>
        <v>0.13270000000000001</v>
      </c>
      <c r="G161" s="129">
        <v>59.21</v>
      </c>
      <c r="H161" s="123">
        <f>G161/D161</f>
        <v>0.13270000000000001</v>
      </c>
      <c r="I161" s="129">
        <v>446.3</v>
      </c>
      <c r="J161" s="169"/>
      <c r="K161" s="18"/>
      <c r="L161" s="34"/>
      <c r="M161" s="35"/>
    </row>
    <row r="162" spans="1:13" s="37" customFormat="1" x14ac:dyDescent="0.25">
      <c r="A162" s="151"/>
      <c r="B162" s="148" t="s">
        <v>16</v>
      </c>
      <c r="C162" s="129">
        <v>21104.9</v>
      </c>
      <c r="D162" s="129">
        <v>21304.9</v>
      </c>
      <c r="E162" s="129">
        <v>11343.99</v>
      </c>
      <c r="F162" s="123">
        <f t="shared" si="47"/>
        <v>0.53249999999999997</v>
      </c>
      <c r="G162" s="129">
        <v>10866.39</v>
      </c>
      <c r="H162" s="123">
        <f t="shared" si="48"/>
        <v>0.51</v>
      </c>
      <c r="I162" s="129">
        <f>9518+11480.2+106.7+200</f>
        <v>21304.9</v>
      </c>
      <c r="J162" s="169"/>
      <c r="K162" s="18"/>
      <c r="L162" s="34"/>
      <c r="M162" s="35"/>
    </row>
    <row r="163" spans="1:13" s="37" customFormat="1" x14ac:dyDescent="0.25">
      <c r="A163" s="151"/>
      <c r="B163" s="148" t="s">
        <v>11</v>
      </c>
      <c r="C163" s="129">
        <v>3295.91</v>
      </c>
      <c r="D163" s="129">
        <v>3018.78</v>
      </c>
      <c r="E163" s="129">
        <f>G163</f>
        <v>1308.8499999999999</v>
      </c>
      <c r="F163" s="123">
        <f t="shared" si="47"/>
        <v>0.43359999999999999</v>
      </c>
      <c r="G163" s="129">
        <v>1308.8499999999999</v>
      </c>
      <c r="H163" s="123">
        <f t="shared" si="48"/>
        <v>0.43359999999999999</v>
      </c>
      <c r="I163" s="129">
        <f>D163</f>
        <v>3018.78</v>
      </c>
      <c r="J163" s="169"/>
      <c r="K163" s="18"/>
      <c r="L163" s="34"/>
      <c r="M163" s="35"/>
    </row>
    <row r="164" spans="1:13" s="37" customFormat="1" x14ac:dyDescent="0.25">
      <c r="A164" s="151"/>
      <c r="B164" s="148" t="s">
        <v>13</v>
      </c>
      <c r="C164" s="129">
        <v>9701.3700000000008</v>
      </c>
      <c r="D164" s="129">
        <v>10188.98</v>
      </c>
      <c r="E164" s="129">
        <f>G164</f>
        <v>9217.8799999999992</v>
      </c>
      <c r="F164" s="123">
        <f t="shared" si="47"/>
        <v>0.90469999999999995</v>
      </c>
      <c r="G164" s="129">
        <v>9217.8799999999992</v>
      </c>
      <c r="H164" s="123">
        <f t="shared" si="48"/>
        <v>0.90469999999999995</v>
      </c>
      <c r="I164" s="129">
        <f>D164</f>
        <v>10188.98</v>
      </c>
      <c r="J164" s="169"/>
      <c r="K164" s="18"/>
      <c r="L164" s="34"/>
      <c r="M164" s="35"/>
    </row>
    <row r="165" spans="1:13" s="37" customFormat="1" x14ac:dyDescent="0.25">
      <c r="A165" s="151"/>
      <c r="B165" s="148" t="s">
        <v>5</v>
      </c>
      <c r="C165" s="129"/>
      <c r="D165" s="129"/>
      <c r="E165" s="129"/>
      <c r="F165" s="123"/>
      <c r="G165" s="129"/>
      <c r="H165" s="123"/>
      <c r="I165" s="129"/>
      <c r="J165" s="169"/>
      <c r="K165" s="18"/>
      <c r="L165" s="34"/>
      <c r="M165" s="35"/>
    </row>
    <row r="166" spans="1:13" s="32" customFormat="1" ht="88.5" customHeight="1" x14ac:dyDescent="0.25">
      <c r="A166" s="109" t="s">
        <v>22</v>
      </c>
      <c r="B166" s="71" t="s">
        <v>67</v>
      </c>
      <c r="C166" s="118"/>
      <c r="D166" s="118"/>
      <c r="E166" s="118"/>
      <c r="F166" s="123"/>
      <c r="G166" s="72"/>
      <c r="H166" s="120"/>
      <c r="I166" s="121"/>
      <c r="J166" s="173" t="s">
        <v>36</v>
      </c>
      <c r="K166" s="57"/>
      <c r="L166" s="57"/>
      <c r="M166" s="58"/>
    </row>
    <row r="167" spans="1:13" s="32" customFormat="1" x14ac:dyDescent="0.25">
      <c r="A167" s="109"/>
      <c r="B167" s="117" t="s">
        <v>4</v>
      </c>
      <c r="C167" s="118"/>
      <c r="D167" s="118"/>
      <c r="E167" s="118"/>
      <c r="F167" s="123"/>
      <c r="G167" s="72"/>
      <c r="H167" s="120"/>
      <c r="I167" s="121"/>
      <c r="J167" s="173"/>
      <c r="K167" s="57"/>
      <c r="L167" s="57"/>
      <c r="M167" s="58"/>
    </row>
    <row r="168" spans="1:13" s="32" customFormat="1" x14ac:dyDescent="0.25">
      <c r="A168" s="109"/>
      <c r="B168" s="117" t="s">
        <v>16</v>
      </c>
      <c r="C168" s="118"/>
      <c r="D168" s="118"/>
      <c r="E168" s="118"/>
      <c r="F168" s="123"/>
      <c r="G168" s="72"/>
      <c r="H168" s="120"/>
      <c r="I168" s="121"/>
      <c r="J168" s="173"/>
      <c r="K168" s="57"/>
      <c r="L168" s="57"/>
      <c r="M168" s="58"/>
    </row>
    <row r="169" spans="1:13" s="32" customFormat="1" x14ac:dyDescent="0.25">
      <c r="A169" s="109"/>
      <c r="B169" s="117" t="s">
        <v>11</v>
      </c>
      <c r="C169" s="118"/>
      <c r="D169" s="118"/>
      <c r="E169" s="118"/>
      <c r="F169" s="123"/>
      <c r="G169" s="72"/>
      <c r="H169" s="120"/>
      <c r="I169" s="121"/>
      <c r="J169" s="173"/>
      <c r="K169" s="57"/>
      <c r="L169" s="57"/>
      <c r="M169" s="58"/>
    </row>
    <row r="170" spans="1:13" s="32" customFormat="1" x14ac:dyDescent="0.25">
      <c r="A170" s="109"/>
      <c r="B170" s="117" t="s">
        <v>13</v>
      </c>
      <c r="C170" s="118"/>
      <c r="D170" s="118"/>
      <c r="E170" s="118"/>
      <c r="F170" s="123"/>
      <c r="G170" s="72"/>
      <c r="H170" s="120"/>
      <c r="I170" s="121"/>
      <c r="J170" s="173"/>
      <c r="K170" s="57"/>
      <c r="L170" s="57"/>
      <c r="M170" s="58"/>
    </row>
    <row r="171" spans="1:13" s="32" customFormat="1" x14ac:dyDescent="0.25">
      <c r="A171" s="109"/>
      <c r="B171" s="117" t="s">
        <v>5</v>
      </c>
      <c r="C171" s="118"/>
      <c r="D171" s="118"/>
      <c r="E171" s="118"/>
      <c r="F171" s="123"/>
      <c r="G171" s="72"/>
      <c r="H171" s="120"/>
      <c r="I171" s="121"/>
      <c r="J171" s="173"/>
      <c r="K171" s="57"/>
      <c r="L171" s="57"/>
      <c r="M171" s="58"/>
    </row>
    <row r="172" spans="1:13" s="46" customFormat="1" ht="132.75" customHeight="1" x14ac:dyDescent="0.25">
      <c r="A172" s="125" t="s">
        <v>23</v>
      </c>
      <c r="B172" s="122" t="s">
        <v>94</v>
      </c>
      <c r="C172" s="72">
        <f>SUM(C173:C177)</f>
        <v>252.2</v>
      </c>
      <c r="D172" s="72">
        <f t="shared" ref="D172:I172" si="49">SUM(D173:D177)</f>
        <v>252.2</v>
      </c>
      <c r="E172" s="72">
        <f t="shared" si="49"/>
        <v>14.28</v>
      </c>
      <c r="F172" s="123">
        <f t="shared" si="47"/>
        <v>5.6599999999999998E-2</v>
      </c>
      <c r="G172" s="72">
        <f t="shared" si="49"/>
        <v>14.28</v>
      </c>
      <c r="H172" s="167">
        <f t="shared" ref="H172" si="50">G172/D172</f>
        <v>5.6599999999999998E-2</v>
      </c>
      <c r="I172" s="155">
        <f t="shared" si="49"/>
        <v>252.2</v>
      </c>
      <c r="J172" s="173" t="s">
        <v>88</v>
      </c>
      <c r="K172" s="18"/>
      <c r="L172" s="34"/>
      <c r="M172" s="35"/>
    </row>
    <row r="173" spans="1:13" s="46" customFormat="1" x14ac:dyDescent="0.25">
      <c r="A173" s="125"/>
      <c r="B173" s="124" t="s">
        <v>4</v>
      </c>
      <c r="C173" s="114"/>
      <c r="D173" s="114"/>
      <c r="E173" s="114"/>
      <c r="F173" s="123"/>
      <c r="G173" s="114"/>
      <c r="H173" s="123"/>
      <c r="I173" s="20"/>
      <c r="J173" s="173"/>
      <c r="K173" s="18"/>
      <c r="L173" s="34"/>
      <c r="M173" s="35"/>
    </row>
    <row r="174" spans="1:13" s="46" customFormat="1" x14ac:dyDescent="0.25">
      <c r="A174" s="125"/>
      <c r="B174" s="124" t="s">
        <v>16</v>
      </c>
      <c r="C174" s="114">
        <v>252.2</v>
      </c>
      <c r="D174" s="114">
        <v>252.2</v>
      </c>
      <c r="E174" s="114">
        <v>14.28</v>
      </c>
      <c r="F174" s="123">
        <f t="shared" si="47"/>
        <v>5.6599999999999998E-2</v>
      </c>
      <c r="G174" s="114">
        <v>14.28</v>
      </c>
      <c r="H174" s="123">
        <f>G174/D174</f>
        <v>5.6599999999999998E-2</v>
      </c>
      <c r="I174" s="114">
        <v>252.2</v>
      </c>
      <c r="J174" s="173"/>
      <c r="K174" s="18"/>
      <c r="L174" s="34"/>
      <c r="M174" s="35"/>
    </row>
    <row r="175" spans="1:13" s="46" customFormat="1" x14ac:dyDescent="0.25">
      <c r="A175" s="125"/>
      <c r="B175" s="124" t="s">
        <v>11</v>
      </c>
      <c r="C175" s="114"/>
      <c r="D175" s="114"/>
      <c r="E175" s="114"/>
      <c r="F175" s="115"/>
      <c r="G175" s="114"/>
      <c r="H175" s="123"/>
      <c r="I175" s="20"/>
      <c r="J175" s="173"/>
      <c r="K175" s="18"/>
      <c r="L175" s="34"/>
      <c r="M175" s="35"/>
    </row>
    <row r="176" spans="1:13" s="46" customFormat="1" x14ac:dyDescent="0.25">
      <c r="A176" s="125"/>
      <c r="B176" s="124" t="s">
        <v>13</v>
      </c>
      <c r="C176" s="114"/>
      <c r="D176" s="114"/>
      <c r="E176" s="114"/>
      <c r="F176" s="115"/>
      <c r="G176" s="114"/>
      <c r="H176" s="115"/>
      <c r="I176" s="20"/>
      <c r="J176" s="173"/>
      <c r="K176" s="18"/>
      <c r="L176" s="34"/>
      <c r="M176" s="35"/>
    </row>
    <row r="177" spans="1:13" s="46" customFormat="1" x14ac:dyDescent="0.25">
      <c r="A177" s="125"/>
      <c r="B177" s="124" t="s">
        <v>5</v>
      </c>
      <c r="C177" s="114"/>
      <c r="D177" s="114"/>
      <c r="E177" s="114"/>
      <c r="F177" s="115"/>
      <c r="G177" s="114"/>
      <c r="H177" s="115"/>
      <c r="I177" s="20"/>
      <c r="J177" s="173"/>
      <c r="K177" s="18"/>
      <c r="L177" s="34"/>
      <c r="M177" s="35"/>
    </row>
    <row r="178" spans="1:13" s="48" customFormat="1" ht="222.75" customHeight="1" x14ac:dyDescent="0.25">
      <c r="A178" s="151" t="s">
        <v>24</v>
      </c>
      <c r="B178" s="122" t="s">
        <v>115</v>
      </c>
      <c r="C178" s="118">
        <f>C180+C179+C181+C182+C183</f>
        <v>240755.92</v>
      </c>
      <c r="D178" s="118">
        <f>D180+D179+D181+D182+D183</f>
        <v>240755.92</v>
      </c>
      <c r="E178" s="118">
        <f t="shared" ref="E178" si="51">E180+E179+E181+E182+E183</f>
        <v>118189.21</v>
      </c>
      <c r="F178" s="120">
        <f>E178/D178</f>
        <v>0.4909</v>
      </c>
      <c r="G178" s="150">
        <f>G180+G179+G181+G182+G183</f>
        <v>118189.21</v>
      </c>
      <c r="H178" s="120">
        <f t="shared" ref="H178" si="52">G178/D178</f>
        <v>0.4909</v>
      </c>
      <c r="I178" s="118">
        <f>I180+I179+I181+I182+I183</f>
        <v>240755.92</v>
      </c>
      <c r="J178" s="171" t="s">
        <v>98</v>
      </c>
      <c r="K178" s="18"/>
      <c r="L178" s="34"/>
      <c r="M178" s="35"/>
    </row>
    <row r="179" spans="1:13" s="37" customFormat="1" ht="95.25" customHeight="1" x14ac:dyDescent="0.25">
      <c r="A179" s="151"/>
      <c r="B179" s="148" t="s">
        <v>4</v>
      </c>
      <c r="C179" s="129"/>
      <c r="D179" s="129"/>
      <c r="E179" s="129"/>
      <c r="F179" s="123"/>
      <c r="G179" s="114"/>
      <c r="H179" s="123"/>
      <c r="I179" s="129"/>
      <c r="J179" s="169"/>
      <c r="K179" s="18"/>
      <c r="L179" s="34"/>
      <c r="M179" s="35"/>
    </row>
    <row r="180" spans="1:13" s="37" customFormat="1" ht="120.75" customHeight="1" x14ac:dyDescent="0.25">
      <c r="A180" s="151"/>
      <c r="B180" s="148" t="s">
        <v>16</v>
      </c>
      <c r="C180" s="129">
        <v>224499.20000000001</v>
      </c>
      <c r="D180" s="129">
        <v>224499.20000000001</v>
      </c>
      <c r="E180" s="129">
        <v>109239.29</v>
      </c>
      <c r="F180" s="123">
        <f>E180/D180</f>
        <v>0.48659999999999998</v>
      </c>
      <c r="G180" s="114">
        <v>109239.29</v>
      </c>
      <c r="H180" s="123">
        <f>G180/D180</f>
        <v>0.48659999999999998</v>
      </c>
      <c r="I180" s="129">
        <v>224499.20000000001</v>
      </c>
      <c r="J180" s="169"/>
      <c r="K180" s="18"/>
      <c r="L180" s="34"/>
      <c r="M180" s="35"/>
    </row>
    <row r="181" spans="1:13" s="37" customFormat="1" ht="128.25" customHeight="1" x14ac:dyDescent="0.25">
      <c r="A181" s="151"/>
      <c r="B181" s="148" t="s">
        <v>11</v>
      </c>
      <c r="C181" s="129">
        <v>12237.34</v>
      </c>
      <c r="D181" s="129">
        <v>12237.34</v>
      </c>
      <c r="E181" s="129">
        <f>G181</f>
        <v>8949.92</v>
      </c>
      <c r="F181" s="123">
        <f>E181/D181</f>
        <v>0.73140000000000005</v>
      </c>
      <c r="G181" s="129">
        <v>8949.92</v>
      </c>
      <c r="H181" s="123">
        <f>G181/D181</f>
        <v>0.73140000000000005</v>
      </c>
      <c r="I181" s="129">
        <v>12237.34</v>
      </c>
      <c r="J181" s="169"/>
      <c r="K181" s="18"/>
      <c r="L181" s="34"/>
      <c r="M181" s="35"/>
    </row>
    <row r="182" spans="1:13" s="37" customFormat="1" ht="95.25" customHeight="1" x14ac:dyDescent="0.25">
      <c r="A182" s="151"/>
      <c r="B182" s="148" t="s">
        <v>13</v>
      </c>
      <c r="C182" s="129">
        <v>4019.38</v>
      </c>
      <c r="D182" s="129">
        <v>4019.38</v>
      </c>
      <c r="E182" s="129">
        <f>G182</f>
        <v>0</v>
      </c>
      <c r="F182" s="123"/>
      <c r="G182" s="114"/>
      <c r="H182" s="123"/>
      <c r="I182" s="129">
        <f>D182</f>
        <v>4019.38</v>
      </c>
      <c r="J182" s="169"/>
      <c r="K182" s="18"/>
      <c r="L182" s="34"/>
      <c r="M182" s="35"/>
    </row>
    <row r="183" spans="1:13" s="37" customFormat="1" ht="22.5" customHeight="1" x14ac:dyDescent="0.25">
      <c r="A183" s="151"/>
      <c r="B183" s="148" t="s">
        <v>5</v>
      </c>
      <c r="C183" s="129"/>
      <c r="D183" s="129"/>
      <c r="E183" s="129"/>
      <c r="F183" s="123"/>
      <c r="G183" s="114"/>
      <c r="H183" s="123"/>
      <c r="I183" s="129"/>
      <c r="J183" s="169"/>
      <c r="K183" s="18"/>
      <c r="L183" s="34"/>
      <c r="M183" s="35"/>
    </row>
    <row r="184" spans="1:13" s="33" customFormat="1" ht="63.75" customHeight="1" x14ac:dyDescent="0.25">
      <c r="A184" s="109" t="s">
        <v>25</v>
      </c>
      <c r="B184" s="71" t="s">
        <v>68</v>
      </c>
      <c r="C184" s="118"/>
      <c r="D184" s="118"/>
      <c r="E184" s="119"/>
      <c r="F184" s="120"/>
      <c r="G184" s="72"/>
      <c r="H184" s="120"/>
      <c r="I184" s="121"/>
      <c r="J184" s="160" t="s">
        <v>36</v>
      </c>
      <c r="K184" s="57"/>
      <c r="L184" s="57"/>
      <c r="M184" s="58"/>
    </row>
    <row r="185" spans="1:13" s="38" customFormat="1" ht="128.25" customHeight="1" x14ac:dyDescent="0.4">
      <c r="A185" s="125" t="s">
        <v>26</v>
      </c>
      <c r="B185" s="71" t="s">
        <v>95</v>
      </c>
      <c r="C185" s="72">
        <f>SUM(C186:C190)</f>
        <v>421455</v>
      </c>
      <c r="D185" s="72">
        <f t="shared" ref="D185:G185" si="53">SUM(D186:D190)</f>
        <v>421455</v>
      </c>
      <c r="E185" s="72">
        <f t="shared" si="53"/>
        <v>240304.58</v>
      </c>
      <c r="F185" s="73">
        <f>E185/D185</f>
        <v>0.57020000000000004</v>
      </c>
      <c r="G185" s="72">
        <f t="shared" si="53"/>
        <v>240304.58</v>
      </c>
      <c r="H185" s="73">
        <f>G185/D185</f>
        <v>0.57020000000000004</v>
      </c>
      <c r="I185" s="72">
        <f>SUM(I186:I190)</f>
        <v>421455</v>
      </c>
      <c r="J185" s="168" t="s">
        <v>110</v>
      </c>
      <c r="K185" s="18"/>
      <c r="L185" s="34"/>
      <c r="M185" s="35"/>
    </row>
    <row r="186" spans="1:13" s="38" customFormat="1" ht="102.75" customHeight="1" x14ac:dyDescent="0.4">
      <c r="A186" s="125"/>
      <c r="B186" s="126" t="s">
        <v>4</v>
      </c>
      <c r="C186" s="114"/>
      <c r="D186" s="114"/>
      <c r="E186" s="114"/>
      <c r="F186" s="115"/>
      <c r="G186" s="114"/>
      <c r="H186" s="115"/>
      <c r="I186" s="114"/>
      <c r="J186" s="169"/>
      <c r="K186" s="18"/>
      <c r="L186" s="34"/>
      <c r="M186" s="35"/>
    </row>
    <row r="187" spans="1:13" s="40" customFormat="1" ht="102.75" customHeight="1" x14ac:dyDescent="0.4">
      <c r="A187" s="86"/>
      <c r="B187" s="124" t="s">
        <v>16</v>
      </c>
      <c r="C187" s="114">
        <v>400380.6</v>
      </c>
      <c r="D187" s="114">
        <v>400380.6</v>
      </c>
      <c r="E187" s="114">
        <v>228289.35</v>
      </c>
      <c r="F187" s="115">
        <f>E187/D187</f>
        <v>0.57020000000000004</v>
      </c>
      <c r="G187" s="114">
        <v>228289.35</v>
      </c>
      <c r="H187" s="115">
        <f>G187/D187</f>
        <v>0.57020000000000004</v>
      </c>
      <c r="I187" s="114">
        <f>368367.5+32013.1</f>
        <v>400380.6</v>
      </c>
      <c r="J187" s="169"/>
      <c r="K187" s="18"/>
      <c r="L187" s="39"/>
      <c r="M187" s="35"/>
    </row>
    <row r="188" spans="1:13" s="40" customFormat="1" ht="102.75" customHeight="1" x14ac:dyDescent="0.4">
      <c r="A188" s="86"/>
      <c r="B188" s="124" t="s">
        <v>11</v>
      </c>
      <c r="C188" s="114">
        <v>21074.400000000001</v>
      </c>
      <c r="D188" s="114">
        <v>21074.400000000001</v>
      </c>
      <c r="E188" s="114">
        <f>G188</f>
        <v>12015.23</v>
      </c>
      <c r="F188" s="115">
        <f>E188/D188</f>
        <v>0.57010000000000005</v>
      </c>
      <c r="G188" s="114">
        <v>12015.23</v>
      </c>
      <c r="H188" s="115">
        <f>G188/D188</f>
        <v>0.57010000000000005</v>
      </c>
      <c r="I188" s="114">
        <f>19389.5+1684.9</f>
        <v>21074.400000000001</v>
      </c>
      <c r="J188" s="169"/>
      <c r="K188" s="18"/>
      <c r="L188" s="39"/>
      <c r="M188" s="35"/>
    </row>
    <row r="189" spans="1:13" s="38" customFormat="1" ht="65.25" customHeight="1" x14ac:dyDescent="0.4">
      <c r="A189" s="125"/>
      <c r="B189" s="126" t="s">
        <v>13</v>
      </c>
      <c r="C189" s="114">
        <v>0</v>
      </c>
      <c r="D189" s="114">
        <v>0</v>
      </c>
      <c r="E189" s="114">
        <v>0</v>
      </c>
      <c r="F189" s="115"/>
      <c r="G189" s="114"/>
      <c r="H189" s="115"/>
      <c r="I189" s="20">
        <v>0</v>
      </c>
      <c r="J189" s="169"/>
      <c r="K189" s="18"/>
      <c r="L189" s="34"/>
      <c r="M189" s="35"/>
    </row>
    <row r="190" spans="1:13" s="38" customFormat="1" ht="65.25" customHeight="1" x14ac:dyDescent="0.4">
      <c r="A190" s="125"/>
      <c r="B190" s="126" t="s">
        <v>5</v>
      </c>
      <c r="C190" s="129"/>
      <c r="D190" s="129"/>
      <c r="E190" s="129"/>
      <c r="F190" s="123"/>
      <c r="G190" s="114"/>
      <c r="H190" s="123"/>
      <c r="I190" s="19"/>
      <c r="J190" s="169"/>
      <c r="K190" s="18"/>
      <c r="L190" s="34"/>
      <c r="M190" s="35"/>
    </row>
    <row r="191" spans="1:13" s="80" customFormat="1" ht="75.75" customHeight="1" x14ac:dyDescent="0.25">
      <c r="A191" s="109" t="s">
        <v>27</v>
      </c>
      <c r="B191" s="71" t="s">
        <v>69</v>
      </c>
      <c r="C191" s="118"/>
      <c r="D191" s="118"/>
      <c r="E191" s="119"/>
      <c r="F191" s="120"/>
      <c r="G191" s="72"/>
      <c r="H191" s="120"/>
      <c r="I191" s="121"/>
      <c r="J191" s="160" t="s">
        <v>36</v>
      </c>
      <c r="K191" s="57"/>
      <c r="L191" s="57"/>
      <c r="M191" s="58"/>
    </row>
    <row r="192" spans="1:13" s="76" customFormat="1" ht="121.5" x14ac:dyDescent="0.25">
      <c r="A192" s="86" t="s">
        <v>30</v>
      </c>
      <c r="B192" s="122" t="s">
        <v>90</v>
      </c>
      <c r="C192" s="72">
        <f>C193+C194+C195</f>
        <v>0</v>
      </c>
      <c r="D192" s="72">
        <f t="shared" ref="D192:E192" si="54">D193+D194+D195</f>
        <v>0</v>
      </c>
      <c r="E192" s="72">
        <f t="shared" si="54"/>
        <v>0</v>
      </c>
      <c r="F192" s="73"/>
      <c r="G192" s="72">
        <f>G193+G194+G195</f>
        <v>0</v>
      </c>
      <c r="H192" s="73"/>
      <c r="I192" s="72">
        <f>I193+I194+I195</f>
        <v>0</v>
      </c>
      <c r="J192" s="173" t="s">
        <v>36</v>
      </c>
      <c r="K192" s="57"/>
      <c r="L192" s="51"/>
      <c r="M192" s="52"/>
    </row>
    <row r="193" spans="1:13" s="77" customFormat="1" x14ac:dyDescent="0.25">
      <c r="A193" s="87"/>
      <c r="B193" s="113" t="s">
        <v>4</v>
      </c>
      <c r="C193" s="114"/>
      <c r="D193" s="114"/>
      <c r="E193" s="114"/>
      <c r="F193" s="115"/>
      <c r="G193" s="114"/>
      <c r="H193" s="115"/>
      <c r="I193" s="114"/>
      <c r="J193" s="173"/>
      <c r="K193" s="57"/>
      <c r="L193" s="51"/>
      <c r="M193" s="52"/>
    </row>
    <row r="194" spans="1:13" s="77" customFormat="1" x14ac:dyDescent="0.25">
      <c r="A194" s="87"/>
      <c r="B194" s="113" t="s">
        <v>16</v>
      </c>
      <c r="C194" s="114"/>
      <c r="D194" s="114"/>
      <c r="E194" s="114"/>
      <c r="F194" s="115"/>
      <c r="G194" s="114"/>
      <c r="H194" s="115"/>
      <c r="I194" s="114"/>
      <c r="J194" s="173"/>
      <c r="K194" s="57"/>
      <c r="L194" s="51"/>
      <c r="M194" s="52"/>
    </row>
    <row r="195" spans="1:13" s="77" customFormat="1" x14ac:dyDescent="0.25">
      <c r="A195" s="87"/>
      <c r="B195" s="113" t="s">
        <v>11</v>
      </c>
      <c r="C195" s="114"/>
      <c r="D195" s="114"/>
      <c r="E195" s="114"/>
      <c r="F195" s="115"/>
      <c r="G195" s="114"/>
      <c r="H195" s="115"/>
      <c r="I195" s="114"/>
      <c r="J195" s="173"/>
      <c r="K195" s="57"/>
      <c r="L195" s="51"/>
      <c r="M195" s="52"/>
    </row>
    <row r="196" spans="1:13" s="77" customFormat="1" x14ac:dyDescent="0.25">
      <c r="A196" s="87"/>
      <c r="B196" s="113" t="s">
        <v>13</v>
      </c>
      <c r="C196" s="114"/>
      <c r="D196" s="114"/>
      <c r="E196" s="114"/>
      <c r="F196" s="115"/>
      <c r="G196" s="114"/>
      <c r="H196" s="115"/>
      <c r="I196" s="114"/>
      <c r="J196" s="173"/>
      <c r="K196" s="57"/>
      <c r="L196" s="51"/>
      <c r="M196" s="52"/>
    </row>
    <row r="197" spans="1:13" s="77" customFormat="1" x14ac:dyDescent="0.25">
      <c r="A197" s="87"/>
      <c r="B197" s="113" t="s">
        <v>5</v>
      </c>
      <c r="C197" s="114"/>
      <c r="D197" s="114"/>
      <c r="E197" s="114"/>
      <c r="F197" s="115"/>
      <c r="G197" s="114"/>
      <c r="H197" s="115"/>
      <c r="I197" s="114"/>
      <c r="J197" s="173"/>
      <c r="K197" s="57"/>
      <c r="L197" s="51"/>
      <c r="M197" s="52"/>
    </row>
    <row r="198" spans="1:13" s="78" customFormat="1" ht="74.25" customHeight="1" x14ac:dyDescent="0.25">
      <c r="A198" s="109" t="s">
        <v>29</v>
      </c>
      <c r="B198" s="71" t="s">
        <v>70</v>
      </c>
      <c r="C198" s="72"/>
      <c r="D198" s="72"/>
      <c r="E198" s="72"/>
      <c r="F198" s="73"/>
      <c r="G198" s="72"/>
      <c r="H198" s="73"/>
      <c r="I198" s="75"/>
      <c r="J198" s="160" t="s">
        <v>36</v>
      </c>
      <c r="K198" s="57"/>
      <c r="L198" s="57"/>
      <c r="M198" s="58"/>
    </row>
    <row r="199" spans="1:13" s="78" customFormat="1" ht="72.75" customHeight="1" x14ac:dyDescent="0.25">
      <c r="A199" s="109" t="s">
        <v>28</v>
      </c>
      <c r="B199" s="71" t="s">
        <v>71</v>
      </c>
      <c r="C199" s="72"/>
      <c r="D199" s="72"/>
      <c r="E199" s="72"/>
      <c r="F199" s="73"/>
      <c r="G199" s="72"/>
      <c r="H199" s="73"/>
      <c r="I199" s="75"/>
      <c r="J199" s="160" t="s">
        <v>36</v>
      </c>
      <c r="K199" s="57"/>
      <c r="L199" s="57"/>
      <c r="M199" s="58"/>
    </row>
    <row r="200" spans="1:13" s="81" customFormat="1" ht="94.5" customHeight="1" x14ac:dyDescent="0.4">
      <c r="A200" s="109" t="s">
        <v>72</v>
      </c>
      <c r="B200" s="71" t="s">
        <v>59</v>
      </c>
      <c r="C200" s="72"/>
      <c r="D200" s="72"/>
      <c r="E200" s="74"/>
      <c r="F200" s="73"/>
      <c r="G200" s="72"/>
      <c r="H200" s="73"/>
      <c r="I200" s="75"/>
      <c r="J200" s="160" t="s">
        <v>36</v>
      </c>
      <c r="K200" s="57"/>
      <c r="L200" s="57"/>
      <c r="M200" s="58"/>
    </row>
    <row r="201" spans="1:13" s="38" customFormat="1" ht="210" customHeight="1" x14ac:dyDescent="0.4">
      <c r="A201" s="157" t="s">
        <v>57</v>
      </c>
      <c r="B201" s="154" t="s">
        <v>116</v>
      </c>
      <c r="C201" s="158">
        <f>SUM(C202:C205)</f>
        <v>34441.199999999997</v>
      </c>
      <c r="D201" s="158">
        <f>SUM(D202:D205)</f>
        <v>34617.08</v>
      </c>
      <c r="E201" s="158">
        <f>SUM(E202:E205)</f>
        <v>21468.58</v>
      </c>
      <c r="F201" s="159">
        <f>E201/D201</f>
        <v>0.62019999999999997</v>
      </c>
      <c r="G201" s="155">
        <f>SUM(G202:G205)</f>
        <v>21264</v>
      </c>
      <c r="H201" s="159">
        <f>G201/D201</f>
        <v>0.61429999999999996</v>
      </c>
      <c r="I201" s="158">
        <f>SUM(I202:I205)</f>
        <v>34617.08</v>
      </c>
      <c r="J201" s="173" t="s">
        <v>89</v>
      </c>
      <c r="K201" s="18"/>
      <c r="L201" s="34"/>
      <c r="M201" s="35"/>
    </row>
    <row r="202" spans="1:13" s="50" customFormat="1" ht="33.75" customHeight="1" x14ac:dyDescent="0.4">
      <c r="A202" s="157"/>
      <c r="B202" s="156" t="s">
        <v>4</v>
      </c>
      <c r="C202" s="129">
        <v>30698.7</v>
      </c>
      <c r="D202" s="129">
        <v>30806</v>
      </c>
      <c r="E202" s="129">
        <v>20400</v>
      </c>
      <c r="F202" s="123">
        <f>E202/D202</f>
        <v>0.66220000000000001</v>
      </c>
      <c r="G202" s="114">
        <v>20400</v>
      </c>
      <c r="H202" s="123">
        <f t="shared" ref="H202:H204" si="55">G202/D202</f>
        <v>0.66220000000000001</v>
      </c>
      <c r="I202" s="129">
        <v>30806</v>
      </c>
      <c r="J202" s="173"/>
      <c r="K202" s="18"/>
      <c r="L202" s="34"/>
      <c r="M202" s="49"/>
    </row>
    <row r="203" spans="1:13" s="50" customFormat="1" ht="33.75" customHeight="1" x14ac:dyDescent="0.4">
      <c r="A203" s="157"/>
      <c r="B203" s="156" t="s">
        <v>16</v>
      </c>
      <c r="C203" s="129">
        <v>3742.5</v>
      </c>
      <c r="D203" s="129">
        <v>3742.5</v>
      </c>
      <c r="E203" s="129">
        <v>1000</v>
      </c>
      <c r="F203" s="123">
        <f>E203/D203</f>
        <v>0.26719999999999999</v>
      </c>
      <c r="G203" s="114">
        <v>795.42</v>
      </c>
      <c r="H203" s="123">
        <f t="shared" si="55"/>
        <v>0.21249999999999999</v>
      </c>
      <c r="I203" s="129">
        <v>3742.5</v>
      </c>
      <c r="J203" s="173"/>
      <c r="K203" s="18"/>
      <c r="L203" s="34"/>
      <c r="M203" s="49"/>
    </row>
    <row r="204" spans="1:13" s="50" customFormat="1" ht="33.75" customHeight="1" x14ac:dyDescent="0.4">
      <c r="A204" s="157"/>
      <c r="B204" s="156" t="s">
        <v>11</v>
      </c>
      <c r="C204" s="129"/>
      <c r="D204" s="129">
        <v>68.58</v>
      </c>
      <c r="E204" s="129">
        <f>G204</f>
        <v>68.58</v>
      </c>
      <c r="F204" s="123">
        <f>E204/D204</f>
        <v>1</v>
      </c>
      <c r="G204" s="114">
        <v>68.58</v>
      </c>
      <c r="H204" s="123">
        <f t="shared" si="55"/>
        <v>1</v>
      </c>
      <c r="I204" s="129">
        <v>68.58</v>
      </c>
      <c r="J204" s="173"/>
      <c r="K204" s="18"/>
      <c r="L204" s="34"/>
      <c r="M204" s="49"/>
    </row>
    <row r="205" spans="1:13" s="50" customFormat="1" ht="33.75" customHeight="1" x14ac:dyDescent="0.4">
      <c r="A205" s="157"/>
      <c r="B205" s="156" t="s">
        <v>13</v>
      </c>
      <c r="C205" s="129"/>
      <c r="D205" s="129"/>
      <c r="E205" s="129"/>
      <c r="F205" s="123"/>
      <c r="G205" s="114"/>
      <c r="H205" s="123"/>
      <c r="I205" s="129"/>
      <c r="J205" s="173"/>
      <c r="K205" s="18"/>
      <c r="L205" s="34"/>
      <c r="M205" s="49"/>
    </row>
    <row r="420" spans="9:9" x14ac:dyDescent="0.4">
      <c r="I420" s="6"/>
    </row>
    <row r="421" spans="9:9" x14ac:dyDescent="0.4">
      <c r="I421" s="6"/>
    </row>
    <row r="422" spans="9:9" x14ac:dyDescent="0.4">
      <c r="I422" s="6"/>
    </row>
  </sheetData>
  <autoFilter ref="A7:J407"/>
  <customSheetViews>
    <customSheetView guid="{99950613-28E7-4EC2-B918-559A2757B0A9}" scale="50" showPageBreaks="1" outlineSymbols="0" zeroValues="0" fitToPage="1" printArea="1" showAutoFilter="1" view="pageBreakPreview" topLeftCell="A128">
      <selection activeCell="J134" sqref="J134:J139"/>
      <rowBreaks count="32" manualBreakCount="32">
        <brk id="28" max="11" man="1"/>
        <brk id="109" max="11" man="1"/>
        <brk id="146" max="11" man="1"/>
        <brk id="178" max="11" man="1"/>
        <brk id="211" max="18" man="1"/>
        <brk id="1022" max="18" man="1"/>
        <brk id="1072" max="18" man="1"/>
        <brk id="1129" max="18" man="1"/>
        <brk id="1200" max="18" man="1"/>
        <brk id="1255" max="14" man="1"/>
        <brk id="1270" max="10" man="1"/>
        <brk id="1306" max="10" man="1"/>
        <brk id="1346" max="10" man="1"/>
        <brk id="1385" max="10" man="1"/>
        <brk id="1423" max="10" man="1"/>
        <brk id="1459" max="10" man="1"/>
        <brk id="1496" max="10" man="1"/>
        <brk id="1534" max="10" man="1"/>
        <brk id="1569" max="10" man="1"/>
        <brk id="1605" max="10" man="1"/>
        <brk id="1645" max="10" man="1"/>
        <brk id="1684" max="10" man="1"/>
        <brk id="1723" max="10" man="1"/>
        <brk id="1763" max="10" man="1"/>
        <brk id="1801" max="10" man="1"/>
        <brk id="1836" max="10" man="1"/>
        <brk id="1866" max="10" man="1"/>
        <brk id="1903" max="10" man="1"/>
        <brk id="1940" max="10" man="1"/>
        <brk id="1975" max="10" man="1"/>
        <brk id="2017" max="10" man="1"/>
        <brk id="2071" max="10" man="1"/>
      </rowBreaks>
      <pageMargins left="0" right="0" top="0.9055118110236221" bottom="0" header="0" footer="0"/>
      <printOptions horizontalCentered="1"/>
      <pageSetup paperSize="8" scale="46" fitToHeight="0" orientation="landscape" r:id="rId1"/>
      <autoFilter ref="A7:J403"/>
    </customSheetView>
    <customSheetView guid="{0CCCFAED-79CE-4449-BC23-D60C794B65C2}" scale="50" showPageBreaks="1" outlineSymbols="0" zeroValues="0" fitToPage="1" printArea="1" showAutoFilter="1" view="pageBreakPreview" topLeftCell="A5">
      <pane xSplit="2" ySplit="4" topLeftCell="H162" activePane="bottomRight" state="frozen"/>
      <selection pane="bottomRight" activeCell="J166" sqref="J166:J171"/>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6" fitToHeight="0" orientation="landscape" horizontalDpi="4294967293" r:id="rId2"/>
      <autoFilter ref="A7:J397"/>
    </customSheetView>
    <customSheetView guid="{CCF533A2-322B-40E2-88B2-065E6D1D35B4}" scale="50" showPageBreaks="1" outlineSymbols="0" zeroValues="0" fitToPage="1" printArea="1" showAutoFilter="1" view="pageBreakPreview" topLeftCell="A4">
      <pane xSplit="2" ySplit="5" topLeftCell="C146" activePane="bottomRight" state="frozen"/>
      <selection pane="bottomRight" activeCell="H142" sqref="H142"/>
      <rowBreaks count="31" manualBreakCount="31">
        <brk id="28" max="11" man="1"/>
        <brk id="61" max="11" man="1"/>
        <brk id="128"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6" fitToHeight="0" orientation="landscape" horizontalDpi="4294967293" r:id="rId3"/>
      <autoFilter ref="A7:J397"/>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4"/>
      <autoFilter ref="A7:P404"/>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5"/>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6"/>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7"/>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8"/>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9"/>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0"/>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1"/>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2"/>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3"/>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4"/>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5"/>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6"/>
      <autoFilter ref="A9:S1185"/>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7"/>
      <autoFilter ref="A7:P393"/>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18"/>
      <autoFilter ref="A7:P401"/>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19"/>
      <autoFilter ref="A7:P401"/>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20"/>
      <autoFilter ref="A7:P398"/>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21"/>
      <autoFilter ref="A7:K386"/>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22"/>
      <autoFilter ref="A7:L386"/>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23"/>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A0A3CD9B-2436-40D7-91DB-589A95FBBF00}" scale="50" showPageBreaks="1" outlineSymbols="0" zeroValues="0" fitToPage="1" printArea="1" showAutoFilter="1" hiddenColumns="1" view="pageBreakPreview">
      <pane xSplit="2" ySplit="8" topLeftCell="K150" activePane="bottomRight" state="frozen"/>
      <selection pane="bottomRight" activeCell="L160" sqref="L160:L165"/>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43" fitToHeight="0" orientation="landscape" r:id="rId24"/>
      <autoFilter ref="A7:L397"/>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25"/>
      <autoFilter ref="A7:J397"/>
    </customSheetView>
    <customSheetView guid="{3EEA7E1A-5F2B-4408-A34C-1F0223B5B245}" scale="50" showPageBreaks="1" outlineSymbols="0" zeroValues="0" fitToPage="1" printArea="1" showAutoFilter="1" view="pageBreakPreview" topLeftCell="A5">
      <pane xSplit="4" ySplit="10" topLeftCell="J18" activePane="bottomRight" state="frozen"/>
      <selection pane="bottomRight" activeCell="J21" sqref="J21:J28"/>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32" fitToHeight="0" orientation="landscape" horizontalDpi="4294967293" r:id="rId26"/>
      <autoFilter ref="A7:J397"/>
    </customSheetView>
    <customSheetView guid="{45DE1976-7F07-4EB4-8A9C-FB72D060BEFA}" scale="50" showPageBreaks="1" outlineSymbols="0" zeroValues="0" fitToPage="1" printArea="1" showAutoFilter="1" view="pageBreakPreview" topLeftCell="A143">
      <selection activeCell="B146" sqref="B146:B147"/>
      <rowBreaks count="32" manualBreakCount="32">
        <brk id="30" max="11" man="1"/>
        <brk id="128" max="11" man="1"/>
        <brk id="147" max="11" man="1"/>
        <brk id="171" max="11" man="1"/>
        <brk id="206" max="18"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6" fitToHeight="0" orientation="landscape" r:id="rId27"/>
      <autoFilter ref="A7:J403"/>
    </customSheetView>
    <customSheetView guid="{CA384592-0CFD-4322-A4EB-34EC04693944}" scale="33" showPageBreaks="1" outlineSymbols="0" zeroValues="0" fitToPage="1" printArea="1" showAutoFilter="1" view="pageBreakPreview" topLeftCell="A154">
      <selection activeCell="B158" sqref="A154:XFD158"/>
      <rowBreaks count="31" manualBreakCount="31">
        <brk id="28" max="9" man="1"/>
        <brk id="147" max="9" man="1"/>
        <brk id="171"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32" fitToHeight="0" orientation="landscape" r:id="rId28"/>
      <autoFilter ref="A7:J409"/>
    </customSheetView>
    <customSheetView guid="{6E4A7295-8CE0-4D28-ABEF-D38EBAE7C204}" scale="50" showPageBreaks="1" outlineSymbols="0" zeroValues="0" fitToPage="1" printArea="1" showAutoFilter="1" view="pageBreakPreview" topLeftCell="A4">
      <pane xSplit="2" ySplit="5" topLeftCell="C158" activePane="bottomRight" state="frozen"/>
      <selection pane="bottomRight" activeCell="G159" sqref="G159:G160"/>
      <rowBreaks count="31" manualBreakCount="31">
        <brk id="28" max="11" man="1"/>
        <brk id="61" max="11" man="1"/>
        <brk id="128"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32" fitToHeight="0" orientation="landscape" horizontalDpi="4294967293" r:id="rId29"/>
      <autoFilter ref="A7:J409"/>
    </customSheetView>
    <customSheetView guid="{13BE7114-35DF-4699-8779-61985C68F6C3}" scale="50" showPageBreaks="1" outlineSymbols="0" zeroValues="0" printArea="1" showAutoFilter="1" view="pageBreakPreview" topLeftCell="A5">
      <pane xSplit="4" ySplit="10" topLeftCell="J32" activePane="bottomRight" state="frozen"/>
      <selection pane="bottomRight" activeCell="C33" sqref="C33"/>
      <rowBreaks count="33" manualBreakCount="33">
        <brk id="28" max="15" man="1"/>
        <brk id="35" max="11" man="1"/>
        <brk id="48" max="9" man="1"/>
        <brk id="109" max="11" man="1"/>
        <brk id="148" max="11"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6692913385826772" bottom="0" header="0" footer="0"/>
      <printOptions horizontalCentered="1"/>
      <pageSetup paperSize="9" scale="25" fitToHeight="0" orientation="landscape" horizontalDpi="4294967293" r:id="rId30"/>
      <autoFilter ref="A7:J409"/>
    </customSheetView>
    <customSheetView guid="{67ADFAE6-A9AF-44D7-8539-93CD0F6B7849}" scale="50" showPageBreaks="1" outlineSymbols="0" zeroValues="0" fitToPage="1" printArea="1" showAutoFilter="1" hiddenRows="1" view="pageBreakPreview" topLeftCell="A4">
      <pane xSplit="4" ySplit="7" topLeftCell="E153" activePane="bottomRight" state="frozen"/>
      <selection pane="bottomRight" activeCell="D154" sqref="D154"/>
      <rowBreaks count="31" manualBreakCount="31">
        <brk id="25" max="9" man="1"/>
        <brk id="42" max="9" man="1"/>
        <brk id="130" max="9" man="1"/>
        <brk id="207" max="18" man="1"/>
        <brk id="1030" max="18" man="1"/>
        <brk id="1080" max="18" man="1"/>
        <brk id="1137" max="18" man="1"/>
        <brk id="1208" max="18" man="1"/>
        <brk id="1263" max="14" man="1"/>
        <brk id="1278" max="10" man="1"/>
        <brk id="1314" max="10" man="1"/>
        <brk id="1354" max="10" man="1"/>
        <brk id="1393" max="10" man="1"/>
        <brk id="1431" max="10" man="1"/>
        <brk id="1467" max="10" man="1"/>
        <brk id="1504" max="10" man="1"/>
        <brk id="1542" max="10" man="1"/>
        <brk id="1577" max="10" man="1"/>
        <brk id="1613" max="10" man="1"/>
        <brk id="1653" max="10" man="1"/>
        <brk id="1692" max="10" man="1"/>
        <brk id="1731" max="10" man="1"/>
        <brk id="1771" max="10" man="1"/>
        <brk id="1809" max="10" man="1"/>
        <brk id="1844" max="10" man="1"/>
        <brk id="1874" max="10" man="1"/>
        <brk id="1911" max="10" man="1"/>
        <brk id="1948" max="10" man="1"/>
        <brk id="1983" max="10" man="1"/>
        <brk id="2025" max="10" man="1"/>
        <brk id="2079" max="10" man="1"/>
      </rowBreaks>
      <pageMargins left="0" right="0" top="0.9055118110236221" bottom="0" header="0" footer="0"/>
      <printOptions horizontalCentered="1"/>
      <pageSetup paperSize="9" scale="33" fitToHeight="0" orientation="landscape" r:id="rId31"/>
      <autoFilter ref="A7:J409"/>
    </customSheetView>
    <customSheetView guid="{BEA0FDBA-BB07-4C19-8BBD-5E57EE395C09}" scale="50" showPageBreaks="1" outlineSymbols="0" zeroValues="0" fitToPage="1" printArea="1" showAutoFilter="1" view="pageBreakPreview" topLeftCell="A169">
      <selection activeCell="H178" sqref="H178"/>
      <rowBreaks count="34" manualBreakCount="34">
        <brk id="23" max="9" man="1"/>
        <brk id="59" max="9" man="1"/>
        <brk id="102" max="9" man="1"/>
        <brk id="143" max="9" man="1"/>
        <brk id="158" max="9" man="1"/>
        <brk id="177" max="9" man="1"/>
        <brk id="19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colBreaks count="1" manualBreakCount="1">
        <brk id="12" max="183" man="1"/>
      </colBreaks>
      <pageMargins left="0" right="0" top="0.9055118110236221" bottom="0.19685039370078741" header="0" footer="0"/>
      <printOptions horizontalCentered="1"/>
      <pageSetup paperSize="9" scale="32" fitToHeight="0" orientation="landscape" r:id="rId32"/>
      <autoFilter ref="A7:J409"/>
    </customSheetView>
  </customSheetViews>
  <mergeCells count="74">
    <mergeCell ref="J201:J205"/>
    <mergeCell ref="C159:C160"/>
    <mergeCell ref="B152:B153"/>
    <mergeCell ref="C152:C153"/>
    <mergeCell ref="J192:J197"/>
    <mergeCell ref="J159:J165"/>
    <mergeCell ref="J185:J190"/>
    <mergeCell ref="J152:J158"/>
    <mergeCell ref="I152:I153"/>
    <mergeCell ref="I159:I160"/>
    <mergeCell ref="J178:J183"/>
    <mergeCell ref="J172:J177"/>
    <mergeCell ref="J166:J171"/>
    <mergeCell ref="A159:A160"/>
    <mergeCell ref="B159:B160"/>
    <mergeCell ref="D152:D153"/>
    <mergeCell ref="D159:D160"/>
    <mergeCell ref="H159:H160"/>
    <mergeCell ref="F159:F160"/>
    <mergeCell ref="E159:E160"/>
    <mergeCell ref="A152:A158"/>
    <mergeCell ref="E152:E153"/>
    <mergeCell ref="F152:F153"/>
    <mergeCell ref="G159:G160"/>
    <mergeCell ref="G152:G153"/>
    <mergeCell ref="H152:H153"/>
    <mergeCell ref="B21:B23"/>
    <mergeCell ref="C21:C23"/>
    <mergeCell ref="D21:D23"/>
    <mergeCell ref="E21:E23"/>
    <mergeCell ref="A21:A22"/>
    <mergeCell ref="B29:B30"/>
    <mergeCell ref="A29:A30"/>
    <mergeCell ref="C29:C30"/>
    <mergeCell ref="D29:D30"/>
    <mergeCell ref="A3:J3"/>
    <mergeCell ref="G6:H6"/>
    <mergeCell ref="A9:A14"/>
    <mergeCell ref="A5:A7"/>
    <mergeCell ref="E6:F6"/>
    <mergeCell ref="D6:D7"/>
    <mergeCell ref="C5:D5"/>
    <mergeCell ref="C6:C7"/>
    <mergeCell ref="B5:B7"/>
    <mergeCell ref="I5:I7"/>
    <mergeCell ref="J5:J7"/>
    <mergeCell ref="A15:A20"/>
    <mergeCell ref="E5:H5"/>
    <mergeCell ref="J9:J14"/>
    <mergeCell ref="J15:J20"/>
    <mergeCell ref="J37:J42"/>
    <mergeCell ref="J21:J28"/>
    <mergeCell ref="J29:J35"/>
    <mergeCell ref="F21:F23"/>
    <mergeCell ref="G21:G23"/>
    <mergeCell ref="I21:I23"/>
    <mergeCell ref="G29:G30"/>
    <mergeCell ref="H29:H30"/>
    <mergeCell ref="I29:I30"/>
    <mergeCell ref="F29:F30"/>
    <mergeCell ref="E29:E30"/>
    <mergeCell ref="H21:H23"/>
    <mergeCell ref="J146:J151"/>
    <mergeCell ref="J116:J121"/>
    <mergeCell ref="J140:J145"/>
    <mergeCell ref="J122:J127"/>
    <mergeCell ref="J110:J115"/>
    <mergeCell ref="J49:J54"/>
    <mergeCell ref="J43:J48"/>
    <mergeCell ref="J55:J60"/>
    <mergeCell ref="J62:J67"/>
    <mergeCell ref="J134:J139"/>
    <mergeCell ref="J104:J109"/>
    <mergeCell ref="J68:J73"/>
  </mergeCells>
  <phoneticPr fontId="4" type="noConversion"/>
  <printOptions horizontalCentered="1"/>
  <pageMargins left="0" right="0" top="0.9055118110236221" bottom="0" header="0" footer="0"/>
  <pageSetup paperSize="8" scale="46" fitToHeight="0" orientation="landscape" horizontalDpi="4294967293" r:id="rId33"/>
  <rowBreaks count="31" manualBreakCount="31">
    <brk id="28" max="11" man="1"/>
    <brk id="61" max="11" man="1"/>
    <brk id="128" max="11" man="1"/>
    <brk id="204"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colBreaks count="1" manualBreakCount="1">
    <brk id="12" max="1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01.08.2018</vt:lpstr>
      <vt:lpstr>'на 01.08.2018'!Заголовки_для_печати</vt:lpstr>
      <vt:lpstr>'на 01.08.2018'!Область_печати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Залецкая Ольга Генадьевна</cp:lastModifiedBy>
  <cp:lastPrinted>2018-08-07T08:02:09Z</cp:lastPrinted>
  <dcterms:created xsi:type="dcterms:W3CDTF">2011-12-13T05:34:09Z</dcterms:created>
  <dcterms:modified xsi:type="dcterms:W3CDTF">2018-08-14T08:05:00Z</dcterms:modified>
</cp:coreProperties>
</file>