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222.205\df\Documents\Реализация программ\муниципальные программы\2018 год\на 01.07.2018\"/>
    </mc:Choice>
  </mc:AlternateContent>
  <bookViews>
    <workbookView xWindow="0" yWindow="0" windowWidth="19200" windowHeight="11160"/>
  </bookViews>
  <sheets>
    <sheet name="Лист1" sheetId="1" r:id="rId1"/>
  </sheets>
  <definedNames>
    <definedName name="_xlnm._FilterDatabase" localSheetId="0" hidden="1">Лист1!$A$5:$J$321</definedName>
    <definedName name="Z_19B35B4E_2F01_498F_8508_E75EEF3B4ACB_.wvu.PrintTitles" localSheetId="0" hidden="1">Лист1!$4:$5</definedName>
    <definedName name="Z_50E5AB65_B0BD_4731_95E0_BF0291C5D3E0_.wvu.PrintTitles" localSheetId="0" hidden="1">Лист1!$4:$5</definedName>
    <definedName name="Z_5BAFADEC_50D9_461E_A123_02F7FABE5112_.wvu.PrintTitles" localSheetId="0" hidden="1">Лист1!$4:$5</definedName>
    <definedName name="Z_A638561A_BF3B_4222_A91E_8EFFC9BB989E_.wvu.PrintTitles" localSheetId="0" hidden="1">Лист1!$4:$5</definedName>
    <definedName name="Z_FF44A2C7_312E_48A1_A60E_AE8F33695DB7_.wvu.PrintTitles" localSheetId="0" hidden="1">Лист1!$4:$5</definedName>
    <definedName name="_xlnm.Print_Titles" localSheetId="0">Лист1!$4:$5</definedName>
  </definedNames>
  <calcPr calcId="162913"/>
  <customWorkbookViews>
    <customWorkbookView name="Маганёва Екатерина Николаевна - Личное представление" guid="{5BAFADEC-50D9-461E-A123-02F7FABE5112}" mergeInterval="0" personalView="1" maximized="1" xWindow="-8" yWindow="-8" windowWidth="1296" windowHeight="1000" activeSheetId="1"/>
    <customWorkbookView name="Маслова Алина Рамазановна - Личное представление" guid="{A638561A-BF3B-4222-A91E-8EFFC9BB989E}" mergeInterval="0" personalView="1" maximized="1" xWindow="-8" yWindow="-8" windowWidth="1936" windowHeight="1056" activeSheetId="1"/>
    <customWorkbookView name="Вершинина Мария Игоревна - Личное представление" guid="{19B35B4E-2F01-498F-8508-E75EEF3B4ACB}" mergeInterval="0" personalView="1" maximized="1" windowWidth="1276" windowHeight="759" activeSheetId="1"/>
    <customWorkbookView name="Перевощикова Анна Васильевна - Личное представление" guid="{804E5C46-6941-4957-8CC8-2B7B932C628A}" mergeInterval="0" personalView="1" maximized="1" xWindow="-8" yWindow="-8" windowWidth="1936" windowHeight="1056" activeSheetId="1"/>
    <customWorkbookView name="Астахова Анна Владимировна - Личное представление" guid="{FDBB56F8-1A26-4B52-B253-AF21BE398953}" mergeInterval="0" personalView="1" maximized="1" xWindow="-8" yWindow="-8" windowWidth="1296" windowHeight="1000" activeSheetId="1" showComments="commIndAndComment"/>
    <customWorkbookView name="Козлова Анастасия Сергеевна - Личное представление" guid="{E55A2610-0171-483A-8618-0993D135F0D8}" mergeInterval="0" personalView="1" maximized="1" windowWidth="1276" windowHeight="679" activeSheetId="1"/>
    <customWorkbookView name="Рогожина Ольга Сергеевна - Личное представление" guid="{FF44A2C7-312E-48A1-A60E-AE8F33695DB7}" mergeInterval="0" personalView="1" maximized="1" windowWidth="1276" windowHeight="823" activeSheetId="1"/>
    <customWorkbookView name="Минакова Оксана Сергеевна - Личное представление" guid="{50E5AB65-B0BD-4731-95E0-BF0291C5D3E0}" mergeInterval="0" personalView="1" maximized="1" xWindow="-8" yWindow="-8" windowWidth="1296" windowHeight="100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 l="1"/>
  <c r="C10" i="1"/>
  <c r="D10" i="1"/>
  <c r="E10" i="1"/>
  <c r="J17" i="1"/>
  <c r="C14" i="1"/>
  <c r="D14" i="1"/>
  <c r="E14" i="1"/>
  <c r="F14" i="1" l="1"/>
  <c r="D38" i="1"/>
  <c r="E38" i="1"/>
  <c r="C38" i="1"/>
  <c r="F38" i="1" l="1"/>
  <c r="J227" i="1"/>
  <c r="J226" i="1" l="1"/>
  <c r="J253" i="1" l="1"/>
  <c r="J252" i="1"/>
  <c r="J251" i="1"/>
  <c r="D211" i="1" l="1"/>
  <c r="F220" i="1"/>
  <c r="J271" i="1" l="1"/>
  <c r="J272" i="1"/>
  <c r="J273" i="1"/>
  <c r="J275" i="1"/>
  <c r="J276" i="1"/>
  <c r="J277" i="1"/>
  <c r="D265" i="1"/>
  <c r="E265" i="1"/>
  <c r="C265" i="1"/>
  <c r="D264" i="1"/>
  <c r="E264" i="1"/>
  <c r="C264" i="1"/>
  <c r="D263" i="1"/>
  <c r="E263" i="1"/>
  <c r="C263" i="1"/>
  <c r="D274" i="1"/>
  <c r="E274" i="1"/>
  <c r="C274" i="1"/>
  <c r="D270" i="1"/>
  <c r="E270" i="1"/>
  <c r="C270" i="1"/>
  <c r="J274" i="1" l="1"/>
  <c r="J270" i="1"/>
  <c r="D262" i="1"/>
  <c r="C262" i="1"/>
  <c r="E262" i="1"/>
  <c r="D266" i="1"/>
  <c r="E266" i="1"/>
  <c r="C266" i="1"/>
  <c r="J188" i="1"/>
  <c r="F270" i="1"/>
  <c r="F271" i="1"/>
  <c r="F272" i="1"/>
  <c r="F274" i="1"/>
  <c r="F276" i="1"/>
  <c r="E248" i="1"/>
  <c r="D248" i="1"/>
  <c r="C248" i="1"/>
  <c r="E247" i="1"/>
  <c r="D247" i="1"/>
  <c r="C247" i="1"/>
  <c r="F251" i="1"/>
  <c r="F255" i="1"/>
  <c r="F252" i="1"/>
  <c r="E254" i="1"/>
  <c r="D254" i="1"/>
  <c r="J254" i="1" s="1"/>
  <c r="C254" i="1"/>
  <c r="E250" i="1"/>
  <c r="D250" i="1"/>
  <c r="C250" i="1"/>
  <c r="J250" i="1" l="1"/>
  <c r="E246" i="1"/>
  <c r="F254" i="1"/>
  <c r="C246" i="1"/>
  <c r="D246" i="1"/>
  <c r="F248" i="1"/>
  <c r="F250" i="1"/>
  <c r="D230" i="1"/>
  <c r="E230" i="1"/>
  <c r="C230" i="1"/>
  <c r="E278" i="1" l="1"/>
  <c r="D278" i="1"/>
  <c r="C278" i="1"/>
  <c r="J11" i="1" l="1"/>
  <c r="J12" i="1"/>
  <c r="J14" i="1"/>
  <c r="J15" i="1"/>
  <c r="J16" i="1"/>
  <c r="J21" i="1"/>
  <c r="J23" i="1"/>
  <c r="J24" i="1"/>
  <c r="J25" i="1"/>
  <c r="J27" i="1"/>
  <c r="J28" i="1"/>
  <c r="J29" i="1"/>
  <c r="J31" i="1"/>
  <c r="J32" i="1"/>
  <c r="J33" i="1"/>
  <c r="J35" i="1"/>
  <c r="J36" i="1"/>
  <c r="J37" i="1"/>
  <c r="J39" i="1"/>
  <c r="J40" i="1"/>
  <c r="J41" i="1"/>
  <c r="J45" i="1"/>
  <c r="J47" i="1"/>
  <c r="J48" i="1"/>
  <c r="J49" i="1"/>
  <c r="J51" i="1"/>
  <c r="J52" i="1"/>
  <c r="J53" i="1"/>
  <c r="J55" i="1"/>
  <c r="J56" i="1"/>
  <c r="J57" i="1"/>
  <c r="J59" i="1"/>
  <c r="J60" i="1"/>
  <c r="J61" i="1"/>
  <c r="J63" i="1"/>
  <c r="J64" i="1"/>
  <c r="J65" i="1"/>
  <c r="J67" i="1"/>
  <c r="J68" i="1"/>
  <c r="J69" i="1"/>
  <c r="J71" i="1"/>
  <c r="J72" i="1"/>
  <c r="J73" i="1"/>
  <c r="J75" i="1"/>
  <c r="J76" i="1"/>
  <c r="J77" i="1"/>
  <c r="J81" i="1"/>
  <c r="J83" i="1"/>
  <c r="J84" i="1"/>
  <c r="J85" i="1"/>
  <c r="J87" i="1"/>
  <c r="J88" i="1"/>
  <c r="J89" i="1"/>
  <c r="J91" i="1"/>
  <c r="J92" i="1"/>
  <c r="J93" i="1"/>
  <c r="J95" i="1"/>
  <c r="J96" i="1"/>
  <c r="J97" i="1"/>
  <c r="J101" i="1"/>
  <c r="J103" i="1"/>
  <c r="J104" i="1"/>
  <c r="J105" i="1"/>
  <c r="J107" i="1"/>
  <c r="J108" i="1"/>
  <c r="J109" i="1"/>
  <c r="J115" i="1"/>
  <c r="J116" i="1"/>
  <c r="J117" i="1"/>
  <c r="J119" i="1"/>
  <c r="J120" i="1"/>
  <c r="J121" i="1"/>
  <c r="J123" i="1"/>
  <c r="J124" i="1"/>
  <c r="J125" i="1"/>
  <c r="J127" i="1"/>
  <c r="J128" i="1"/>
  <c r="J129" i="1"/>
  <c r="J131" i="1"/>
  <c r="J132" i="1"/>
  <c r="J133" i="1"/>
  <c r="J139" i="1"/>
  <c r="J140" i="1"/>
  <c r="J141" i="1"/>
  <c r="J143" i="1"/>
  <c r="J144" i="1"/>
  <c r="J145" i="1"/>
  <c r="J151" i="1"/>
  <c r="J152" i="1"/>
  <c r="J153" i="1"/>
  <c r="J155" i="1"/>
  <c r="J156" i="1"/>
  <c r="J157" i="1"/>
  <c r="J163" i="1"/>
  <c r="J164" i="1"/>
  <c r="J165" i="1"/>
  <c r="J167" i="1"/>
  <c r="J168" i="1"/>
  <c r="J169" i="1"/>
  <c r="J171" i="1"/>
  <c r="J172" i="1"/>
  <c r="J173" i="1"/>
  <c r="J175" i="1"/>
  <c r="J176" i="1"/>
  <c r="J177" i="1"/>
  <c r="J179" i="1"/>
  <c r="J180" i="1"/>
  <c r="J181" i="1"/>
  <c r="J183" i="1"/>
  <c r="J185" i="1"/>
  <c r="J187" i="1"/>
  <c r="J189" i="1"/>
  <c r="J191" i="1"/>
  <c r="J192" i="1"/>
  <c r="J193" i="1"/>
  <c r="J195" i="1"/>
  <c r="J196" i="1"/>
  <c r="J197" i="1"/>
  <c r="J201" i="1"/>
  <c r="J203" i="1"/>
  <c r="J204" i="1"/>
  <c r="J205" i="1"/>
  <c r="J207" i="1"/>
  <c r="J208" i="1"/>
  <c r="J209" i="1"/>
  <c r="J213" i="1"/>
  <c r="J215" i="1"/>
  <c r="J216" i="1"/>
  <c r="J217" i="1"/>
  <c r="J219" i="1"/>
  <c r="J220" i="1"/>
  <c r="J221" i="1"/>
  <c r="J223" i="1"/>
  <c r="J224" i="1"/>
  <c r="J225" i="1"/>
  <c r="J228" i="1"/>
  <c r="J229" i="1"/>
  <c r="J230" i="1"/>
  <c r="J231" i="1"/>
  <c r="J232" i="1"/>
  <c r="J233" i="1"/>
  <c r="J235" i="1"/>
  <c r="J236" i="1"/>
  <c r="J237" i="1"/>
  <c r="J239" i="1"/>
  <c r="J240" i="1"/>
  <c r="J241" i="1"/>
  <c r="J243" i="1"/>
  <c r="J244" i="1"/>
  <c r="J245" i="1"/>
  <c r="J246" i="1"/>
  <c r="J247" i="1"/>
  <c r="J248" i="1"/>
  <c r="J249" i="1"/>
  <c r="J255" i="1"/>
  <c r="J256" i="1"/>
  <c r="J257" i="1"/>
  <c r="J259" i="1"/>
  <c r="J260" i="1"/>
  <c r="J261" i="1"/>
  <c r="J262" i="1"/>
  <c r="J263" i="1"/>
  <c r="J264" i="1"/>
  <c r="J265" i="1"/>
  <c r="J266" i="1"/>
  <c r="J267" i="1"/>
  <c r="J268" i="1"/>
  <c r="J269" i="1"/>
  <c r="J278" i="1"/>
  <c r="J279" i="1"/>
  <c r="J280" i="1"/>
  <c r="J281" i="1"/>
  <c r="J287" i="1"/>
  <c r="J288" i="1"/>
  <c r="J289" i="1"/>
  <c r="J291" i="1"/>
  <c r="J292" i="1"/>
  <c r="J293" i="1"/>
  <c r="J295" i="1"/>
  <c r="J296" i="1"/>
  <c r="J297" i="1"/>
  <c r="J299" i="1"/>
  <c r="J300" i="1"/>
  <c r="J301" i="1"/>
  <c r="J307" i="1"/>
  <c r="J308" i="1"/>
  <c r="J309" i="1"/>
  <c r="J311" i="1"/>
  <c r="J312" i="1"/>
  <c r="J313" i="1"/>
  <c r="J315" i="1"/>
  <c r="J316" i="1"/>
  <c r="J317" i="1"/>
  <c r="J319" i="1"/>
  <c r="J320" i="1"/>
  <c r="J321" i="1"/>
  <c r="D298" i="1"/>
  <c r="E298" i="1"/>
  <c r="C298" i="1"/>
  <c r="J298" i="1" l="1"/>
  <c r="F297" i="1"/>
  <c r="C211" i="1"/>
  <c r="E214" i="1"/>
  <c r="D214" i="1"/>
  <c r="C214" i="1"/>
  <c r="E212" i="1"/>
  <c r="D212" i="1"/>
  <c r="D210" i="1" s="1"/>
  <c r="C212" i="1"/>
  <c r="E211" i="1"/>
  <c r="C226" i="1"/>
  <c r="D222" i="1"/>
  <c r="C222" i="1"/>
  <c r="E218" i="1"/>
  <c r="D218" i="1"/>
  <c r="C218" i="1"/>
  <c r="J218" i="1" l="1"/>
  <c r="F218" i="1"/>
  <c r="C210" i="1"/>
  <c r="E210" i="1"/>
  <c r="J211" i="1"/>
  <c r="J222" i="1"/>
  <c r="J212" i="1"/>
  <c r="J214" i="1"/>
  <c r="F288" i="1"/>
  <c r="F292" i="1"/>
  <c r="D290" i="1"/>
  <c r="E290" i="1"/>
  <c r="C290" i="1"/>
  <c r="D286" i="1"/>
  <c r="E286" i="1"/>
  <c r="C286" i="1"/>
  <c r="D285" i="1"/>
  <c r="E285" i="1"/>
  <c r="C285" i="1"/>
  <c r="D284" i="1"/>
  <c r="E284" i="1"/>
  <c r="C284" i="1"/>
  <c r="D283" i="1"/>
  <c r="E283" i="1"/>
  <c r="C283" i="1"/>
  <c r="E199" i="1"/>
  <c r="E200" i="1"/>
  <c r="D200" i="1"/>
  <c r="C200" i="1"/>
  <c r="D199" i="1"/>
  <c r="C199" i="1"/>
  <c r="F208" i="1"/>
  <c r="F207" i="1"/>
  <c r="E206" i="1"/>
  <c r="D206" i="1"/>
  <c r="C206" i="1"/>
  <c r="E202" i="1"/>
  <c r="D202" i="1"/>
  <c r="C202" i="1"/>
  <c r="J210" i="1" l="1"/>
  <c r="J206" i="1"/>
  <c r="J200" i="1"/>
  <c r="J286" i="1"/>
  <c r="C198" i="1"/>
  <c r="F200" i="1"/>
  <c r="J284" i="1"/>
  <c r="J285" i="1"/>
  <c r="J202" i="1"/>
  <c r="D198" i="1"/>
  <c r="J199" i="1"/>
  <c r="E198" i="1"/>
  <c r="J283" i="1"/>
  <c r="J290" i="1"/>
  <c r="F206" i="1"/>
  <c r="F199" i="1"/>
  <c r="F286" i="1"/>
  <c r="F290" i="1"/>
  <c r="D258" i="1"/>
  <c r="E258" i="1"/>
  <c r="C258" i="1"/>
  <c r="D282" i="1"/>
  <c r="E282" i="1"/>
  <c r="C282" i="1"/>
  <c r="J282" i="1" l="1"/>
  <c r="J198" i="1"/>
  <c r="J258" i="1"/>
  <c r="D294" i="1"/>
  <c r="E294" i="1"/>
  <c r="C294" i="1"/>
  <c r="J294" i="1" l="1"/>
  <c r="D242" i="1"/>
  <c r="E242" i="1"/>
  <c r="C242" i="1"/>
  <c r="J242" i="1" l="1"/>
  <c r="I196" i="1"/>
  <c r="I192" i="1"/>
  <c r="E44" i="1"/>
  <c r="D44" i="1"/>
  <c r="C44" i="1"/>
  <c r="E43" i="1"/>
  <c r="D43" i="1"/>
  <c r="C43" i="1"/>
  <c r="F72" i="1"/>
  <c r="F71" i="1"/>
  <c r="E70" i="1"/>
  <c r="D70" i="1"/>
  <c r="C70" i="1"/>
  <c r="F68" i="1"/>
  <c r="E66" i="1"/>
  <c r="D66" i="1"/>
  <c r="C66" i="1"/>
  <c r="E62" i="1"/>
  <c r="D62" i="1"/>
  <c r="C62" i="1"/>
  <c r="F60" i="1"/>
  <c r="F59" i="1"/>
  <c r="E58" i="1"/>
  <c r="D58" i="1"/>
  <c r="C58" i="1"/>
  <c r="F76" i="1"/>
  <c r="E74" i="1"/>
  <c r="D74" i="1"/>
  <c r="C74" i="1"/>
  <c r="F56" i="1"/>
  <c r="F55" i="1"/>
  <c r="E54" i="1"/>
  <c r="D54" i="1"/>
  <c r="C54" i="1"/>
  <c r="F52" i="1"/>
  <c r="F51" i="1"/>
  <c r="E50" i="1"/>
  <c r="D50" i="1"/>
  <c r="C50" i="1"/>
  <c r="E46" i="1"/>
  <c r="D46" i="1"/>
  <c r="C46" i="1"/>
  <c r="E80" i="1"/>
  <c r="D80" i="1"/>
  <c r="C80" i="1"/>
  <c r="E79" i="1"/>
  <c r="D79" i="1"/>
  <c r="C79" i="1"/>
  <c r="F96" i="1"/>
  <c r="E94" i="1"/>
  <c r="D94" i="1"/>
  <c r="C94" i="1"/>
  <c r="F92" i="1"/>
  <c r="E90" i="1"/>
  <c r="D90" i="1"/>
  <c r="C90" i="1"/>
  <c r="F88" i="1"/>
  <c r="F87" i="1"/>
  <c r="E86" i="1"/>
  <c r="D86" i="1"/>
  <c r="C86" i="1"/>
  <c r="E82" i="1"/>
  <c r="D82" i="1"/>
  <c r="C82" i="1"/>
  <c r="C184" i="1"/>
  <c r="C182" i="1" s="1"/>
  <c r="D184" i="1"/>
  <c r="E184" i="1"/>
  <c r="E182" i="1" s="1"/>
  <c r="E194" i="1"/>
  <c r="D194" i="1"/>
  <c r="C194" i="1"/>
  <c r="F196" i="1"/>
  <c r="F192" i="1"/>
  <c r="D190" i="1"/>
  <c r="E190" i="1"/>
  <c r="C190" i="1"/>
  <c r="D186" i="1"/>
  <c r="E186" i="1"/>
  <c r="C186" i="1"/>
  <c r="J194" i="1" l="1"/>
  <c r="J46" i="1"/>
  <c r="J82" i="1"/>
  <c r="J90" i="1"/>
  <c r="J94" i="1"/>
  <c r="J79" i="1"/>
  <c r="J62" i="1"/>
  <c r="J43" i="1"/>
  <c r="J190" i="1"/>
  <c r="J54" i="1"/>
  <c r="J86" i="1"/>
  <c r="J80" i="1"/>
  <c r="J74" i="1"/>
  <c r="J58" i="1"/>
  <c r="J66" i="1"/>
  <c r="J70" i="1"/>
  <c r="J44" i="1"/>
  <c r="J186" i="1"/>
  <c r="D182" i="1"/>
  <c r="J182" i="1" s="1"/>
  <c r="J184" i="1"/>
  <c r="J50" i="1"/>
  <c r="F86" i="1"/>
  <c r="F190" i="1"/>
  <c r="F50" i="1"/>
  <c r="F74" i="1"/>
  <c r="D78" i="1"/>
  <c r="F194" i="1"/>
  <c r="E78" i="1"/>
  <c r="F54" i="1"/>
  <c r="F90" i="1"/>
  <c r="F94" i="1"/>
  <c r="C42" i="1"/>
  <c r="D42" i="1"/>
  <c r="C78" i="1"/>
  <c r="F66" i="1"/>
  <c r="F70" i="1"/>
  <c r="E42" i="1"/>
  <c r="F58" i="1"/>
  <c r="J78" i="1" l="1"/>
  <c r="J42" i="1"/>
  <c r="E100" i="1"/>
  <c r="D100" i="1"/>
  <c r="C100" i="1"/>
  <c r="E99" i="1"/>
  <c r="D99" i="1"/>
  <c r="C99" i="1"/>
  <c r="E106" i="1"/>
  <c r="D106" i="1"/>
  <c r="C106" i="1"/>
  <c r="F108" i="1"/>
  <c r="E102" i="1"/>
  <c r="D102" i="1"/>
  <c r="C102" i="1"/>
  <c r="J102" i="1" l="1"/>
  <c r="J106" i="1"/>
  <c r="J99" i="1"/>
  <c r="J100" i="1"/>
  <c r="D98" i="1"/>
  <c r="C98" i="1"/>
  <c r="E98" i="1"/>
  <c r="F106" i="1"/>
  <c r="J98" i="1" l="1"/>
  <c r="J10" i="1" l="1"/>
  <c r="D20" i="1"/>
  <c r="E20" i="1"/>
  <c r="D19" i="1"/>
  <c r="E19" i="1"/>
  <c r="C20" i="1"/>
  <c r="C19" i="1"/>
  <c r="F40" i="1"/>
  <c r="F39" i="1"/>
  <c r="F36" i="1"/>
  <c r="F35" i="1"/>
  <c r="E34" i="1"/>
  <c r="D34" i="1"/>
  <c r="C34" i="1"/>
  <c r="F32" i="1"/>
  <c r="F31" i="1"/>
  <c r="E30" i="1"/>
  <c r="D30" i="1"/>
  <c r="C30" i="1"/>
  <c r="F28" i="1"/>
  <c r="F27" i="1"/>
  <c r="E26" i="1"/>
  <c r="D26" i="1"/>
  <c r="C26" i="1"/>
  <c r="D22" i="1"/>
  <c r="E22" i="1"/>
  <c r="C22" i="1"/>
  <c r="J34" i="1" l="1"/>
  <c r="J26" i="1"/>
  <c r="J20" i="1"/>
  <c r="J30" i="1"/>
  <c r="J22" i="1"/>
  <c r="J19" i="1"/>
  <c r="J38" i="1"/>
  <c r="E18" i="1"/>
  <c r="D18" i="1"/>
  <c r="F26" i="1"/>
  <c r="F34" i="1"/>
  <c r="C18" i="1"/>
  <c r="F30" i="1"/>
  <c r="D238" i="1"/>
  <c r="E238" i="1"/>
  <c r="C238" i="1"/>
  <c r="D234" i="1"/>
  <c r="E234" i="1"/>
  <c r="C234" i="1"/>
  <c r="J18" i="1" l="1"/>
  <c r="J234" i="1"/>
  <c r="J238" i="1"/>
  <c r="D178" i="1"/>
  <c r="E178" i="1"/>
  <c r="C178" i="1"/>
  <c r="D174" i="1"/>
  <c r="E174" i="1"/>
  <c r="C174" i="1"/>
  <c r="D130" i="1"/>
  <c r="E130" i="1"/>
  <c r="C130" i="1"/>
  <c r="D126" i="1"/>
  <c r="E126" i="1"/>
  <c r="C126" i="1"/>
  <c r="C111" i="1"/>
  <c r="C113" i="1"/>
  <c r="J178" i="1" l="1"/>
  <c r="J174" i="1"/>
  <c r="J130" i="1"/>
  <c r="J126" i="1"/>
  <c r="D318" i="1"/>
  <c r="E318" i="1"/>
  <c r="C318" i="1"/>
  <c r="D314" i="1"/>
  <c r="E314" i="1"/>
  <c r="C314" i="1"/>
  <c r="D310" i="1"/>
  <c r="E310" i="1"/>
  <c r="C310" i="1"/>
  <c r="D306" i="1"/>
  <c r="E306" i="1"/>
  <c r="C306" i="1"/>
  <c r="D305" i="1"/>
  <c r="E305" i="1"/>
  <c r="D304" i="1"/>
  <c r="E304" i="1"/>
  <c r="C305" i="1"/>
  <c r="C304" i="1"/>
  <c r="D303" i="1"/>
  <c r="E303" i="1"/>
  <c r="C303" i="1"/>
  <c r="F320" i="1"/>
  <c r="F319" i="1"/>
  <c r="F316" i="1"/>
  <c r="F312" i="1"/>
  <c r="D161" i="1"/>
  <c r="E161" i="1"/>
  <c r="D160" i="1"/>
  <c r="E160" i="1"/>
  <c r="C160" i="1"/>
  <c r="C161" i="1"/>
  <c r="D159" i="1"/>
  <c r="E159" i="1"/>
  <c r="C159" i="1"/>
  <c r="D170" i="1"/>
  <c r="E170" i="1"/>
  <c r="C170" i="1"/>
  <c r="D166" i="1"/>
  <c r="E166" i="1"/>
  <c r="C166" i="1"/>
  <c r="D162" i="1"/>
  <c r="E162" i="1"/>
  <c r="C162" i="1"/>
  <c r="F168" i="1"/>
  <c r="F171" i="1"/>
  <c r="F172" i="1"/>
  <c r="F156" i="1"/>
  <c r="D154" i="1"/>
  <c r="E154" i="1"/>
  <c r="C154" i="1"/>
  <c r="D150" i="1"/>
  <c r="E150" i="1"/>
  <c r="C150" i="1"/>
  <c r="D149" i="1"/>
  <c r="E149" i="1"/>
  <c r="D148" i="1"/>
  <c r="E148" i="1"/>
  <c r="C148" i="1"/>
  <c r="C149" i="1"/>
  <c r="D147" i="1"/>
  <c r="E147" i="1"/>
  <c r="C147" i="1"/>
  <c r="F144" i="1"/>
  <c r="D137" i="1"/>
  <c r="E137" i="1"/>
  <c r="D136" i="1"/>
  <c r="E136" i="1"/>
  <c r="C136" i="1"/>
  <c r="C137" i="1"/>
  <c r="D135" i="1"/>
  <c r="E135" i="1"/>
  <c r="C135" i="1"/>
  <c r="D138" i="1"/>
  <c r="E138" i="1"/>
  <c r="C138" i="1"/>
  <c r="D142" i="1"/>
  <c r="E142" i="1"/>
  <c r="C142" i="1"/>
  <c r="F119" i="1"/>
  <c r="D122" i="1"/>
  <c r="E122" i="1"/>
  <c r="C122" i="1"/>
  <c r="D118" i="1"/>
  <c r="E118" i="1"/>
  <c r="C118" i="1"/>
  <c r="D114" i="1"/>
  <c r="E114" i="1"/>
  <c r="C114" i="1"/>
  <c r="D113" i="1"/>
  <c r="E113" i="1"/>
  <c r="D112" i="1"/>
  <c r="E112" i="1"/>
  <c r="C112" i="1"/>
  <c r="C110" i="1" s="1"/>
  <c r="D111" i="1"/>
  <c r="E111" i="1"/>
  <c r="J112" i="1" l="1"/>
  <c r="J118" i="1"/>
  <c r="J150" i="1"/>
  <c r="J170" i="1"/>
  <c r="J303" i="1"/>
  <c r="J304" i="1"/>
  <c r="J310" i="1"/>
  <c r="J162" i="1"/>
  <c r="J305" i="1"/>
  <c r="J318" i="1"/>
  <c r="J111" i="1"/>
  <c r="J113" i="1"/>
  <c r="J138" i="1"/>
  <c r="J122" i="1"/>
  <c r="J142" i="1"/>
  <c r="J137" i="1"/>
  <c r="J147" i="1"/>
  <c r="J148" i="1"/>
  <c r="J154" i="1"/>
  <c r="J159" i="1"/>
  <c r="J160" i="1"/>
  <c r="J314" i="1"/>
  <c r="J114" i="1"/>
  <c r="J135" i="1"/>
  <c r="J136" i="1"/>
  <c r="J149" i="1"/>
  <c r="J166" i="1"/>
  <c r="J161" i="1"/>
  <c r="J306" i="1"/>
  <c r="D302" i="1"/>
  <c r="F314" i="1"/>
  <c r="F159" i="1"/>
  <c r="C158" i="1"/>
  <c r="D146" i="1"/>
  <c r="F154" i="1"/>
  <c r="C146" i="1"/>
  <c r="C302" i="1"/>
  <c r="E146" i="1"/>
  <c r="F166" i="1"/>
  <c r="F170" i="1"/>
  <c r="F142" i="1"/>
  <c r="C7" i="1"/>
  <c r="E302" i="1"/>
  <c r="F310" i="1"/>
  <c r="F318" i="1"/>
  <c r="F111" i="1"/>
  <c r="F118" i="1"/>
  <c r="D110" i="1"/>
  <c r="E110" i="1"/>
  <c r="E158" i="1"/>
  <c r="D158" i="1"/>
  <c r="C134" i="1"/>
  <c r="E134" i="1"/>
  <c r="D134" i="1"/>
  <c r="D9" i="1"/>
  <c r="E9" i="1"/>
  <c r="D8" i="1"/>
  <c r="E8" i="1"/>
  <c r="D7" i="1"/>
  <c r="E7" i="1"/>
  <c r="C9" i="1"/>
  <c r="C8" i="1"/>
  <c r="F10" i="1"/>
  <c r="F11" i="1"/>
  <c r="F12" i="1"/>
  <c r="F16" i="1"/>
  <c r="F18" i="1"/>
  <c r="F19" i="1"/>
  <c r="F20" i="1"/>
  <c r="F22" i="1"/>
  <c r="F23" i="1"/>
  <c r="F24" i="1"/>
  <c r="F42" i="1"/>
  <c r="F43" i="1"/>
  <c r="F44" i="1"/>
  <c r="F46" i="1"/>
  <c r="F47" i="1"/>
  <c r="F48" i="1"/>
  <c r="F78" i="1"/>
  <c r="F79" i="1"/>
  <c r="F80" i="1"/>
  <c r="F82" i="1"/>
  <c r="F83" i="1"/>
  <c r="F84" i="1"/>
  <c r="F98" i="1"/>
  <c r="F99" i="1"/>
  <c r="F100" i="1"/>
  <c r="F102" i="1"/>
  <c r="F103" i="1"/>
  <c r="F104" i="1"/>
  <c r="F112" i="1"/>
  <c r="F114" i="1"/>
  <c r="F116" i="1"/>
  <c r="F126" i="1"/>
  <c r="F128" i="1"/>
  <c r="F130" i="1"/>
  <c r="F132" i="1"/>
  <c r="F133" i="1"/>
  <c r="F135" i="1"/>
  <c r="F136" i="1"/>
  <c r="F138" i="1"/>
  <c r="F139" i="1"/>
  <c r="F140" i="1"/>
  <c r="F148" i="1"/>
  <c r="F150" i="1"/>
  <c r="F152" i="1"/>
  <c r="F160" i="1"/>
  <c r="F162" i="1"/>
  <c r="F164" i="1"/>
  <c r="F174" i="1"/>
  <c r="F176" i="1"/>
  <c r="F178" i="1"/>
  <c r="F180" i="1"/>
  <c r="F182" i="1"/>
  <c r="F184" i="1"/>
  <c r="F186" i="1"/>
  <c r="F188" i="1"/>
  <c r="F198" i="1"/>
  <c r="F202" i="1"/>
  <c r="F203" i="1"/>
  <c r="F204" i="1"/>
  <c r="F210" i="1"/>
  <c r="F211" i="1"/>
  <c r="F212" i="1"/>
  <c r="F230" i="1"/>
  <c r="F232" i="1"/>
  <c r="F234" i="1"/>
  <c r="F236" i="1"/>
  <c r="F238" i="1"/>
  <c r="F239" i="1"/>
  <c r="F242" i="1"/>
  <c r="F244" i="1"/>
  <c r="F246" i="1"/>
  <c r="F247" i="1"/>
  <c r="F258" i="1"/>
  <c r="F260" i="1"/>
  <c r="F262" i="1"/>
  <c r="F263" i="1"/>
  <c r="F264" i="1"/>
  <c r="F266" i="1"/>
  <c r="F268" i="1"/>
  <c r="F278" i="1"/>
  <c r="F279" i="1"/>
  <c r="F280" i="1"/>
  <c r="F282" i="1"/>
  <c r="F283" i="1"/>
  <c r="F284" i="1"/>
  <c r="F294" i="1"/>
  <c r="F295" i="1"/>
  <c r="F296" i="1"/>
  <c r="F298" i="1"/>
  <c r="F299" i="1"/>
  <c r="F300" i="1"/>
  <c r="F303" i="1"/>
  <c r="F304" i="1"/>
  <c r="F306" i="1"/>
  <c r="F307" i="1"/>
  <c r="F308" i="1"/>
  <c r="J134" i="1" l="1"/>
  <c r="J302" i="1"/>
  <c r="J8" i="1"/>
  <c r="J110" i="1"/>
  <c r="J146" i="1"/>
  <c r="J7" i="1"/>
  <c r="J9" i="1"/>
  <c r="J158" i="1"/>
  <c r="F158" i="1"/>
  <c r="F302" i="1"/>
  <c r="F146" i="1"/>
  <c r="F110" i="1"/>
  <c r="F134" i="1"/>
  <c r="F8" i="1"/>
  <c r="D6" i="1"/>
  <c r="F9" i="1"/>
  <c r="E6" i="1"/>
  <c r="F7" i="1"/>
  <c r="C6" i="1"/>
  <c r="J6" i="1" l="1"/>
  <c r="F6" i="1"/>
</calcChain>
</file>

<file path=xl/sharedStrings.xml><?xml version="1.0" encoding="utf-8"?>
<sst xmlns="http://schemas.openxmlformats.org/spreadsheetml/2006/main" count="530" uniqueCount="294">
  <si>
    <t>Исполнено (кассовый расход)</t>
  </si>
  <si>
    <t>% исполнения от кассового плана</t>
  </si>
  <si>
    <t>Привлеченные средства</t>
  </si>
  <si>
    <t>тыс. руб.</t>
  </si>
  <si>
    <t>Наименование программы/подпрограммы</t>
  </si>
  <si>
    <t>Пояснения причин неисполнения кассового плана</t>
  </si>
  <si>
    <t>Достигнутые результаты (в сравнении с плановыми показателями), а также проблемные моменты, которые могут повлечь неисполнение мероприятий  программы</t>
  </si>
  <si>
    <t>№ п/п</t>
  </si>
  <si>
    <t>1.</t>
  </si>
  <si>
    <t>2.</t>
  </si>
  <si>
    <t>Информация о реализации муниципальных программ города Сургута  на 01.07.2018 года</t>
  </si>
  <si>
    <t>3.</t>
  </si>
  <si>
    <t>4.</t>
  </si>
  <si>
    <t>5.</t>
  </si>
  <si>
    <t>6.</t>
  </si>
  <si>
    <t>7.</t>
  </si>
  <si>
    <t>8.</t>
  </si>
  <si>
    <t>9.</t>
  </si>
  <si>
    <t>10.</t>
  </si>
  <si>
    <t>11.</t>
  </si>
  <si>
    <t>12.</t>
  </si>
  <si>
    <t>3.1.</t>
  </si>
  <si>
    <t>4.1.</t>
  </si>
  <si>
    <t>5.1.</t>
  </si>
  <si>
    <t>6.1.</t>
  </si>
  <si>
    <t>7.1.</t>
  </si>
  <si>
    <t>10.1.</t>
  </si>
  <si>
    <t>11.1.</t>
  </si>
  <si>
    <t>12.1.</t>
  </si>
  <si>
    <t>13.</t>
  </si>
  <si>
    <t>14.</t>
  </si>
  <si>
    <t>15.</t>
  </si>
  <si>
    <t>15.1.</t>
  </si>
  <si>
    <t>16.</t>
  </si>
  <si>
    <t>16.1.</t>
  </si>
  <si>
    <t>17.</t>
  </si>
  <si>
    <t>17.1.</t>
  </si>
  <si>
    <t>18.</t>
  </si>
  <si>
    <t>19.</t>
  </si>
  <si>
    <t>20.</t>
  </si>
  <si>
    <t>21.</t>
  </si>
  <si>
    <t>22.</t>
  </si>
  <si>
    <t>22.1.</t>
  </si>
  <si>
    <t>23.</t>
  </si>
  <si>
    <t>24.</t>
  </si>
  <si>
    <t>24.1.</t>
  </si>
  <si>
    <t>25.</t>
  </si>
  <si>
    <t>26.</t>
  </si>
  <si>
    <t>26.1.</t>
  </si>
  <si>
    <t>27.</t>
  </si>
  <si>
    <t>28.</t>
  </si>
  <si>
    <t>29.</t>
  </si>
  <si>
    <t>29.1.</t>
  </si>
  <si>
    <t>Кассовый план
за отчетный период</t>
  </si>
  <si>
    <t>Уточненный план на 2018 год</t>
  </si>
  <si>
    <t>7.2.</t>
  </si>
  <si>
    <t>7.3.</t>
  </si>
  <si>
    <t>Подпрограмма "Создание условий для обеспечения качественными коммунальными услугами"</t>
  </si>
  <si>
    <t>Подпрограмма "Обеспечение равных прав потребителей на получение энергетических ресурсов"</t>
  </si>
  <si>
    <t>Подпрограмма "Технологические разработки"</t>
  </si>
  <si>
    <t>10.2.</t>
  </si>
  <si>
    <t>Подпрограмма "Дорожное хозяйство"</t>
  </si>
  <si>
    <t>Подпрограмма "Автомобильный транспорт"</t>
  </si>
  <si>
    <t>11.2.</t>
  </si>
  <si>
    <t>Подпрограмма "Ликвидация и расселение приспособленных для проживания строений"</t>
  </si>
  <si>
    <t>Подпрограмма "Обеспечение жилыми помещениями граждан"</t>
  </si>
  <si>
    <t>12.2.</t>
  </si>
  <si>
    <t>12.3.</t>
  </si>
  <si>
    <t>Подпрограмма "Безопасная среда"</t>
  </si>
  <si>
    <t>Подпрограмма "Капитальный ремонт и благоустройство жилищного фонда"</t>
  </si>
  <si>
    <t>Подпрограмма "Обеспечение отлова, содержания и утилизации безнадзорных и бродячих животных"</t>
  </si>
  <si>
    <t>29.2.</t>
  </si>
  <si>
    <t>29.3.</t>
  </si>
  <si>
    <t>29.4.</t>
  </si>
  <si>
    <t>Подпрограмма "Благоустройство общественных территорий"</t>
  </si>
  <si>
    <t>Подпрограмма "Обеспечение благоустройства дворовых территорий многоквартирных домов"</t>
  </si>
  <si>
    <t>Подпрограмма "Организация мероприятий по охране окружающей среды"</t>
  </si>
  <si>
    <t>Подпрограмма "Обустройство, использование, защита и охрана городских лесов"</t>
  </si>
  <si>
    <t>Подпрограмма "Дошкольное образование в образовательных учреждениях, реализующих программу дошкольного образования"</t>
  </si>
  <si>
    <t>Подпрограмма "Общее и дополнительное образование в общеобразовательных учреждениях"</t>
  </si>
  <si>
    <t>Подпрограмма "Дополнительное образование в учреждениях дополнительного образования"</t>
  </si>
  <si>
    <t>Подпрограмма "Организация и обеспечение отдыха и оздоровления детей"</t>
  </si>
  <si>
    <t>Подпрограмма "Функционирование департамента образования"</t>
  </si>
  <si>
    <t>3.2.</t>
  </si>
  <si>
    <t>3.3.</t>
  </si>
  <si>
    <t>3.4.</t>
  </si>
  <si>
    <t>3.5.</t>
  </si>
  <si>
    <t>Подпрограмма "Организация мероприятий по работе с детьми и молодёжью"</t>
  </si>
  <si>
    <t>6.2.</t>
  </si>
  <si>
    <t>Подпрограмма "Обеспечение деятельности отдела молодёжной политики"</t>
  </si>
  <si>
    <t>Подпрограмма "Выполнение аварийно-спасательных работ и подготовка населения в области гражданской обороны"</t>
  </si>
  <si>
    <t>15.2.</t>
  </si>
  <si>
    <t>15.3.</t>
  </si>
  <si>
    <t>Подпрограмма "Обеспечение деятельности управления по делам гражданской обороны и чрезвычайным ситуациям Администрации города"</t>
  </si>
  <si>
    <t xml:space="preserve">Подпрограмма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        </t>
  </si>
  <si>
    <t>Подпрограмма "Организация занятий физической культурой и массовым спортом, внедрение комплекса ГТО"</t>
  </si>
  <si>
    <t>5.2.</t>
  </si>
  <si>
    <t>Подпрограмма "Развитие системы спортивной подготовки"</t>
  </si>
  <si>
    <t>Подпрограмма "Развитие инфраструктуры спорта"</t>
  </si>
  <si>
    <t>5.3.</t>
  </si>
  <si>
    <t>Подпрограмма "Управление отраслью физической культуры и спорта"</t>
  </si>
  <si>
    <t>Подпрограмма "Библиотечное обслуживание населения"</t>
  </si>
  <si>
    <t>4.2.</t>
  </si>
  <si>
    <t>Подпрограмма "Обеспечение населения услугами муниципальных музеев"</t>
  </si>
  <si>
    <t>4.3.</t>
  </si>
  <si>
    <t>Подпрограмма "Дополнительное образование детей в детских школах искусств"</t>
  </si>
  <si>
    <t>4.4.</t>
  </si>
  <si>
    <t>Подпрограмма "Организация культурного досуга на базе учреждений и организаций культуры"</t>
  </si>
  <si>
    <t>4.5.</t>
  </si>
  <si>
    <t>Подпрограмма "Создание условий для развития туризма"</t>
  </si>
  <si>
    <t>4.6.</t>
  </si>
  <si>
    <t>Подпрограмма "Развитие инфраструктуры отрасли культуры"</t>
  </si>
  <si>
    <t>4.7.</t>
  </si>
  <si>
    <t>Подпрограмма "Организация отдыха детей в каникулярное время"</t>
  </si>
  <si>
    <t>4.8.</t>
  </si>
  <si>
    <t>Подпрограмма "Обеспечение деятельности комитета культуры и туризма Администрации города"</t>
  </si>
  <si>
    <t xml:space="preserve"> </t>
  </si>
  <si>
    <t>Подпрограмма "Профилактика правонарушений"</t>
  </si>
  <si>
    <t>16.2.</t>
  </si>
  <si>
    <t>Подпрограмма "Профилактика экстремизма"</t>
  </si>
  <si>
    <t>26.2.</t>
  </si>
  <si>
    <t>Подпрограмма "Повышение эффективности муниципального управления за счёт использования современных информационно-телекоммуникационных технологий"</t>
  </si>
  <si>
    <t>Подпрограмма "Обеспечение выполнения функций МКУ "УИТС г. Сургута"</t>
  </si>
  <si>
    <t>Подпрограмма "Обеспечение мерами государственной поддержки по улучшению жилищных условий отдельных категорий граждан в городе Сургуте"</t>
  </si>
  <si>
    <t>Подпрограмма "Предоставление субсидий на строительство или приобретение жилья за счёт средств местного бюджета"</t>
  </si>
  <si>
    <t>Подпрограмма "Улучшение жилищных условий ветеранов боевых действий, инвалидов и семей, имеющих детей-инвалидов, вставших на учёт в качестве нуждающихся в жилых помещениях до 1 января 2005 года"</t>
  </si>
  <si>
    <t>Подпрограмма "Улучшение жилищных условий ветеранов Великой Отечественной войны"</t>
  </si>
  <si>
    <t>17.2.</t>
  </si>
  <si>
    <t>17.3.</t>
  </si>
  <si>
    <t>17.4.</t>
  </si>
  <si>
    <t xml:space="preserve">   
</t>
  </si>
  <si>
    <t>24.2.</t>
  </si>
  <si>
    <t>24.3.</t>
  </si>
  <si>
    <t>Подпрограмма "Осуществление отдельных государственных полномочий по опеке и попечительству на 2014 - 2030 годы"</t>
  </si>
  <si>
    <t>Подпрограмма "Предоставление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а также усыновителям, приёмным родителям на 2014 - 2030 годы"</t>
  </si>
  <si>
    <t>22.2.</t>
  </si>
  <si>
    <t xml:space="preserve">
</t>
  </si>
  <si>
    <t>Подпрограмма "Взаимодействие органов местного самоуправления с институтами гражданского общества в решении вопросов местного значения"</t>
  </si>
  <si>
    <t>Подпрограмма "Создание условий для расширения доступа населения к информации о деятельности органов местного самоуправления"</t>
  </si>
  <si>
    <t>Подпрограмма "Поддержка социально ориентированных некоммерческих организаций"</t>
  </si>
  <si>
    <t>Неисполнение кассового плана в размере 7548,53 тыс. руб. обусловлено изменением государственной программы ХМАО-Югры «Социально-экономическое развитие, инвестиции и инновации ХМАО-Югры на 2016-2020 годы», муниципальной программы "Развитие малого и среднего предпринимательства в городе Сургуте на 2016-2030 годы" и разработкой порядка предоставления субсидий субъектам малого и среднего предпринимательства в целях возмещения затрат (далее - Порядок). Постановление об утверждении Порядка зарегистрировано 15.06.2018 № 4437, опубликовано и объявлена дата приема документов на предоставление субсидий - 21.06.2018. Порядком установлен срок рассмотрения заявлений на предоставление субсидий 30 календарных дней, в связи с чем перечисление средств субсидий будет осуществляться начиная с июля 2018 года.</t>
  </si>
  <si>
    <t>Неисполнение кассового плана в размере 1294,02 тыс. руб. обусловлено:
 - экономией, сложившейся по результатм проведения конкурсных процедур на организацию мероприятий по охране труда (городские конкурсы, выставки, конференции); изготовление и поставку полиграфической продукции (методических пособий, памяток); изготовление и трансляцию видеосюжетов о проводимых мероприятиях  охраны труда  на каналах Сургутского телевидения, медосмотр, обучение, поставку спецодежды и средств индивидуальной защиты, проведения специальной оценки условий труда;
 - оплатой услуг связи, коммунальных услуг по фактическим расходам;
 - запланированым кассовым планом на  приобретение средств индивидуальной защиты и проведение медицинских осмотров 18 водителей МКУ "ХЭУ", которые с 01.01.2018 сокращены;
 - снижением фактических затрат на оплату труда и начисления на выплаты по оплате труда по причине внесения изменений в график отпусков.</t>
  </si>
  <si>
    <t>Неисполнение кассового плана в размере 74,89 тыс. руб. обусловлено заявительным характером субсидирования организаций, производителей товаров, работ, в том числе:
- на субсидии на финансовое обеспечение (возмещение) затрат по оплате жилищно-коммунальных услуг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
- на субсидии на возмещение затрат  по приобретению проездных билетов долговременного пользования на проезд по муниципальным маршрутам регулярных перевозок  по регулируемым тарифам социально-ориентированным некоммерческим организациям, осуществляющим на территории города  в соответствии с учредительными документами деятельность  по социальной поддержке  и защите ветеранов, инвалидов, членов семей погибших (умерших) участников Великой Отечественной войны, локальных войн и военных конфликтов, неработающих пенсионеров  и старожилов.</t>
  </si>
  <si>
    <t>Неисполнение кассового плана в размере 14099,11 тыс. руб. обусловлено:
 - отсутствием заключенных договоров на поставку технических средств, оригинальных расходных материалов, сопровождение программных продуктов, услуги по защите информации, поставку серверного оборудования по причине длительной процедуры согласования документации для размещения в системе муниципального заказа;
 - не произведена оплата по договору на  оказание услуг по предоставлению волоконно-оптических линий и оконечного активного сетевого оборудования для образовательных учреждений города в связи с проведением претензионной работы.</t>
  </si>
  <si>
    <t>Неисполнение кассового плана в размере 3016,09 тыс. руб. обусловлено:
 - снижением фактических затрат на заработную плату, начислений на выплаты по оплате труда по причине внесения изменений в график отпусков и наличием периодов временной нетрудоспособности работников;
 - заявительным характером выплаты пособий и компенсаций по оплате стоимости проезда и провоза багажа к месту использования отпуска (произведены в пределах обращений);
 - оплатой услуг связи, по содержанию имущества, охранно-пожарных сигнализаций, коммунальных услуг по фактическим расходам;
 - отсутствием заключенных договоров на поставку хозяйственных, канцелярских товаров, подавителя радиочастот сотовой связи, мобильного интернета и WIFI-сетей по причине длительной процедуры согласования документации для размещения в системе муниципального заказа.</t>
  </si>
  <si>
    <t>Кассовый план исполнен на 99,99%</t>
  </si>
  <si>
    <r>
      <t xml:space="preserve">Неисполнение кассового плана в размере 4520,01 тыс. руб. обусловлено:
 - снижением фактических затрат на оплату труда, по причине внесения изменений в график отпусков и наличием периодов временной нетрудоспособности работников;
 - заявительным характером выплаты пособий и компенсаций по оплате стоимости проезда и провоза багажа к месту использования отпуска и ежегодной материальной  помощи неработающим пенсионерам (произведены в пределах обращений);
 - заявительным характером субсидирования территориальных общественных самоуправлений;
 - оплатой услуг связи, по содержанию имущества, охранно-пожарных сигнализаций, коммунальных, автотранспортных услуг по фактическим расходам;
 -  длительной процедурой согласования документации для размещения в системе муниципального заказа на приобретение оргтехники, швейного оборудования, канцелярских товаров, расходных материалов для оргтехники
</t>
    </r>
    <r>
      <rPr>
        <sz val="12"/>
        <color rgb="FFFF0000"/>
        <rFont val="Times New Roman"/>
        <family val="1"/>
        <charset val="204"/>
      </rPr>
      <t xml:space="preserve"> </t>
    </r>
    <r>
      <rPr>
        <sz val="12"/>
        <color theme="1"/>
        <rFont val="Times New Roman"/>
        <family val="1"/>
        <charset val="204"/>
      </rPr>
      <t xml:space="preserve">- экономией, сложившейся по результатм проведения конкурсных процедур на проведение социологических исследований. 
</t>
    </r>
  </si>
  <si>
    <t>Неисполнение кассового плана в размере 4051,71 тыс. руб. обусловлено:
 - оплатой услуг по информационному обслуживанию органов местного самоуправления в электронных СМИ, печати, доставке газеты "Сургутские ведомости", фотообеспечению по фактическим расходам;
 -  длительной процедурой подготовки документации для заключения контракта по изготовлению и поставке брошюр "Живая память" и краеведческого календаря по причине уточнения объемов товаров;
 - переносом сроков проведения конкурса рекламы "Простые правила".</t>
  </si>
  <si>
    <t>Неисполнение кассового плана в сумме 692,77 тыс руб. обусловлено отсутствием заключенных на указанную сумму договоров  купли-продажи жилых помещений участниками подпрограммы, получивших гарантийные письма в 1 полугодии 2018 года, а также отсутствием принятых решений Администрации города о перечислении субсидий данным участникам.</t>
  </si>
  <si>
    <r>
      <t xml:space="preserve">Неисполнение кассового плана на сумму 1 036,81 тыс. руб. обусловлено:
- экономией, сложившейся с оплатой по факту оказанных услуг на выполнение работ по содержанию объектов благоустройства (малых архитектурных форм), по оплате за содержание муниципальных жилых и нежилых помещений, выполненных работ по оплате взносов на капитальный ремонт в связи с уменьшением количества объектов  в ходе приватизации муниципальных жилых помещений;
- экономией, сложившейся из-за несвоевременности предоставления исполнителями работ документов для расчетов для оплаты муниципальной доли по установке общедомовых приборов учета в МКД, по проверке </t>
    </r>
    <r>
      <rPr>
        <sz val="12"/>
        <rFont val="Times New Roman"/>
        <family val="1"/>
        <charset val="204"/>
      </rPr>
      <t>сметной документации на ремонт муниципальных жилых помещений.</t>
    </r>
  </si>
  <si>
    <t xml:space="preserve">Неисполнение кассового плана в сумме 1592,70 тыс руб. обусловлено поздним сроком  утверждения списка получателей субсидии в текущем году и отсутствием выданных участникам гарантийных писем.                                  </t>
  </si>
  <si>
    <t>Неисполнение кассового плана на сумму  153,77 тыс. руб. обусловлено экономией в связи с внесением измененений в план-график закупок по причине уточнения объемов работ на выполнение проектных работ по замене ПУ теплоэнергии, по установке ИПУ ХГВС в нежилых помещениях муниципальной собственности.</t>
  </si>
  <si>
    <t xml:space="preserve">Неисполнение кассового плана в сумме 7 559,04 тыс. руб. обусловлено: 
 - условиями заключенного контракта на оказанные услуг по организации отдыха и оздоровления детей-сирот и детей, оставшихся без попечения родителей (200 детей-сирот) (период заездов с 08.06.2018 по 08.08.2018) будет производится в следующем отчетном периоде, после завершения периода заезда;
 - уточнением объемов работ по проверке смет;
 - признанием аукционов на приобретение 32 жилых помещений для детей-сирот несостоявшимися.
</t>
  </si>
  <si>
    <t>Неисполнение кассового плана на сумму 662,67  тыс. руб. обусловлено оплатой по фактическим расходам на основании актов выполненных работ по осуществлению регулируемых перевозок по регулируемым тарифам по муниципальному маршруту</t>
  </si>
  <si>
    <t xml:space="preserve">Неисполнение кассового плана на сумму 463,22 тыс. руб. обусловлено:
- оплатой работ по фактическим расходам на основании актов выполненных работ по оплате работ по ликвидации несанкционированных свалок в результате уточнения объемов работ, перечислением субсидии на возмещение затрат в связи с оказанием услуг водоснабжения населению, проживающему в жилищном фонде с централизованным холодным водоснабжением, не соответствующим требованиям СанПиН по фактическим расходам, подтвержденных СГМУП "Тепловик";
- экономией, сложившаяся по результатам проведения конкурсных процедур по летнему содержанию проездов к жилым строениям и строениям, приспособленным для проживания, на выполнение работ по содержанию водоропусных канав;
- несвоевременностью предоставления исполнителями работ,  (поставщиками, подрядчиками) документов для расчетов по летнему содержанию проездов к жилым строениям и строениям, приспособленным для проживания, для получения субсидии на возмещение затрат в связи с оказанием услуг водоснабжения населению, проживающему в жилищном фонде с централизованным холодным водоснабжением, не соответствующим требованиям СанПиН, за май 2018 года.
</t>
  </si>
  <si>
    <t>Неисполнение кассового плана на сумму 2 057,26 тыс. руб. обусловлено отсутствием нормативныхдокументов: 
- определяющих порядок выделения и (или) использования средств бюджетов. Проект распоряжения об утверждении перечня получателей и объема предоставления субсидии на финансовое обеспечение (возмещение) затрат по капитальному ремонту многоквартирных домов проходит процедуру согласования в структурных подразделениях Администрации города.
- определяющих порядок выделения и (или) использования средств бюджета по оплате расходов на предоставление субсидии на финансовое обеспечение (возмещение) затрат  по приобретению и установке спортивных сооружений на территории многоквартирных домов счет средств местного бюджета. Проект постановления Администрации города, утверждающего порядок предоставления субсидии, проходит процедуру согласования.</t>
  </si>
  <si>
    <t>Неисполнение кассового плана на сумму  117,13 тыс. руб. обусловлено оплатой работ по фактическим расходам на основании актов выполненных работ  на услуги по отлову, транспортировке, содержанию, регулированию численности и утилизации безнадзорных и бродячих домашних животных за счет средств местного бюджета</t>
  </si>
  <si>
    <t>Неисполнение кассового плана на сумму 6 146,18 тыс. руб. обусловлено:
- снижением фактических затрат на оплату труда и начисления на выплаты по оплате труда по причине наличия периодов временной нетрудоспособности работников;
- заявительным характером компенсации стоимости проезда и провоза багажа к месту использования отпуска и обратно, предоставлению единовременной выплаты на оздоровление работников (расходы произведены в пределах обращений с учетом стажа работы в органах местного самоуправления);
- оплатой расходов связанных с содержанием имущества, приобретением основных средств "по факту" на основании актов выполненных работ.</t>
  </si>
  <si>
    <t xml:space="preserve">
</t>
  </si>
  <si>
    <t xml:space="preserve">1. Неисполнение кассового плана на сумму 16 454,73 тыс.руб. обусловлено:
- заявительный характер выплаты пособий и компенсаций по оплате стоимости проезда и провоза багажа к месту использования отпуска и обратно произведены в пределах обращений;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 
- оплатой работ по фактическим расходам на основании актов выполненных работ на изготовление техпаспортов, справок о принадлежности объектов на оценку имущества, изымаемого для муниципальных нужд, на оказание услуг по экспертизе технического состояния автотранспорта, на оказание услуг по утилизации архивных документов, на проведение семинаров и курсов повышения квалификации
- экономией, сложившейся при заключения договоров на услуги по страхованию автотранспорта учреждения, по охране объекта, на приобретение запчастей и на поставку канцелярских товаров, на услуги в области информационных технологий; 
-переносом сроков проведения консурсов на следующий отчетный период текущего финансового года по причине позднего предоставления технического задания на изготовление мемориальных досок, на выполнение научно-исследовательской работы по корректировки «Программы комплексного развития транспортной инфраструктуры», на межевание земельных участков, формирование пакета сведений, проведение оценочных работ по определению рыночной стоимости размера арендной платы.
</t>
  </si>
  <si>
    <t>Неисполнение кассового плана в сумме 46 988,60 тыс. рублей обусловлено корректировкой принятых работ по строительству объекта "Улица Киртбая от  ул. 1 "З" до ул. 3 "З" и процедурой согласования заявки в профильном департамента ХМАО-Югры на перечисление средства из окружного бюджета,  оплата будет произведена в следующем отчетном периоде</t>
  </si>
  <si>
    <t xml:space="preserve">Неисполнение кассового плана на сумму  6 030,49 тыс. руб. обусловлено: 
- признанием несостоявшимися неоднократно проведенных аукционов на выполнение строительно-монтажных работ по объекту "Пешеходный мост в сквере "Старожилов" в г. Сургуте"  ввиду отсутствия претендентов;
- оплатой по фактическим расходам на основании актов выполненных работ на оказание услуг по электроэнергии, техническому обслуживанию автотранспорта, охране объектов.
</t>
  </si>
  <si>
    <t>Неисполнение кассавого плана в сумме 70 573,3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
- заявительным характером компенсации стоимости проезда и провоза багажа к месту использования отпуска и обратно, предоставлению единовременной выплаты на оздоровление работников (расходы произведены в пределах обращений с учетом стажа работы в органах местного самоуправления);
- оплатой расходов по услугам связи, коммунальным услугам, обслуживание систем видеонаблюдения, обслуживание и ремонт охранно-пожарной сигнализации осуществляется  "по факту" на основании актов выполненных работ;
- условиями заключенных договоров на поставку сувенироной, полиграфической продукции, цветочных композиций;
-  экономией, сложившейся по результатам проведения конкурсных процедур на поставку сувенирной, полиграфической продукции, цветочных композиций, по услугам связи, тех.обслуживанию оборудования, вывозу снега, уборке помещений, охране административных зданий, поставке канцелярских товаров, бумаги, эксплуатации инженерных систем.</t>
  </si>
  <si>
    <t xml:space="preserve">Неисполнение кассового плана в размере 753,9 тыс. руб. обусловлено:
 - переносом сроков проведения курсов повышения квалификации на следующий отчетный период;
 - экономией, сложившейся по результатм проведения конкурсных процедур по проведению курсов повышения квалификации.
</t>
  </si>
  <si>
    <t xml:space="preserve">Неисполнение кассового плана на сумму 160,2 тыс. руб. обусловлено несвоевременностью предоставления исполнителями работ,  (поставщиками, подрядчиками) документов для расчетов по сносу домов                                                                                                              </t>
  </si>
  <si>
    <t xml:space="preserve">Неисполнение кассового плана на сумму 3 181,67 тыс.руб.обусловлено:
- снижением фактических затрат на заработную плату и начисления на выплаты по оплате труда по причине внесения изменений в график отпусков;            
- переносом сроков проведения командировок на следующий отчетный период.                                                                                                                                                                                                                                           </t>
  </si>
  <si>
    <t xml:space="preserve">Обеспечение деятельности отдела молодежной политки  осуществляется в плановом режиме. </t>
  </si>
  <si>
    <r>
      <rPr>
        <u/>
        <sz val="12"/>
        <color theme="1"/>
        <rFont val="Times New Roman"/>
        <family val="1"/>
        <charset val="204"/>
      </rPr>
      <t xml:space="preserve">Обеспечение деятельности департамента финансов осуществляетсяь в плановом режиме.
</t>
    </r>
    <r>
      <rPr>
        <sz val="12"/>
        <color theme="1"/>
        <rFont val="Times New Roman"/>
        <family val="1"/>
        <charset val="204"/>
      </rPr>
      <t>- Ззаключен муниципальный контракт на оказание услуг по сопровождению автоматизированной системы планирования и исполнения бюджета города на основе программного обеспечения «Автоматизированный Центр контроля» с размещением информации о бюджете города в доступной для граждан форме на отдельном информационном портале «Бюджет для граждан», освоение средств планируется до конца 2018 года;
 - Средства  резервного фонда Администрации города  выделялись на цели, соответствующие порядку использования бюджетных ассигнований резервного фонда Администрации города, утвержденному постановлением Администрации города № 4312;
- Средства, зарезервированные в составе утвержденных бюджетных ассигнований распределялись между главными распорядителями бюджетных средств в соответствии с Порядком, утвержденным постановлением Администрации города Сургута  № 1401;
 - Осуществлялось своевременное и в полном объеме исполннялись обязательства по заключенным муниципальным контрактам и бюджетному кредиту;
 - В отчетном периоде отсутствовала потребность  исполнения обязательств по муниципальным гарантиям.</t>
    </r>
  </si>
  <si>
    <r>
      <rPr>
        <u/>
        <sz val="12"/>
        <color theme="1"/>
        <rFont val="Times New Roman"/>
        <family val="1"/>
        <charset val="204"/>
      </rPr>
      <t>Обеспечение деятельности управления физической кульутры и спорта осуществляется в плановом режиме</t>
    </r>
    <r>
      <rPr>
        <sz val="12"/>
        <color theme="1"/>
        <rFont val="Times New Roman"/>
        <family val="1"/>
        <charset val="204"/>
      </rPr>
      <t xml:space="preserve">                                                                                                                                                                                                                                                                                                                                                                                                                                                               - количество муниципальных услуг и работ в сфере физической культуры и спорта, оказываемых муниципальными учреждениями, курируемыми управлением физической культуры и спорта составляет 116, что составляет 95 % от плана;
- количество присвоенных спортивных званий и разрядов, квалификационных категорий спортивных судей на отчетную дату  1 558, что составляет 9,3 % от плана;                                                                                                                                                                
- количество получателей стипендии за достижение спортивных результатов в соревновательной деятельности 45, что составляет 78,95% от плана;                                                                                                                                                                                                            -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 составил 0 %. За отчетный период рассмотрены заявки от коммерческих и некоммерческих организаций, утвержден перечень организаций– получателей субсидий в 2018 году.  Заключение соглашений на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 планируется в июле -августе 2018 года .                                                                                                  </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</si>
  <si>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МКУ "ДДТиЖКК": 
- размещена заявка на выполнение проектно-изыскательских работ на реконструкцию инженерных сетей теплоснабжения в поселке Кедровый. Планируемый срок окончания работ - ноябрь 2018.
- заключено соглашение о предоставлении субсидии из окружного бюджета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МКУ "КГХ: 
-  заключен муниципальный контракт на выполнение проектно-изыскательских работ по реконструкции объекта энергохозяйства "Трансформаторная подстанция № 541"
- заключен муниципальный контракт на выполнение работ по реконструкции объекта энергохозяйства "Сети электроснабжения КЛ-10 кВ ПС-11-РП-104№"</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</si>
  <si>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
- заключено соглашение от 26.04.2018 № 19 на предоставление из бюджета города субсидии организациям, осуществляющим реализацию населению сжиженного газа по социально ориентированным розничным ценам
</t>
    </r>
  </si>
  <si>
    <r>
      <rPr>
        <u/>
        <sz val="12"/>
        <color theme="1"/>
        <rFont val="Times New Roman"/>
        <family val="1"/>
        <charset val="204"/>
      </rPr>
      <t xml:space="preserve">По мероприятиям, реализуемым департаментом городского хозяйства:  :
</t>
    </r>
    <r>
      <rPr>
        <sz val="12"/>
        <color theme="1"/>
        <rFont val="Times New Roman"/>
        <family val="1"/>
        <charset val="204"/>
      </rPr>
      <t>МКУ "КГХ": 
В части организации изготовления технической документации на объекты муниципального имущества оказаны услуги:
- по определению рыночной стоимости 6 объектов недвижимого имущества; 
- по изготовлению актов обследования, подтверждающих прекращение существования 20 объектов недвижимости;  
- по изготовлению технической документации на 5 объектов энергохозяйства;
- заключен муниципальный контракт на оказание услуг по изготовлению технической документации на 48 муниципальных жилых помещения.
В части организации содержания и ремонта объектов муниципального имущества:
-  оказаны услуги по начислению, сбору и перечислению платежей за социальный наем, услуги по доставке счетов-извещений о начисленных платежах, а также ведение претензионной и исковой работы по задолженности по платежам за социальный наем муниципальных жилых помещений. На конец первого полугодия текущего года начисление платежей ведется по 3 891 лицевому счету, сбор платежей осуществляется по 1 641 лицевому счету. Доставлено 13 302 счета-извещения нанимателям жилых помещений. В части ведения претензионной и исковой работы через СГМУП «РКЦ ЖКХ» направлено нанимателям 560 уведомлений о задолженности и 110 уведомлений о выдаче судебных приказов;
- возмещены затраты на содержание и предоставление коммунальных услуг по незаселенным муниципальным жилым и нежилым помещениям. Расходы носят заявительный характер и осуществляются по факту предоставления документов управляющими организациями. По состоянию на 01.07.2018 года заключены договоры на возмещение затрат с 13-ю управляющими компаниями.
- оплачены взносы на капитальный ремонт многоквартирных домов с 2018 года осуществляется на основании счетов и счетов-извещений некоммерческой организации «Югорский фонд капитального ремонта многоквартирных домов» .
- в рамках заключённых договоров на выполнение ремонтно-восстановительных работ по вскрытию входных дверей и замены дверного замка, на освобождение и утилизацию выморочного имущества умерших нанимателей муниципальных жилых помещений, на оказание услуг по дезинфекции и дезодорации жилого помещения,.
- оплачены расходов по благоустройству дворовых территорий многоквартирных домов в части муниципальной собственности
-  выполнены работы по установке общедомового прибора учета потребления коммунальных ресурсов в многоквартирном доме в части муниципальной собственности. 
- заключен муниципальный контракт на оказание услуг по содержанию и ремонту оборудования 9 детских игровых и спортивных площадок, на которых расположены 62 малые архитектурные формы. 
- заключен договор на оборудование автономными пожарными извещателями с GSM- модулем 307 помещений муниципального жилищного фонда, в которых проживают многодетные и малообеспеченные семьи, социально-неадаптированные и маломобильные граждане,
ДГХ (МКУ "ДДТиЖКК):  
- заключены контракты на выполнение работ по проверке локальных сметных расчетов с ООО "ИЦ Сургутстройцена " 
-заключен муниципальный контракт на выполнение ремонта муниципальных жилых помещений</t>
    </r>
  </si>
  <si>
    <r>
      <rPr>
        <u/>
        <sz val="12"/>
        <color theme="1"/>
        <rFont val="Times New Roman"/>
        <family val="1"/>
        <charset val="204"/>
      </rPr>
      <t xml:space="preserve">По мероприятиям, реализуемым департаментом архитектуры и градостроительства: </t>
    </r>
    <r>
      <rPr>
        <sz val="12"/>
        <color theme="1"/>
        <rFont val="Times New Roman"/>
        <family val="1"/>
        <charset val="204"/>
      </rPr>
      <t xml:space="preserve">Разработана проектно-сметная документация по объекту "Подъезд к школе ПИКС". Получено положительное заключение о проверке достоверности определения сметной стоимости строительства объекта №86-1-0098-18 от 15.05.2018 года.
</t>
    </r>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МКУ "ДДТиЖКК:
1. Выполнен капитальный ремонт и ремонт автомобильных дорог (на 112,78 тыс.кв.м. кв. при плане 177,33 тыс.кв.м.):
-ул.  Югорский тракт (на участке от спорт. базы «Здоровье») до ул. Заячий остров) - 100%
-ул. Электротехническая (на участке от ж/д переезда до ул. Энергостроителей) - 70%
 -ул. Энергостроителей (подъездная автодорога № 3)-30 %
-ул. Туманная (автодорога в районе управления строи-строительством ГРЭС-2) - 80%
- Автодорога к пож. депо № 2 (а/д к пос. Финский) - 92%
- ул. Контейнерная -100%
- ул. 30 лет победы (от пр. Пролетарский до транспорт-ной развязки Кольцо ГРЭС) - 2%
- ул. 50 лет ВЛКСМ -10%.
2. Заключен МК №01-ГХ от 28.03.2018 с ООО "Спецпромстройпроект" на выполнение проектно-изыскательских работ по объекту "Тротуар по ул.Рыбников на участке от ул.Югорская до ул.Щепеткина";
3. Выполнены работы по устранению повреждений дорожных покрытий:
• струйно-инъекционным методом – 15 000 м2, выполнено – 42,7%;
• дорожным ремонтером – 3 361 м2, выполнено – 42%;
• литым асфальтобетоном – 1500 м2, выполнено – 100%.
4. Выполняются работы по нанесению дорожной разметки общей протяженностью линий 692,646 км, восстановлению и замене ограждений ОД-3 – 200 шт., окраске ограждений – 4 700 м2.</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</si>
  <si>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Организованы  городские пассажирские перевозки по следующим видам маршрутов:
- городские – 23 маршрута;
- сезонные (маршруты до дачных кооперативов) – 13 маршрутов;
- специальные (маршруты до городского кладбища) – 5 маршрутов (1 из них регулярный, 4 – только в родительский день);
- дополнительные маршруты до СОТ в день выборов Президента РФ 18 марта 2018 года – 9 маршрутов.
Заключены договорные обязательства с 7 перевозчиками, оплата по муниципальным контрактам производится регулярно в течение финансового года. Также произведены выплаты по трем исполнительным листам организаций – перевозчиков за предыдущие периоды деятельности.
 На стадии подписания находятся муниципальные контракты:
- на изготовление, замену и установку 200 единиц маршрутных указателей на остановочных пунктах общественного транспорта, срок выполнения работ – по 31 июля текущего года; 
- на обследование пассажиропотока по регулярным городским автобусным маршрутам, срок оказания услуги – по 10 ноября текущего года.</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</si>
  <si>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
-  выплачена стоимость за изымаемое имущество 14 собственникам жилых помещений, непригодных для проживания;
-  заключен муниципальный контракт на обследование домов на предмет признания их непригодными для проживания;
- заключены контракты/договоры на снос домов, подлежащих выводу из эксплуатации с последующим демонтажем строительных конструкций, в связи с переселением из них граждан.      
</t>
    </r>
    <r>
      <rPr>
        <u/>
        <sz val="12"/>
        <color theme="1"/>
        <rFont val="Times New Roman"/>
        <family val="1"/>
        <charset val="204"/>
      </rPr>
      <t xml:space="preserve">По мероприятиям программы, реализуемым департаментом архитектуры и градостроительства:  </t>
    </r>
    <r>
      <rPr>
        <sz val="12"/>
        <color theme="1"/>
        <rFont val="Times New Roman"/>
        <family val="1"/>
        <charset val="204"/>
      </rPr>
      <t xml:space="preserve"> Аукционы на приобретение жилых помещений, проводимые в 1 полугодии 2018 года, признаны не состоявшимися по причине отсутствия заявок на участие. Повторное размещение закупок на приобретение жилья состоится в июле 2018 года.                              </t>
    </r>
  </si>
  <si>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  заключено соглашение со СГМУП "Тепловик" на предоставление из бюджета города субсидии на возмещение недополученных доходов в связи с оказанием услуг теплоснабжения населению, проживающему во временных поселках Кедровый-1, Лесной (за 2 полугодие 2017 года);
-  заключены соглашения с СГМУП "Тепловик" и ООО "Стандарт плюс"  по обеспечению граждан, проживающих в жилищном фонде с централизованной системой холодного водоснабжения, не соответствующего требованиям СанПин, питьевой водой.
- оказаны услуги по ликвидации 328 м3 несанкционированных свалок;
- оказаны услуги по зимнему содержанию проездов общей площадью 78 049 м. кв., объем утилизированного снега составил 22 676,33 куб.м. На летнем содержании в рамках заключенного муниципального контракта находятся проезды общей площадью 46 038,00 м.кв.,
- заключен муниципальных контракт на содержание 9 водопропускных канав. 
-заключен муниципальный контракт по выполнение работ по содержанию пожарных водоемов.</t>
    </r>
  </si>
  <si>
    <r>
      <t xml:space="preserve">По мероприятиям, реализуемым департаментом городского хозяйства:
</t>
    </r>
    <r>
      <rPr>
        <sz val="12"/>
        <color theme="1"/>
        <rFont val="Times New Roman"/>
        <family val="1"/>
        <charset val="204"/>
      </rPr>
      <t>- заключены муниципальные контракты на на отлов, содержание и утилизацию безнадзорных и бродячих животных. За первое полугодие 2018 года приняты документы, подтверждающие отлов подрядчиками 344 единицы животных</t>
    </r>
  </si>
  <si>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Специалистами ДГХ, МКУ осуществляются функции в соотвествии с положением о департаменте и уставом МКУ.</t>
    </r>
  </si>
  <si>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  заключено соглашение на предоставление субсидии на финансовое обеспечение затрат по погребению согласно гарантированному перечню ритуальных услуг.
- заключено соглашение на  предоставление субсидии на финансовое обеспечение  затрат по содержанию объектов похоронного обслуживания. 
- заключены два муниципальных контракта, в рамках которых выполняются работы по содержанию городских кладбищ;
- заключен муниципальный контракт на выполнение работ «Строительство объекта: «Новое кладбище «Чернореченское-2» в г. Сургут» I пусковой комплекс. 3 этап строительства»</t>
    </r>
  </si>
  <si>
    <r>
      <t xml:space="preserve">Неисполнение кассового плана в сумме 2287,09  тыс руб. обусловлено: 
 - длительным периодом подготовки и согласования договора на проведение мониторинга деятельности молодежных субкультур; 
- перечислением субсидий на иные цели бюджетным учреждениям под фактическую потребность;                                                                                                                                         
 </t>
    </r>
    <r>
      <rPr>
        <sz val="12"/>
        <rFont val="Times New Roman"/>
        <family val="1"/>
        <charset val="204"/>
      </rPr>
      <t>- несостоявшимися аукционами</t>
    </r>
    <r>
      <rPr>
        <sz val="12"/>
        <color rgb="FFFF0000"/>
        <rFont val="Times New Roman"/>
        <family val="1"/>
        <charset val="204"/>
      </rPr>
      <t xml:space="preserve"> </t>
    </r>
    <r>
      <rPr>
        <sz val="12"/>
        <rFont val="Times New Roman"/>
        <family val="1"/>
        <charset val="204"/>
      </rPr>
      <t>на приобретение доски, бруса, скамьи, стола.</t>
    </r>
    <r>
      <rPr>
        <sz val="12"/>
        <color theme="1"/>
        <rFont val="Times New Roman"/>
        <family val="1"/>
        <charset val="204"/>
      </rPr>
      <t xml:space="preserve">
</t>
    </r>
  </si>
  <si>
    <r>
      <t xml:space="preserve">Неисполнение кассового плана на сумму 2 526,33 обусловлено:
- экономией, сложившейся по результатам проведения конкурсных процедур на поставку топлива;
- заявительным характером компенсации стоимости проезда и провоза багажа к месту использования отпуска и обратно;
-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 по эксплуатации инженерных систем 2-х объектов МКУ «Сургутский спасательный центр» на техническое обслуживание и ремонт, услугам по заправке баллонов, уборке административных и бытовых помещений, вывозу ТБО, стрике мягкого инвентаря, дератизации (дизенсекции), определению концентрации атмосферного воздуха;
- оплатой договоров по "факту" на поставку хозяйственных и канцелярских товаров, альпинистского снаряжения, запасных частей к автотехнике и судам, лакокрасочной продукции, строительных материалов, металлопродукции, бланочной продукции, питьевой воды, медикаментов;
 </t>
    </r>
    <r>
      <rPr>
        <sz val="12"/>
        <rFont val="Times New Roman"/>
        <family val="1"/>
        <charset val="204"/>
      </rPr>
      <t>-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t>
    </r>
    <r>
      <rPr>
        <sz val="12"/>
        <color theme="1"/>
        <rFont val="Times New Roman"/>
        <family val="1"/>
        <charset val="204"/>
      </rPr>
      <t xml:space="preserve">
</t>
    </r>
  </si>
  <si>
    <r>
      <t xml:space="preserve">Неисполнение кассового плана в сумме 1506,42 обусловлено:
- экономией по итогам аукционов на услуги по поставке печатной продукции, по прокату видеороликов на ТВ;
</t>
    </r>
    <r>
      <rPr>
        <sz val="12"/>
        <rFont val="Times New Roman"/>
        <family val="1"/>
        <charset val="204"/>
      </rPr>
      <t xml:space="preserve">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t>
    </r>
  </si>
  <si>
    <t xml:space="preserve">Неисполнение кассового плана  в сумме 2 515,86 тыс.руб.обусловлено:
- снижением фактических затрат на заработную плату и начисления на выплаты по оплате труда по причине внесения изменений в график отпусков и наличием периодов временной нетрудоспособности работников;
 - оплатой работ по "факту" на основании актов выполненных работ, оказаных услуг по содержанию имущества;
  - оплатой договора по "факту" на основании счет-фактур на поставку основных средств и материальных запасов  в рамках переданных государственных полномочий на осуществление деятельности по опеке и попечительству. 
</t>
  </si>
  <si>
    <r>
      <t xml:space="preserve">Неисполнение кассового плана в сумме 3 093,21 тыс руб. обусловлено:
- заявительным характером обращений граждан для назначения компенсации расходов на проезд в городском пассажирском транспорте общего пользования отдельным категориям населения;
- возвратом денежных средств из-за неявки получателей выплаты приуроченной к празднованию Дня Победы в Великой Отечественной войне 1941 – 1945 годов. Средства единовременной выплаты будут перечислены повторно;
- экономией, сложившейся по оплате проезда к месту проведения торжественного мероприятия посвященного Дню города, по оплате гостиницы Почетным гражданам города Сургута, проживающим за его пределами на время проведения торжественного мероприятия в связи с тем, что граждане не воспользовались правом учавствовать в торжественном мероприятии;
</t>
    </r>
    <r>
      <rPr>
        <sz val="12"/>
        <color theme="1"/>
        <rFont val="Times New Roman"/>
        <family val="1"/>
        <charset val="204"/>
      </rPr>
      <t xml:space="preserve">- уменьшением количества получателей компенсации расходов по оплате жилого помещения и коммунальных услуг  отдельным категориям граждан, проживающих в бесхозяйных жилых помещениях и временном жилищном фонде (план 2 чел., факт 1 чел.). Расходы носят заявительный характер, оплачены в объеме обращений.
 - условиями заключенных договоров на оказание услуг по организации санаторно-курортного лечения 45 детей-инвалидов  (период заездов с 07.05.2018 по 27.08.2018). Оплата будет осуществлена в следующем отчетном периоде, после завершения периода заезда.
- оплатой работ по "факту" на основании актов выполненных работ, выплатой компенсаций на оплату ЖКУ отдельным категориям граждан осуществлена в пределах обращений управляющих компаний.
</t>
    </r>
  </si>
  <si>
    <r>
      <rPr>
        <u/>
        <sz val="12"/>
        <color theme="1"/>
        <rFont val="Times New Roman"/>
        <family val="1"/>
        <charset val="204"/>
      </rPr>
      <t>По мероприятиям программы, реализуемым  департаментом архитектуры и градостроительства:</t>
    </r>
    <r>
      <rPr>
        <sz val="12"/>
        <color theme="1"/>
        <rFont val="Times New Roman"/>
        <family val="1"/>
        <charset val="204"/>
      </rPr>
      <t xml:space="preserve">
По состоянию на 01.01.2018 в списке участников Великой Отечественной войны, имеющих право на обеспечение жильём за счет средств федерального бюджета, состояло 2 ветерана. Аукцион по приобретению одного жилого помещения  признан несостоявшимся, по результатам  повторно размещенной заявки заключен муниципальный контракт на сумму 1 834,65 тыс.руб. За счет дополнительно поступивших в течение года средств заключен муниципальный контракт на  приобретение жилого помещения сумму 1 585,44 тыс.руб.  Оплата по заключенным контрактам будет произведена в июле 2018 года. </t>
    </r>
  </si>
  <si>
    <r>
      <rPr>
        <u/>
        <sz val="12"/>
        <color theme="1"/>
        <rFont val="Times New Roman"/>
        <family val="1"/>
        <charset val="204"/>
      </rPr>
      <t>По мероприятиям, реализуемым комитетом по управлению имуществом:</t>
    </r>
    <r>
      <rPr>
        <sz val="12"/>
        <color theme="1"/>
        <rFont val="Times New Roman"/>
        <family val="1"/>
        <charset val="204"/>
      </rPr>
      <t xml:space="preserve">
Утверждён перечень получателей субсидий и объем предоставляемых субсидий:
- ООО «Сургутский рыбхоз»;
- ООО «Эко-переработка»;
- крестьянское (фермерское) хозяйство Решетникова В.А.;
- личное подсобное хозяйство Конева В.М.</t>
    </r>
  </si>
  <si>
    <r>
      <rPr>
        <u/>
        <sz val="12"/>
        <color theme="1"/>
        <rFont val="Times New Roman"/>
        <family val="1"/>
        <charset val="204"/>
      </rPr>
      <t>По мероприятиям, реализуемым комитетом по управлению имуществом:</t>
    </r>
    <r>
      <rPr>
        <sz val="12"/>
        <color theme="1"/>
        <rFont val="Times New Roman"/>
        <family val="1"/>
        <charset val="204"/>
      </rPr>
      <t xml:space="preserve">
- проведена работа по государственной регистрации права на объекты недвижимости, включенные в реестр муниципального имущества;
- заключены договоры на оказание коммунальных услуг и на содержание общедомового имущества, оплата производится по факту оказания услуг;
- разработана проектно-сметная документация по капитальному ремонту объекта "Административное здание по ул. Маяковского, 15". 
- проведена проверка целевого использования муниципального имущества согласно графику и количеству, утвержденному приказом комитета по управлению имуществом от 25.01.2018 № 2 (количество проведенных проверок на 01.07.2018 - 55)
</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</si>
  <si>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
- предоставлена социальная выплата 13 гражданам  (обязательства 2017 года), являющимся участниками программы по ликвидации и расселению приспособленных для проживания строений, включенных в реестры строений на 1 января 2012 года;
- заключен муниципальный контракт на снос 8 строений, крайний срок исполнения контракта – 30 июня 2018 года. Работы выполняются и будут приняты с применением штрафных санкций по вине подрядчика. На электронной площадке размещены две заявки на выполнение сноса 23 строений, даты проведения аукционов – 02 и 09 июля текущего года.</t>
    </r>
  </si>
  <si>
    <r>
      <rPr>
        <u/>
        <sz val="12"/>
        <rFont val="Times New Roman"/>
        <family val="1"/>
        <charset val="204"/>
      </rPr>
      <t>По мероприятиям программы, реализуемым  департаментом городского хозяйства:</t>
    </r>
    <r>
      <rPr>
        <sz val="12"/>
        <rFont val="Times New Roman"/>
        <family val="1"/>
        <charset val="204"/>
      </rPr>
      <t xml:space="preserve"> 
- предоставлена дополнительная мера социальной поддержки Почетных граждан города Сургута;
- предоставлена компенсация по оплате содержания жилых помещений, коммунальных услуг за счет средств бюджета города гражданам, проживающим в бесхозяйных жилых помещениях и временном жилищном фонде;
- предоставлена  дополнительная мера социальной поддержкки лицу, воспитывающей(ему) без супруга (супруги) трех и более несовершеннолетних детей, в случае гибели одного из них в результате дорожно-транспортного происшествия, произошедшего на территории города Сургута;
</t>
    </r>
    <r>
      <rPr>
        <u/>
        <sz val="12"/>
        <rFont val="Times New Roman"/>
        <family val="1"/>
        <charset val="204"/>
      </rPr>
      <t>По мероприятиям программы, реализуемым  Администрацией города:</t>
    </r>
    <r>
      <rPr>
        <sz val="12"/>
        <rFont val="Times New Roman"/>
        <family val="1"/>
        <charset val="204"/>
      </rPr>
      <t xml:space="preserve">   
- в полном объеме  предоставлена компенсация на проезд в городском пассажирском транспорте общего пользования в </t>
    </r>
    <r>
      <rPr>
        <sz val="12"/>
        <color theme="1"/>
        <rFont val="Times New Roman"/>
        <family val="1"/>
        <charset val="204"/>
      </rPr>
      <t>размере 600 рублей в квартал; 
- предоставлены</t>
    </r>
    <r>
      <rPr>
        <sz val="12"/>
        <rFont val="Times New Roman"/>
        <family val="1"/>
        <charset val="204"/>
      </rPr>
      <t xml:space="preserve"> единовременные выплаты ко Дню Победы в Великой Отечественной войне  1 135 чел что составило 87,24% от плановых показателей года (1301 чел)
- предоставлены дополнительные меры социальной поддержки   Почетным гражданам города Сургута по  компенсацим расходов в размере 100% абонентной платы за телефон -3 чел при плане 4 чел.,  компенсация за проезд на городском автомобильном пассажирском транспорте (кроме такси). 4 чел. при плане  4чел.. 
- 2 чел детей-сирот и детей, оставшихся без попечения родителей, транспортированы к месту дальнейшего устройства, к месту постоянного жительства законного представителя или в распоряжение органов опеки и попечительства, в специализированные учреждения для дальнейшего проживания и воспитания (на уровне планового показателя);
- направлены письма всем лицам из числа детей-сирот и детей, оставшихся без попечения родителей, являющихся выпускниками организаций для детей-сирот и детей, оставшихся без попечения родителей о возможности получения и порядке предоставления  меры социальной поддержки по погашению задолженности по оплате коммунальных услуг и содержания жилья.  В 1 полугодии 2018 года заявлений от лиц из числа детей-сирот и детей, оставшихся без попечения родителей, не поступало; 
</t>
    </r>
    <r>
      <rPr>
        <u/>
        <sz val="12"/>
        <rFont val="Times New Roman"/>
        <family val="1"/>
        <charset val="204"/>
      </rPr>
      <t>По мероприятиям программы, реализуемым  департаментом образования:</t>
    </r>
    <r>
      <rPr>
        <sz val="12"/>
        <rFont val="Times New Roman"/>
        <family val="1"/>
        <charset val="204"/>
      </rPr>
      <t xml:space="preserve">   
-предоставлены  санаторно-курортные путевки «Мать и дитя»  15 детям – инвалидам, проживающим на территории города Сургута и состоящих на учете в медицинских организациях Ханты-Мансийского автономного округа - Югры (33,3%  от годового планового показателя 45 человек). 
</t>
    </r>
  </si>
  <si>
    <r>
      <rPr>
        <u/>
        <sz val="12"/>
        <color theme="1"/>
        <rFont val="Times New Roman"/>
        <family val="1"/>
        <charset val="204"/>
      </rPr>
      <t>По мероприятиям программы, реализуемым  департаментом образования</t>
    </r>
    <r>
      <rPr>
        <sz val="12"/>
        <color theme="1"/>
        <rFont val="Times New Roman"/>
        <family val="1"/>
        <charset val="204"/>
      </rPr>
      <t xml:space="preserve">:    
Доля детей-сирот и детей, оставшихся без попечения родителей  в возрасте от 6 до 17 лет (включительно), прошедших оздоровление в организациях отдыха детей и их оздоровления,  от общей численности детей, нуждающихся  в оздоровлении составил 5,8%  от плана (31 ребенок). 
</t>
    </r>
    <r>
      <rPr>
        <u/>
        <sz val="12"/>
        <color theme="1"/>
        <rFont val="Times New Roman"/>
        <family val="1"/>
        <charset val="204"/>
      </rPr>
      <t>По мероприятиям программы, реализуемым  департаментом городского хозяйства</t>
    </r>
    <r>
      <rPr>
        <sz val="12"/>
        <color theme="1"/>
        <rFont val="Times New Roman"/>
        <family val="1"/>
        <charset val="204"/>
      </rPr>
      <t xml:space="preserve">:                     
Заключен муниципальный контракт  по ремонту квартир по ул. Мелик-Карамова, 41, кв. 19 и ул. Майская, 10, кв. 147. Срок выполнения работ - 60 дней с даты заключения контракта. Оказаны услуги по проверке смет по первым трем адресам; 
</t>
    </r>
    <r>
      <rPr>
        <u/>
        <sz val="12"/>
        <color theme="1"/>
        <rFont val="Times New Roman"/>
        <family val="1"/>
        <charset val="204"/>
      </rPr>
      <t>По мероприятиям программы, реализуемым  департаментом архитектуры и градостроительства</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 xml:space="preserve">
В 2018 году из бюджета ХМАО-Югры выделены средства на  приобретение 47 квартир.  Заявки на проведение аукционов по приобретению жилых помещений для участников программы (детей-сирот) размещены в апреле 2018г (33 - 1 комн.кв., 78759,9 тыс.руб.). Аукционы на приобретение 32 жилых помещений признаны несостоявшимся, т.к. по окончании срока подачи заявок на участие в аукционе не подано ни одной заявки. Состоялся аукцион на приобретение 1 кв, 33м2. В результате уклонения участника от подписания, контракт не заключен. Повторное размещение закупок на приобретение 32 кв. состоялось 25, 26 июня 2018г. Данные аукционы также признаны несостоявшимися, т.к. по окончании срока подачи заявок не подано ни одной заявки.
</t>
    </r>
  </si>
  <si>
    <t xml:space="preserve">На 2018 год запланировано проведение обучения  234 человек, на 01.07.2018 обучение прошли 97 человек в соответствии с планом-графиком курсов повышения квалификации. </t>
  </si>
  <si>
    <r>
      <rPr>
        <u/>
        <sz val="12"/>
        <color theme="1"/>
        <rFont val="Times New Roman"/>
        <family val="1"/>
        <charset val="204"/>
      </rPr>
      <t>По мероприятиям, реализуемым  МКУ "Наш город":</t>
    </r>
    <r>
      <rPr>
        <sz val="12"/>
        <color theme="1"/>
        <rFont val="Times New Roman"/>
        <family val="1"/>
        <charset val="204"/>
      </rPr>
      <t xml:space="preserve">
- 112 граждан приняли участие в мероприятиях по правовому просвещению и пропаганде социально ответственного поведения. Плановый показатель (500 чел.) планируется  достигнуть в полном объеме до конца 2018 года.
- 4 540 чел - количество жителей, вовлеченных в организацию и проведение совместных с органами местного самоуправления мероприятий по обсуждению социально значимых проблем и вопросов местного значения. Плановый показатель (3 500 чел.) достигнут.
- специалистами учреждения  оказано содействие в создании 148 советов многоквартирных домов. Плановый показатель (156 ед.) планируется  достигнуть в полном объеме до конца 2018 года.
- завершены 3 социологических исследования. 10 социологических исследований находятся на стадии выполнения.
-распространено 17,459 тыс. листов информационных материалов. В связи со снижением количества поступающей в адрес учреждения информации для распространения, оптимизацией ресурсов (в том числе снижение использования большого объема бумаги), развитием интерактивных форм оповещения населения, существует риск неисполнения мероприятия в полном объеме (план 100 тыс. листов).  В адрес департамента финансов готовится письмо о снижении значений показателя.
- оказывается финансовая, имущественная, информационная, консультационная поддержка деятельности территориальных общественных самоуправлений.
-предоставлены субсидии 18-ти ТОС на реализацию социально значимых проектов в 2018 году. Показатель достигнут (18 ед.)  в полном объеме.
По мероприятиям отдела молодёжной политики:
- проведена акция по месту жительства для детей и подростков «Автобус добра» 30 июня 2018 года, проведение второй акции  запланировано на 17-18 июля 2018 года. Плановый показатель (2 акции) планируется  достигнуть в полном объеме до конца 2018 года.
</t>
    </r>
    <r>
      <rPr>
        <u/>
        <sz val="12"/>
        <color theme="1"/>
        <rFont val="Times New Roman"/>
        <family val="1"/>
        <charset val="204"/>
      </rPr>
      <t>По мероприятиям МКУ "Управление информационных технологий и связи города Сургута":</t>
    </r>
    <r>
      <rPr>
        <sz val="12"/>
        <color theme="1"/>
        <rFont val="Times New Roman"/>
        <family val="1"/>
        <charset val="204"/>
      </rPr>
      <t xml:space="preserve">
- Количество сетевых портов подключения к транспортной сети передачи данных муниципальной информационной системы составляет 28 единиц. 
- Количество обслуживаемых средств вычислительной, копировально-множительной техники и периферийного оборудования МКУ «Наш город» составляет 286 единиц. 
</t>
    </r>
    <r>
      <rPr>
        <u/>
        <sz val="12"/>
        <color theme="1"/>
        <rFont val="Times New Roman"/>
        <family val="1"/>
        <charset val="204"/>
      </rPr>
      <t>По мероприятиям департамента городского хозяйства:</t>
    </r>
    <r>
      <rPr>
        <sz val="12"/>
        <color theme="1"/>
        <rFont val="Times New Roman"/>
        <family val="1"/>
        <charset val="204"/>
      </rPr>
      <t xml:space="preserve">
-оказаны услуги по эксплуатации инженерных систем на 27 объектах МКУ "Наш город" </t>
    </r>
  </si>
  <si>
    <r>
      <rPr>
        <u/>
        <sz val="12"/>
        <color theme="1"/>
        <rFont val="Times New Roman"/>
        <family val="1"/>
        <charset val="204"/>
      </rPr>
      <t>По мероприятиям, реализуемым департаментом архитектуры и градостроительства:</t>
    </r>
    <r>
      <rPr>
        <sz val="12"/>
        <color theme="1"/>
        <rFont val="Times New Roman"/>
        <family val="1"/>
        <charset val="204"/>
      </rPr>
      <t xml:space="preserve">
Общая строительная готовность объекта «Улица Киртбая от ул. 1 «З» до ул. 3 «З»  - 38,9%, по сетям  - 70,5 %,.
По объекту «Улица 5 «З» от Нефтеюганского шоссе до ул. 39 «З» выполнены работы по корректировки сметной документации и оценки достоверности сметной стоимости.
</t>
    </r>
  </si>
  <si>
    <t xml:space="preserve"> - приобретено 12 уголков охраны труда.
 - обучение по безопасности труда прошло 137 работников (57% от годового плана).
 - специальная оценка условий труда на рабочих местах не проводилась.
 - медосмотр прошло 762 работника (39% от годового плана).
 - спецодеждой и средствами индивидуальной защиты  обеспечено 780  работников (30 % годового плана).
 - приобретено 252 аптечки оказания первой помощи (65 % годового плана).
 - выдано лечебно-профилактическое питание (молоко) 486 работникам (86 % годового плана).
 - договоры на проведение производственного контроля заключены, оплата поэтапная.
 - планируется внесение изменений в программные мероприятия, финансируемые  за счет средств предприятий в связи с ликвидацией в 2018 году СГМУ КП, гостиницы «Кедр» СГМУП «Городской рынок», в связи с не целесообразностью проведения специальной оценки условий труда. </t>
  </si>
  <si>
    <r>
      <rPr>
        <u/>
        <sz val="12"/>
        <color theme="1"/>
        <rFont val="Times New Roman"/>
        <family val="1"/>
        <charset val="204"/>
      </rPr>
      <t>По мероприятиям программы, реализуемым департаментом образования:</t>
    </r>
    <r>
      <rPr>
        <sz val="12"/>
        <color theme="1"/>
        <rFont val="Times New Roman"/>
        <family val="1"/>
        <charset val="204"/>
      </rPr>
      <t xml:space="preserve">
- численность воспитанников, получающих дошкольное образование в образовательных учреждениях, реализующих основную образовательную программу дошкольного образования, составила 27 209 чел. (118% от  плана года 25 936 чел., значение планового показателя будет уточнено до  30 717 чел.);
- численность воспитанников частных организаций, осуществляющих образовательную деятельность по реализации образовательных программ дошкольного образования, составила 905 чел. (план  года 1 189 чел).  
- обеспеченность детей дошкольного возраста местами в организациях, осуществляющих образовательную деятельность по реализации образовательных программ дошкольного образования,  665 мест на 1000 детей (план года  789 мест на 1000 детей, значение будет  достигнуто до конца 2018 года).
</t>
    </r>
    <r>
      <rPr>
        <u/>
        <sz val="12"/>
        <color theme="1"/>
        <rFont val="Times New Roman"/>
        <family val="1"/>
        <charset val="204"/>
      </rPr>
      <t>По мероприятиям программы, реализуемым департаментом архитектуры и градостроительства</t>
    </r>
    <r>
      <rPr>
        <sz val="12"/>
        <color theme="1"/>
        <rFont val="Times New Roman"/>
        <family val="1"/>
        <charset val="204"/>
      </rPr>
      <t xml:space="preserve">:
Выкуп объектов дошкольного образования - "Детский сад в мкр.20А" и "Развитие застроенной территории части квартала 23А г.Сургута" будет произведен по мере готовности объектов, ориентировочно в IV квартале 2018 года.
</t>
    </r>
    <r>
      <rPr>
        <u/>
        <sz val="12"/>
        <color theme="1"/>
        <rFont val="Times New Roman"/>
        <family val="1"/>
        <charset val="204"/>
      </rPr>
      <t>По мероприятиям программы, реализуемым департаментом городского хозяйств</t>
    </r>
    <r>
      <rPr>
        <sz val="12"/>
        <color theme="1"/>
        <rFont val="Times New Roman"/>
        <family val="1"/>
        <charset val="204"/>
      </rPr>
      <t>а:
 МКУ «ДЭАЗиИС» осуществляет организацию эксплуатации инженерных систем 71 объекта 60 муниципальных учреждений дошкольного образования, а также является заказчиком проведения ремонтных работ на объектах. 
Планом ремонта на 2018 год предусмотрен ремонт объектов 14-ти дошкольных учреждений, по состоянию на 01.07.2018 заключено 20 муниципальных контрактов на текущий и капитальный ремонт объектов.</t>
    </r>
  </si>
  <si>
    <t xml:space="preserve">Неисполнение кассового плана на сумму 122 111,37 тыс. руб. обусловлено:
 - снижением фактических затрат на заработную плату по причине внесения изменений в график отпусков и наличием периодов временной нетрудоспособности работников муниципальных и частных организаций; наличием остатков неиспользованных средств по состоянию на 1 января 2018 года, направленных в отчетном периоде на оплату труда и начисления на выплаты по оплате труда;
 -  уменьшением количества сертификатов, представленных частными организациями для перечисления субсидии, перерасчетом объема субсидии с учетом фактического времени нахождения воспитанников в списочном составе частной организации, выбытием воспитанников в муниципальные образовательные организации;
 -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 на содержание имущества образовательных учреждений;                                                                                                                             - перечислением субсидий на финансовое обеспечение выполнения муниципального задания и на иные цели бюджетным и автономным учреждениям под фактическую потребность;        
- изменением сроков размещения закупки на выполнение ПИР по капитальному ремонту МБОУ СОШ № 12 (корпус № 2 блок А) в связи с увеличением  начальной максимальной цены контракта, что потребовало перемещения бюджетных ассигнований;
- экономией по расходам на проверку сметной документации на выполнение работ по благоустройству дошкольных учреждений в связи с  уточнением начальной максимальной цены контракта;
- экономией по расходам на проверку сметной документации на выполнение работ по текущему ремонту дошкольных учреждений в связи с  уточнением начальной максимальной цены контракта;
 - экономией в связи со снижением фактических затрат  на эксплуатацию инженерных систем.                                                                                                                                                                                                                                                                                                                                                                                                                                                                                                      </t>
  </si>
  <si>
    <t xml:space="preserve">Неисполнение кассового плана на сумму 135 261,77 тыс. руб. обусловлено:
 - снижением фактических затрат на заработную плату, по причине внесения изменений в график отпусков и наличием периодов временной нетрудоспособности работников муниципальных и частных организаций;                                                                                                                                                                                               - наличием остатков неиспользованных средств по состоянию на 1 января 2018 года, направленных в отчетном периоде на оплату труда и начисления на выплаты по оплате труда;
- снижением фактических затрат на организацию питания обучающихся по причине уменьшения фактического количества дней посещения детьми общеобразовательных учреждений вследствие болезни, актированных дней, приостановления учебного процесса в общеобразовательных организациях с целью предупреждения эпидемического распространения гриппа и ОРВИ;                                                                                                                                  -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 на содержание имущества образовательных учреждений;                                                                                                                              - перечислением субсидий на финансовое обеспечение выполнения муниципального задания и на иные цели бюджетным и автономным учреждениям под фактическую потребность;                                                                                                               
- увеличением сроков по выполнению Подрядчиком проектно-изыскательских работ по объектам "Средняя общеобразовательная школа в микрорайоне 32 г. Сургута" и "Средняя общеобразовательная школа в микрорайоне 33 г. Сургута" на период выполнения работ по достоверности сметной стоимости объектов и государственной экспертизе. Работы будут приняты и оплачены в следующем отчетном периоде.;                
- экономия в связи несвоевременным представления подрядчиками документов для расчетов  на капитальный ремонт МБОУ СОШ № 13;
 - экономия  в запланированных расходах на выполнение ПИР по капитальному ремонту МБОУ СОШ №3 в связи с уточнением цены контракта;
 - экономия в связи несвоевременным представления подрядчиками документов для расчетов  за выполненные работы по текущему ремонту объектов  образовательных учреждений;
 - экономия в запланированных расходах на проверку сметной документации на выполнение работ по текущему ремонту и по благоустройству объектов образовательных учреждений в связи с  уточнением начальной максимальной цены контракта;                                                                                                                                                                                           - экономией в связи со снижением фактических затрат  на эксплуатацию инженерных систем                                                                                                                                                                 
</t>
  </si>
  <si>
    <r>
      <rPr>
        <u/>
        <sz val="12"/>
        <color theme="1"/>
        <rFont val="Times New Roman"/>
        <family val="1"/>
        <charset val="204"/>
      </rPr>
      <t>По мероприятиям, реализуемым департаментом образования</t>
    </r>
    <r>
      <rPr>
        <sz val="12"/>
        <color theme="1"/>
        <rFont val="Times New Roman"/>
        <family val="1"/>
        <charset val="204"/>
      </rPr>
      <t xml:space="preserve">: 
- численность учащихся, получающих муниципальные услуги по реализация основных общеобразовательных программ начального общего, основного общего образования, среднего общего образования на конец 2018 года  планируется достигнуть  48 757 чел. (на конец учебного года 2017 - 2018 годов  46 833 чел.);
- численность учащихся частных общеобразовательных организаций  на конец 2018 года планируется достигнуть  438 чел. (на конец  учебного года 2017 - 2018 годов 380 чел.)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МКУ «ДЭАЗиИС» осуществляет организацию эксплуатации инженерных систем 59 объектов 40 муниципальных учреждений образования, а также является заказчиком проведения ремонтных работ на данных объектах. 
Планом ремонта на 2018 год предусмотрен ремонт объектов 15-ти образовательных учреждений
По состоянию на 01.07.2018 заключено 20 муниципальных контрактов на текущий и капитальный ремонт объектов;
В Единой Информационной системе размещены извещения о проведении электронных аукционов  на выполнение ремонтных работ по 4 объекта образования;
Готовится аукционная документация для размещения в ЕИС закупок на ремонт  элементов благоустройства МБОУ СОШ № 15 (Пушкина 15а), выполнение проектных работ по капитальному ремонту перехода МБОУ СШ №12 корпус 2 блок А.
Аукцион на капитальный ремонт кровель объектов департамента образования признан несостоявшимся, планируется по согласованию с департаментом образования Администрации города перераспределение бюджетных средств на другие виды ремонтных работ в связи с сезонностью кровельных работ и невозможностью их выполнения в летний каникулярный период.</t>
    </r>
  </si>
  <si>
    <r>
      <rPr>
        <u/>
        <sz val="12"/>
        <color theme="1"/>
        <rFont val="Times New Roman"/>
        <family val="1"/>
        <charset val="204"/>
      </rPr>
      <t>По мероприятиям, реализуемым  департаментом образования:</t>
    </r>
    <r>
      <rPr>
        <sz val="12"/>
        <color theme="1"/>
        <rFont val="Times New Roman"/>
        <family val="1"/>
        <charset val="204"/>
      </rPr>
      <t xml:space="preserve">
- численность детей, получающих муниципальную услугу «Организация отдыха детей и молодежи» в оздоровительных лагерях с дневным пребыванием детей, составила 8 375 чел. или 76% от плана на 2018 год 11 000 чел. Значение показателя будет достигнуто до конца 2018 года;
- численность детей, посещающих лагерь с дневным пребыванием детей на базе некоммерческих организаций, юридических лиц, не являющихся муниципальными учреждениями, составила 389 чел. или 52,2% от плана 745 чел.Значение показателя будет достигнуто до конца 2018 год;                                                           - доля детей в возрасте от 6 до 17 лет (включительно), отдохнувших в лагерях с дневным пребыванием детей, по отношению к численности детей указанного возраста, проживающих на территории города, 15,2% (план - 20,4%). Значение показателя будет достигнуто до конца 2018 года.
</t>
    </r>
  </si>
  <si>
    <r>
      <rPr>
        <u/>
        <sz val="12"/>
        <color theme="1"/>
        <rFont val="Times New Roman"/>
        <family val="1"/>
        <charset val="204"/>
      </rPr>
      <t>Обеспечение деятельности департамента образования осуществляется в плановом режиме.
-</t>
    </r>
    <r>
      <rPr>
        <sz val="12"/>
        <color theme="1"/>
        <rFont val="Times New Roman"/>
        <family val="1"/>
        <charset val="204"/>
      </rPr>
      <t xml:space="preserve"> количество бюджетных, автономных учреждений, для которых в течение года сформировано муниципальное задание на оказание муниципальных услуг (выполнение работ), своевременно обеспеченных субсидией на выполнение муниципального задания, субсидиями на иные цели, составило 97 ед. (на уровне планового показателя)
- количество отдельных государственных полномочий, переданных в установленном порядке с уровня государственной власти Ханты-Мансийского автономного округа - Югры, исполненных своевременно и в полном объеме, составило 7 ед. (на уровне планового показателя)
- количество приобретенных для детей в возрасте от 6 до 17 лет путёвок в организации, обеспечивающие отдых и оздоровление детей, составило 2 718 шт. (план 2454 шт.). Значение показателя будет уточнено и составит на конец года 2 972 шт.;
- количество образовательных учреждений, организовавших мероприятия по проведению процедур оценки качества образования, составило 23 ед. (на уровне плановых показателей)                                                                                                                                                                                                                                                                                  - количество учреждений, в отношении которых департамент образования выполняет функции куратора, составило 96 ед. Проводится реорганизация еще трех учреждений путем присоединения;                                                                                                                                                                               
- доля средств бюджета муниципального образования, выделяемых немуниципальным организациям, в том числе социально ориентированным некоммерческим организациям, на предоставление услуг (выполнение работ) в общем объеме средств, выделяемых на предоставление услуг (выполнение работ) в сфере образования, спрос на которые превышает возможности муниципальных учреждений, составила 6,1% (план 7,6%). Снижение значения показателя обусловлено поступлением средств из бюджета автономного округа </t>
    </r>
    <r>
      <rPr>
        <sz val="12"/>
        <rFont val="Times New Roman"/>
        <family val="1"/>
        <charset val="204"/>
      </rPr>
      <t>в конце отчетного периода</t>
    </r>
    <r>
      <rPr>
        <sz val="12"/>
        <color theme="1"/>
        <rFont val="Times New Roman"/>
        <family val="1"/>
        <charset val="204"/>
      </rPr>
      <t xml:space="preserve"> на обеспечения государственных гарантий на получение образования в муниципальных образовательных организациях. Значение показателя будет уточнено.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МКУ «ДЭАЗиИС» осуществляет организацию эксплуатации инженерных систем 8 объектов 4 учреждений, подведомственных  департаменту образования.   Планом ремонта на 2018 год предусмотрен капитальный ремонт здания МКУ «Центр диагностики и консультирования».                                                                                                                                                                        </t>
    </r>
  </si>
  <si>
    <r>
      <rPr>
        <u/>
        <sz val="12"/>
        <color theme="1"/>
        <rFont val="Times New Roman"/>
        <family val="1"/>
        <charset val="204"/>
      </rPr>
      <t>По мероприятиям, реализуемым комитетом культуры и туризма:</t>
    </r>
    <r>
      <rPr>
        <sz val="12"/>
        <color theme="1"/>
        <rFont val="Times New Roman"/>
        <family val="1"/>
        <charset val="204"/>
      </rPr>
      <t xml:space="preserve">
- количество посещений общедоступных библиотек составило 308 646 ед. или 54,14% от утвержденного плана (570 020 ед.);
- общее количество пользователей составило 92 628 чел. или 45,58% от утвержденного плана (203 200 чел.);
- количество посещений культурно-просветительских и досуговых мероприятий общедоступных библиотек – 41 930 ед. или 74,21% от утвержденного плана (56 500 ед.).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 МКУ «ДЭАЗиИС» осуществляет организацию эксплуатации инженерных систем 14 объектов муниципального бюджетного учреждения культуры «Централизованная библиотечная система». 
Планом ремонта на 2018 год предусмотрен текущий ремонт помещений  МБУК «ЦБС» библиотека    № 4, расположенной по адресу  ул.Энтузиастов,47. 
Заявка на размещение закупки  передана на согласование в уполномоченный орган. Размещение закупки на электронной площадке запланировано на июль 2018 года.</t>
    </r>
  </si>
  <si>
    <r>
      <rPr>
        <u/>
        <sz val="12"/>
        <color theme="1"/>
        <rFont val="Times New Roman"/>
        <family val="1"/>
        <charset val="204"/>
      </rPr>
      <t>По мероприятиям, реализуемым  комитетом культуры и туризма:</t>
    </r>
    <r>
      <rPr>
        <sz val="12"/>
        <color theme="1"/>
        <rFont val="Times New Roman"/>
        <family val="1"/>
        <charset val="204"/>
      </rPr>
      <t xml:space="preserve">                                                                                                                                                                       - количество проведенных выставок сотавило 42 ед. или 76,36% от утвержденного плана (55 ед.);
- количество проведенных просветительских мероприятий составило 623 ед.или 45,94% от утвержденного плана (1 356 ед.);
- количество потребителей услуги – 17 795 человек, включая посетителей выставок и экспозиций музеев, участников просветительских мероприятий, или 51,02% от утвержденного плана (34 876 чел.).                                                                                                                                                                  </t>
    </r>
    <r>
      <rPr>
        <u/>
        <sz val="12"/>
        <color theme="1"/>
        <rFont val="Times New Roman"/>
        <family val="1"/>
        <charset val="204"/>
      </rPr>
      <t>По мероприятиям,реализуемым  департаментом городского хозяйства</t>
    </r>
    <r>
      <rPr>
        <sz val="12"/>
        <color theme="1"/>
        <rFont val="Times New Roman"/>
        <family val="1"/>
        <charset val="204"/>
      </rPr>
      <t>:                                                                                                                                                                                                                                                                                                         - МКУ «ДЭАЗиИС» осуществляет организацию эксплуатации инженерных систем 4 объектов МБУК «Сургутский краеведческий музей». Планом ремонта на 2018 год предусмотрен  текущий ремонт помещений и системы вентиляции  МБУК «СКМ», Музейный центр, расположенный по адресу ул. 30 лет Победы, 21/2,  выполнение работ по ремонту скатной крыши.
По состоянию на 01.07.2018 заключено 2 муниципальных контракта на выполнение работ по ремонту</t>
    </r>
  </si>
  <si>
    <r>
      <rPr>
        <u/>
        <sz val="12"/>
        <color theme="1"/>
        <rFont val="Times New Roman"/>
        <family val="1"/>
        <charset val="204"/>
      </rPr>
      <t>По мероприятиям, реализуемым  комитетом культуры и туризма</t>
    </r>
    <r>
      <rPr>
        <sz val="12"/>
        <color theme="1"/>
        <rFont val="Times New Roman"/>
        <family val="1"/>
        <charset val="204"/>
      </rPr>
      <t xml:space="preserve">                                                                                                                                                                                          -  численность детей, обучающихся в муниципальных детских школах искусств  составила 2 896 человек, (на уровне планового показателя), в том числе 69  детей, обучающихся по сертификатам персонифицированного финансирования;                              
</t>
    </r>
    <r>
      <rPr>
        <u/>
        <sz val="12"/>
        <color theme="1"/>
        <rFont val="Times New Roman"/>
        <family val="1"/>
        <charset val="204"/>
      </rPr>
      <t xml:space="preserve"> По мероприятию департамента городского хозяйства:    </t>
    </r>
    <r>
      <rPr>
        <sz val="12"/>
        <color theme="1"/>
        <rFont val="Times New Roman"/>
        <family val="1"/>
        <charset val="204"/>
      </rPr>
      <t xml:space="preserve">                                                                                                                                                                                                                                                                                           - МКУ "ДЭАЗиИС"  осуществляет организацию эксплуатации инженерных систем 9 объектов в 6-ти муниципальных бюджетных учреждениях культуры, осуществляющих развитие дополнительного образования детей в детских школах искусств. 
Планом ремонта на 2018 год предусмотрен  ремонт в 2 учреждениях, на выполнение работ по ремонту которых заключены  2 муниципальных контракта.</t>
    </r>
  </si>
  <si>
    <r>
      <rPr>
        <u/>
        <sz val="12"/>
        <rFont val="Times New Roman"/>
        <family val="1"/>
        <charset val="204"/>
      </rPr>
      <t>По мероприятиям, реализуемым комитетом культуры и туризма</t>
    </r>
    <r>
      <rPr>
        <sz val="12"/>
        <rFont val="Times New Roman"/>
        <family val="1"/>
        <charset val="204"/>
      </rPr>
      <t xml:space="preserve"> </t>
    </r>
    <r>
      <rPr>
        <sz val="12"/>
        <color theme="1"/>
        <rFont val="Times New Roman"/>
        <family val="1"/>
        <charset val="204"/>
      </rPr>
      <t xml:space="preserve">                                                                                                                                                                                                                                         - количество проведенных культурно-массовых мероприятий, публичных выступлений  1456 ед,или 77,9% от плана года (1868 ед);
- количество проведенных культурно-массовых мероприятий, концертов 995 ед, или  80,7%  от плана года (1 233 ед), из них количество проведенных мероприятий в сфере сохранения и развития народных художественных промыслов, местных традиций и обычаев" 156 ед., или 62,4% от плана года (250 ед);
- количество клубных формирований 69 ед (пдан года 69 ед);
 - количество участников проведенных культурно-массовых мероприятий, концертов  311 226 чел. или  93% от плана года  (334 822 чел.);
- число участников клубных формирований 1460 чел. или 99,7%  чел. от плана года (1465 чел);
- количество  публичных выступлений,  проведенных культурно-массовых мероприятий, ед. 461 ед, или  72,7% от плана года(634 ед.);
- число зрителей публичных выступлений, количество участников проведенных культурно-массовых мероприятий, чел.  72 097 чел. или  64,7% от плана года (111 450 чел.)
- количество новых (капитально-возобновленных) концертов, постановок, ед.  25 ед., или  58,1% от плана  года (43 ед.)                                                                                                                                                                                                                                                                 
 </t>
    </r>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                                                                                                                                                                                                          - МКУ «ДДТиЖКК» является заказчиком установки и обслуживания временных мобильных туалетов при проведении городских спортивных массовых мероприятий, плановое количество подлежащих предоставлению в 2018 году биотуалетов – 201 единица.  За отчетный период всего предоставлено 128 биотуалетов,   оплачены услуги по обеспечению 55 биотуалетами;
- МКУ «ДЭАЗиИС» осуществляет организацию эксплуатации инженерных систем  4 муниципальных учреждений культуры 
Планом ремонта на 2018 год предусмотрен текущий ремонт объектов двух учреждений культуры. 
</t>
    </r>
  </si>
  <si>
    <r>
      <rPr>
        <u/>
        <sz val="12"/>
        <rFont val="Times New Roman"/>
        <family val="1"/>
        <charset val="204"/>
      </rPr>
      <t>По мероприятиям, реализуемым комитетом культуры и туризма</t>
    </r>
    <r>
      <rPr>
        <sz val="12"/>
        <rFont val="Times New Roman"/>
        <family val="1"/>
        <charset val="204"/>
      </rPr>
      <t xml:space="preserve"> 
В рамках подпрограммы запланировано 8 организованных мероприятий и произведение печатной информационной продукции о туристической привлекательности города Сургута в количестве 2000 экз. В данный момент ведется работа по подготовке к организации и проведению мероприятий и сбор информации для включения в путеводитель по городу Сургуту. Проведение мероприятий и переиздание путеводителя планируется в IV квартале 2018. В рамках подпрограммы  запланирована выставка "Югратур" и переиздание путеводителя по городу Сургуту на ноябрь 2018 года.</t>
    </r>
  </si>
  <si>
    <r>
      <rPr>
        <u/>
        <sz val="12"/>
        <color theme="1"/>
        <rFont val="Times New Roman"/>
        <family val="1"/>
        <charset val="204"/>
      </rPr>
      <t>По мероприятиям, реализуемым комитетом культуры и туризма</t>
    </r>
    <r>
      <rPr>
        <sz val="12"/>
        <color theme="1"/>
        <rFont val="Times New Roman"/>
        <family val="1"/>
        <charset val="204"/>
      </rPr>
      <t xml:space="preserve">                                                                        - количество организаций, функционирующих в период летних каникул – 6 (на уровне плановых показателей);
- численность детей, направленных на отдых в лагерь с дневным пребыванием – 700 чел.; 
- заключены договоры на питание и медицинское сопровождение детей;
- запланировано функционирование лагеря с дневным пребыванием детей в осенний период.
</t>
    </r>
  </si>
  <si>
    <r>
      <rPr>
        <u/>
        <sz val="12"/>
        <color theme="1"/>
        <rFont val="Times New Roman"/>
        <family val="1"/>
        <charset val="204"/>
      </rPr>
      <t xml:space="preserve">По мероприятиям, реализуемым управлением физической культуры и спорта </t>
    </r>
    <r>
      <rPr>
        <sz val="12"/>
        <color theme="1"/>
        <rFont val="Times New Roman"/>
        <family val="1"/>
        <charset val="204"/>
      </rPr>
      <t xml:space="preserve">                                                                                                             - количество проведенных спортивных мероприятий различного уровня с участием спортсменов города -65, что составляет 45 %  от плана года (146 мероприятий);                                                                                                                                                                                                                                                                                                                          - участие в 13 мероприятиях межрегионального и всероссийского уровней,  что составляет 52 % от плана года (25 мероприятий).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 МКУ «ДДТиЖКК» является заказчиком установки и обслуживания временных мобильных туалетов при проведении городских спортивных массовых мероприятий, плановое количество подлежащих предоставлению в 2018 году биотуалетов – 14 единиц. В первом полугодии 2018 года оплачены услуги по обеспечению  6 биотуалетами городского мероприятия  городская лыжная гонка "Сургутская лыжня - 2018"
- МКУ "ДЭАЗиИС" осуществляет организацию эксплуатации инженерных систем 14 объектов МБУ ЦФП «Надежда».      </t>
    </r>
  </si>
  <si>
    <r>
      <rPr>
        <u/>
        <sz val="12"/>
        <color theme="1"/>
        <rFont val="Times New Roman"/>
        <family val="1"/>
        <charset val="204"/>
      </rPr>
      <t xml:space="preserve">По мероприятиям, реализуемым управлением физической культуры и спорта </t>
    </r>
    <r>
      <rPr>
        <sz val="12"/>
        <color theme="1"/>
        <rFont val="Times New Roman"/>
        <family val="1"/>
        <charset val="204"/>
      </rPr>
      <t xml:space="preserve">                                                                                     - количество занимающихся  в спортивных школах, курируемых  управлением физической культуры и спорта составляет 8 670, что составляет 98,9% от планового показателя (8 770 чел.);                                                                              
- количество  проведенных спортивных соревнований различного уровня с участием занимающихся  спортивных школ за отчетный период составило 52, что составляет 53,6 % о планового показателя (97 мероприятий);                                                                                                                                                                                                           - в рамках реализации общественной инициативы-победителя "Шах-Мат" в рамках проекта "Бюджет Сургута Online" приобретены 2 комплекта уличных шахмат.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МКУ "ДЭАЗиИС" осуществляет организацию эксплуатации инженерных систем и снабжения коммунальными ресурсами 18 объектов в 6-ти муниципальных бюджетных учреждениях культуры, осуществляющих развитие дополнительного образования в спортивных школах.                     </t>
    </r>
  </si>
  <si>
    <r>
      <rPr>
        <u/>
        <sz val="12"/>
        <color theme="1"/>
        <rFont val="Times New Roman"/>
        <family val="1"/>
        <charset val="204"/>
      </rPr>
      <t>По мероприятиям, реализуемым департаментом архитектуры и градостроительства</t>
    </r>
    <r>
      <rPr>
        <sz val="12"/>
        <color theme="1"/>
        <rFont val="Times New Roman"/>
        <family val="1"/>
        <charset val="204"/>
      </rPr>
      <t xml:space="preserve">                                                                                                            
 - по объекту "спортивный зал по ул. Мелик-Карамова, 74А" МБУ ЦФП "Надежда" приняты и оплачены по факту выполнения работы по капитальному ремонту. Срок завершения работ по контракту  - 30.07.2018 года.</t>
    </r>
  </si>
  <si>
    <r>
      <rPr>
        <u/>
        <sz val="12"/>
        <color theme="1"/>
        <rFont val="Times New Roman"/>
        <family val="1"/>
        <charset val="204"/>
      </rPr>
      <t>По мероприятиям, реализуемым отделом молодежной политики:</t>
    </r>
    <r>
      <rPr>
        <sz val="12"/>
        <color theme="1"/>
        <rFont val="Times New Roman"/>
        <family val="1"/>
        <charset val="204"/>
      </rPr>
      <t xml:space="preserve">
- количество мероприятий, проведенных учреждениями молодежной политики - 621 ед. (51,6% от плана);                            
 - количество заключенных трудовых договоров с подростками и молодежью - 954 трудовых договора (45,3% от плана);                                                                                                               
 - количество молодых людей, занимающихся военно-прикладными, экстремальными и техническими видами спорта - 473 человека (127% от плана);                                                                                                                                  - количество детей и молодежи, занимающихся в молодежно-подростковых клубах и центрах по месту жительства - 3 270 человек (91% от плана);                                                                            
 - количество молодых людей, вовлеченных в городские проекты и мероприятия реализуемые подведомственными учреждениями - 15 701 человек (53% от плана);                                              
- степень соблюдения стандарта качества оказываемых муниципальных услуг (работ) - 100%.  
</t>
    </r>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 
- МКУ "ДЭАЗиИС" осуществляет организацию эксплуатации инженерных систем на 27 объектах 3-х муниципальных бюджетных учреждений молодежной политики. Планом ремонта на 2018 год предусмотрен текущий ремонт МБУ «Центр специальной подготовки «Сибирский легион» в пос. Барсово - выполнение работ по ремонту помещений. 
</t>
    </r>
  </si>
  <si>
    <r>
      <rPr>
        <u/>
        <sz val="12"/>
        <color theme="1"/>
        <rFont val="Times New Roman"/>
        <family val="1"/>
        <charset val="204"/>
      </rPr>
      <t xml:space="preserve">По мероприятиям, реализуемым департаментом городского хозяйства:  
</t>
    </r>
    <r>
      <rPr>
        <sz val="12"/>
        <color theme="1"/>
        <rFont val="Times New Roman"/>
        <family val="1"/>
        <charset val="204"/>
      </rPr>
      <t xml:space="preserve">МКУ "ДЭАЗиИС": 
- подготовлена конкурсная документация для выполнения работ по замене комплектующих автоматизированных узлов регулирования тепловой энергии (АУРТЭ) в 3 учреждениях.   Планируется направить на замену комплектующих АУРТЭ  еще в 14 учреждениях сферы образования за счет средств  экономии в размере 4 554,2 тыс. руб., сложившейся в связи с тем, что два учреждения  заключают энергосервисные контракты. 
МКУ "КГХ":
- заключен муниципальный контракт на выполнение работ по установке (замене) индивидуальных приборов учета  в муниципальных жилых и нежилых помещениях. Установлено 74 приборов учета ГХВС в муниципальных квартирах (план на 2018 год - 106 шт.).
</t>
    </r>
    <r>
      <rPr>
        <u/>
        <sz val="12"/>
        <color theme="1"/>
        <rFont val="Times New Roman"/>
        <family val="1"/>
        <charset val="204"/>
      </rPr>
      <t>МКУ "ХЭУ":</t>
    </r>
    <r>
      <rPr>
        <sz val="12"/>
        <color theme="1"/>
        <rFont val="Times New Roman"/>
        <family val="1"/>
        <charset val="204"/>
      </rPr>
      <t xml:space="preserve">
- ведется работа по подготовке технического задания на выполнение работ по замене оконных блоков (ул. Энгельса, 8), на проектные работы по замене приборов учета (ПУ) теплоэнергии.
КУИ: 
- ведется работа по подготовке технического задания и разработке конкурсной документации на выполнение работ по установке индивидуальных приборов учета ХГВС (16 шт.) в нежилых помещениях муниципальной собственности. 
За счет привлеченных средства (СГМУП "Горводоканал", СГМУП "Городские тепловые сети"):
-. Заключены муниципальные контракты на выполнение работ по техническому перевооружения магистральных тепловых сетей на основе современных технологий;
2. В части реконструкции уличных водопроводных сетей с применением современных материалов: 
- выполнены работы на выполнение ПИР по реконструкции объектов.  
- размещена заявка на выполнение работ по реконструкции водоводов по объектам: "Водовод до ЦТП-61 мкр.25",  "Магистральные сети водоснабжения ул. Крылова, ул. Привокзальная".
- по 2 объектам подготовлена конкурсная документация для выполнения СМР.
3. В части реконструкции котельных установок: 
- заключен муниципальный контракт на выполнение работ по реконструкции котельной № 9 с заменой на автоматизированную котельную установленной мощностью 7МВт. 
- размещена заявка на выполнение работ по внедрению частотных преобразователей на котельном оборудовании.
4. В части оптимизации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запланировано произвести замену светильников на светильники с энергосберегающими лампами на 19 объектах.</t>
    </r>
  </si>
  <si>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Ведется работа по подготовке нормативных документов об утверждении перечня получателей и объема предоставления субсидии на финансовое обеспечение (возмещение) затрат по капитальному ремонту многоквартирных домов, порядока выделения и (или) использования средств бюджета по оплате расходов на предоставление субсидии на финансовое обеспечение (возмещение) затрат  по приобретению и установке спортивных сооружений на территории многоквартирных домов счет средств местного бюджета</t>
    </r>
  </si>
  <si>
    <r>
      <rPr>
        <u/>
        <sz val="12"/>
        <color theme="1"/>
        <rFont val="Times New Roman"/>
        <family val="1"/>
        <charset val="204"/>
      </rPr>
      <t xml:space="preserve">Обеспечение деятельности комитета культуры и туризма осуществляется в плановом режиме
</t>
    </r>
    <r>
      <rPr>
        <sz val="12"/>
        <color theme="1"/>
        <rFont val="Times New Roman"/>
        <family val="1"/>
        <charset val="204"/>
      </rPr>
      <t xml:space="preserve">- количество разработанных муниципальных заданий, проектов муниципальных правовых актов об утверждении муниципальных заданий - 16 ед.                                                                                                                                                 - количество курируемых  учреждений, в отношении которых осуществляется координация деятельности по соблюдению учреждениями пожарной, санэпидемиологической, антитеррористической безопасности, - 16 ед. в год.                                                                                                                                                                                                                                                                                                                                             </t>
    </r>
  </si>
  <si>
    <r>
      <rPr>
        <u/>
        <sz val="12"/>
        <color theme="1"/>
        <rFont val="Times New Roman"/>
        <family val="1"/>
        <charset val="204"/>
      </rPr>
      <t>По мероприятиям, реализуемым  департаментом образования:</t>
    </r>
    <r>
      <rPr>
        <sz val="12"/>
        <color theme="1"/>
        <rFont val="Times New Roman"/>
        <family val="1"/>
        <charset val="204"/>
      </rPr>
      <t xml:space="preserve">
- численность обучающихся, получающих дополнительное образование в учреждениях дополнительного образования, подведомственных департаменту образования, составила 8 482 чел. (на уровне планового показателя);
- количество выданных сертификатов дополнительного образования детей, обеспеченных персонифицированным финансированием, составило 8 009 ед. (на уровне планового показателя)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МКУ «ДЭАЗиИС»</t>
    </r>
    <r>
      <rPr>
        <sz val="12"/>
        <rFont val="Times New Roman"/>
        <family val="1"/>
        <charset val="204"/>
      </rPr>
      <t xml:space="preserve"> осуществляет организацию эксплуатации инженерных систем 9 объектов 4 учреждений дополнительного образования , подведомственных департаменту образования
Планом ремонта на 2018 год предусмотрен ремонт объектов 3 учреждений.
По состоянию на 01.07.2018 заявки на размещение вышеуказанных закупок переданы на согласование в уполномоченный орган. Размещение закупок запланировано на июль 2018 г.</t>
    </r>
    <r>
      <rPr>
        <sz val="12"/>
        <color theme="1"/>
        <rFont val="Times New Roman"/>
        <family val="1"/>
        <charset val="204"/>
      </rPr>
      <t xml:space="preserve">
</t>
    </r>
    <r>
      <rPr>
        <u/>
        <sz val="12"/>
        <rFont val="Times New Roman"/>
        <family val="1"/>
        <charset val="204"/>
      </rPr>
      <t>По мероприятию, реализуемому департаментом архитектуры и градостроительства</t>
    </r>
    <r>
      <rPr>
        <sz val="12"/>
        <rFont val="Times New Roman"/>
        <family val="1"/>
        <charset val="204"/>
      </rPr>
      <t xml:space="preserve"> приобретено помещение для размещения объекта "Детский технопарк "Кванториум" в г.Сургуте".
 </t>
    </r>
    <r>
      <rPr>
        <u/>
        <sz val="12"/>
        <rFont val="Times New Roman"/>
        <family val="1"/>
        <charset val="204"/>
      </rPr>
      <t>По мероприятиям, реализуемым комитетом культуры и туризма:</t>
    </r>
    <r>
      <rPr>
        <sz val="12"/>
        <rFont val="Times New Roman"/>
        <family val="1"/>
        <charset val="204"/>
      </rPr>
      <t xml:space="preserve">
1) численность обучающихся, получающих дополнительное образование в учреждениях дополнительного образования, подведомственных комитету культуры и туризма, составила 2 896 человек (на уровне планового показателя);
2) количество выданных сертификатов дополнительного образования детей, обеспеченных персонифицированным финансированием, составило 69 ед., (на уровне планового показателя)
   </t>
    </r>
  </si>
  <si>
    <r>
      <rPr>
        <u/>
        <sz val="12"/>
        <rFont val="Times New Roman"/>
        <family val="1"/>
        <charset val="204"/>
      </rPr>
      <t>По мероприятиям программы, реализуемым  МКУ "Сургутский спасательный центр"</t>
    </r>
    <r>
      <rPr>
        <sz val="12"/>
        <rFont val="Times New Roman"/>
        <family val="1"/>
        <charset val="204"/>
      </rPr>
      <t xml:space="preserve">:   
 - уровень готовности Сургутского спасательного центра к выполнению аварийно-спасательных и водолазно-спасательных работ составляет 100%;
 - доля водолазов, аттестованных на 5 разряд  от общего числа водолазов подлежащих переаттестации - 100%, во втором полугодии запланировано обучение водолазов на 6 разряд, переаттестация взрывотехников;
 - доля специалистов, спасателей, прошедших обучение, повышение квалификации и переаттестацию, от общего числа специалистов, спасстелей, подлежащих обучению, повышению квалификации и переаттестации - 100%. 
 - число выездов спасательных бригад на проведение профилактических мероприятий на воде и на льду (раз) – 632 раз: показатель выполнен на 63%.
 - число выездов спасательных бригад на обеспечение безопасности общегородских мероприятий (раз) - 7 раз: показатель выполнен на 64%.
 - количество проведённых показных занятий с учащимися и студентами образовательных учреждений города (ед.) – 15 занятие: показатель выполнен на 54%.
 - количество проведённых тактико-специальных учений (тренировок) (ед.) – 3 учения: показатель выполнен на 23%.
 - доля граждан, которым была оказана помощь, от общего количества граждан, обратившихся за помощью (%) – 100%.
 - количество населения, прошедшего обучение в отделе по организации курсов гражданской обороны и подготовке населения к действиям при чрезвычайных ситуациях (чел.) – 781 чел.: показатель выполнен на 65%.
 - среднее время ожидания прибытия смены водолазов по месту вызова на объект (мин.) составило 45 минут: показатель выполнен на 100%.
 - среднее время ожидания прибытия смены спасателей по месту вызова на объект (мин.) составило 35 минут: показатель выполнен на 100%.
 - уровень укомплектованности кадрами (%) – 92%: показатель выполнен на 96%.
</t>
    </r>
  </si>
  <si>
    <r>
      <rPr>
        <u/>
        <sz val="12"/>
        <color theme="1"/>
        <rFont val="Times New Roman"/>
        <family val="1"/>
        <charset val="204"/>
      </rPr>
      <t>По мероприятиям, реализуемым  управлением по природопользованию и экологии  и  МБУ "УЛПХиЭБ":</t>
    </r>
    <r>
      <rPr>
        <sz val="12"/>
        <color theme="1"/>
        <rFont val="Times New Roman"/>
        <family val="1"/>
        <charset val="204"/>
      </rPr>
      <t xml:space="preserve">
 - осуществлялось  патрулирование территории городских лесов в пожароопасный период  на 4 445 га;
 - осуществялось  содержание зеленых зон активного отдыха населения на территории городских лесов на площади 59 га
</t>
    </r>
  </si>
  <si>
    <r>
      <rPr>
        <u/>
        <sz val="12"/>
        <rFont val="Times New Roman"/>
        <family val="1"/>
        <charset val="204"/>
      </rPr>
      <t xml:space="preserve">По мероприятиям, реализуемым департаментом городского хозяйства </t>
    </r>
    <r>
      <rPr>
        <sz val="12"/>
        <rFont val="Times New Roman"/>
        <family val="1"/>
        <charset val="204"/>
      </rPr>
      <t xml:space="preserve">
МКУ "ДДТиЖКК"з</t>
    </r>
    <r>
      <rPr>
        <sz val="12"/>
        <color theme="1"/>
        <rFont val="Times New Roman"/>
        <family val="1"/>
        <charset val="204"/>
      </rPr>
      <t xml:space="preserve">аключены соглашения с управляющими организациями на благоустройство 14 дворовых территорий.
На 01.07.2018 выполняются  работы по благоустройству на 7 объектах:
- по улице 50 лет ВЛКСМ, 7 – на 60%,
- по проспекту Ленина, 50 – на 70%;
- по улице Крылова, 17 – на 80%
- по улице Майская, 5 – на 80%; 
- по проспекту Мира, 7/1 – 95%;
- по улице Майская, 1 -100%, 
улице Майская, 3 – на 90%.
</t>
    </r>
  </si>
  <si>
    <r>
      <rPr>
        <u/>
        <sz val="12"/>
        <rFont val="Times New Roman"/>
        <family val="1"/>
        <charset val="204"/>
      </rPr>
      <t>По мероприятиям, реализуемым  управлением по природопользованию и экологии  и МБУ "УЛПХиЭБ":</t>
    </r>
    <r>
      <rPr>
        <sz val="12"/>
        <rFont val="Times New Roman"/>
        <family val="1"/>
        <charset val="204"/>
      </rPr>
      <t xml:space="preserve">
- выполнен комплекс работ по зимнему содержанию территории парков, скверов и набнрежных - 1 698 315,м2 (47 объектов благоустройства);
- организовано цветочное оформлени</t>
    </r>
    <r>
      <rPr>
        <sz val="12"/>
        <color theme="1"/>
        <rFont val="Times New Roman"/>
        <family val="1"/>
        <charset val="204"/>
      </rPr>
      <t>е элементов вертикального озеления 290 шт.;
- однократно обработаны  озелененные территории общего пользования города Сургута  акарицидной обработкой (план три раза в год),  дезинсекционной (ларвицидной) обработкой  470,52 га. (план 2 раза в год), проведена дератизация 409,78 га (план 2 раза в год);
- выполнен контроль эффективности проведенных обработок  на площади 132,84 га (план2 раза в год).</t>
    </r>
  </si>
  <si>
    <r>
      <rPr>
        <u/>
        <sz val="12"/>
        <rFont val="Times New Roman"/>
        <family val="1"/>
        <charset val="204"/>
      </rPr>
      <t>По мероприятиям программы, реализуемым  управлением по делам граждаснкой обороны и чрезвычайным ситуациям:</t>
    </r>
    <r>
      <rPr>
        <sz val="12"/>
        <rFont val="Times New Roman"/>
        <family val="1"/>
        <charset val="204"/>
      </rPr>
      <t xml:space="preserve">
1. В полном объеме реализованы запланированные мероприятия:
-  разработан план основных мероприятий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 проведены комплексные проверки системы оповещения города;
- приобретены и установлены предупредительно-запрещающие аншлаги- 25 ед.; 
- опубликованны статьи в СМИ по вопросу состояния безопасности на водных объектах - 16 ед.; 
- изданны и распространенны агитационные буклеты на тему: «Меры безопасности на водоемах» - 20 000 экз.; 
- проведены заседания рабочей группы по вопросам пожарной безопасности – 4 ед.;
- опубликованы статьи в СМИ по вопросам пожарной безопасности - 16 ед.;
- изданы и распространены агитационные буклеты на тему: «Противопожарная безопасность» - 60 000 экз.; 
- подготовлен к прокату видеоролик на тему: «Меры безопасности на водоемах» на каналах телевизионного вещания; 
- подготовлен прокату видеоролик на тему: «Противопожарная безопасность» на каналах;
2. Реализуются следующие мероприятия:
- проведены совместные рейды в местах опасных для купания (в летний период) – 11 ед. из 16 запланированных;
-  проведены заседания постоянной эвакуационной комиссии города Сургута – 1 из 2 запланированных;
- проведены заседания комиссии по повышению устойчивости функционирования объектов города Сургута – 1 из 2 запланированных;
- проведены заседания комиссии по предупреждению и ликвидации чрезвычайных ситуаций и обеспечению пожарной безопасности города Сургута – 6 из 12 запланированных;
 - проведены заседания санитарно-противоэпидемического координационного совета   при КЧС и ОПБ города Сургута – 5 из 10 запланированных.</t>
    </r>
  </si>
  <si>
    <r>
      <rPr>
        <u/>
        <sz val="12"/>
        <rFont val="Times New Roman"/>
        <family val="1"/>
        <charset val="204"/>
      </rPr>
      <t>По мероприятиям программы, реализуемым  МКУ "Наш город", МКУ "ЕДДС города Сургута"</t>
    </r>
    <r>
      <rPr>
        <sz val="12"/>
        <rFont val="Times New Roman"/>
        <family val="1"/>
        <charset val="204"/>
      </rPr>
      <t xml:space="preserve">
Уровень общеуголовной преступности (63,4ед  на 10 тыс. населения) (план - 163,5).
Количество выявленных  административных правонарушений (3 508 ед на 10 тыс. населения) (план -7050);
Общий массив зарегистрированных преступлений в городе сократился с 2626 до 2342;
Произошло снижение количества дорожно-транспортных происшествий  с 4723 до 3472;
Доля уличных преступлений в числе зарегистрированных общеуголовных составила 12%;
Доля административных правонарушений, выявленных с помощью технических средств фото-, видеофиксации, в общем количестве таких правонарушений составила 88 %.
Заключено 3 соглашения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между Департаментом внутренней политики ХМАО-Югры и Администрацией города на основании которых предоставлены целевые субсидии на:  
-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 создание условий деятельности народных дружин; 
- обеспечение функционирования и развития систем видеонаблюдения в сфере общественного порядка</t>
    </r>
  </si>
  <si>
    <r>
      <rPr>
        <u/>
        <sz val="12"/>
        <color theme="1"/>
        <rFont val="Times New Roman"/>
        <family val="1"/>
        <charset val="204"/>
      </rPr>
      <t>По мероприятиям программы, реализуемым</t>
    </r>
    <r>
      <rPr>
        <u/>
        <sz val="12"/>
        <rFont val="Times New Roman"/>
        <family val="1"/>
        <charset val="204"/>
      </rPr>
      <t xml:space="preserve">  управлением учета и распределения жилья</t>
    </r>
    <r>
      <rPr>
        <u/>
        <sz val="12"/>
        <color theme="1"/>
        <rFont val="Times New Roman"/>
        <family val="1"/>
        <charset val="204"/>
      </rPr>
      <t>:</t>
    </r>
    <r>
      <rPr>
        <sz val="12"/>
        <color theme="1"/>
        <rFont val="Times New Roman"/>
        <family val="1"/>
        <charset val="204"/>
      </rPr>
      <t xml:space="preserve"> 
На 01.01.2018 участниками данной подпрограммы является 2191 семья.
Постановлением Администрации города от 21.02.2018 № 1259 утверждены списки граждан, состоящих на учете для получения дополнительных мер социальной поддержки в виде предоставления субсидий на строительство или приобретение жилья на 2018 год.
Постановлением Администрации города от 20.03.2018 № 1818 утвержден план по распределению субсидий на строительство или приобретение жилья за счет средств бюджета города на 2018 год.  
В 2018 году планируется предоставить субсидию 32 участникам. 
В 1 полугодии 2018 года участникам подпрограммы выдано 9 гарантийных писем на общую сумму - 7 764,71 тыс.руб. В настоящее время продолжается работа с гражданами, включенными в основной и дополнительные списки. 
</t>
    </r>
    <r>
      <rPr>
        <u/>
        <sz val="12"/>
        <color theme="1"/>
        <rFont val="Times New Roman"/>
        <family val="1"/>
        <charset val="204"/>
      </rPr>
      <t>По мероприятиям программы, реализуемым  департаментом городского хозяйства</t>
    </r>
    <r>
      <rPr>
        <sz val="12"/>
        <color theme="1"/>
        <rFont val="Times New Roman"/>
        <family val="1"/>
        <charset val="204"/>
      </rPr>
      <t xml:space="preserve">:    
В связи с отсутствием получателей субсидии из бюджета города с обязательствами об освобождении жилых помещений в деревянном жилищном фонде потребность в осуществляении контроля по его освободжению  не требовалось.
            </t>
    </r>
  </si>
  <si>
    <r>
      <rPr>
        <u/>
        <sz val="12"/>
        <color theme="1"/>
        <rFont val="Times New Roman"/>
        <family val="1"/>
        <charset val="204"/>
      </rPr>
      <t>По мероприятиям программы, реализуемы</t>
    </r>
    <r>
      <rPr>
        <u/>
        <sz val="12"/>
        <rFont val="Times New Roman"/>
        <family val="1"/>
        <charset val="204"/>
      </rPr>
      <t>м  управлением учета и распределением жилья</t>
    </r>
    <r>
      <rPr>
        <sz val="12"/>
        <rFont val="Times New Roman"/>
        <family val="1"/>
        <charset val="204"/>
      </rPr>
      <t xml:space="preserve">:    </t>
    </r>
    <r>
      <rPr>
        <sz val="12"/>
        <color theme="1"/>
        <rFont val="Times New Roman"/>
        <family val="1"/>
        <charset val="204"/>
      </rPr>
      <t xml:space="preserve">
В списке граждан, имеющих право на получение субсидии за счет средств федерального бюджета по городу Сургуту на 01.01.2018 состоит 437 человек.                                    
Приказом Департамента строительства ХМАО-Югры от 07.06.2018 № 163-п утврержден список граждан - получателей субсидии в 2018 году. В указанный список включено 10 льготополучателей от МО городской округ город Сургут. В установленном порядке граждане уведомлены о необходимости предоставления документов для подтверждения права на получение субсидии. Срок предоставления документов 30 календарных дней. На отчётную дату документы представлены 2 льготополучателям из 10, в настоящее время проводятся мероприятия по подтверждению права граждан на получение субсидии и выдачи им гарантийных писем. </t>
    </r>
  </si>
  <si>
    <t xml:space="preserve">Деятельность департамента архитектуры и градостроительства осуществляется в плановом режиме, реализация мероприятий запланирована на 3-4 квартал текущего года. 
</t>
  </si>
  <si>
    <r>
      <t xml:space="preserve">По мероприятиям программы, реализуемым управлением учета и распределением жилья,  </t>
    </r>
    <r>
      <rPr>
        <u/>
        <sz val="12"/>
        <rFont val="Times New Roman"/>
        <family val="1"/>
        <charset val="204"/>
      </rPr>
      <t>управлением по связям с общественностью и средствами массовой информации</t>
    </r>
    <r>
      <rPr>
        <u/>
        <sz val="12"/>
        <color theme="1"/>
        <rFont val="Times New Roman"/>
        <family val="1"/>
        <charset val="204"/>
      </rPr>
      <t xml:space="preserve">
 </t>
    </r>
    <r>
      <rPr>
        <sz val="12"/>
        <color theme="1"/>
        <rFont val="Times New Roman"/>
        <family val="1"/>
        <charset val="204"/>
      </rPr>
      <t xml:space="preserve">- количество организованных визитов иностранных межмуниципальных делегаций, отдельных лиц и делегаций органов власти и управления Российской Федерации, субъектов Российской Федерации на территории города Сургут-  25 ед. (год. план 60);
 - количество проведенных торжественных и иных мероприятий на территории города Сургута - 65 ед.  (год.план 94);
 - количество организованных заседаний комиссии по наградам при Главе города- 4ед. (год.план 12);
 - количество получателей премии к знаку "За заслуги перед городом" 1 чел (год.план 10);
 - количество жилых помещений, находящихся в муниципальном жилищном фонде, прошедших оценку рыночной стоимости 7 ед. (год.план 57). Оценку рыночной стоимости жилых помещений, находящихся в муниципальном жилищном фонде проводят при  выкупе жилых помещений, занимаемых на условиях коммерческого найма, поэтому количество проведенных оценок зависит от желания и возможности покупателей;
</t>
    </r>
    <r>
      <rPr>
        <u/>
        <sz val="12"/>
        <color theme="1"/>
        <rFont val="Times New Roman"/>
        <family val="1"/>
        <charset val="204"/>
      </rPr>
      <t/>
    </r>
  </si>
  <si>
    <r>
      <rPr>
        <u/>
        <sz val="12"/>
        <rFont val="Times New Roman"/>
        <family val="1"/>
        <charset val="204"/>
      </rPr>
      <t>По мероприятиям программы, реализуемым  МКУ "Единая дежурно-диспетчерская служба города Сургута"</t>
    </r>
    <r>
      <rPr>
        <sz val="12"/>
        <rFont val="Times New Roman"/>
        <family val="1"/>
        <charset val="204"/>
      </rPr>
      <t xml:space="preserve">  
- охват населения городской системой оповещения и информирования о чрезвычайных ситуациях составляет 100%;
- по телефонам 112, 005 от физических и юридических лиц было принято и обработано 266 733 сообщений – показатель выполнен на 76,21 %;
- степень соблюдения установленного графика работы составляет 100%;
- количество обученных (переподготовленных) работников учреждения составляет 2 человека – показатель выполнен на 40%.
- принято участие в 365 сеансе видеоконференцсвязи с ФКУ «Центр управления в кризисных ситуациях Главного управления МЧС России по ХМАО-Югре».
- проведено 12 совместных тренировок с ФКУ «Центр управления в кризисных ситуациях Главного управления МЧС России по ХМАО-Югре».
- принято участие в 1 тренировке под руководством Сибирского регионального центра МЧС России.
- принято участие в 2 совместных тренировках с ФГКУ «1 ОФПС по  ХМАО-Югре», БУ «Сургутская городская клиническая поликлиника № 1».
- проведено 27 оповещения (информирования) населения города о прогнозе неблагоприятных (опасных) гидрометеорологических явлениях погоды.  </t>
    </r>
  </si>
  <si>
    <r>
      <rPr>
        <u/>
        <sz val="12"/>
        <rFont val="Times New Roman"/>
        <family val="1"/>
        <charset val="204"/>
      </rPr>
      <t>По мероприятиям программы, реализуемым  МКУ "УИТС города Сургута", МКУ "ЦООД", комитетом культуры и туризма</t>
    </r>
    <r>
      <rPr>
        <sz val="12"/>
        <rFont val="Times New Roman"/>
        <family val="1"/>
        <charset val="204"/>
      </rPr>
      <t xml:space="preserve">
 - проведены 9  мероприятий по формированию толерантной среды (план 17). Самые значимые: Фестиваль национальных культур «Соцветие»,
Музейный проект «Государственная граница» - вниманию посетителей представлено более 3000 экспонатов, на открытии выставки присутствовало 125 человек.
 - проведено продление действующего лицензионного ключа системы мониторинга социальных сетей и средств массовой информации «Крибрум»;
 - проведен семинар на тему: «Этномедиация в сфере межнациональных и межконфессиональных отношений. Психология межэтнических и межконфессиональных отношений: методы выявления и урегулирования предконфликтных и конфликтных ситуаций как фактор профилактики экстремизма»;
- заключено соглашение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между Департаментом внутренней политики ХМАО-Югры и Администрацией города.
</t>
    </r>
    <r>
      <rPr>
        <u/>
        <sz val="12"/>
        <rFont val="Times New Roman"/>
        <family val="1"/>
        <charset val="204"/>
      </rPr>
      <t>По мероприятиям программы, реализуемым  департаментом образования:</t>
    </r>
    <r>
      <rPr>
        <sz val="12"/>
        <rFont val="Times New Roman"/>
        <family val="1"/>
        <charset val="204"/>
      </rPr>
      <t xml:space="preserve">
-обучено 114 учителей и специалистов псохолого-педагогического сопровождения детей мигрантов (на уровне плановых показателей)
- 105 детей мигрантов прошли курсы "Развитие языковой, речевой компетентности детей мигрантов, не владеющий и слабо владеющих русским языком" (на уровне плановых показателей);
</t>
    </r>
  </si>
  <si>
    <r>
      <rPr>
        <u/>
        <sz val="12"/>
        <color theme="1"/>
        <rFont val="Times New Roman"/>
        <family val="1"/>
        <charset val="204"/>
      </rPr>
      <t>По мероприятиям программы, реализуемы</t>
    </r>
    <r>
      <rPr>
        <u/>
        <sz val="12"/>
        <rFont val="Times New Roman"/>
        <family val="1"/>
        <charset val="204"/>
      </rPr>
      <t xml:space="preserve">м  МКУ "ХЭУ", МКУ "УИТС города Сургута" </t>
    </r>
    <r>
      <rPr>
        <sz val="12"/>
        <color theme="1"/>
        <rFont val="Times New Roman"/>
        <family val="1"/>
        <charset val="204"/>
      </rPr>
      <t xml:space="preserve">
По состоянию на 01.07.2018 на учете в управлении по опеке и попечительству состоит 1408 детей, оставшихся без попечения родителей, что составляет 1,46% от общего количества детского населения (96 732 чел.), проживающего на территории города Сургута. 
В семьях опекунов, попечителей, приёмных родителей воспитываются 300 детей, не связанных родством с ними, что составляет 21,3% от общего количества детей-сирот и детей, оставшихся без попечения родителей, воспитывающихся в семьях граждан, что соответствует соответствует запланированному. 
Из общего количества детей-сирот и детей, оставшихся без попечения родителей, воспитываются в замещающих семьях 1406 детей, из них:                                                                                                                                                                                             
 - в семьях опекунов, попечителей на безвозмездной основе – 608 детей;         
 - в приемных семьях – 264 ребенка;     
 - в семьях усыновителей – 534 ребенка.
Значение показателя «Доля детей, воспитывающихся в семьях граждан, от общего числа детей, оставшихся без попечения родителей, %», по состоянию на 01.07.2018 составляет 99,88%, отклонение в 0,02 % связано с выявлением в конце июня 2018 года двух новорожденных детей, которые по состоянию на 12.07.2018 переданы на воспитание в замещающие семьи. 
В 1 полугодии 2018 года на территории города Сургута выявлено 52 ребенка, относящихся к категории детей-сирот и детей, оставшихся без попечения родителей. 
По состоянию на 01.07.2018 года выявлено 52 гражданина, которые по состоянию здоровья не способны самостоятельно осуществлять и защищать свои права и исполнять свои обязанности, что составило 0,014% от общей численности населения города.  В отношении всех выявленных недееспособных граждан установлена опека или  попечительство. 
В 1 полугодии  2018 года  в  защиту прав 234 детей были предъявлены иски в суд или предоставлены в суд заключения.</t>
    </r>
  </si>
  <si>
    <r>
      <rPr>
        <u/>
        <sz val="12"/>
        <rFont val="Times New Roman"/>
        <family val="1"/>
        <charset val="204"/>
      </rPr>
      <t>По мероприятиям, реализуемым управлением по природопользованию и экологии:</t>
    </r>
    <r>
      <rPr>
        <sz val="12"/>
        <rFont val="Times New Roman"/>
        <family val="1"/>
        <charset val="204"/>
      </rPr>
      <t xml:space="preserve">
- исполнение по показателю  "Объем убранных отходов" -5 292 куб.м.; 
- исполнение по показателю  "Площадь очищенных территорий" - 136 126 кв.м.;                                                          
- организованы 7 мероприятий природоохранной и экологической направленности;
- исполнение по показателю "Количество человек, привлеченных  к практической природоохранной деятельности" - 8 489 человек; 
- исполнение по показателю «Количество человек, привлеченных к эколого-просветительской деятельности» - 251 человек.</t>
    </r>
  </si>
  <si>
    <r>
      <rPr>
        <u/>
        <sz val="12"/>
        <color theme="1"/>
        <rFont val="Times New Roman"/>
        <family val="1"/>
        <charset val="204"/>
      </rPr>
      <t>По мероприятиям реализуемым управлением по связям с общественностью и средствами массовой информации:</t>
    </r>
    <r>
      <rPr>
        <sz val="12"/>
        <color theme="1"/>
        <rFont val="Times New Roman"/>
        <family val="1"/>
        <charset val="204"/>
      </rPr>
      <t xml:space="preserve">
- проведено 32 пресс-конференции (брифингов, пресс-подходов). Плановый показатель (140 ед.) планируется  достигнуть в полном объеме до конца 2018 года.
- вышло в эфир 312 телевизионных информационных и информационно-аналитических программ. Плановый показатель (635 ед.) планируется  достигнуть в полном объеме до конца 2018 года.
-вышло в эфир 1 070  минут информационных программ о деятельности органов местного самоуправления. Плановый показатель (2 820 мин.) планируется  достигнуть в полном объеме до конца 2018 года.
- опубликовано 22 полосы информации о деятельности органов местного самоуправления. Плановый показатель (66 ед.) планируется  достигнуть в полном объеме до конца 2018 года.
-вышло 760 полос информации в газете  "Сургутские ведомости". Плановый показатель (1700 ед.) планируется  достигнуть в полном объеме до конца 2018 года.
- количество уникальных посещений официального сайта газеты - 2 688 ед. Плановый показатель (5500 ед.) планируется  достигнуть в полном объеме до конца 2018 года.
-количество подписчиков муниципального печатного издания - 14 чел.
</t>
    </r>
    <r>
      <rPr>
        <u/>
        <sz val="12"/>
        <color theme="1"/>
        <rFont val="Times New Roman"/>
        <family val="1"/>
        <charset val="204"/>
      </rPr>
      <t>По мероприятиям МКУ "ХЭУ":</t>
    </r>
    <r>
      <rPr>
        <sz val="12"/>
        <color theme="1"/>
        <rFont val="Times New Roman"/>
        <family val="1"/>
        <charset val="204"/>
      </rPr>
      <t xml:space="preserve">
1) Достигнутый уровень выполнения договорных обязательств по материально-техническому и организационному  обеспечению деятельности органов местного самоуправления составляет 47%, показатель не менее 95% планируется выполнить до конца 2018 года.</t>
    </r>
  </si>
  <si>
    <r>
      <rPr>
        <u/>
        <sz val="12"/>
        <color theme="1"/>
        <rFont val="Times New Roman"/>
        <family val="1"/>
        <charset val="204"/>
      </rPr>
      <t>По мероприятиям реализуемым управлением по связям с общественностью и средствами массовой информации:</t>
    </r>
    <r>
      <rPr>
        <sz val="12"/>
        <color theme="1"/>
        <rFont val="Times New Roman"/>
        <family val="1"/>
        <charset val="204"/>
      </rPr>
      <t xml:space="preserve">
- по итогам конкурса заключено 13 договоров о предоставлении грантов в форме субсидий некоммерческим организациям в целях реализации общественно значимых инициатив. Плановый показатель (15 ед.) исполнен не в полном объеме  в связи с тем, что из 27 заявленных на конкурс проектов только  13 были отобраны в качестве победителей в соответствии с критериями, установленными порядком о предоставлении грантов в форме субсидий некоммерческим организациям в целях реализации общественно значимых инициатив. 
- заключено 1 соглашение о предоставлении субсидии на финансовое обеспечение (возмещение) затрат по оплате жилищно-коммунальных услуг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 Плановый показатель достигнут.
- заключено 4 соглашения о предоставлении субсидии на возмещение затрат по приобретению проездных билетов долговременного пользования на проезд  по муниципальным маршрутам регулярных перевозок по регулируемым тарифам социально-ориентированным некоммерческим организациям, осуществляющим на территории города в соответствии с учредительными документами деятельность по социальной поддержке  и защите ветеранов, инвалидов, членов семей погибших (умерших) участников Великой Отечественной войны, локальных войн и военных конфликтов, неработающих пенсионеров и старожилов. Плановый показатель  достигнут.
- Плановый показатель по количеству участников семинаров для социально ориентированных некоммерческих организаций (110 чел.) планируется  достигнуть в полном объеме до конца 2018 года. Заключение муниципального контракта планируется в 3 квартале 2018 года. 
- Плановый показатель по количеству участников городской выставки социально значимых проектов (45 ед.) планируется  достигнуть в полном объеме до конца 2018 года. Заключение муниципального контракта планируется в 3 квартале 2018 года. 
- Плановый показатель по количеству мероприятий с участием социально ориентированных некоммерческих организаций (4 ед.) планируется  достигнуть в полном объеме до конца 2018 года. Заключение муниципального контракта планируется в 3 квартале 2018 года. </t>
    </r>
  </si>
  <si>
    <t>Деятельность МКУ "УИТС" осуществляется в плановом режиме.</t>
  </si>
  <si>
    <r>
      <rPr>
        <u/>
        <sz val="12"/>
        <rFont val="Times New Roman"/>
        <family val="1"/>
        <charset val="204"/>
      </rPr>
      <t>По мероприятиям, реализуемым структурными подразделениями Администрации  города</t>
    </r>
    <r>
      <rPr>
        <sz val="12"/>
        <rFont val="Times New Roman"/>
        <family val="1"/>
        <charset val="204"/>
      </rPr>
      <t xml:space="preserve">
 - заключено 3 муниципальных контракта: на организацию мероприятий по охране труда (городские конкурсы, выставки, конференции); изготовление и поставку полиграфической продукции (методических пособий, памяток); изготовление и трансляцию видеосюжетов о проводимых мероприятиях  охраны труда  на каналах Сургутского телевидения, в рамках которых: изготовлено 10 методических пособий, проведено 7 семинаров, 2 выставки средств индивидуальной защиты, 2 городских конкурса по охране труда "Оказание первой помощи пострадавшим на производстве", "На лучшую организацию работы в области охраны труда". 
 - заключены муниципальные контракты по оказанию информационных услуг (сопровождение информационно-правовых систем Гарант, Консультант, МЦФР) и  услуг связи.
 -  обучено 515 работников, 89% от годового плана.
 - специальная оценка условий труда проведена на 420 рабочих местах (58 % годоого плана).
 - медосмотр пройден 77 работниками (9 % от годового плана).
 - спецодеждой и средствами защиты  обеспечено 101 работник (30 % годового плана) .
 - приобретено 29 аптечек оказания первой помощи (193 % годового плана за счет перемещения средств с мероприятия "Проведение медосмотров" МКАУ "Наш город" ) .
 - осуществлена выдача лечебно-профилактического питания (молоко) работникам - 1 чел. (100% плана, выдача молока работнику осуществляется ежедневно).
</t>
    </r>
  </si>
  <si>
    <r>
      <rPr>
        <u/>
        <sz val="12"/>
        <color theme="1"/>
        <rFont val="Times New Roman"/>
        <family val="1"/>
        <charset val="204"/>
      </rPr>
      <t>По мероприятиям, реализуемым управлением экономики и стратегического планирования Администрации города:</t>
    </r>
    <r>
      <rPr>
        <sz val="12"/>
        <color theme="1"/>
        <rFont val="Times New Roman"/>
        <family val="1"/>
        <charset val="204"/>
      </rPr>
      <t xml:space="preserve">
- проведен ежегодный городской конкурс «Предприниматель года»;
- проведен курс «Основы ведения предпринимательской деятельности»;
- заключен контракт на изготовление и поставку мобильного имиджевого стенда (контракт на исполнении).
С 21.06.2018 осуществляется прием заявлений от субъектов малого и среднего предпринимательства с целью оказания финансовой поддержки, по направлениям:                                     
 - субсидии субъектам малого и среднего предпринимательства, осуществляющим социально значимые виды деятельности; 
-  субсидии субъектам малого и среднего предпринимательства, осуществляющим деятельность в социальной сфере. 
По состоянию на 01.07.2018 принято 53 заявления, после рассмотрения которых в соответствии с Порядком, планируется начать перечисление субсидий  в июле 2018 года.</t>
    </r>
  </si>
  <si>
    <r>
      <rPr>
        <u/>
        <sz val="12"/>
        <rFont val="Times New Roman"/>
        <family val="1"/>
        <charset val="204"/>
      </rPr>
      <t>По мероприятиям, реализуемым "МКУ "УИТС г. Сургута":</t>
    </r>
    <r>
      <rPr>
        <sz val="12"/>
        <color theme="1"/>
        <rFont val="Times New Roman"/>
        <family val="1"/>
        <charset val="204"/>
      </rPr>
      <t xml:space="preserve">
  - за первое полугодие модернизированы и внедрены 5 автоматизированных информационных систем;
 - во вутором полугодии запалнирвоано обновление технических средств в органах местного самоуправления в соответствии с утвержденными стандартами;
Проблемные моменты:
-  отсутствие заключенных договоров на поставку технических средств, оригинальных расходных материалов, сопровождение программных продуктов, услуги по защите информации, поставку серверного оборудования по причине длительной процедуры согласования документации для размещения в системе муниципального заказа.
</t>
    </r>
  </si>
  <si>
    <r>
      <rPr>
        <u/>
        <sz val="12"/>
        <color theme="1"/>
        <rFont val="Times New Roman"/>
        <family val="1"/>
        <charset val="204"/>
      </rPr>
      <t>По мероприятиям, реализуемым  департаментом архитектуры и градостроительства</t>
    </r>
    <r>
      <rPr>
        <sz val="12"/>
        <color theme="1"/>
        <rFont val="Times New Roman"/>
        <family val="1"/>
        <charset val="204"/>
      </rPr>
      <t xml:space="preserve">                                                                                                     
- на стадии формирования аукционная документация по капитальному ремонту  МАУ "Сургутская Филармония" и нежилому зданию, расположенному по адресу: г. Сургут, у. Мелик-Карамова, 3 и МБУК "Сургутский краеведческий музей".                                                                                                                                                                                                                                                                                             </t>
    </r>
    <r>
      <rPr>
        <u/>
        <sz val="12"/>
        <color theme="1"/>
        <rFont val="Times New Roman"/>
        <family val="1"/>
        <charset val="204"/>
      </rPr>
      <t>По мероприятиям, реализуемым департаментом городского хозяйства:</t>
    </r>
    <r>
      <rPr>
        <sz val="12"/>
        <color theme="1"/>
        <rFont val="Times New Roman"/>
        <family val="1"/>
        <charset val="204"/>
      </rPr>
      <t xml:space="preserve">                                                                                                                                                                                                                                                                                                                                                                В рамках подпрограммы запланированы ПИР  на капитальный ремонт МБУ "Детская школа искусств №1", МБУ ИКЦ "Старый Сургут", работы по капитальному ремонту МБУ ИКЦ "Старый Сургут".</t>
    </r>
  </si>
  <si>
    <r>
      <t xml:space="preserve">Неисполнение кассового плана на сумму 11 687,91 тыс.руб. обусловлено:
 - недостаточностью бюджетных ассигнований для приобретения программного обеспечения "Ангел" в связи с чем контракт не заключен;
</t>
    </r>
    <r>
      <rPr>
        <sz val="12"/>
        <rFont val="Times New Roman"/>
        <family val="1"/>
        <charset val="204"/>
      </rPr>
      <t xml:space="preserve">- длительным сроком согласования аукционной документации на поставку стационарных постов охраны общественного порядка;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
</t>
    </r>
  </si>
  <si>
    <r>
      <rPr>
        <u/>
        <sz val="12"/>
        <color theme="1"/>
        <rFont val="Times New Roman"/>
        <family val="1"/>
        <charset val="204"/>
      </rPr>
      <t>По мероприятиям программы, реализуемым</t>
    </r>
    <r>
      <rPr>
        <u/>
        <sz val="12"/>
        <rFont val="Times New Roman"/>
        <family val="1"/>
        <charset val="204"/>
      </rPr>
      <t xml:space="preserve">  управулением учета и распределения жилья</t>
    </r>
    <r>
      <rPr>
        <u/>
        <sz val="12"/>
        <color theme="1"/>
        <rFont val="Times New Roman"/>
        <family val="1"/>
        <charset val="204"/>
      </rPr>
      <t>:</t>
    </r>
    <r>
      <rPr>
        <sz val="12"/>
        <color theme="1"/>
        <rFont val="Times New Roman"/>
        <family val="1"/>
        <charset val="204"/>
      </rPr>
      <t xml:space="preserve">  
  - заключено соглашение с  Департаментом строительства ХМАО - Югры  о предоставлении в 2018 году субсидии на предоставление социальных выплат молодым семьям на приобретение (строительство) жилья в рамках основного мероприятия "Обеспечение жильем молодых семей". Социальную выплату на приобретение жилья в 2018 году планируется предоставить 4 молодым семьям. По состоянию на 01.07.2018 Свидетельства о праве на получение социальной выплаты выданы 3 молодым семьям на общую сумму  3 606 876 руб.   В связи с не подтверждением 1 семьей права на получение социальной выплаты Приказом от 13.06.2018 № 169-п Департамента строительства ХМАО-Югры в списке получателей произведена замена участника подпрограммы. В настоящее время участником подпрограммы осуществляется сбор документов в целях подтвреждения права на получение социальной выплаты. 
</t>
    </r>
  </si>
  <si>
    <t xml:space="preserve">Неисполнение кассового плана на сумму 1 465,19 тыс. руб. обусловлено перечислением субсидии на финансовое обеспечение (возмещение) затрат по содержанию объектов похоронного обслуживания предоставлена по фактическим расходам на основании актов выполненных работ </t>
  </si>
  <si>
    <r>
      <t xml:space="preserve">
Неисполнение кассового плана  на сумму 104 326,8 тыс. 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и наличием периодов временной нетрудоспособности работников;
 - снижением фактических затрат на оказание услуг по организации и обеспечению отдыха и оздоровление детей, в том числе в этнической среде, по результатам условий заключенного контракта;
 - снижением фактических затрат по причине уменьшения количества дней посещения детьми общеобразовательных учреждений в связи с болезнями детей, актированными днями, приостановлением учебного процесса в общеобразовательных организациях с целью предупреждения эпидемического распространения гриппа и ОРВИ;
 - уменьшением планируемого объема начисленной родительской платы вследствие уменьшения фактического количества дней посещения детьми образовательных учреждений. 
</t>
    </r>
    <r>
      <rPr>
        <sz val="12"/>
        <color rgb="FFFF0000"/>
        <rFont val="Times New Roman"/>
        <family val="1"/>
        <charset val="204"/>
      </rPr>
      <t xml:space="preserve"> </t>
    </r>
    <r>
      <rPr>
        <sz val="12"/>
        <color theme="1"/>
        <rFont val="Times New Roman"/>
        <family val="1"/>
        <charset val="204"/>
      </rPr>
      <t xml:space="preserve">-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                                                                                                                                                                                                                                         - перечислением субсидий на финансовое обеспечение выполнения муниципального задания автономным учреждениям под фактическую потребность;
  - экономией в связи с длительным периодом заключения контрактов на выполнение ПИР по причине уточнения объемов работ.
 - экономией в связи со снижением фактических затрат  на эксплуатацию инженерных систем, средства будут использованы в следующем отчетном периоде.                                                                                                                                                                                                                                                                                                                                                                                                                                                                                                                                                                                                                                                                                                                                                                                                                                     </t>
    </r>
  </si>
  <si>
    <t xml:space="preserve">Неисполнение кассового плана на сумму 19 608,64 тыс. руб. обусловлено:
 - переносом сроков оплаты фактически оказанных услуг на организацию горячего питания в период функционирования летних лагерей с дневным пребыванием детей на июль 2018 года в соответствии с условиями заключенных договоров (по факту оказания услуг), по причине позднего предоставления исполнителем услуг, документов подтверждающих факт оказания услуг;
 - экономией, сложившейся по факту оказания услуг по организации 2-х разового питания в лагерях с дневным пребыванием детей, лагерях труда и отдыха с дневным пребыванием детей на базе муниципального бюджетного образовательного учреждения в период летних школьных каникул, по причине уменьшения количества дней посещения детьми летних лагерей;                                                                                                                                                                                             - переносом сроков оплаты услуг за организацию горячего питания в летних лагерях с дневным пребыванием детей в частных организациях на следующий отчетный период в связи с открытием 2, 3 смен в июле-августе 2018 года.
- экономией, сложившейся по итогам заключения договоров на оказание услуг начальника смены лагеря с дневным пребыванием детей по подготовке к открытию смены лагеря.                                                                                                                                                                                                                                                                                                   
</t>
  </si>
  <si>
    <t xml:space="preserve">Неисполнение кассового плана на сумму 21,49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 оплата работ по "факту" на основании актов выполненных работ по эксплуатации инженерных систем.                                                                                                                                                  </t>
  </si>
  <si>
    <t xml:space="preserve">Неисполнение кассового плана на сумму 9 027,58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 оплата работ по "факту" на основании актов выполненных работ по эксплуатации инженерных систем;                                                                                                                                                     - перечислением субсидий на финансовое обеспечение выполнения муниципального задания бюджетным учреждениям под фактическую потребность.  
</t>
  </si>
  <si>
    <t xml:space="preserve">Неисполнение кассового плана на сумму 1 994,19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 экономия по итогам аукционов на услуги по установки и обслуживания временных мобильных туалетов;
 - оплата работ по "факту" на основании актов выполненных работ по эксплуатации инженерных систем;                                                                                                                                                                                 - перечислением субсидий на финансовое обеспечение выполнения муниципального задания автономным учреждениям под фактическую потребность.                                                                                                                                                                                                                                                                                                         </t>
  </si>
  <si>
    <t xml:space="preserve">Неисполнение кассового плана на сумму 3 872,20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 переносом сроков проведения командировок на следующий отчетный период.         
</t>
  </si>
  <si>
    <t xml:space="preserve">Неисполнение кассового плана на сумму 22 653,65 тыс.руб., обусловлено:
- оплата работ по "факту" на основании актов выполненных работ по эксплуатации инженерных систем;
 - с длительным периодом заключения контрактов на выполнение ПИР по причине отсутствия претендентов, имеющих достаточный опыт в проектировании;                                                                                                                                                                                                                                          - с длительным сроком заключения договоров, проведения аукционов на оснащение 50 метрового бассейна;                                                                                                                                                                                                       - с длительной процедурой согласования дополнительного соглашения на предоставление 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проведения тренировочных сборов и участия в соревнованиях.
 - снижением фактических затрат на заработную плату, по причине внесения изменений в график отпусков и наличием периодов временной нетрудоспособности работников муниципальных организаций.                                                                                                                                                                                        </t>
  </si>
  <si>
    <t xml:space="preserve">Неисполнение кассового плана на сумму 0,84 тыс. руб. обусловлено:                                                                                                                                                                                                           - оплатой  по факту  выполненных работ по  капитальному ремонту объекта "спортивный зал по ул. Мелик-Карамова, 74А" МБУ ЦФП "Надежда";                                                                                                                                                           - перечислением субсидий на финансовое обеспечение выполнения муниципального задания и на иные цели бюджетным и автономным учреждениям под фактическую потребность.                                                                                                                                                                                                                                                                 </t>
  </si>
  <si>
    <r>
      <t xml:space="preserve">Неисполнение кассового плана на сумму 6 944,24 тыс. руб. обусловлено:                                                                                             - длительной процедурой согласования соглашений на предоставление субсидий немуниципальным (коммерческим, некоммерческим) организациям на финансовое обеспечение (возмещение) затрат в связи с выполнением работ, оказанием услуг в сфере физической культуры и спорта;                                                                                                                                                                                                                                                                 </t>
    </r>
    <r>
      <rPr>
        <sz val="12"/>
        <color rgb="FFFF0000"/>
        <rFont val="Times New Roman"/>
        <family val="1"/>
        <charset val="204"/>
      </rPr>
      <t xml:space="preserve">   </t>
    </r>
    <r>
      <rPr>
        <sz val="12"/>
        <color theme="1"/>
        <rFont val="Times New Roman"/>
        <family val="1"/>
        <charset val="204"/>
      </rPr>
      <t xml:space="preserve">                                                                                                                                 - снижением фактических затрат на заработную плату и начисления на выплаты по оплате труда по причине внесения изменений в график отпусков и наличием периодов временной нетрудоспособности работников.                                                                                                                                                                                        </t>
    </r>
  </si>
  <si>
    <r>
      <t xml:space="preserve">Неисполнение кссового плана на сумму </t>
    </r>
    <r>
      <rPr>
        <sz val="12"/>
        <rFont val="Times New Roman"/>
        <family val="1"/>
        <charset val="204"/>
      </rPr>
      <t>4 019,23</t>
    </r>
    <r>
      <rPr>
        <sz val="12"/>
        <color theme="1"/>
        <rFont val="Times New Roman"/>
        <family val="1"/>
        <charset val="204"/>
      </rPr>
      <t xml:space="preserve"> тыс.руб. обусловлено:                                                                                                                                                                                                                                                                                                                                                                      - оплата работ по "факту" на основании актов выполненных работ по эксплуатации инженерных систем и поставки товаров на основании заключенных договоров;                                                                                                                                                                                                                                                                                                                                    - снижением фактических затрат на заработную плату и начисления на выплаты по оплате труда по причине внесения изменений в график отпусков;                                                                                                                                                - заявительный характер выплаты компенсации по оплате стоимости проезда и провоза багажа к месту использования отпуска и обратно;                                                                                                               - перечислением субсидий на финансовое обеспечение выполнения муниципального задания бюджетным и автономным учреждениям под фактическую потребность.                                                                                                                                      </t>
    </r>
  </si>
  <si>
    <r>
      <t xml:space="preserve">Неисполнение кассового плана на сумму 1 593,59 тыс.руб. обусловлено:                                                                                                                                                                                                           </t>
    </r>
    <r>
      <rPr>
        <sz val="12"/>
        <rFont val="Times New Roman"/>
        <family val="1"/>
        <charset val="204"/>
      </rPr>
      <t>- отсутствием необходиомости в выполнении ПИР, проверки сметной документации по капитальному ремонту МБУ "Детская школа искусств №1" в связи с изменением вида ремонта с капитального на текущий,  по ремонту объекта МБУ ИКЦ "Старый Сургут" в связи с отсутствием претендентов, имеющих достаточный опыт в проектировании объектов культурного назначения;</t>
    </r>
    <r>
      <rPr>
        <sz val="12"/>
        <color theme="1"/>
        <rFont val="Times New Roman"/>
        <family val="1"/>
        <charset val="204"/>
      </rPr>
      <t xml:space="preserve">
- расторжением муниципального контракта на выполнение работ по капитальному ремонту объекта "МБУК "Сургутский краеведческий музей по ул. 30 лет Победы,21/2" в связи с необходимостью корректировки проектно - сметной документации.                                                                                  </t>
    </r>
  </si>
  <si>
    <t xml:space="preserve">Неисполнение кассового плана на сумму 6 376,04 тыс.руб.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 оплата работ по "факту" на основании актов выполненных работ по эксплуатации инженерных систем;                                                                                                                                                            - перечислением субсидий на финансовое обеспечение выполнения муниципального задания бюджетным и автономным учреждениям под фактическую потребность.                                                                                                                                                         </t>
  </si>
  <si>
    <r>
      <t xml:space="preserve">Неисполнение кассового плана на сумму 287,19 тыс.руб. обусловлено:                                                                                                                                                                           - экономией на медицинское обслуживание по причине предосталения </t>
    </r>
    <r>
      <rPr>
        <sz val="12"/>
        <rFont val="Times New Roman"/>
        <family val="1"/>
        <charset val="204"/>
      </rPr>
      <t xml:space="preserve">услуги на безвозмездной основе на основании договора;                                                                                             </t>
    </r>
    <r>
      <rPr>
        <sz val="12"/>
        <color theme="1"/>
        <rFont val="Times New Roman"/>
        <family val="1"/>
        <charset val="204"/>
      </rPr>
      <t xml:space="preserve">                                                            - экономией, сложившейся по факту оказания услуг по организации 2-х разового питания в лагерях с дневным пребыванием детей на базе муниципального бюджетного образовательного учреждения в период летних школьных каникул, по причине уменьшения количества дней посещения детьми летних лагерей.</t>
    </r>
    <r>
      <rPr>
        <sz val="12"/>
        <color rgb="FFFF0000"/>
        <rFont val="Times New Roman"/>
        <family val="1"/>
        <charset val="204"/>
      </rPr>
      <t xml:space="preserve">                                                                                                                                                               </t>
    </r>
  </si>
  <si>
    <t>Неисполнение кассового плана на сумму 2 314,63 тыс. руб. обусловлено несвоевременностью представления исполнителями работ (поставщиками, подрядчиками) документов для расчетов</t>
  </si>
  <si>
    <r>
      <t>Неисполнение кассового плана на сумму 3 762,38 обусловлено:
- заявительным характером выплаты пособий и компенсаций по оплате стоимости проезда и провоза багажа к месту использования отпуска и обратно (расходы произведены в пределах обращений);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
-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t>
    </r>
    <r>
      <rPr>
        <sz val="12"/>
        <color rgb="FFFF0000"/>
        <rFont val="Times New Roman"/>
        <family val="1"/>
        <charset val="204"/>
      </rPr>
      <t xml:space="preserve"> </t>
    </r>
    <r>
      <rPr>
        <sz val="12"/>
        <rFont val="Times New Roman"/>
        <family val="1"/>
        <charset val="204"/>
      </rPr>
      <t xml:space="preserve">на автотранспортные услуги, на предоставление в использование места в кабельной канализации, на оказание услуг по программному сопровождению муниципальной системы оповещения.
- оплатой договора на приобретение канцелярских товаров по "факту" 
</t>
    </r>
  </si>
  <si>
    <t>Неисполнение кассового плана на сумму  4 276,52 тыс. руб. обусловлено: 
- снижением фактических затрат на заработную плату и начисления на выплаты по оплате труда по причине  внесения изменений в график отпусков и наличия периодов временной нетрудоспособности работников; 
- заявительным характером выплаты пособий и компенсаций по оплате стоимости проезда и провоза багажа к месту использования отпуска и обратно произведены в пределах обращений;
- экономией, сложившейся по результатам размещения муниципального заказа на оказание услуг по оценке муниципального имущества, по охране муниципального имущества;
- оплатой по факту расходов по оплате коммунальных услуг и на содержание общедомового имущества.</t>
  </si>
  <si>
    <t xml:space="preserve">Неисполнение кассового плана на сумму  1 080,56 тыс. руб. обусловлено
 - снижением фактических затрат на оплату труда и начисления на выплаты по оплате труда по причине внесения изменений в график отпусков;
 - заявительным характером выплаты пособий и компенсаций по оплате стоимости проезда и провоза багажа к месту использования отпуска (произведены в пределах обращений).
</t>
  </si>
  <si>
    <t xml:space="preserve">Неисполнение кассового плана на сумму 507,24 тыс.рублей по уборке мест несанкционированного размещения отходов и санитарной очистки территорий города Сургута, по организации мероприятий по экологической направленности (изготовление и прокат видеороликов) и привлечение населения к природохранной деятельности. обусловлено оплатой работ по фактическим расходам на основании актов оказанных услуг, </t>
  </si>
  <si>
    <t xml:space="preserve">Неисполнение кассового плана на сумму 106,10 тыс.руб. обусловлено:
- необходимостью включения объекта  "ремонт пешеходной дорожки по ул. Быстринская, 12"  в Адресный перечень дворовых территорий для выполнения работ по благоустройству в 2018 году в соответствии с условиями порядка предоставления субсидии в рамках реализации приоритетного проекта «Формирование комфортной городской среды» </t>
  </si>
  <si>
    <t xml:space="preserve">Неисполнение кассового плана на сумму 26 614,18 тыс. руб. обусловлено:
- снижением фактических затрат на оплату труда и начисления на выплаты по оплате труда по причине наличия периодов временной нетрудоспособности работников;
 - заявительным характером компенсации стоимости проезда и провоза багажа к месту использования отпуска и обратно, предоставлению единовременной выплаты на оздоровление работников (расходы произведены в пределах обращений);
-  переносом сроков планируемых командировок;
- отсутствием случаев для оплаты расходов по средствам резервного фонда. Использование средств резервного фонда осуществляется на основании постановлений Администрации города по мере возникновения чрезвычайных ситуаций;
- отсутствием обращений главных распорядителей бюджетных средств по средствам, зарезервированным в бюджетной росписи департамента финансов до принятия соответствующих нормативно-правовых актов на обеспечение расходных обязательств, возникающих после ввода в эксплуатацию новых объектов муниципальной собственности, создания новых муниципальных учреждений;
- отсутствием потребности использования средств для уплаты процентов по муниципальным контрактам, в связи с погашением тела кредита в сроки, ранее установленных графиком погашения кредита, уменьшением процентной ставки по кредиту в соответствии с дополнительными соглашениями к муниципальному контракту, переносом срока выборки на более поздний срок, переносом срока объявления электронного аукциона на привлечение кредита кредитной организации);
- отсутствием потребности использования средств для исполнения обязательств по предоставленной муниципальной гарантии, в связи с исполнением Принципалом гарантированных обязательств самостоятельно.
</t>
  </si>
  <si>
    <r>
      <t xml:space="preserve">Неисполнение кассового плана на сумму 6 784,30 тыс.руб. обусловлено : 
 - переносом спортивных массовых мероприятий на следующий отчетный период;
- оплатой работ по "факту" на основании актов выполненных работ по эксплуатации инженерных систем;
 - снижением фактических затрат на заработную плату и начисления на выплаты по оплате труда по причине внесения изменений в график отпусков;                                                       
 - длительной процедурой подготовки конкурсной документации на поставку, ввод в эксплуатацию и гарантийное обслуживание технических средств для размещения в ЕИС в сфере закупок;                                                                                                                                                                                                                                                                                 </t>
    </r>
    <r>
      <rPr>
        <sz val="12"/>
        <rFont val="Times New Roman"/>
        <family val="1"/>
        <charset val="204"/>
      </rPr>
      <t xml:space="preserve">- длительной процедурой подготовки договоров на приобретение системных блоков;
- оплата по договору на поставку информационных стендов, пневматических винтовок, офисной мебели, в соответствии с условиями заключенных договоров по факту поставки товара в 3 квартале;                                                                                                                                                                                                                                                  - перечислением субсидий на финансовое обеспечение выполнения муниципального задания и на иные цели бюджетным и автономным учреждениям под фактическую потребность.  </t>
    </r>
    <r>
      <rPr>
        <sz val="12"/>
        <color theme="1"/>
        <rFont val="Times New Roman"/>
        <family val="1"/>
        <charset val="204"/>
      </rPr>
      <t xml:space="preserve">
 </t>
    </r>
  </si>
  <si>
    <t>Неисполнение кассового плана на сумму 1 448,46 тыс. руб. обусловлено:  
- подготовкой и прохождением процедуры согласования муниципального правового акта, устанавливающего перечень получателей и объем предоставления субсидии;
-  условиями  контрактов согласно которым срок поставки и оплаты товаров, оказанных услуг, выполненных работ наступает в следующем отчетном периоде текущего финансового года.</t>
  </si>
  <si>
    <r>
      <t xml:space="preserve">Неисполнение кассового плана на сумму  27 326,02 тыс. руб. обусловлено:
- оплатой по факту оказанных услуг согласно актам выполненных работ на содержание дорог и объектов дорожного хозяйства, по ремонту автомобильных дорог;
- экономией, сложившейся в результате заключения контрактов  на проверку сметной документации по объектам: "Транспортная развязка на пересечении ул. Островского и Нефтеюганского шоссе в г. Сургуте" и "Транспортная развязка  на пересечении ул. Маяковского и Нефтеюганского шоссе в г. Сургуте". 
- отказом собственника жилого помещения в предоставлении банковских реквизитов для произведения оплаты согласно исполнительному листу (для выкупа земельного участка и жилых помещений, в соответствии с апелляционными определениями суда ХМАО-Юры, в целях строительства дороги "Набережная Ивана Кайдалова", а также для обустройства дополнительных парковочных мест в границах красных линий). В следующем отчетном периоде денежные средства будут перечислены на депозитный счет нотариуса, для дальнейшей выплаты собственнику;
- поздним предоставлением подрядчиком актов выполненных работ на выполнение работ по строительству объекта "Улица Киртбая от ул.1"З" до ул.3"З".
</t>
    </r>
    <r>
      <rPr>
        <u/>
        <sz val="12"/>
        <color theme="1"/>
        <rFont val="Times New Roman"/>
        <family val="1"/>
        <charset val="204"/>
      </rPr>
      <t/>
    </r>
  </si>
  <si>
    <t>Муниципальная программа "Обеспечение деятельности Администрации города на 2014 - 2030 годы",  в том числе за счет:</t>
  </si>
  <si>
    <t>средств местного бюджета</t>
  </si>
  <si>
    <t>межбюджетных трансфертов</t>
  </si>
  <si>
    <t>Муниципальная программа "Управление муниципальными финансами города Сургута на 2014 - 2030 годы",  в том числе за счет:</t>
  </si>
  <si>
    <t>Муниципальная программа "Развитие образования города Сургута на 2014 - 2030 годы",  в том числе за счет:</t>
  </si>
  <si>
    <t>Муниципальная программа "Развитие культуры и туризма в городе Сургуте на 2014 - 2030 годы",  в том числе за счет:</t>
  </si>
  <si>
    <t>Муниципальная программа "Развитие физической культуры и спорта в городе Сургуте на 2014 - 2030 годы",  в том числе за счет:</t>
  </si>
  <si>
    <t>Муниципальная программа "Молодёжная политика Сургута на 2014 - 2030 годы",  в том числе за счет:</t>
  </si>
  <si>
    <t>Муниципальная программа "Развитие коммунального комплекса в городе Сургуте на 2014 - 2030 годы",  в том числе за счет:</t>
  </si>
  <si>
    <t>Муниципальная программа "Управление муниципальным имуществом в сфере жилищно-коммунального хозяйства в городе Сургуте на 2014 - 2030 годы",  в том числе за счет:</t>
  </si>
  <si>
    <t>Муниципальная программа "Энергосбережение и повышение энергетической эффективности в городе Сургуте на 2014 - 2030 годы",  в том числе за счет:</t>
  </si>
  <si>
    <t>Муниципальная программа "Развитие транспортной системы города Сургута на 2014 - 2030 годы",  в том числе за счет:</t>
  </si>
  <si>
    <t>Муниципальная программа "Улучшение жилищных условий населения города Сургута на 2014 - 2030 годы",  в том числе за счет:</t>
  </si>
  <si>
    <t>Муниципальная программа "Комфортное проживание в городе Сургуте на 2014 - 2030 годы",  в том числе за счет:</t>
  </si>
  <si>
    <t>Муниципальная программа "Обеспечение деятельности департамента городского хозяйства в сфере дорожно-транспортного и жилищно-коммунального комплекса на 2014 - 2030 годы",  в том числе за счет:</t>
  </si>
  <si>
    <t>Муниципальная программа "Организация ритуальных услуг и содержание объектов похоронного обслуживания в городе Сургуте на 2014 - 2030 годы",  в том числе за счет:</t>
  </si>
  <si>
    <t>Муниципальная программа "Защита населения и территории города Сургута от чрезвычайных ситуаций и совершенствование гражданской обороны на 2014 - 2030 годы",  в том числе за счет:</t>
  </si>
  <si>
    <t>Муниципальная программа "Профилактика правонарушений и экстремизма в городе Сургуте на 2014 - 2030 годы",  в том числе за счет:</t>
  </si>
  <si>
    <t>Муниципальная программа "Обеспечение жильём отдельных категорий граждан, проживающих в городе Сургуте на 2014 - 2030 годы",  в том числе за счет:</t>
  </si>
  <si>
    <t>Муниципальная программа "Обеспечение деятельности департамента архитектуры и градостроительства на 2014 - 2030 годы",  в том числе за счет:</t>
  </si>
  <si>
    <t>Муниципальная программа "Управление муниципальным имуществом и земельными ресурсами в городе Сургуте на 2014 - 2030 годы",  в том числе за счет:</t>
  </si>
  <si>
    <t>Муниципальная программа "Развитие агропромышленного комплекса в городе Сургуте на 2014 - 2030 годы",  в том числе за счет:</t>
  </si>
  <si>
    <t>Муниципальная программа "Дополнительные меры социальной поддержки отдельных категорий граждан муниципального образования городской округ город Сургут на 2014 - 2030 годы",  в том числе за счет:</t>
  </si>
  <si>
    <t>Муниципальная программа "Реализация отдельных государственных полномочий в сфере опеки и попечительства на 2014 - 2030 годы",  в том числе за счет:</t>
  </si>
  <si>
    <t>Муниципальная программа "Развитие муниципальной службы в городе Сургуте на 2014 - 2030 годы",  в том числе за счет:</t>
  </si>
  <si>
    <t>Муниципальная программа "Развитие гражданского общества в городе Сургуте на 2014 - 2030 годы",  в том числе за счет:</t>
  </si>
  <si>
    <t>Муниципальная программа "Проектирование и строительство объектов инженерной инфраструктуры на территории города Сургута в 2014 - 2030 годах",  в том числе за счет:</t>
  </si>
  <si>
    <t>Муниципальная программа "Развитие электронного муниципалитета на 2016 - 2030 годы",  в том числе за счет:</t>
  </si>
  <si>
    <t>Муниципальная программа "Улучшение условий и охраны труда в городе Сургуте на 2016 - 2030 годы",  в том числе за счет:</t>
  </si>
  <si>
    <t>Муниципальная программа "Развитие малого и среднего предпринимательства в городе Сургуте на 2016 - 2030 годы",  в том числе за счет:</t>
  </si>
  <si>
    <t>Муниципальная программа "Формирование комфортной городской среды на 2018 - 2030 годы",  в том числе за счет:</t>
  </si>
  <si>
    <t xml:space="preserve">
Неисполнение кассового плана на сумму 11 615,09 тыс. руб. обусловлено:
 - снижением фактических затрат на заработную плату, по причине внесения изменений в график отпусков и наличием периодов временной нетрудоспособности работников муниципальных организаций; 
- переносом сроков оплаты поставки товаров, оказанных услуг, выполненных работ на следующий отчетный период текущего финансового года в соответствии с условиями заключенных договоров на содержание имущества образовательных учреждений;                                                                                                                        - перечислением субсидий на финансовое обеспечение выполнения муниципального задания и на иные цели автономным учреждениям под фактическую потребность;     
- обусловлено экономией в связи со снижением фактических затрат  на эксплуатацию инженерных систем.                                                                                                                                                                                                                                                                                                                                                                                                                                                                                                                                           </t>
  </si>
  <si>
    <t>Всего по программам муниципального образования город Сургут,   в том числе за счет: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</si>
</sst>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name val="Times New Roman"/>
      <family val="1"/>
      <charset val="204"/>
    </font>
    <font>
      <i/>
      <sz val="14"/>
      <name val="Times New Roman"/>
      <family val="1"/>
      <charset val="204"/>
    </font>
    <font>
      <i/>
      <sz val="12"/>
      <name val="Times New Roman"/>
      <family val="1"/>
      <charset val="204"/>
    </font>
    <font>
      <i/>
      <sz val="12"/>
      <color theme="1"/>
      <name val="Times New Roman"/>
      <family val="1"/>
      <charset val="204"/>
    </font>
    <font>
      <b/>
      <sz val="11"/>
      <color theme="1"/>
      <name val="Times New Roman"/>
      <family val="1"/>
      <charset val="204"/>
    </font>
    <font>
      <u/>
      <sz val="12"/>
      <color theme="1"/>
      <name val="Times New Roman"/>
      <family val="1"/>
      <charset val="204"/>
    </font>
    <font>
      <sz val="12"/>
      <name val="Times New Roman"/>
      <family val="1"/>
      <charset val="204"/>
    </font>
    <font>
      <b/>
      <sz val="11"/>
      <color theme="1"/>
      <name val="Times New Roman"/>
      <family val="1"/>
      <charset val="204"/>
    </font>
    <font>
      <b/>
      <sz val="12"/>
      <color theme="1"/>
      <name val="Times New Roman"/>
      <family val="1"/>
      <charset val="204"/>
    </font>
    <font>
      <sz val="12"/>
      <color rgb="FFFF0000"/>
      <name val="Times New Roman"/>
      <family val="1"/>
      <charset val="204"/>
    </font>
    <font>
      <sz val="11"/>
      <name val="Calibri"/>
      <family val="2"/>
      <scheme val="minor"/>
    </font>
    <font>
      <u/>
      <sz val="12"/>
      <name val="Times New Roman"/>
      <family val="1"/>
      <charset val="204"/>
    </font>
    <font>
      <b/>
      <sz val="16"/>
      <color theme="1"/>
      <name val="Times New Roman"/>
      <family val="1"/>
      <charset val="204"/>
    </font>
    <font>
      <sz val="14"/>
      <name val="Times New Roman"/>
      <family val="1"/>
      <charset val="204"/>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8" fillId="0" borderId="0" xfId="0" applyFont="1" applyAlignment="1">
      <alignment horizontal="center"/>
    </xf>
    <xf numFmtId="4" fontId="2" fillId="0" borderId="0" xfId="0" applyNumberFormat="1" applyFont="1" applyBorder="1" applyAlignment="1">
      <alignment horizontal="justify" vertical="center" wrapText="1"/>
    </xf>
    <xf numFmtId="0" fontId="11" fillId="0" borderId="1" xfId="0" applyFont="1" applyBorder="1" applyAlignment="1">
      <alignment horizontal="center" vertical="top"/>
    </xf>
    <xf numFmtId="0" fontId="8" fillId="0" borderId="1" xfId="0" applyFont="1" applyBorder="1" applyAlignment="1">
      <alignment horizontal="center" vertical="top"/>
    </xf>
    <xf numFmtId="0" fontId="1" fillId="0" borderId="0" xfId="0" applyFont="1" applyBorder="1" applyAlignment="1">
      <alignment vertical="center" wrapText="1"/>
    </xf>
    <xf numFmtId="0" fontId="8" fillId="0" borderId="0" xfId="0" applyFont="1" applyAlignment="1">
      <alignment horizontal="center" wrapText="1"/>
    </xf>
    <xf numFmtId="0" fontId="1" fillId="0" borderId="0" xfId="0" applyFont="1" applyAlignment="1">
      <alignment wrapText="1"/>
    </xf>
    <xf numFmtId="4" fontId="1" fillId="0" borderId="0" xfId="0" applyNumberFormat="1" applyFont="1" applyAlignment="1">
      <alignment wrapText="1"/>
    </xf>
    <xf numFmtId="4" fontId="1" fillId="0" borderId="0" xfId="0" applyNumberFormat="1" applyFont="1" applyAlignment="1">
      <alignment horizontal="center" wrapText="1"/>
    </xf>
    <xf numFmtId="4" fontId="1" fillId="3" borderId="0" xfId="0" applyNumberFormat="1" applyFont="1" applyFill="1" applyAlignment="1">
      <alignment wrapText="1"/>
    </xf>
    <xf numFmtId="0" fontId="1" fillId="3" borderId="0" xfId="0" applyFont="1" applyFill="1" applyAlignment="1">
      <alignment wrapText="1"/>
    </xf>
    <xf numFmtId="0" fontId="1" fillId="0" borderId="0" xfId="0" applyFont="1" applyAlignment="1">
      <alignment vertical="top"/>
    </xf>
    <xf numFmtId="0" fontId="5" fillId="0" borderId="1" xfId="0" applyFont="1" applyFill="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xf>
    <xf numFmtId="0" fontId="1" fillId="0" borderId="0" xfId="0" applyFont="1" applyAlignment="1">
      <alignment horizontal="right" vertical="top"/>
    </xf>
    <xf numFmtId="0" fontId="6" fillId="0" borderId="1" xfId="0"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7" fillId="0" borderId="1" xfId="0" applyFont="1" applyBorder="1" applyAlignment="1">
      <alignment horizontal="center" vertical="top" wrapText="1"/>
    </xf>
    <xf numFmtId="0" fontId="3" fillId="2" borderId="1" xfId="0" applyFont="1" applyFill="1" applyBorder="1" applyAlignment="1">
      <alignment vertical="top" wrapText="1"/>
    </xf>
    <xf numFmtId="4" fontId="3" fillId="2" borderId="1" xfId="0" applyNumberFormat="1" applyFont="1" applyFill="1" applyBorder="1" applyAlignment="1">
      <alignment horizontal="center" vertical="top" wrapText="1"/>
    </xf>
    <xf numFmtId="0" fontId="2" fillId="2" borderId="1" xfId="0" applyFont="1" applyFill="1" applyBorder="1" applyAlignment="1">
      <alignment horizontal="justify" vertical="top" wrapText="1"/>
    </xf>
    <xf numFmtId="0" fontId="2" fillId="2" borderId="1" xfId="0" applyFont="1" applyFill="1" applyBorder="1" applyAlignment="1">
      <alignment vertical="top" wrapText="1"/>
    </xf>
    <xf numFmtId="4" fontId="2" fillId="2" borderId="1" xfId="0" applyNumberFormat="1" applyFont="1" applyFill="1" applyBorder="1" applyAlignment="1">
      <alignment horizontal="center" vertical="top" wrapText="1"/>
    </xf>
    <xf numFmtId="0" fontId="2" fillId="0" borderId="1" xfId="0" applyFont="1" applyBorder="1" applyAlignment="1">
      <alignment vertical="top" wrapText="1"/>
    </xf>
    <xf numFmtId="4" fontId="2" fillId="0" borderId="1" xfId="0" applyNumberFormat="1" applyFont="1" applyBorder="1" applyAlignment="1">
      <alignment horizontal="center" vertical="top" wrapText="1"/>
    </xf>
    <xf numFmtId="0" fontId="1" fillId="2" borderId="1" xfId="0" applyFont="1" applyFill="1" applyBorder="1" applyAlignment="1">
      <alignment vertical="top"/>
    </xf>
    <xf numFmtId="0" fontId="2" fillId="0" borderId="1" xfId="0" applyFont="1" applyBorder="1" applyAlignment="1">
      <alignment horizontal="justify" vertical="top" wrapText="1"/>
    </xf>
    <xf numFmtId="0" fontId="3" fillId="0" borderId="1" xfId="0" applyFont="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horizontal="justify"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13" fillId="0" borderId="1" xfId="0" applyFont="1" applyFill="1" applyBorder="1" applyAlignment="1">
      <alignment horizontal="justify" vertical="top" wrapText="1"/>
    </xf>
    <xf numFmtId="4" fontId="12" fillId="2"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0" fontId="1" fillId="2" borderId="1" xfId="0" applyFont="1" applyFill="1" applyBorder="1" applyAlignment="1">
      <alignment horizontal="justify" vertical="top"/>
    </xf>
    <xf numFmtId="4" fontId="2" fillId="3" borderId="1" xfId="0" applyNumberFormat="1" applyFont="1" applyFill="1" applyBorder="1" applyAlignment="1">
      <alignment horizontal="center" vertical="top" wrapText="1"/>
    </xf>
    <xf numFmtId="0" fontId="1" fillId="2" borderId="1" xfId="0" applyFont="1" applyFill="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Fill="1" applyBorder="1" applyAlignment="1">
      <alignment horizontal="justify" vertical="top" wrapText="1"/>
    </xf>
    <xf numFmtId="0" fontId="2" fillId="0" borderId="1" xfId="0" applyFont="1" applyBorder="1" applyAlignment="1">
      <alignment horizontal="center" vertical="top" wrapText="1"/>
    </xf>
    <xf numFmtId="0" fontId="2" fillId="3" borderId="1" xfId="0" applyFont="1" applyFill="1" applyBorder="1" applyAlignment="1">
      <alignment horizontal="justify" vertical="top" wrapText="1"/>
    </xf>
    <xf numFmtId="0" fontId="2" fillId="0" borderId="1" xfId="0" applyFont="1" applyBorder="1" applyAlignment="1">
      <alignment horizontal="left" vertical="top" wrapText="1"/>
    </xf>
    <xf numFmtId="0" fontId="0" fillId="0" borderId="1" xfId="0" applyBorder="1" applyAlignment="1">
      <alignment vertical="top" wrapText="1"/>
    </xf>
    <xf numFmtId="0" fontId="1" fillId="0" borderId="0" xfId="0" applyFont="1" applyBorder="1" applyAlignment="1">
      <alignment vertical="center" wrapText="1"/>
    </xf>
    <xf numFmtId="0" fontId="16" fillId="0" borderId="0" xfId="0" quotePrefix="1" applyFont="1" applyAlignment="1">
      <alignment horizontal="center" vertical="top" wrapText="1"/>
    </xf>
    <xf numFmtId="0" fontId="2" fillId="0" borderId="1" xfId="0" applyFont="1" applyFill="1" applyBorder="1" applyAlignment="1">
      <alignment horizontal="justify" vertical="top" wrapText="1"/>
    </xf>
    <xf numFmtId="0" fontId="2" fillId="0" borderId="1" xfId="0" applyFont="1" applyFill="1" applyBorder="1" applyAlignment="1">
      <alignment horizontal="left" vertical="top" wrapText="1"/>
    </xf>
    <xf numFmtId="0" fontId="2" fillId="0" borderId="1" xfId="0" applyFont="1" applyBorder="1" applyAlignment="1">
      <alignment horizontal="justify" vertical="top" wrapText="1"/>
    </xf>
    <xf numFmtId="0" fontId="10" fillId="0" borderId="1" xfId="0" applyFont="1" applyFill="1" applyBorder="1" applyAlignment="1">
      <alignment horizontal="justify" vertical="top" wrapText="1"/>
    </xf>
    <xf numFmtId="0" fontId="10" fillId="0" borderId="1" xfId="0" applyFont="1" applyBorder="1" applyAlignment="1">
      <alignment horizontal="justify" vertical="top" wrapText="1"/>
    </xf>
    <xf numFmtId="2" fontId="10" fillId="0" borderId="1" xfId="0" applyNumberFormat="1" applyFont="1" applyFill="1" applyBorder="1" applyAlignment="1">
      <alignment horizontal="justify"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Border="1" applyAlignment="1">
      <alignment horizontal="justify" vertical="top" wrapText="1"/>
    </xf>
    <xf numFmtId="0" fontId="9" fillId="0" borderId="1" xfId="0" applyFont="1" applyFill="1" applyBorder="1" applyAlignment="1">
      <alignment horizontal="justify" vertical="top" wrapText="1"/>
    </xf>
    <xf numFmtId="0" fontId="2" fillId="3" borderId="1" xfId="0" applyFont="1" applyFill="1" applyBorder="1" applyAlignment="1">
      <alignment horizontal="justify" vertical="top" wrapText="1"/>
    </xf>
    <xf numFmtId="0" fontId="0" fillId="0" borderId="1" xfId="0" applyFont="1" applyBorder="1" applyAlignment="1">
      <alignment vertical="top" wrapText="1"/>
    </xf>
    <xf numFmtId="0" fontId="0" fillId="0" borderId="1" xfId="0" applyBorder="1" applyAlignment="1">
      <alignment horizontal="left" vertical="top" wrapText="1"/>
    </xf>
    <xf numFmtId="0" fontId="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10" fillId="0" borderId="1" xfId="0" applyFont="1" applyBorder="1" applyAlignment="1">
      <alignment horizontal="left" vertical="top" wrapText="1"/>
    </xf>
    <xf numFmtId="0" fontId="14" fillId="0" borderId="1" xfId="0" applyFont="1" applyBorder="1" applyAlignment="1">
      <alignment horizontal="left" vertical="top" wrapText="1"/>
    </xf>
    <xf numFmtId="0" fontId="0" fillId="3" borderId="1" xfId="0" applyFill="1" applyBorder="1" applyAlignment="1">
      <alignment vertical="top" wrapText="1"/>
    </xf>
    <xf numFmtId="0" fontId="0" fillId="0" borderId="1" xfId="0" applyBorder="1" applyAlignment="1">
      <alignment vertical="top" wrapText="1"/>
    </xf>
    <xf numFmtId="0" fontId="0" fillId="3" borderId="1" xfId="0" applyFill="1" applyBorder="1" applyAlignment="1">
      <alignment horizontal="justify" vertical="top" wrapText="1"/>
    </xf>
    <xf numFmtId="0" fontId="0" fillId="3" borderId="1" xfId="0" applyFont="1" applyFill="1" applyBorder="1" applyAlignment="1">
      <alignment horizontal="justify" vertical="top" wrapText="1"/>
    </xf>
    <xf numFmtId="0" fontId="16" fillId="0" borderId="0" xfId="0" quotePrefix="1" applyFont="1" applyAlignment="1">
      <alignment horizontal="center" vertical="top" wrapText="1"/>
    </xf>
    <xf numFmtId="0" fontId="10" fillId="0" borderId="1" xfId="0" quotePrefix="1" applyFont="1" applyBorder="1" applyAlignment="1">
      <alignment horizontal="justify" vertical="top" wrapText="1"/>
    </xf>
    <xf numFmtId="49" fontId="2" fillId="0" borderId="1" xfId="0" quotePrefix="1" applyNumberFormat="1" applyFont="1" applyBorder="1" applyAlignment="1">
      <alignment horizontal="justify" vertical="top" wrapText="1"/>
    </xf>
    <xf numFmtId="0" fontId="2" fillId="0" borderId="1" xfId="0" applyFont="1" applyBorder="1" applyAlignment="1">
      <alignment horizontal="center" vertical="top" wrapText="1"/>
    </xf>
    <xf numFmtId="0" fontId="2" fillId="0" borderId="1" xfId="0" quotePrefix="1" applyFont="1" applyBorder="1" applyAlignment="1">
      <alignment horizontal="justify" vertical="top" wrapText="1"/>
    </xf>
    <xf numFmtId="0" fontId="10" fillId="3" borderId="1" xfId="0" applyFont="1" applyFill="1" applyBorder="1" applyAlignment="1">
      <alignment horizontal="justify" vertical="top" wrapText="1"/>
    </xf>
    <xf numFmtId="0" fontId="17"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colors>
    <mruColors>
      <color rgb="FFD24012"/>
      <color rgb="FF190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1"/>
  <sheetViews>
    <sheetView tabSelected="1" zoomScale="78" zoomScaleNormal="78" workbookViewId="0">
      <selection activeCell="A4" sqref="A4"/>
    </sheetView>
  </sheetViews>
  <sheetFormatPr defaultRowHeight="15" x14ac:dyDescent="0.25"/>
  <cols>
    <col min="1" max="1" width="9.140625" style="15"/>
    <col min="2" max="2" width="44" style="15" customWidth="1"/>
    <col min="3" max="3" width="22.140625" style="15" customWidth="1"/>
    <col min="4" max="4" width="22" style="15" customWidth="1"/>
    <col min="5" max="6" width="18.140625" style="15" customWidth="1"/>
    <col min="7" max="7" width="102.7109375" style="15" customWidth="1"/>
    <col min="8" max="8" width="93.28515625" style="15" customWidth="1"/>
    <col min="9" max="9" width="12.42578125" style="10" hidden="1" customWidth="1"/>
    <col min="10" max="10" width="12.42578125" style="1" hidden="1" customWidth="1"/>
    <col min="11" max="20" width="0" style="1" hidden="1" customWidth="1"/>
    <col min="21" max="16384" width="9.140625" style="1"/>
  </cols>
  <sheetData>
    <row r="1" spans="1:10" ht="30" customHeight="1" x14ac:dyDescent="0.25">
      <c r="A1" s="74" t="s">
        <v>10</v>
      </c>
      <c r="B1" s="74"/>
      <c r="C1" s="74"/>
      <c r="D1" s="74"/>
      <c r="E1" s="74"/>
      <c r="F1" s="74"/>
      <c r="G1" s="74"/>
      <c r="H1" s="74"/>
    </row>
    <row r="2" spans="1:10" ht="20.25" x14ac:dyDescent="0.25">
      <c r="A2" s="52"/>
      <c r="B2" s="52"/>
      <c r="C2" s="52"/>
      <c r="D2" s="52"/>
      <c r="E2" s="52"/>
      <c r="F2" s="52"/>
      <c r="G2" s="52"/>
      <c r="H2" s="52"/>
    </row>
    <row r="3" spans="1:10" x14ac:dyDescent="0.25">
      <c r="H3" s="19" t="s">
        <v>3</v>
      </c>
    </row>
    <row r="4" spans="1:10" ht="55.5" customHeight="1" x14ac:dyDescent="0.25">
      <c r="A4" s="80" t="s">
        <v>7</v>
      </c>
      <c r="B4" s="47" t="s">
        <v>4</v>
      </c>
      <c r="C4" s="47" t="s">
        <v>54</v>
      </c>
      <c r="D4" s="47" t="s">
        <v>53</v>
      </c>
      <c r="E4" s="47" t="s">
        <v>0</v>
      </c>
      <c r="F4" s="47" t="s">
        <v>1</v>
      </c>
      <c r="G4" s="47" t="s">
        <v>6</v>
      </c>
      <c r="H4" s="47" t="s">
        <v>5</v>
      </c>
      <c r="I4" s="51"/>
    </row>
    <row r="5" spans="1:10" ht="18.75" x14ac:dyDescent="0.25">
      <c r="A5" s="16">
        <v>1</v>
      </c>
      <c r="B5" s="20">
        <v>2</v>
      </c>
      <c r="C5" s="21">
        <v>3</v>
      </c>
      <c r="D5" s="21">
        <v>4</v>
      </c>
      <c r="E5" s="16">
        <v>5</v>
      </c>
      <c r="F5" s="16">
        <v>6</v>
      </c>
      <c r="G5" s="22">
        <v>7</v>
      </c>
      <c r="H5" s="22">
        <v>8</v>
      </c>
      <c r="I5" s="8"/>
    </row>
    <row r="6" spans="1:10" ht="45.75" customHeight="1" x14ac:dyDescent="0.25">
      <c r="A6" s="2"/>
      <c r="B6" s="23" t="s">
        <v>293</v>
      </c>
      <c r="C6" s="24">
        <f>C9+C8+C7</f>
        <v>23848752.160000004</v>
      </c>
      <c r="D6" s="24">
        <f t="shared" ref="D6:E6" si="0">D9+D8+D7</f>
        <v>11135011.260000002</v>
      </c>
      <c r="E6" s="24">
        <f t="shared" si="0"/>
        <v>10279679.100000001</v>
      </c>
      <c r="F6" s="24">
        <f>E6/D6*100</f>
        <v>92.31853349737878</v>
      </c>
      <c r="G6" s="25"/>
      <c r="H6" s="25"/>
      <c r="J6" s="5">
        <f>D6-E6</f>
        <v>855332.16000000015</v>
      </c>
    </row>
    <row r="7" spans="1:10" ht="18.75" x14ac:dyDescent="0.25">
      <c r="A7" s="2"/>
      <c r="B7" s="26" t="s">
        <v>263</v>
      </c>
      <c r="C7" s="27">
        <f t="shared" ref="C7:E9" si="1">C11+C15+C19+C43+C79+C99+C111+C127+C131+C135+C147+C159+C175+C179+C183+C199+C211+C231+C235+C239+C243+C247+C259+C263+C279+C283+C295+C299+C303</f>
        <v>12287970.18</v>
      </c>
      <c r="D7" s="27">
        <f t="shared" si="1"/>
        <v>5651655.5600000015</v>
      </c>
      <c r="E7" s="27">
        <f t="shared" si="1"/>
        <v>5208061.3500000006</v>
      </c>
      <c r="F7" s="27">
        <f t="shared" ref="F7:F128" si="2">E7/D7*100</f>
        <v>92.151074932103597</v>
      </c>
      <c r="G7" s="25"/>
      <c r="H7" s="25"/>
      <c r="J7" s="5">
        <f t="shared" ref="J7:J61" si="3">D7-E7</f>
        <v>443594.21000000089</v>
      </c>
    </row>
    <row r="8" spans="1:10" ht="18.75" x14ac:dyDescent="0.25">
      <c r="A8" s="2"/>
      <c r="B8" s="26" t="s">
        <v>262</v>
      </c>
      <c r="C8" s="27">
        <f t="shared" si="1"/>
        <v>11344682.270000001</v>
      </c>
      <c r="D8" s="27">
        <f t="shared" si="1"/>
        <v>5460651.3399999999</v>
      </c>
      <c r="E8" s="27">
        <f t="shared" si="1"/>
        <v>5048914.1600000011</v>
      </c>
      <c r="F8" s="27">
        <f t="shared" si="2"/>
        <v>92.459925485738864</v>
      </c>
      <c r="G8" s="25"/>
      <c r="H8" s="25"/>
      <c r="J8" s="5">
        <f t="shared" si="3"/>
        <v>411737.17999999877</v>
      </c>
    </row>
    <row r="9" spans="1:10" ht="15.75" x14ac:dyDescent="0.25">
      <c r="A9" s="30"/>
      <c r="B9" s="26" t="s">
        <v>2</v>
      </c>
      <c r="C9" s="27">
        <f t="shared" si="1"/>
        <v>216099.71</v>
      </c>
      <c r="D9" s="27">
        <f t="shared" si="1"/>
        <v>22704.36</v>
      </c>
      <c r="E9" s="27">
        <f t="shared" si="1"/>
        <v>22703.59</v>
      </c>
      <c r="F9" s="27">
        <f t="shared" si="2"/>
        <v>99.996608580906923</v>
      </c>
      <c r="G9" s="25"/>
      <c r="H9" s="25"/>
      <c r="J9" s="5">
        <f t="shared" si="3"/>
        <v>0.77000000000043656</v>
      </c>
    </row>
    <row r="10" spans="1:10" ht="69.75" customHeight="1" x14ac:dyDescent="0.25">
      <c r="A10" s="3" t="s">
        <v>8</v>
      </c>
      <c r="B10" s="23" t="s">
        <v>261</v>
      </c>
      <c r="C10" s="27">
        <f>C11+C12+C13</f>
        <v>1523606.63</v>
      </c>
      <c r="D10" s="27">
        <f>D11+D12+D13</f>
        <v>790120.92</v>
      </c>
      <c r="E10" s="27">
        <f>E11+E12+E13</f>
        <v>719547.57000000007</v>
      </c>
      <c r="F10" s="27">
        <f t="shared" si="2"/>
        <v>91.068031713424318</v>
      </c>
      <c r="G10" s="25"/>
      <c r="H10" s="25"/>
      <c r="J10" s="5">
        <f t="shared" si="3"/>
        <v>70573.349999999977</v>
      </c>
    </row>
    <row r="11" spans="1:10" ht="148.5" customHeight="1" x14ac:dyDescent="0.25">
      <c r="A11" s="18"/>
      <c r="B11" s="28" t="s">
        <v>263</v>
      </c>
      <c r="C11" s="29">
        <v>247253.25</v>
      </c>
      <c r="D11" s="29">
        <v>99991.61</v>
      </c>
      <c r="E11" s="29">
        <v>98146.82</v>
      </c>
      <c r="F11" s="27">
        <f t="shared" si="2"/>
        <v>98.155055209132044</v>
      </c>
      <c r="G11" s="62" t="s">
        <v>223</v>
      </c>
      <c r="H11" s="63" t="s">
        <v>162</v>
      </c>
      <c r="J11" s="5">
        <f t="shared" si="3"/>
        <v>1844.7899999999936</v>
      </c>
    </row>
    <row r="12" spans="1:10" ht="148.5" customHeight="1" x14ac:dyDescent="0.25">
      <c r="A12" s="18"/>
      <c r="B12" s="28" t="s">
        <v>262</v>
      </c>
      <c r="C12" s="29">
        <v>1276353.3799999999</v>
      </c>
      <c r="D12" s="29">
        <v>690129.31</v>
      </c>
      <c r="E12" s="29">
        <v>621400.75</v>
      </c>
      <c r="F12" s="27">
        <f t="shared" si="2"/>
        <v>90.041205466262539</v>
      </c>
      <c r="G12" s="53"/>
      <c r="H12" s="63"/>
      <c r="J12" s="5">
        <f t="shared" si="3"/>
        <v>68728.560000000056</v>
      </c>
    </row>
    <row r="13" spans="1:10" ht="42.75" hidden="1" customHeight="1" x14ac:dyDescent="0.25">
      <c r="A13" s="17"/>
      <c r="B13" s="28" t="s">
        <v>2</v>
      </c>
      <c r="C13" s="29"/>
      <c r="D13" s="29"/>
      <c r="E13" s="29"/>
      <c r="F13" s="27"/>
      <c r="G13" s="53"/>
      <c r="H13" s="63"/>
      <c r="J13" s="5">
        <f t="shared" si="3"/>
        <v>0</v>
      </c>
    </row>
    <row r="14" spans="1:10" ht="63" x14ac:dyDescent="0.25">
      <c r="A14" s="3" t="s">
        <v>9</v>
      </c>
      <c r="B14" s="23" t="s">
        <v>264</v>
      </c>
      <c r="C14" s="27">
        <f>C15+C16+C17</f>
        <v>354377.71</v>
      </c>
      <c r="D14" s="27">
        <f>D15+D16+D17</f>
        <v>118720.49</v>
      </c>
      <c r="E14" s="27">
        <f>E15+E16+E17</f>
        <v>92106.31</v>
      </c>
      <c r="F14" s="27">
        <f t="shared" si="2"/>
        <v>77.582488077668813</v>
      </c>
      <c r="G14" s="25"/>
      <c r="H14" s="30"/>
      <c r="J14" s="5">
        <f t="shared" si="3"/>
        <v>26614.180000000008</v>
      </c>
    </row>
    <row r="15" spans="1:10" ht="189" customHeight="1" x14ac:dyDescent="0.25">
      <c r="A15" s="17"/>
      <c r="B15" s="28" t="s">
        <v>263</v>
      </c>
      <c r="C15" s="29"/>
      <c r="D15" s="29"/>
      <c r="E15" s="29"/>
      <c r="F15" s="27"/>
      <c r="G15" s="63" t="s">
        <v>167</v>
      </c>
      <c r="H15" s="63" t="s">
        <v>257</v>
      </c>
      <c r="J15" s="5">
        <f t="shared" si="3"/>
        <v>0</v>
      </c>
    </row>
    <row r="16" spans="1:10" ht="189" customHeight="1" x14ac:dyDescent="0.25">
      <c r="A16" s="17"/>
      <c r="B16" s="28" t="s">
        <v>262</v>
      </c>
      <c r="C16" s="29">
        <v>354377.71</v>
      </c>
      <c r="D16" s="29">
        <v>118720.49</v>
      </c>
      <c r="E16" s="29">
        <v>92106.31</v>
      </c>
      <c r="F16" s="27">
        <f t="shared" si="2"/>
        <v>77.582488077668813</v>
      </c>
      <c r="G16" s="63"/>
      <c r="H16" s="63"/>
      <c r="J16" s="5">
        <f t="shared" si="3"/>
        <v>26614.180000000008</v>
      </c>
    </row>
    <row r="17" spans="1:10" ht="22.5" hidden="1" customHeight="1" x14ac:dyDescent="0.25">
      <c r="A17" s="17"/>
      <c r="B17" s="28" t="s">
        <v>2</v>
      </c>
      <c r="C17" s="29"/>
      <c r="D17" s="29"/>
      <c r="E17" s="29"/>
      <c r="F17" s="27"/>
      <c r="G17" s="63"/>
      <c r="H17" s="63"/>
      <c r="J17" s="5">
        <f t="shared" si="3"/>
        <v>0</v>
      </c>
    </row>
    <row r="18" spans="1:10" ht="47.25" x14ac:dyDescent="0.25">
      <c r="A18" s="3" t="s">
        <v>11</v>
      </c>
      <c r="B18" s="23" t="s">
        <v>265</v>
      </c>
      <c r="C18" s="24">
        <f>C19+C20+C21</f>
        <v>12824274.57</v>
      </c>
      <c r="D18" s="24">
        <f t="shared" ref="D18:E18" si="4">D19+D20+D21</f>
        <v>6294956.1600000011</v>
      </c>
      <c r="E18" s="24">
        <f t="shared" si="4"/>
        <v>5802399.9900000002</v>
      </c>
      <c r="F18" s="27">
        <f t="shared" si="2"/>
        <v>92.175383632854391</v>
      </c>
      <c r="G18" s="25"/>
      <c r="H18" s="30"/>
      <c r="J18" s="5">
        <f t="shared" si="3"/>
        <v>492556.17000000086</v>
      </c>
    </row>
    <row r="19" spans="1:10" ht="24" customHeight="1" x14ac:dyDescent="0.25">
      <c r="A19" s="18"/>
      <c r="B19" s="28" t="s">
        <v>263</v>
      </c>
      <c r="C19" s="29">
        <f t="shared" ref="C19:E20" si="5">C23+C27+C31+C35+C39</f>
        <v>10185168.34</v>
      </c>
      <c r="D19" s="29">
        <f t="shared" si="5"/>
        <v>4956655.1400000006</v>
      </c>
      <c r="E19" s="29">
        <f t="shared" si="5"/>
        <v>4602259.5600000005</v>
      </c>
      <c r="F19" s="27">
        <f t="shared" si="2"/>
        <v>92.850106170589868</v>
      </c>
      <c r="G19" s="45" t="s">
        <v>136</v>
      </c>
      <c r="H19" s="45"/>
      <c r="J19" s="5">
        <f t="shared" si="3"/>
        <v>354395.58000000007</v>
      </c>
    </row>
    <row r="20" spans="1:10" ht="24" customHeight="1" x14ac:dyDescent="0.25">
      <c r="A20" s="18"/>
      <c r="B20" s="28" t="s">
        <v>262</v>
      </c>
      <c r="C20" s="29">
        <f t="shared" si="5"/>
        <v>2639106.2300000004</v>
      </c>
      <c r="D20" s="29">
        <f t="shared" si="5"/>
        <v>1338301.0200000003</v>
      </c>
      <c r="E20" s="29">
        <f t="shared" si="5"/>
        <v>1200140.43</v>
      </c>
      <c r="F20" s="27">
        <f t="shared" si="2"/>
        <v>89.676418986813573</v>
      </c>
      <c r="G20" s="45"/>
      <c r="H20" s="45"/>
      <c r="J20" s="5">
        <f t="shared" si="3"/>
        <v>138160.59000000032</v>
      </c>
    </row>
    <row r="21" spans="1:10" ht="24" hidden="1" customHeight="1" x14ac:dyDescent="0.25">
      <c r="A21" s="18"/>
      <c r="B21" s="28" t="s">
        <v>2</v>
      </c>
      <c r="C21" s="29"/>
      <c r="D21" s="29"/>
      <c r="E21" s="29"/>
      <c r="F21" s="27"/>
      <c r="G21" s="45"/>
      <c r="H21" s="45"/>
      <c r="J21" s="5">
        <f t="shared" si="3"/>
        <v>0</v>
      </c>
    </row>
    <row r="22" spans="1:10" ht="72" customHeight="1" x14ac:dyDescent="0.25">
      <c r="A22" s="7" t="s">
        <v>21</v>
      </c>
      <c r="B22" s="32" t="s">
        <v>78</v>
      </c>
      <c r="C22" s="29">
        <f>C23+C24+C25</f>
        <v>5075411.66</v>
      </c>
      <c r="D22" s="29">
        <f>D23+D24+D25</f>
        <v>2282084.9499999997</v>
      </c>
      <c r="E22" s="29">
        <f>E23+E24+E25</f>
        <v>2103886.4500000002</v>
      </c>
      <c r="F22" s="27">
        <f t="shared" si="2"/>
        <v>92.191416888315246</v>
      </c>
      <c r="G22" s="45"/>
      <c r="H22" s="45"/>
      <c r="J22" s="5">
        <f t="shared" si="3"/>
        <v>178198.49999999953</v>
      </c>
    </row>
    <row r="23" spans="1:10" ht="229.5" customHeight="1" x14ac:dyDescent="0.25">
      <c r="A23" s="18"/>
      <c r="B23" s="28" t="s">
        <v>263</v>
      </c>
      <c r="C23" s="29">
        <v>4278180.4800000004</v>
      </c>
      <c r="D23" s="29">
        <v>1916891.41</v>
      </c>
      <c r="E23" s="29">
        <v>1794780.04</v>
      </c>
      <c r="F23" s="27">
        <f t="shared" si="2"/>
        <v>93.62971896253633</v>
      </c>
      <c r="G23" s="55" t="s">
        <v>194</v>
      </c>
      <c r="H23" s="59" t="s">
        <v>195</v>
      </c>
      <c r="J23" s="5">
        <f t="shared" si="3"/>
        <v>122111.36999999988</v>
      </c>
    </row>
    <row r="24" spans="1:10" ht="229.5" customHeight="1" x14ac:dyDescent="0.25">
      <c r="A24" s="18"/>
      <c r="B24" s="28" t="s">
        <v>262</v>
      </c>
      <c r="C24" s="29">
        <v>797231.18</v>
      </c>
      <c r="D24" s="29">
        <v>365193.54</v>
      </c>
      <c r="E24" s="29">
        <v>309106.40999999997</v>
      </c>
      <c r="F24" s="27">
        <f t="shared" si="2"/>
        <v>84.641806643129556</v>
      </c>
      <c r="G24" s="61"/>
      <c r="H24" s="60"/>
      <c r="J24" s="5">
        <f t="shared" si="3"/>
        <v>56087.130000000005</v>
      </c>
    </row>
    <row r="25" spans="1:10" ht="129" hidden="1" customHeight="1" x14ac:dyDescent="0.25">
      <c r="A25" s="18"/>
      <c r="B25" s="28" t="s">
        <v>2</v>
      </c>
      <c r="C25" s="29"/>
      <c r="D25" s="29"/>
      <c r="E25" s="29"/>
      <c r="F25" s="27"/>
      <c r="G25" s="61"/>
      <c r="H25" s="64"/>
      <c r="J25" s="5">
        <f t="shared" si="3"/>
        <v>0</v>
      </c>
    </row>
    <row r="26" spans="1:10" ht="58.5" customHeight="1" x14ac:dyDescent="0.25">
      <c r="A26" s="7" t="s">
        <v>83</v>
      </c>
      <c r="B26" s="32" t="s">
        <v>79</v>
      </c>
      <c r="C26" s="29">
        <f>C27+C28+C29</f>
        <v>5902438.6799999997</v>
      </c>
      <c r="D26" s="29">
        <f t="shared" ref="D26" si="6">D27+D28+D29</f>
        <v>2925857.55</v>
      </c>
      <c r="E26" s="29">
        <f t="shared" ref="E26" si="7">E27+E28+E29</f>
        <v>2747050.41</v>
      </c>
      <c r="F26" s="27">
        <f t="shared" ref="F26:F28" si="8">E26/D26*100</f>
        <v>93.888727084474795</v>
      </c>
      <c r="G26" s="45"/>
      <c r="H26" s="45"/>
      <c r="J26" s="5">
        <f t="shared" si="3"/>
        <v>178807.13999999966</v>
      </c>
    </row>
    <row r="27" spans="1:10" ht="289.5" customHeight="1" x14ac:dyDescent="0.25">
      <c r="A27" s="18"/>
      <c r="B27" s="28" t="s">
        <v>263</v>
      </c>
      <c r="C27" s="29">
        <v>5022492.38</v>
      </c>
      <c r="D27" s="29">
        <v>2535099.83</v>
      </c>
      <c r="E27" s="29">
        <v>2399838.06</v>
      </c>
      <c r="F27" s="27">
        <f t="shared" si="8"/>
        <v>94.664440098203144</v>
      </c>
      <c r="G27" s="55" t="s">
        <v>197</v>
      </c>
      <c r="H27" s="59" t="s">
        <v>196</v>
      </c>
      <c r="J27" s="5">
        <f t="shared" si="3"/>
        <v>135261.77000000002</v>
      </c>
    </row>
    <row r="28" spans="1:10" ht="289.5" customHeight="1" x14ac:dyDescent="0.25">
      <c r="A28" s="18"/>
      <c r="B28" s="28" t="s">
        <v>262</v>
      </c>
      <c r="C28" s="29">
        <v>879946.3</v>
      </c>
      <c r="D28" s="29">
        <v>390757.72</v>
      </c>
      <c r="E28" s="29">
        <v>347212.35</v>
      </c>
      <c r="F28" s="27">
        <f t="shared" si="8"/>
        <v>88.856171542816867</v>
      </c>
      <c r="G28" s="61"/>
      <c r="H28" s="60"/>
      <c r="J28" s="5">
        <f t="shared" si="3"/>
        <v>43545.369999999995</v>
      </c>
    </row>
    <row r="29" spans="1:10" ht="61.5" hidden="1" customHeight="1" x14ac:dyDescent="0.25">
      <c r="A29" s="18"/>
      <c r="B29" s="28" t="s">
        <v>2</v>
      </c>
      <c r="C29" s="29"/>
      <c r="D29" s="29"/>
      <c r="E29" s="29"/>
      <c r="F29" s="27"/>
      <c r="G29" s="61"/>
      <c r="H29" s="60"/>
      <c r="J29" s="5">
        <f t="shared" si="3"/>
        <v>0</v>
      </c>
    </row>
    <row r="30" spans="1:10" ht="58.5" customHeight="1" x14ac:dyDescent="0.25">
      <c r="A30" s="7" t="s">
        <v>84</v>
      </c>
      <c r="B30" s="32" t="s">
        <v>80</v>
      </c>
      <c r="C30" s="29">
        <f>C31+C32+C33</f>
        <v>487163.37</v>
      </c>
      <c r="D30" s="29">
        <f t="shared" ref="D30" si="9">D31+D32+D33</f>
        <v>353395.82999999996</v>
      </c>
      <c r="E30" s="29">
        <f t="shared" ref="E30" si="10">E31+E32+E33</f>
        <v>341780.74</v>
      </c>
      <c r="F30" s="27">
        <f t="shared" ref="F30:F32" si="11">E30/D30*100</f>
        <v>96.713291721636907</v>
      </c>
      <c r="G30" s="45"/>
      <c r="H30" s="45"/>
      <c r="J30" s="5">
        <f t="shared" si="3"/>
        <v>11615.089999999967</v>
      </c>
    </row>
    <row r="31" spans="1:10" ht="171.75" customHeight="1" x14ac:dyDescent="0.25">
      <c r="A31" s="18"/>
      <c r="B31" s="28" t="s">
        <v>263</v>
      </c>
      <c r="C31" s="29">
        <v>25832.92</v>
      </c>
      <c r="D31" s="29">
        <v>11106.79</v>
      </c>
      <c r="E31" s="29">
        <v>11106.79</v>
      </c>
      <c r="F31" s="27">
        <f t="shared" si="11"/>
        <v>100</v>
      </c>
      <c r="G31" s="68" t="s">
        <v>213</v>
      </c>
      <c r="H31" s="66" t="s">
        <v>292</v>
      </c>
      <c r="J31" s="5">
        <f t="shared" si="3"/>
        <v>0</v>
      </c>
    </row>
    <row r="32" spans="1:10" ht="171.75" customHeight="1" x14ac:dyDescent="0.25">
      <c r="A32" s="18"/>
      <c r="B32" s="28" t="s">
        <v>262</v>
      </c>
      <c r="C32" s="29">
        <v>461330.45</v>
      </c>
      <c r="D32" s="29">
        <v>342289.04</v>
      </c>
      <c r="E32" s="29">
        <v>330673.95</v>
      </c>
      <c r="F32" s="27">
        <f t="shared" si="11"/>
        <v>96.606642736793447</v>
      </c>
      <c r="G32" s="69"/>
      <c r="H32" s="67"/>
      <c r="J32" s="5">
        <f t="shared" si="3"/>
        <v>11615.089999999967</v>
      </c>
    </row>
    <row r="33" spans="1:10" ht="273.75" hidden="1" customHeight="1" x14ac:dyDescent="0.25">
      <c r="A33" s="18"/>
      <c r="B33" s="28" t="s">
        <v>2</v>
      </c>
      <c r="C33" s="29"/>
      <c r="D33" s="29"/>
      <c r="E33" s="29"/>
      <c r="F33" s="27"/>
      <c r="G33" s="69"/>
      <c r="H33" s="70"/>
      <c r="J33" s="5">
        <f t="shared" si="3"/>
        <v>0</v>
      </c>
    </row>
    <row r="34" spans="1:10" ht="58.5" customHeight="1" x14ac:dyDescent="0.25">
      <c r="A34" s="7" t="s">
        <v>85</v>
      </c>
      <c r="B34" s="32" t="s">
        <v>81</v>
      </c>
      <c r="C34" s="29">
        <f>C35+C36+C37</f>
        <v>38604.17</v>
      </c>
      <c r="D34" s="29">
        <f t="shared" ref="D34" si="12">D35+D36+D37</f>
        <v>35304.75</v>
      </c>
      <c r="E34" s="29">
        <f t="shared" ref="E34" si="13">E35+E36+E37</f>
        <v>15696.109999999999</v>
      </c>
      <c r="F34" s="27">
        <f t="shared" ref="F34:F36" si="14">E34/D34*100</f>
        <v>44.458918417493393</v>
      </c>
      <c r="G34" s="45"/>
      <c r="H34" s="45"/>
      <c r="J34" s="5">
        <f t="shared" si="3"/>
        <v>19608.64</v>
      </c>
    </row>
    <row r="35" spans="1:10" ht="138" customHeight="1" x14ac:dyDescent="0.25">
      <c r="A35" s="18"/>
      <c r="B35" s="28" t="s">
        <v>263</v>
      </c>
      <c r="C35" s="29">
        <v>17854.740000000002</v>
      </c>
      <c r="D35" s="29">
        <v>15883.88</v>
      </c>
      <c r="E35" s="29">
        <v>6433.9</v>
      </c>
      <c r="F35" s="27">
        <f t="shared" si="14"/>
        <v>40.505846178641491</v>
      </c>
      <c r="G35" s="55" t="s">
        <v>198</v>
      </c>
      <c r="H35" s="59" t="s">
        <v>239</v>
      </c>
      <c r="J35" s="5">
        <f t="shared" si="3"/>
        <v>9449.98</v>
      </c>
    </row>
    <row r="36" spans="1:10" ht="138" customHeight="1" x14ac:dyDescent="0.25">
      <c r="A36" s="18"/>
      <c r="B36" s="28" t="s">
        <v>262</v>
      </c>
      <c r="C36" s="29">
        <v>20749.43</v>
      </c>
      <c r="D36" s="29">
        <v>19420.87</v>
      </c>
      <c r="E36" s="29">
        <v>9262.2099999999991</v>
      </c>
      <c r="F36" s="27">
        <f t="shared" si="14"/>
        <v>47.692044692127588</v>
      </c>
      <c r="G36" s="61"/>
      <c r="H36" s="65"/>
      <c r="J36" s="5">
        <f t="shared" si="3"/>
        <v>10158.66</v>
      </c>
    </row>
    <row r="37" spans="1:10" ht="135" hidden="1" customHeight="1" x14ac:dyDescent="0.25">
      <c r="A37" s="18"/>
      <c r="B37" s="28" t="s">
        <v>2</v>
      </c>
      <c r="C37" s="29"/>
      <c r="D37" s="29"/>
      <c r="E37" s="29"/>
      <c r="F37" s="27"/>
      <c r="G37" s="61"/>
      <c r="H37" s="65"/>
      <c r="J37" s="5">
        <f t="shared" si="3"/>
        <v>0</v>
      </c>
    </row>
    <row r="38" spans="1:10" ht="52.5" customHeight="1" x14ac:dyDescent="0.25">
      <c r="A38" s="7" t="s">
        <v>86</v>
      </c>
      <c r="B38" s="32" t="s">
        <v>82</v>
      </c>
      <c r="C38" s="43">
        <f>C39+C40</f>
        <v>1320656.69</v>
      </c>
      <c r="D38" s="43">
        <f t="shared" ref="D38:E38" si="15">D39+D40</f>
        <v>698313.08</v>
      </c>
      <c r="E38" s="43">
        <f t="shared" si="15"/>
        <v>593986.28</v>
      </c>
      <c r="F38" s="43">
        <f>E38/D38*100</f>
        <v>85.060168141201089</v>
      </c>
      <c r="G38" s="45"/>
      <c r="H38" s="45"/>
      <c r="J38" s="5">
        <f t="shared" si="3"/>
        <v>104326.79999999993</v>
      </c>
    </row>
    <row r="39" spans="1:10" ht="236.25" customHeight="1" x14ac:dyDescent="0.25">
      <c r="A39" s="18"/>
      <c r="B39" s="28" t="s">
        <v>263</v>
      </c>
      <c r="C39" s="29">
        <v>840807.82</v>
      </c>
      <c r="D39" s="29">
        <v>477673.23</v>
      </c>
      <c r="E39" s="29">
        <v>390100.77</v>
      </c>
      <c r="F39" s="27">
        <f t="shared" ref="F39:F40" si="16">E39/D39*100</f>
        <v>81.666868792291339</v>
      </c>
      <c r="G39" s="59" t="s">
        <v>199</v>
      </c>
      <c r="H39" s="66" t="s">
        <v>238</v>
      </c>
      <c r="J39" s="5">
        <f t="shared" si="3"/>
        <v>87572.459999999963</v>
      </c>
    </row>
    <row r="40" spans="1:10" ht="236.25" customHeight="1" x14ac:dyDescent="0.25">
      <c r="A40" s="18"/>
      <c r="B40" s="28" t="s">
        <v>262</v>
      </c>
      <c r="C40" s="29">
        <v>479848.87</v>
      </c>
      <c r="D40" s="29">
        <v>220639.85</v>
      </c>
      <c r="E40" s="29">
        <v>203885.51</v>
      </c>
      <c r="F40" s="27">
        <f t="shared" si="16"/>
        <v>92.4064759833729</v>
      </c>
      <c r="G40" s="65"/>
      <c r="H40" s="67"/>
      <c r="J40" s="5">
        <f t="shared" si="3"/>
        <v>16754.339999999997</v>
      </c>
    </row>
    <row r="41" spans="1:10" ht="203.25" hidden="1" customHeight="1" x14ac:dyDescent="0.25">
      <c r="A41" s="18"/>
      <c r="B41" s="28" t="s">
        <v>2</v>
      </c>
      <c r="C41" s="29"/>
      <c r="D41" s="29"/>
      <c r="E41" s="29"/>
      <c r="F41" s="27"/>
      <c r="G41" s="71"/>
      <c r="H41" s="67"/>
      <c r="J41" s="5">
        <f t="shared" si="3"/>
        <v>0</v>
      </c>
    </row>
    <row r="42" spans="1:10" ht="63" x14ac:dyDescent="0.25">
      <c r="A42" s="3" t="s">
        <v>12</v>
      </c>
      <c r="B42" s="23" t="s">
        <v>266</v>
      </c>
      <c r="C42" s="24">
        <f>C43+C44</f>
        <v>1409662.5000000002</v>
      </c>
      <c r="D42" s="24">
        <f>D43+D44</f>
        <v>806315.07</v>
      </c>
      <c r="E42" s="24">
        <f>E43+E44</f>
        <v>783142.79</v>
      </c>
      <c r="F42" s="27">
        <f t="shared" si="2"/>
        <v>97.126150699378599</v>
      </c>
      <c r="G42" s="25"/>
      <c r="H42" s="30"/>
      <c r="J42" s="5">
        <f t="shared" si="3"/>
        <v>23172.279999999912</v>
      </c>
    </row>
    <row r="43" spans="1:10" ht="15.75" x14ac:dyDescent="0.25">
      <c r="A43" s="18"/>
      <c r="B43" s="28" t="s">
        <v>263</v>
      </c>
      <c r="C43" s="29">
        <f t="shared" ref="C43:E44" si="17">C47+C51+C55+C59+C63+C67+C71+C75</f>
        <v>211316.01</v>
      </c>
      <c r="D43" s="29">
        <f t="shared" si="17"/>
        <v>111896.14</v>
      </c>
      <c r="E43" s="29">
        <f t="shared" si="17"/>
        <v>111183.84000000001</v>
      </c>
      <c r="F43" s="27">
        <f t="shared" si="2"/>
        <v>99.363427549869016</v>
      </c>
      <c r="G43" s="55"/>
      <c r="H43" s="55"/>
      <c r="J43" s="5">
        <f t="shared" si="3"/>
        <v>712.29999999998836</v>
      </c>
    </row>
    <row r="44" spans="1:10" ht="15.75" x14ac:dyDescent="0.25">
      <c r="A44" s="18"/>
      <c r="B44" s="28" t="s">
        <v>262</v>
      </c>
      <c r="C44" s="29">
        <f t="shared" si="17"/>
        <v>1198346.4900000002</v>
      </c>
      <c r="D44" s="29">
        <f t="shared" si="17"/>
        <v>694418.92999999993</v>
      </c>
      <c r="E44" s="29">
        <f t="shared" si="17"/>
        <v>671958.95000000007</v>
      </c>
      <c r="F44" s="27">
        <f t="shared" si="2"/>
        <v>96.765644047174831</v>
      </c>
      <c r="G44" s="61"/>
      <c r="H44" s="61"/>
      <c r="J44" s="5">
        <f t="shared" si="3"/>
        <v>22459.979999999865</v>
      </c>
    </row>
    <row r="45" spans="1:10" ht="15.75" hidden="1" x14ac:dyDescent="0.25">
      <c r="A45" s="18"/>
      <c r="B45" s="28" t="s">
        <v>2</v>
      </c>
      <c r="C45" s="29"/>
      <c r="D45" s="29"/>
      <c r="E45" s="29"/>
      <c r="F45" s="27"/>
      <c r="G45" s="61"/>
      <c r="H45" s="61"/>
      <c r="J45" s="5">
        <f t="shared" si="3"/>
        <v>0</v>
      </c>
    </row>
    <row r="46" spans="1:10" ht="31.5" x14ac:dyDescent="0.25">
      <c r="A46" s="7" t="s">
        <v>22</v>
      </c>
      <c r="B46" s="32" t="s">
        <v>101</v>
      </c>
      <c r="C46" s="29">
        <f>C47+C48+C49</f>
        <v>209864.73</v>
      </c>
      <c r="D46" s="29">
        <f>D47+D48+D49</f>
        <v>112177.17</v>
      </c>
      <c r="E46" s="29">
        <f>E47+E48+E49</f>
        <v>112155.68</v>
      </c>
      <c r="F46" s="27">
        <f t="shared" si="2"/>
        <v>99.980842804288955</v>
      </c>
      <c r="G46" s="45"/>
      <c r="H46" s="45"/>
      <c r="J46" s="5">
        <f t="shared" si="3"/>
        <v>21.490000000005239</v>
      </c>
    </row>
    <row r="47" spans="1:10" ht="125.25" customHeight="1" x14ac:dyDescent="0.25">
      <c r="A47" s="18"/>
      <c r="B47" s="28" t="s">
        <v>263</v>
      </c>
      <c r="C47" s="29">
        <v>39317.980000000003</v>
      </c>
      <c r="D47" s="29">
        <v>17825.5</v>
      </c>
      <c r="E47" s="29">
        <v>17825.5</v>
      </c>
      <c r="F47" s="27">
        <f t="shared" si="2"/>
        <v>100</v>
      </c>
      <c r="G47" s="59" t="s">
        <v>200</v>
      </c>
      <c r="H47" s="59" t="s">
        <v>240</v>
      </c>
      <c r="J47" s="5">
        <f t="shared" si="3"/>
        <v>0</v>
      </c>
    </row>
    <row r="48" spans="1:10" ht="125.25" customHeight="1" x14ac:dyDescent="0.25">
      <c r="A48" s="18"/>
      <c r="B48" s="28" t="s">
        <v>262</v>
      </c>
      <c r="C48" s="29">
        <v>170546.75</v>
      </c>
      <c r="D48" s="29">
        <v>94351.67</v>
      </c>
      <c r="E48" s="29">
        <v>94330.18</v>
      </c>
      <c r="F48" s="27">
        <f t="shared" si="2"/>
        <v>99.977223508603501</v>
      </c>
      <c r="G48" s="65"/>
      <c r="H48" s="65"/>
      <c r="J48" s="5">
        <f t="shared" si="3"/>
        <v>21.490000000005239</v>
      </c>
    </row>
    <row r="49" spans="1:10" ht="116.25" hidden="1" customHeight="1" x14ac:dyDescent="0.25">
      <c r="A49" s="18"/>
      <c r="B49" s="28" t="s">
        <v>2</v>
      </c>
      <c r="C49" s="29"/>
      <c r="D49" s="29"/>
      <c r="E49" s="29"/>
      <c r="F49" s="27"/>
      <c r="G49" s="65"/>
      <c r="H49" s="65"/>
      <c r="J49" s="5">
        <f t="shared" si="3"/>
        <v>0</v>
      </c>
    </row>
    <row r="50" spans="1:10" ht="47.25" x14ac:dyDescent="0.25">
      <c r="A50" s="7" t="s">
        <v>102</v>
      </c>
      <c r="B50" s="32" t="s">
        <v>103</v>
      </c>
      <c r="C50" s="29">
        <f>C51+C52+C53</f>
        <v>129762.34</v>
      </c>
      <c r="D50" s="29">
        <f>D51+D52+D53</f>
        <v>83737.91</v>
      </c>
      <c r="E50" s="29">
        <f>E51+E52+E53</f>
        <v>74710.33</v>
      </c>
      <c r="F50" s="27">
        <f t="shared" ref="F50:F76" si="18">E50/D50*100</f>
        <v>89.219243709330698</v>
      </c>
      <c r="G50" s="45"/>
      <c r="H50" s="45"/>
      <c r="J50" s="5">
        <f t="shared" si="3"/>
        <v>9027.5800000000017</v>
      </c>
    </row>
    <row r="51" spans="1:10" ht="124.5" customHeight="1" x14ac:dyDescent="0.25">
      <c r="A51" s="18"/>
      <c r="B51" s="28" t="s">
        <v>263</v>
      </c>
      <c r="C51" s="29">
        <v>25962.35</v>
      </c>
      <c r="D51" s="29">
        <v>13158.33</v>
      </c>
      <c r="E51" s="29">
        <v>13076.4</v>
      </c>
      <c r="F51" s="27">
        <f t="shared" si="18"/>
        <v>99.377352597176085</v>
      </c>
      <c r="G51" s="59" t="s">
        <v>201</v>
      </c>
      <c r="H51" s="59" t="s">
        <v>241</v>
      </c>
      <c r="J51" s="5">
        <f t="shared" si="3"/>
        <v>81.930000000000291</v>
      </c>
    </row>
    <row r="52" spans="1:10" ht="124.5" customHeight="1" x14ac:dyDescent="0.25">
      <c r="A52" s="18"/>
      <c r="B52" s="28" t="s">
        <v>262</v>
      </c>
      <c r="C52" s="29">
        <v>103799.99</v>
      </c>
      <c r="D52" s="29">
        <v>70579.58</v>
      </c>
      <c r="E52" s="29">
        <v>61633.93</v>
      </c>
      <c r="F52" s="27">
        <f t="shared" si="18"/>
        <v>87.325441721245724</v>
      </c>
      <c r="G52" s="65"/>
      <c r="H52" s="65"/>
      <c r="J52" s="5">
        <f t="shared" si="3"/>
        <v>8945.6500000000015</v>
      </c>
    </row>
    <row r="53" spans="1:10" ht="119.25" hidden="1" customHeight="1" x14ac:dyDescent="0.25">
      <c r="A53" s="18"/>
      <c r="B53" s="28" t="s">
        <v>2</v>
      </c>
      <c r="C53" s="29"/>
      <c r="D53" s="29"/>
      <c r="E53" s="29"/>
      <c r="F53" s="27"/>
      <c r="G53" s="65"/>
      <c r="H53" s="65"/>
      <c r="J53" s="5">
        <f t="shared" si="3"/>
        <v>0</v>
      </c>
    </row>
    <row r="54" spans="1:10" ht="47.25" x14ac:dyDescent="0.25">
      <c r="A54" s="7" t="s">
        <v>104</v>
      </c>
      <c r="B54" s="32" t="s">
        <v>105</v>
      </c>
      <c r="C54" s="29">
        <f>C55+C56+C57</f>
        <v>423475.34</v>
      </c>
      <c r="D54" s="29">
        <f>D55+D56+D57</f>
        <v>266964.3</v>
      </c>
      <c r="E54" s="29">
        <f>E55+E56+E57</f>
        <v>260588.26</v>
      </c>
      <c r="F54" s="27">
        <f t="shared" si="18"/>
        <v>97.611650696366524</v>
      </c>
      <c r="G54" s="45"/>
      <c r="H54" s="45"/>
      <c r="J54" s="5">
        <f t="shared" si="3"/>
        <v>6376.039999999979</v>
      </c>
    </row>
    <row r="55" spans="1:10" ht="84.75" customHeight="1" x14ac:dyDescent="0.25">
      <c r="A55" s="18"/>
      <c r="B55" s="28" t="s">
        <v>263</v>
      </c>
      <c r="C55" s="29">
        <v>42534.75</v>
      </c>
      <c r="D55" s="29">
        <v>22582.59</v>
      </c>
      <c r="E55" s="29">
        <v>22017.84</v>
      </c>
      <c r="F55" s="27">
        <f t="shared" si="18"/>
        <v>97.499179677796036</v>
      </c>
      <c r="G55" s="59" t="s">
        <v>202</v>
      </c>
      <c r="H55" s="59" t="s">
        <v>249</v>
      </c>
      <c r="J55" s="5">
        <f t="shared" si="3"/>
        <v>564.75</v>
      </c>
    </row>
    <row r="56" spans="1:10" ht="84.75" customHeight="1" x14ac:dyDescent="0.25">
      <c r="A56" s="18"/>
      <c r="B56" s="28" t="s">
        <v>262</v>
      </c>
      <c r="C56" s="29">
        <v>380940.59</v>
      </c>
      <c r="D56" s="29">
        <v>244381.71</v>
      </c>
      <c r="E56" s="29">
        <v>238570.42</v>
      </c>
      <c r="F56" s="27">
        <f t="shared" si="18"/>
        <v>97.622043810070736</v>
      </c>
      <c r="G56" s="65"/>
      <c r="H56" s="65"/>
      <c r="J56" s="5">
        <f t="shared" si="3"/>
        <v>5811.289999999979</v>
      </c>
    </row>
    <row r="57" spans="1:10" ht="153" hidden="1" customHeight="1" x14ac:dyDescent="0.25">
      <c r="A57" s="18"/>
      <c r="B57" s="28" t="s">
        <v>2</v>
      </c>
      <c r="C57" s="29"/>
      <c r="D57" s="29"/>
      <c r="E57" s="29"/>
      <c r="F57" s="27"/>
      <c r="G57" s="65"/>
      <c r="H57" s="65"/>
      <c r="J57" s="5">
        <f t="shared" si="3"/>
        <v>0</v>
      </c>
    </row>
    <row r="58" spans="1:10" ht="47.25" x14ac:dyDescent="0.25">
      <c r="A58" s="7" t="s">
        <v>106</v>
      </c>
      <c r="B58" s="32" t="s">
        <v>107</v>
      </c>
      <c r="C58" s="29">
        <f>C59+C60+C61</f>
        <v>573533.82000000007</v>
      </c>
      <c r="D58" s="29">
        <f>D59+D60+D61</f>
        <v>318263.48</v>
      </c>
      <c r="E58" s="29">
        <f>E59+E60+E61</f>
        <v>316269.29000000004</v>
      </c>
      <c r="F58" s="27">
        <f t="shared" si="18"/>
        <v>99.373415385265091</v>
      </c>
      <c r="G58" s="45"/>
      <c r="H58" s="45"/>
      <c r="J58" s="5">
        <f t="shared" si="3"/>
        <v>1994.1899999999441</v>
      </c>
    </row>
    <row r="59" spans="1:10" ht="204" customHeight="1" x14ac:dyDescent="0.25">
      <c r="A59" s="18"/>
      <c r="B59" s="28" t="s">
        <v>263</v>
      </c>
      <c r="C59" s="29">
        <v>102447.87</v>
      </c>
      <c r="D59" s="29">
        <v>57354.91</v>
      </c>
      <c r="E59" s="29">
        <v>57354.91</v>
      </c>
      <c r="F59" s="27">
        <f t="shared" si="18"/>
        <v>100</v>
      </c>
      <c r="G59" s="59" t="s">
        <v>203</v>
      </c>
      <c r="H59" s="59" t="s">
        <v>242</v>
      </c>
      <c r="J59" s="5">
        <f t="shared" si="3"/>
        <v>0</v>
      </c>
    </row>
    <row r="60" spans="1:10" ht="204" customHeight="1" x14ac:dyDescent="0.25">
      <c r="A60" s="18"/>
      <c r="B60" s="28" t="s">
        <v>262</v>
      </c>
      <c r="C60" s="29">
        <v>471085.95</v>
      </c>
      <c r="D60" s="29">
        <v>260908.57</v>
      </c>
      <c r="E60" s="29">
        <v>258914.38</v>
      </c>
      <c r="F60" s="27">
        <f t="shared" si="18"/>
        <v>99.23567478063292</v>
      </c>
      <c r="G60" s="65"/>
      <c r="H60" s="65"/>
      <c r="J60" s="5">
        <f t="shared" si="3"/>
        <v>1994.1900000000023</v>
      </c>
    </row>
    <row r="61" spans="1:10" ht="293.25" hidden="1" customHeight="1" x14ac:dyDescent="0.25">
      <c r="A61" s="18"/>
      <c r="B61" s="28" t="s">
        <v>2</v>
      </c>
      <c r="C61" s="29"/>
      <c r="D61" s="29"/>
      <c r="E61" s="29"/>
      <c r="F61" s="27"/>
      <c r="G61" s="65"/>
      <c r="H61" s="65"/>
      <c r="J61" s="5">
        <f t="shared" si="3"/>
        <v>0</v>
      </c>
    </row>
    <row r="62" spans="1:10" ht="31.5" x14ac:dyDescent="0.25">
      <c r="A62" s="7" t="s">
        <v>108</v>
      </c>
      <c r="B62" s="32" t="s">
        <v>109</v>
      </c>
      <c r="C62" s="29">
        <f>C63+C64+C65</f>
        <v>600</v>
      </c>
      <c r="D62" s="29">
        <f>D63+D64+D65</f>
        <v>0</v>
      </c>
      <c r="E62" s="29">
        <f>E63+E64+E65</f>
        <v>0</v>
      </c>
      <c r="F62" s="27"/>
      <c r="G62" s="45"/>
      <c r="H62" s="45"/>
      <c r="J62" s="5">
        <f t="shared" ref="J62:J125" si="19">D62-E62</f>
        <v>0</v>
      </c>
    </row>
    <row r="63" spans="1:10" ht="68.25" customHeight="1" x14ac:dyDescent="0.25">
      <c r="A63" s="18"/>
      <c r="B63" s="28" t="s">
        <v>263</v>
      </c>
      <c r="C63" s="29"/>
      <c r="D63" s="29"/>
      <c r="E63" s="29"/>
      <c r="F63" s="27"/>
      <c r="G63" s="68" t="s">
        <v>204</v>
      </c>
      <c r="H63" s="55"/>
      <c r="J63" s="5">
        <f t="shared" si="19"/>
        <v>0</v>
      </c>
    </row>
    <row r="64" spans="1:10" ht="68.25" customHeight="1" x14ac:dyDescent="0.25">
      <c r="A64" s="18"/>
      <c r="B64" s="28" t="s">
        <v>262</v>
      </c>
      <c r="C64" s="29">
        <v>600</v>
      </c>
      <c r="D64" s="29"/>
      <c r="E64" s="29"/>
      <c r="F64" s="27"/>
      <c r="G64" s="69"/>
      <c r="H64" s="61"/>
      <c r="J64" s="5">
        <f t="shared" si="19"/>
        <v>0</v>
      </c>
    </row>
    <row r="65" spans="1:10" ht="57" hidden="1" customHeight="1" x14ac:dyDescent="0.25">
      <c r="A65" s="18"/>
      <c r="B65" s="28" t="s">
        <v>2</v>
      </c>
      <c r="C65" s="29"/>
      <c r="D65" s="29"/>
      <c r="E65" s="29"/>
      <c r="F65" s="27"/>
      <c r="G65" s="69"/>
      <c r="H65" s="61"/>
      <c r="J65" s="5">
        <f t="shared" si="19"/>
        <v>0</v>
      </c>
    </row>
    <row r="66" spans="1:10" ht="31.5" x14ac:dyDescent="0.25">
      <c r="A66" s="7" t="s">
        <v>110</v>
      </c>
      <c r="B66" s="32" t="s">
        <v>111</v>
      </c>
      <c r="C66" s="29">
        <f>C67+C68+C69</f>
        <v>37793.07</v>
      </c>
      <c r="D66" s="29">
        <f>D67+D68+D69</f>
        <v>1610.37</v>
      </c>
      <c r="E66" s="29">
        <f>E67+E68+E69</f>
        <v>16.78</v>
      </c>
      <c r="F66" s="27">
        <f t="shared" si="18"/>
        <v>1.041996559796817</v>
      </c>
      <c r="G66" s="45"/>
      <c r="H66" s="45"/>
      <c r="J66" s="5">
        <f t="shared" si="19"/>
        <v>1593.59</v>
      </c>
    </row>
    <row r="67" spans="1:10" ht="76.5" customHeight="1" x14ac:dyDescent="0.25">
      <c r="A67" s="18"/>
      <c r="B67" s="28" t="s">
        <v>263</v>
      </c>
      <c r="C67" s="29"/>
      <c r="D67" s="29"/>
      <c r="E67" s="29"/>
      <c r="F67" s="27"/>
      <c r="G67" s="59" t="s">
        <v>234</v>
      </c>
      <c r="H67" s="59" t="s">
        <v>248</v>
      </c>
      <c r="J67" s="5">
        <f t="shared" si="19"/>
        <v>0</v>
      </c>
    </row>
    <row r="68" spans="1:10" ht="76.5" customHeight="1" x14ac:dyDescent="0.25">
      <c r="A68" s="18"/>
      <c r="B68" s="28" t="s">
        <v>262</v>
      </c>
      <c r="C68" s="29">
        <v>37793.07</v>
      </c>
      <c r="D68" s="29">
        <v>1610.37</v>
      </c>
      <c r="E68" s="29">
        <v>16.78</v>
      </c>
      <c r="F68" s="27">
        <f t="shared" si="18"/>
        <v>1.041996559796817</v>
      </c>
      <c r="G68" s="65"/>
      <c r="H68" s="65"/>
      <c r="J68" s="5">
        <f t="shared" si="19"/>
        <v>1593.59</v>
      </c>
    </row>
    <row r="69" spans="1:10" ht="96.75" hidden="1" customHeight="1" x14ac:dyDescent="0.25">
      <c r="A69" s="18"/>
      <c r="B69" s="28" t="s">
        <v>2</v>
      </c>
      <c r="C69" s="29"/>
      <c r="D69" s="29"/>
      <c r="E69" s="29"/>
      <c r="F69" s="27"/>
      <c r="G69" s="65"/>
      <c r="H69" s="65"/>
      <c r="J69" s="5">
        <f t="shared" si="19"/>
        <v>0</v>
      </c>
    </row>
    <row r="70" spans="1:10" ht="31.5" x14ac:dyDescent="0.25">
      <c r="A70" s="7" t="s">
        <v>112</v>
      </c>
      <c r="B70" s="32" t="s">
        <v>113</v>
      </c>
      <c r="C70" s="29">
        <f>C71+C72+C73</f>
        <v>2262.87</v>
      </c>
      <c r="D70" s="29">
        <f>D71+D72+D73</f>
        <v>2085.64</v>
      </c>
      <c r="E70" s="29">
        <f>E71+E72+E73</f>
        <v>1798.45</v>
      </c>
      <c r="F70" s="27">
        <f t="shared" si="18"/>
        <v>86.230126004487843</v>
      </c>
      <c r="G70" s="45"/>
      <c r="H70" s="45"/>
      <c r="J70" s="5">
        <f t="shared" si="19"/>
        <v>287.18999999999983</v>
      </c>
    </row>
    <row r="71" spans="1:10" ht="64.5" customHeight="1" x14ac:dyDescent="0.25">
      <c r="A71" s="18"/>
      <c r="B71" s="28" t="s">
        <v>263</v>
      </c>
      <c r="C71" s="29">
        <v>1053.06</v>
      </c>
      <c r="D71" s="29">
        <v>974.81</v>
      </c>
      <c r="E71" s="29">
        <v>909.19</v>
      </c>
      <c r="F71" s="27">
        <f t="shared" si="18"/>
        <v>93.268431796965572</v>
      </c>
      <c r="G71" s="59" t="s">
        <v>205</v>
      </c>
      <c r="H71" s="59" t="s">
        <v>250</v>
      </c>
      <c r="J71" s="5">
        <f t="shared" si="19"/>
        <v>65.619999999999891</v>
      </c>
    </row>
    <row r="72" spans="1:10" ht="64.5" customHeight="1" x14ac:dyDescent="0.25">
      <c r="A72" s="18"/>
      <c r="B72" s="28" t="s">
        <v>262</v>
      </c>
      <c r="C72" s="29">
        <v>1209.81</v>
      </c>
      <c r="D72" s="29">
        <v>1110.83</v>
      </c>
      <c r="E72" s="29">
        <v>889.26</v>
      </c>
      <c r="F72" s="27">
        <f t="shared" si="18"/>
        <v>80.053653574354314</v>
      </c>
      <c r="G72" s="65"/>
      <c r="H72" s="65"/>
      <c r="J72" s="5">
        <f t="shared" si="19"/>
        <v>221.56999999999994</v>
      </c>
    </row>
    <row r="73" spans="1:10" ht="62.25" hidden="1" customHeight="1" x14ac:dyDescent="0.25">
      <c r="A73" s="18"/>
      <c r="B73" s="28" t="s">
        <v>2</v>
      </c>
      <c r="C73" s="29"/>
      <c r="D73" s="29"/>
      <c r="E73" s="29"/>
      <c r="F73" s="27"/>
      <c r="G73" s="65"/>
      <c r="H73" s="65"/>
      <c r="J73" s="5">
        <f t="shared" si="19"/>
        <v>0</v>
      </c>
    </row>
    <row r="74" spans="1:10" ht="57" customHeight="1" x14ac:dyDescent="0.25">
      <c r="A74" s="7" t="s">
        <v>114</v>
      </c>
      <c r="B74" s="32" t="s">
        <v>115</v>
      </c>
      <c r="C74" s="29">
        <f>C75+C76+C77</f>
        <v>32370.33</v>
      </c>
      <c r="D74" s="29">
        <f>D75+D76+D77</f>
        <v>21476.2</v>
      </c>
      <c r="E74" s="29">
        <f>E75+E76+E77</f>
        <v>17604</v>
      </c>
      <c r="F74" s="27">
        <f t="shared" si="18"/>
        <v>81.969808439109343</v>
      </c>
      <c r="G74" s="45"/>
      <c r="H74" s="45"/>
      <c r="J74" s="5">
        <f t="shared" si="19"/>
        <v>3872.2000000000007</v>
      </c>
    </row>
    <row r="75" spans="1:10" ht="57" customHeight="1" x14ac:dyDescent="0.25">
      <c r="A75" s="18"/>
      <c r="B75" s="28" t="s">
        <v>263</v>
      </c>
      <c r="C75" s="29"/>
      <c r="D75" s="29"/>
      <c r="E75" s="29"/>
      <c r="F75" s="27"/>
      <c r="G75" s="59" t="s">
        <v>212</v>
      </c>
      <c r="H75" s="59" t="s">
        <v>243</v>
      </c>
      <c r="J75" s="5">
        <f t="shared" si="19"/>
        <v>0</v>
      </c>
    </row>
    <row r="76" spans="1:10" ht="57" customHeight="1" x14ac:dyDescent="0.25">
      <c r="A76" s="18"/>
      <c r="B76" s="28" t="s">
        <v>262</v>
      </c>
      <c r="C76" s="29">
        <v>32370.33</v>
      </c>
      <c r="D76" s="29">
        <v>21476.2</v>
      </c>
      <c r="E76" s="29">
        <v>17604</v>
      </c>
      <c r="F76" s="27">
        <f t="shared" si="18"/>
        <v>81.969808439109343</v>
      </c>
      <c r="G76" s="65"/>
      <c r="H76" s="65"/>
      <c r="J76" s="5">
        <f t="shared" si="19"/>
        <v>3872.2000000000007</v>
      </c>
    </row>
    <row r="77" spans="1:10" ht="89.25" hidden="1" customHeight="1" x14ac:dyDescent="0.25">
      <c r="A77" s="18"/>
      <c r="B77" s="28" t="s">
        <v>2</v>
      </c>
      <c r="C77" s="29"/>
      <c r="D77" s="29"/>
      <c r="E77" s="29"/>
      <c r="F77" s="27"/>
      <c r="G77" s="65"/>
      <c r="H77" s="65"/>
      <c r="J77" s="5">
        <f t="shared" si="19"/>
        <v>0</v>
      </c>
    </row>
    <row r="78" spans="1:10" ht="63" x14ac:dyDescent="0.25">
      <c r="A78" s="3" t="s">
        <v>13</v>
      </c>
      <c r="B78" s="23" t="s">
        <v>267</v>
      </c>
      <c r="C78" s="24">
        <f>C79+C80+C81</f>
        <v>1167537.98</v>
      </c>
      <c r="D78" s="24">
        <f>D79+D80+D81</f>
        <v>544444.77</v>
      </c>
      <c r="E78" s="24">
        <f>E79+E80+E81</f>
        <v>508061.74000000005</v>
      </c>
      <c r="F78" s="24">
        <f t="shared" si="2"/>
        <v>93.317406648979301</v>
      </c>
      <c r="G78" s="25"/>
      <c r="H78" s="30"/>
      <c r="J78" s="5">
        <f t="shared" si="19"/>
        <v>36383.02999999997</v>
      </c>
    </row>
    <row r="79" spans="1:10" ht="15.75" customHeight="1" x14ac:dyDescent="0.25">
      <c r="A79" s="18"/>
      <c r="B79" s="28" t="s">
        <v>263</v>
      </c>
      <c r="C79" s="29">
        <f t="shared" ref="C79:E80" si="20">C83+C87+C91+C95</f>
        <v>31539.919999999998</v>
      </c>
      <c r="D79" s="29">
        <f t="shared" si="20"/>
        <v>7494.38</v>
      </c>
      <c r="E79" s="29">
        <f t="shared" si="20"/>
        <v>1033.82</v>
      </c>
      <c r="F79" s="27">
        <f t="shared" si="2"/>
        <v>13.794603422831509</v>
      </c>
      <c r="G79" s="55"/>
      <c r="H79" s="55"/>
      <c r="J79" s="5">
        <f t="shared" si="19"/>
        <v>6460.56</v>
      </c>
    </row>
    <row r="80" spans="1:10" ht="15.75" x14ac:dyDescent="0.25">
      <c r="A80" s="18"/>
      <c r="B80" s="28" t="s">
        <v>262</v>
      </c>
      <c r="C80" s="29">
        <f t="shared" si="20"/>
        <v>1135998.06</v>
      </c>
      <c r="D80" s="29">
        <f t="shared" si="20"/>
        <v>536950.39</v>
      </c>
      <c r="E80" s="29">
        <f t="shared" si="20"/>
        <v>507027.92000000004</v>
      </c>
      <c r="F80" s="27">
        <f t="shared" si="2"/>
        <v>94.427330614286362</v>
      </c>
      <c r="G80" s="61"/>
      <c r="H80" s="61"/>
      <c r="J80" s="5">
        <f t="shared" si="19"/>
        <v>29922.469999999972</v>
      </c>
    </row>
    <row r="81" spans="1:10" ht="15.75" hidden="1" x14ac:dyDescent="0.25">
      <c r="A81" s="18"/>
      <c r="B81" s="28" t="s">
        <v>2</v>
      </c>
      <c r="C81" s="29"/>
      <c r="D81" s="29"/>
      <c r="E81" s="29"/>
      <c r="F81" s="27"/>
      <c r="G81" s="61"/>
      <c r="H81" s="61"/>
      <c r="J81" s="5">
        <f t="shared" si="19"/>
        <v>0</v>
      </c>
    </row>
    <row r="82" spans="1:10" ht="63" customHeight="1" x14ac:dyDescent="0.25">
      <c r="A82" s="7" t="s">
        <v>23</v>
      </c>
      <c r="B82" s="32" t="s">
        <v>95</v>
      </c>
      <c r="C82" s="29">
        <f>C83+C84+C85</f>
        <v>441148.96</v>
      </c>
      <c r="D82" s="29">
        <f>D83+D84+D85</f>
        <v>210932.67</v>
      </c>
      <c r="E82" s="29">
        <f>E83+E84+E85</f>
        <v>204148.37000000002</v>
      </c>
      <c r="F82" s="27">
        <f t="shared" si="2"/>
        <v>96.783665612349196</v>
      </c>
      <c r="G82" s="45"/>
      <c r="H82" s="45"/>
      <c r="J82" s="5">
        <f t="shared" si="19"/>
        <v>6784.2999999999884</v>
      </c>
    </row>
    <row r="83" spans="1:10" ht="135" customHeight="1" x14ac:dyDescent="0.25">
      <c r="A83" s="18"/>
      <c r="B83" s="28" t="s">
        <v>263</v>
      </c>
      <c r="C83" s="29">
        <v>10397.64</v>
      </c>
      <c r="D83" s="29">
        <v>2450</v>
      </c>
      <c r="E83" s="29">
        <v>576.41999999999996</v>
      </c>
      <c r="F83" s="27">
        <f t="shared" si="2"/>
        <v>23.527346938775509</v>
      </c>
      <c r="G83" s="59" t="s">
        <v>206</v>
      </c>
      <c r="H83" s="59" t="s">
        <v>258</v>
      </c>
      <c r="J83" s="5">
        <f t="shared" si="19"/>
        <v>1873.58</v>
      </c>
    </row>
    <row r="84" spans="1:10" ht="135" customHeight="1" x14ac:dyDescent="0.25">
      <c r="A84" s="18"/>
      <c r="B84" s="28" t="s">
        <v>262</v>
      </c>
      <c r="C84" s="29">
        <v>430751.32</v>
      </c>
      <c r="D84" s="29">
        <v>208482.67</v>
      </c>
      <c r="E84" s="29">
        <v>203571.95</v>
      </c>
      <c r="F84" s="27">
        <f t="shared" si="2"/>
        <v>97.644542829387206</v>
      </c>
      <c r="G84" s="65"/>
      <c r="H84" s="65"/>
      <c r="J84" s="5">
        <f t="shared" si="19"/>
        <v>4910.7200000000012</v>
      </c>
    </row>
    <row r="85" spans="1:10" ht="130.5" hidden="1" customHeight="1" x14ac:dyDescent="0.25">
      <c r="A85" s="18"/>
      <c r="B85" s="28" t="s">
        <v>2</v>
      </c>
      <c r="C85" s="29"/>
      <c r="D85" s="29"/>
      <c r="E85" s="29"/>
      <c r="F85" s="27"/>
      <c r="G85" s="65"/>
      <c r="H85" s="65"/>
      <c r="J85" s="5">
        <f t="shared" si="19"/>
        <v>0</v>
      </c>
    </row>
    <row r="86" spans="1:10" ht="42.75" customHeight="1" x14ac:dyDescent="0.25">
      <c r="A86" s="7" t="s">
        <v>96</v>
      </c>
      <c r="B86" s="32" t="s">
        <v>97</v>
      </c>
      <c r="C86" s="29">
        <f>C87+C88+C89</f>
        <v>665004.65</v>
      </c>
      <c r="D86" s="29">
        <f>D87+D88+D89</f>
        <v>311061.89</v>
      </c>
      <c r="E86" s="29">
        <f>E87+E88+E89</f>
        <v>288408.24000000005</v>
      </c>
      <c r="F86" s="27">
        <f>E86/D86*100</f>
        <v>92.717317444448128</v>
      </c>
      <c r="G86" s="45"/>
      <c r="H86" s="50"/>
      <c r="J86" s="5">
        <f t="shared" si="19"/>
        <v>22653.649999999965</v>
      </c>
    </row>
    <row r="87" spans="1:10" ht="127.5" customHeight="1" x14ac:dyDescent="0.25">
      <c r="A87" s="18"/>
      <c r="B87" s="28" t="s">
        <v>263</v>
      </c>
      <c r="C87" s="29">
        <v>21142.28</v>
      </c>
      <c r="D87" s="29">
        <v>5044.38</v>
      </c>
      <c r="E87" s="29">
        <v>457.4</v>
      </c>
      <c r="F87" s="27">
        <f>E87/D87*100</f>
        <v>9.0675167215792616</v>
      </c>
      <c r="G87" s="59" t="s">
        <v>207</v>
      </c>
      <c r="H87" s="59" t="s">
        <v>244</v>
      </c>
      <c r="J87" s="5">
        <f t="shared" si="19"/>
        <v>4586.9800000000005</v>
      </c>
    </row>
    <row r="88" spans="1:10" ht="127.5" customHeight="1" x14ac:dyDescent="0.25">
      <c r="A88" s="18"/>
      <c r="B88" s="28" t="s">
        <v>262</v>
      </c>
      <c r="C88" s="29">
        <v>643862.37</v>
      </c>
      <c r="D88" s="29">
        <v>306017.51</v>
      </c>
      <c r="E88" s="29">
        <v>287950.84000000003</v>
      </c>
      <c r="F88" s="27">
        <f>E88/D88*100</f>
        <v>94.096197305833911</v>
      </c>
      <c r="G88" s="65"/>
      <c r="H88" s="65"/>
      <c r="J88" s="5">
        <f t="shared" si="19"/>
        <v>18066.669999999984</v>
      </c>
    </row>
    <row r="89" spans="1:10" ht="118.5" hidden="1" customHeight="1" x14ac:dyDescent="0.25">
      <c r="A89" s="18"/>
      <c r="B89" s="28" t="s">
        <v>2</v>
      </c>
      <c r="C89" s="29"/>
      <c r="D89" s="29"/>
      <c r="E89" s="29"/>
      <c r="F89" s="27"/>
      <c r="G89" s="65"/>
      <c r="H89" s="65"/>
      <c r="J89" s="5">
        <f t="shared" si="19"/>
        <v>0</v>
      </c>
    </row>
    <row r="90" spans="1:10" ht="58.5" customHeight="1" x14ac:dyDescent="0.25">
      <c r="A90" s="7" t="s">
        <v>96</v>
      </c>
      <c r="B90" s="32" t="s">
        <v>98</v>
      </c>
      <c r="C90" s="29">
        <f>C91+C92+C93</f>
        <v>29356.3</v>
      </c>
      <c r="D90" s="29">
        <f>D91+D92+D93</f>
        <v>3031.8</v>
      </c>
      <c r="E90" s="29">
        <f>E91+E92+E93</f>
        <v>3030.96</v>
      </c>
      <c r="F90" s="27">
        <f>E90/D90*100</f>
        <v>99.972293686918661</v>
      </c>
      <c r="G90" s="45"/>
      <c r="H90" s="45"/>
      <c r="J90" s="5">
        <f t="shared" si="19"/>
        <v>0.84000000000014552</v>
      </c>
    </row>
    <row r="91" spans="1:10" ht="55.5" customHeight="1" x14ac:dyDescent="0.25">
      <c r="A91" s="18"/>
      <c r="B91" s="28" t="s">
        <v>263</v>
      </c>
      <c r="C91" s="29"/>
      <c r="D91" s="29"/>
      <c r="E91" s="29"/>
      <c r="F91" s="27"/>
      <c r="G91" s="66" t="s">
        <v>208</v>
      </c>
      <c r="H91" s="66" t="s">
        <v>245</v>
      </c>
      <c r="J91" s="5">
        <f t="shared" si="19"/>
        <v>0</v>
      </c>
    </row>
    <row r="92" spans="1:10" ht="55.5" customHeight="1" x14ac:dyDescent="0.25">
      <c r="A92" s="18"/>
      <c r="B92" s="28" t="s">
        <v>262</v>
      </c>
      <c r="C92" s="29">
        <v>29356.3</v>
      </c>
      <c r="D92" s="29">
        <v>3031.8</v>
      </c>
      <c r="E92" s="29">
        <v>3030.96</v>
      </c>
      <c r="F92" s="27">
        <f>E92/D92*100</f>
        <v>99.972293686918661</v>
      </c>
      <c r="G92" s="67"/>
      <c r="H92" s="67"/>
      <c r="J92" s="5">
        <f t="shared" si="19"/>
        <v>0.84000000000014552</v>
      </c>
    </row>
    <row r="93" spans="1:10" ht="53.25" hidden="1" customHeight="1" x14ac:dyDescent="0.25">
      <c r="A93" s="18"/>
      <c r="B93" s="28" t="s">
        <v>2</v>
      </c>
      <c r="C93" s="29"/>
      <c r="D93" s="29"/>
      <c r="E93" s="29"/>
      <c r="F93" s="27"/>
      <c r="G93" s="67"/>
      <c r="H93" s="67"/>
      <c r="J93" s="5">
        <f t="shared" si="19"/>
        <v>0</v>
      </c>
    </row>
    <row r="94" spans="1:10" ht="63" customHeight="1" x14ac:dyDescent="0.25">
      <c r="A94" s="7" t="s">
        <v>99</v>
      </c>
      <c r="B94" s="32" t="s">
        <v>100</v>
      </c>
      <c r="C94" s="29">
        <f>C95+C96+C97</f>
        <v>32028.07</v>
      </c>
      <c r="D94" s="29">
        <f>D95+D96+D97</f>
        <v>19418.41</v>
      </c>
      <c r="E94" s="29">
        <f>E95+E96+E97</f>
        <v>12474.17</v>
      </c>
      <c r="F94" s="27">
        <f>E94/D94*100</f>
        <v>64.238884646065259</v>
      </c>
      <c r="G94" s="45"/>
      <c r="H94" s="45"/>
      <c r="J94" s="5">
        <f t="shared" si="19"/>
        <v>6944.24</v>
      </c>
    </row>
    <row r="95" spans="1:10" ht="138" customHeight="1" x14ac:dyDescent="0.25">
      <c r="A95" s="18"/>
      <c r="B95" s="28" t="s">
        <v>263</v>
      </c>
      <c r="C95" s="29"/>
      <c r="D95" s="29"/>
      <c r="E95" s="29"/>
      <c r="F95" s="27"/>
      <c r="G95" s="66" t="s">
        <v>168</v>
      </c>
      <c r="H95" s="59" t="s">
        <v>246</v>
      </c>
      <c r="J95" s="5">
        <f t="shared" si="19"/>
        <v>0</v>
      </c>
    </row>
    <row r="96" spans="1:10" ht="138" customHeight="1" x14ac:dyDescent="0.25">
      <c r="A96" s="18"/>
      <c r="B96" s="28" t="s">
        <v>262</v>
      </c>
      <c r="C96" s="29">
        <v>32028.07</v>
      </c>
      <c r="D96" s="29">
        <v>19418.41</v>
      </c>
      <c r="E96" s="29">
        <v>12474.17</v>
      </c>
      <c r="F96" s="27">
        <f>E96/D96*100</f>
        <v>64.238884646065259</v>
      </c>
      <c r="G96" s="67"/>
      <c r="H96" s="65"/>
      <c r="J96" s="5">
        <f t="shared" si="19"/>
        <v>6944.24</v>
      </c>
    </row>
    <row r="97" spans="1:10" ht="142.5" hidden="1" customHeight="1" x14ac:dyDescent="0.25">
      <c r="A97" s="18"/>
      <c r="B97" s="28" t="s">
        <v>2</v>
      </c>
      <c r="C97" s="29"/>
      <c r="D97" s="29"/>
      <c r="E97" s="29"/>
      <c r="F97" s="27"/>
      <c r="G97" s="67"/>
      <c r="H97" s="65"/>
      <c r="J97" s="5">
        <f t="shared" si="19"/>
        <v>0</v>
      </c>
    </row>
    <row r="98" spans="1:10" ht="47.25" x14ac:dyDescent="0.25">
      <c r="A98" s="3" t="s">
        <v>14</v>
      </c>
      <c r="B98" s="23" t="s">
        <v>268</v>
      </c>
      <c r="C98" s="24">
        <f>C99+C100+C101</f>
        <v>314684.27999999997</v>
      </c>
      <c r="D98" s="24">
        <f>D99+D100+D101</f>
        <v>155178.5</v>
      </c>
      <c r="E98" s="24">
        <f>E99+E100+E101</f>
        <v>147977.60000000001</v>
      </c>
      <c r="F98" s="24">
        <f t="shared" si="2"/>
        <v>95.359602006721303</v>
      </c>
      <c r="G98" s="25"/>
      <c r="H98" s="30"/>
      <c r="J98" s="5">
        <f t="shared" si="19"/>
        <v>7200.8999999999942</v>
      </c>
    </row>
    <row r="99" spans="1:10" ht="15.75" x14ac:dyDescent="0.25">
      <c r="A99" s="18"/>
      <c r="B99" s="28" t="s">
        <v>263</v>
      </c>
      <c r="C99" s="29">
        <f t="shared" ref="C99:E100" si="21">C103+C107</f>
        <v>11897.1</v>
      </c>
      <c r="D99" s="29">
        <f t="shared" si="21"/>
        <v>674</v>
      </c>
      <c r="E99" s="29">
        <f t="shared" si="21"/>
        <v>339</v>
      </c>
      <c r="F99" s="27">
        <f t="shared" si="2"/>
        <v>50.296735905044507</v>
      </c>
      <c r="G99" s="55"/>
      <c r="H99" s="55"/>
      <c r="J99" s="5">
        <f t="shared" si="19"/>
        <v>335</v>
      </c>
    </row>
    <row r="100" spans="1:10" ht="15.75" x14ac:dyDescent="0.25">
      <c r="A100" s="18"/>
      <c r="B100" s="28" t="s">
        <v>262</v>
      </c>
      <c r="C100" s="29">
        <f t="shared" si="21"/>
        <v>302787.18</v>
      </c>
      <c r="D100" s="29">
        <f t="shared" si="21"/>
        <v>154504.5</v>
      </c>
      <c r="E100" s="29">
        <f t="shared" si="21"/>
        <v>147638.6</v>
      </c>
      <c r="F100" s="27">
        <f t="shared" si="2"/>
        <v>95.556181211550467</v>
      </c>
      <c r="G100" s="61"/>
      <c r="H100" s="61"/>
      <c r="J100" s="5">
        <f t="shared" si="19"/>
        <v>6865.8999999999942</v>
      </c>
    </row>
    <row r="101" spans="1:10" ht="15.75" hidden="1" x14ac:dyDescent="0.25">
      <c r="A101" s="18"/>
      <c r="B101" s="28" t="s">
        <v>2</v>
      </c>
      <c r="C101" s="29"/>
      <c r="D101" s="29"/>
      <c r="E101" s="29"/>
      <c r="F101" s="27"/>
      <c r="G101" s="61"/>
      <c r="H101" s="61"/>
      <c r="J101" s="5">
        <f t="shared" si="19"/>
        <v>0</v>
      </c>
    </row>
    <row r="102" spans="1:10" ht="47.25" x14ac:dyDescent="0.25">
      <c r="A102" s="7" t="s">
        <v>24</v>
      </c>
      <c r="B102" s="32" t="s">
        <v>87</v>
      </c>
      <c r="C102" s="29">
        <f>C103+C104</f>
        <v>300972.38999999996</v>
      </c>
      <c r="D102" s="29">
        <f>D103+D104</f>
        <v>146159.42000000001</v>
      </c>
      <c r="E102" s="29">
        <f>E103+E104</f>
        <v>142140.19</v>
      </c>
      <c r="F102" s="27">
        <f t="shared" si="2"/>
        <v>97.250105398611993</v>
      </c>
      <c r="G102" s="45"/>
      <c r="H102" s="45"/>
      <c r="J102" s="5">
        <f t="shared" si="19"/>
        <v>4019.2300000000105</v>
      </c>
    </row>
    <row r="103" spans="1:10" ht="136.5" customHeight="1" x14ac:dyDescent="0.25">
      <c r="A103" s="18"/>
      <c r="B103" s="28" t="s">
        <v>263</v>
      </c>
      <c r="C103" s="29">
        <v>11897.1</v>
      </c>
      <c r="D103" s="29">
        <v>674</v>
      </c>
      <c r="E103" s="29">
        <v>339</v>
      </c>
      <c r="F103" s="27">
        <f t="shared" si="2"/>
        <v>50.296735905044507</v>
      </c>
      <c r="G103" s="59" t="s">
        <v>209</v>
      </c>
      <c r="H103" s="59" t="s">
        <v>247</v>
      </c>
      <c r="J103" s="5">
        <f t="shared" si="19"/>
        <v>335</v>
      </c>
    </row>
    <row r="104" spans="1:10" ht="136.5" customHeight="1" x14ac:dyDescent="0.25">
      <c r="A104" s="18"/>
      <c r="B104" s="28" t="s">
        <v>262</v>
      </c>
      <c r="C104" s="29">
        <v>289075.28999999998</v>
      </c>
      <c r="D104" s="29">
        <v>145485.42000000001</v>
      </c>
      <c r="E104" s="29">
        <v>141801.19</v>
      </c>
      <c r="F104" s="27">
        <f t="shared" si="2"/>
        <v>97.467629402313989</v>
      </c>
      <c r="G104" s="65"/>
      <c r="H104" s="65"/>
      <c r="J104" s="5">
        <f t="shared" si="19"/>
        <v>3684.2300000000105</v>
      </c>
    </row>
    <row r="105" spans="1:10" ht="96.75" hidden="1" customHeight="1" x14ac:dyDescent="0.25">
      <c r="A105" s="18"/>
      <c r="B105" s="28" t="s">
        <v>2</v>
      </c>
      <c r="C105" s="29"/>
      <c r="D105" s="29"/>
      <c r="E105" s="29"/>
      <c r="F105" s="27"/>
      <c r="G105" s="65"/>
      <c r="H105" s="65"/>
      <c r="J105" s="5">
        <f t="shared" si="19"/>
        <v>0</v>
      </c>
    </row>
    <row r="106" spans="1:10" ht="47.25" x14ac:dyDescent="0.25">
      <c r="A106" s="6" t="s">
        <v>88</v>
      </c>
      <c r="B106" s="33" t="s">
        <v>89</v>
      </c>
      <c r="C106" s="29">
        <f>C107+C108+C109</f>
        <v>13711.89</v>
      </c>
      <c r="D106" s="29">
        <f>D107+D108+D109</f>
        <v>9019.08</v>
      </c>
      <c r="E106" s="29">
        <f>E107+E108+E109</f>
        <v>5837.41</v>
      </c>
      <c r="F106" s="27">
        <f>E106/D106*100</f>
        <v>64.72289856615086</v>
      </c>
      <c r="G106" s="45"/>
      <c r="H106" s="45"/>
      <c r="J106" s="5">
        <f t="shared" si="19"/>
        <v>3181.67</v>
      </c>
    </row>
    <row r="107" spans="1:10" ht="39" customHeight="1" x14ac:dyDescent="0.25">
      <c r="A107" s="18"/>
      <c r="B107" s="28" t="s">
        <v>263</v>
      </c>
      <c r="C107" s="29"/>
      <c r="D107" s="29"/>
      <c r="E107" s="29"/>
      <c r="F107" s="27"/>
      <c r="G107" s="55" t="s">
        <v>166</v>
      </c>
      <c r="H107" s="59" t="s">
        <v>165</v>
      </c>
      <c r="J107" s="5">
        <f t="shared" si="19"/>
        <v>0</v>
      </c>
    </row>
    <row r="108" spans="1:10" ht="39" customHeight="1" x14ac:dyDescent="0.25">
      <c r="A108" s="18"/>
      <c r="B108" s="28" t="s">
        <v>262</v>
      </c>
      <c r="C108" s="29">
        <v>13711.89</v>
      </c>
      <c r="D108" s="29">
        <v>9019.08</v>
      </c>
      <c r="E108" s="29">
        <v>5837.41</v>
      </c>
      <c r="F108" s="27">
        <f>E108/D108*100</f>
        <v>64.72289856615086</v>
      </c>
      <c r="G108" s="61"/>
      <c r="H108" s="65"/>
      <c r="J108" s="5">
        <f t="shared" si="19"/>
        <v>3181.67</v>
      </c>
    </row>
    <row r="109" spans="1:10" ht="64.5" hidden="1" customHeight="1" x14ac:dyDescent="0.25">
      <c r="A109" s="18"/>
      <c r="B109" s="28" t="s">
        <v>2</v>
      </c>
      <c r="C109" s="29"/>
      <c r="D109" s="29"/>
      <c r="E109" s="29"/>
      <c r="F109" s="27"/>
      <c r="G109" s="61"/>
      <c r="H109" s="65"/>
      <c r="J109" s="5">
        <f t="shared" si="19"/>
        <v>0</v>
      </c>
    </row>
    <row r="110" spans="1:10" ht="63" x14ac:dyDescent="0.25">
      <c r="A110" s="3" t="s">
        <v>15</v>
      </c>
      <c r="B110" s="23" t="s">
        <v>269</v>
      </c>
      <c r="C110" s="24">
        <f>C111+C112+C113</f>
        <v>50443.71</v>
      </c>
      <c r="D110" s="24">
        <f t="shared" ref="D110:E110" si="22">D111+D112+D113</f>
        <v>6169.98</v>
      </c>
      <c r="E110" s="24">
        <f t="shared" si="22"/>
        <v>2406.89</v>
      </c>
      <c r="F110" s="24">
        <f t="shared" si="2"/>
        <v>39.009688848262073</v>
      </c>
      <c r="G110" s="25"/>
      <c r="H110" s="30"/>
      <c r="J110" s="5">
        <f t="shared" si="19"/>
        <v>3763.0899999999997</v>
      </c>
    </row>
    <row r="111" spans="1:10" ht="15.75" x14ac:dyDescent="0.25">
      <c r="A111" s="18"/>
      <c r="B111" s="28" t="s">
        <v>263</v>
      </c>
      <c r="C111" s="29">
        <f>C115+C119+C123</f>
        <v>29064.799999999999</v>
      </c>
      <c r="D111" s="29">
        <f t="shared" ref="D111:E111" si="23">D115+D119+D123</f>
        <v>2314.63</v>
      </c>
      <c r="E111" s="29">
        <f t="shared" si="23"/>
        <v>0</v>
      </c>
      <c r="F111" s="27">
        <f t="shared" si="2"/>
        <v>0</v>
      </c>
      <c r="G111" s="45"/>
      <c r="H111" s="45"/>
      <c r="J111" s="5">
        <f t="shared" si="19"/>
        <v>2314.63</v>
      </c>
    </row>
    <row r="112" spans="1:10" ht="15.75" x14ac:dyDescent="0.25">
      <c r="A112" s="18"/>
      <c r="B112" s="28" t="s">
        <v>262</v>
      </c>
      <c r="C112" s="29">
        <f>C116+C120+C124</f>
        <v>19373.650000000001</v>
      </c>
      <c r="D112" s="29">
        <f t="shared" ref="D112:E112" si="24">D116+D120+D124</f>
        <v>3855.35</v>
      </c>
      <c r="E112" s="29">
        <f t="shared" si="24"/>
        <v>2406.89</v>
      </c>
      <c r="F112" s="27">
        <f t="shared" si="2"/>
        <v>62.429870180398659</v>
      </c>
      <c r="G112" s="45"/>
      <c r="H112" s="45"/>
      <c r="J112" s="5">
        <f t="shared" si="19"/>
        <v>1448.46</v>
      </c>
    </row>
    <row r="113" spans="1:10" ht="15.75" hidden="1" x14ac:dyDescent="0.25">
      <c r="A113" s="18"/>
      <c r="B113" s="28" t="s">
        <v>2</v>
      </c>
      <c r="C113" s="29">
        <f t="shared" ref="C113:E113" si="25">C117+C121+C125</f>
        <v>2005.26</v>
      </c>
      <c r="D113" s="29">
        <f t="shared" si="25"/>
        <v>0</v>
      </c>
      <c r="E113" s="29">
        <f t="shared" si="25"/>
        <v>0</v>
      </c>
      <c r="F113" s="27"/>
      <c r="G113" s="45"/>
      <c r="H113" s="45"/>
      <c r="J113" s="5">
        <f t="shared" si="19"/>
        <v>0</v>
      </c>
    </row>
    <row r="114" spans="1:10" ht="47.25" x14ac:dyDescent="0.25">
      <c r="A114" s="7" t="s">
        <v>25</v>
      </c>
      <c r="B114" s="32" t="s">
        <v>57</v>
      </c>
      <c r="C114" s="29">
        <f>C115+C116+C117</f>
        <v>40929.51</v>
      </c>
      <c r="D114" s="29">
        <f t="shared" ref="D114:E114" si="26">D115+D116+D117</f>
        <v>3855.35</v>
      </c>
      <c r="E114" s="29">
        <f t="shared" si="26"/>
        <v>2406.89</v>
      </c>
      <c r="F114" s="27">
        <f t="shared" si="2"/>
        <v>62.429870180398659</v>
      </c>
      <c r="G114" s="45"/>
      <c r="H114" s="45"/>
      <c r="J114" s="5">
        <f t="shared" si="19"/>
        <v>1448.46</v>
      </c>
    </row>
    <row r="115" spans="1:10" ht="106.5" customHeight="1" x14ac:dyDescent="0.25">
      <c r="A115" s="18"/>
      <c r="B115" s="28" t="s">
        <v>263</v>
      </c>
      <c r="C115" s="29">
        <v>22415.599999999999</v>
      </c>
      <c r="D115" s="29">
        <v>0</v>
      </c>
      <c r="E115" s="29">
        <v>0</v>
      </c>
      <c r="F115" s="27"/>
      <c r="G115" s="59" t="s">
        <v>169</v>
      </c>
      <c r="H115" s="68" t="s">
        <v>259</v>
      </c>
      <c r="J115" s="5">
        <f t="shared" si="19"/>
        <v>0</v>
      </c>
    </row>
    <row r="116" spans="1:10" ht="106.5" customHeight="1" x14ac:dyDescent="0.25">
      <c r="A116" s="18"/>
      <c r="B116" s="28" t="s">
        <v>262</v>
      </c>
      <c r="C116" s="29">
        <v>16508.650000000001</v>
      </c>
      <c r="D116" s="29">
        <v>3855.35</v>
      </c>
      <c r="E116" s="29">
        <v>2406.89</v>
      </c>
      <c r="F116" s="27">
        <f t="shared" si="2"/>
        <v>62.429870180398659</v>
      </c>
      <c r="G116" s="59"/>
      <c r="H116" s="68"/>
      <c r="J116" s="5">
        <f t="shared" si="19"/>
        <v>1448.46</v>
      </c>
    </row>
    <row r="117" spans="1:10" ht="95.25" hidden="1" customHeight="1" x14ac:dyDescent="0.25">
      <c r="A117" s="18"/>
      <c r="B117" s="28" t="s">
        <v>2</v>
      </c>
      <c r="C117" s="29">
        <v>2005.26</v>
      </c>
      <c r="D117" s="29">
        <v>0</v>
      </c>
      <c r="E117" s="29">
        <v>0</v>
      </c>
      <c r="F117" s="27"/>
      <c r="G117" s="59"/>
      <c r="H117" s="68"/>
      <c r="J117" s="5">
        <f t="shared" si="19"/>
        <v>0</v>
      </c>
    </row>
    <row r="118" spans="1:10" ht="47.25" x14ac:dyDescent="0.25">
      <c r="A118" s="7" t="s">
        <v>55</v>
      </c>
      <c r="B118" s="32" t="s">
        <v>58</v>
      </c>
      <c r="C118" s="29">
        <f>C119+C120+C121</f>
        <v>6649.2</v>
      </c>
      <c r="D118" s="29">
        <f t="shared" ref="D118:E118" si="27">D119+D120+D121</f>
        <v>2314.63</v>
      </c>
      <c r="E118" s="29">
        <f t="shared" si="27"/>
        <v>0</v>
      </c>
      <c r="F118" s="27">
        <f t="shared" si="2"/>
        <v>0</v>
      </c>
      <c r="G118" s="45"/>
      <c r="H118" s="45"/>
      <c r="J118" s="5">
        <f t="shared" si="19"/>
        <v>2314.63</v>
      </c>
    </row>
    <row r="119" spans="1:10" ht="39.75" customHeight="1" x14ac:dyDescent="0.25">
      <c r="A119" s="18"/>
      <c r="B119" s="28" t="s">
        <v>263</v>
      </c>
      <c r="C119" s="29">
        <v>6649.2</v>
      </c>
      <c r="D119" s="29">
        <v>2314.63</v>
      </c>
      <c r="E119" s="29">
        <v>0</v>
      </c>
      <c r="F119" s="27">
        <f t="shared" si="2"/>
        <v>0</v>
      </c>
      <c r="G119" s="59" t="s">
        <v>170</v>
      </c>
      <c r="H119" s="59" t="s">
        <v>251</v>
      </c>
      <c r="J119" s="5">
        <f t="shared" si="19"/>
        <v>2314.63</v>
      </c>
    </row>
    <row r="120" spans="1:10" ht="39.75" customHeight="1" x14ac:dyDescent="0.25">
      <c r="A120" s="18"/>
      <c r="B120" s="28" t="s">
        <v>262</v>
      </c>
      <c r="C120" s="29">
        <v>0</v>
      </c>
      <c r="D120" s="29">
        <v>0</v>
      </c>
      <c r="E120" s="29">
        <v>0</v>
      </c>
      <c r="F120" s="27"/>
      <c r="G120" s="59"/>
      <c r="H120" s="59"/>
      <c r="J120" s="5">
        <f t="shared" si="19"/>
        <v>0</v>
      </c>
    </row>
    <row r="121" spans="1:10" ht="31.5" hidden="1" customHeight="1" x14ac:dyDescent="0.25">
      <c r="A121" s="18"/>
      <c r="B121" s="28" t="s">
        <v>2</v>
      </c>
      <c r="C121" s="29">
        <v>0</v>
      </c>
      <c r="D121" s="29">
        <v>0</v>
      </c>
      <c r="E121" s="29">
        <v>0</v>
      </c>
      <c r="F121" s="27"/>
      <c r="G121" s="59"/>
      <c r="H121" s="59"/>
      <c r="J121" s="5">
        <f t="shared" si="19"/>
        <v>0</v>
      </c>
    </row>
    <row r="122" spans="1:10" ht="31.5" x14ac:dyDescent="0.25">
      <c r="A122" s="7" t="s">
        <v>56</v>
      </c>
      <c r="B122" s="32" t="s">
        <v>59</v>
      </c>
      <c r="C122" s="29">
        <f>C123+C124+C125</f>
        <v>2865</v>
      </c>
      <c r="D122" s="29">
        <f t="shared" ref="D122:E122" si="28">D123+D124+D125</f>
        <v>0</v>
      </c>
      <c r="E122" s="29">
        <f t="shared" si="28"/>
        <v>0</v>
      </c>
      <c r="F122" s="27"/>
      <c r="G122" s="45"/>
      <c r="H122" s="45"/>
      <c r="J122" s="5">
        <f t="shared" si="19"/>
        <v>0</v>
      </c>
    </row>
    <row r="123" spans="1:10" ht="15.75" x14ac:dyDescent="0.25">
      <c r="A123" s="18"/>
      <c r="B123" s="28" t="s">
        <v>263</v>
      </c>
      <c r="C123" s="29"/>
      <c r="D123" s="29"/>
      <c r="E123" s="29"/>
      <c r="F123" s="27"/>
      <c r="G123" s="45"/>
      <c r="H123" s="45"/>
      <c r="J123" s="5">
        <f t="shared" si="19"/>
        <v>0</v>
      </c>
    </row>
    <row r="124" spans="1:10" ht="15.75" x14ac:dyDescent="0.25">
      <c r="A124" s="18"/>
      <c r="B124" s="28" t="s">
        <v>262</v>
      </c>
      <c r="C124" s="29">
        <v>2865</v>
      </c>
      <c r="D124" s="29">
        <v>0</v>
      </c>
      <c r="E124" s="29">
        <v>0</v>
      </c>
      <c r="F124" s="27"/>
      <c r="G124" s="34"/>
      <c r="H124" s="45"/>
      <c r="J124" s="5">
        <f t="shared" si="19"/>
        <v>0</v>
      </c>
    </row>
    <row r="125" spans="1:10" ht="15.75" hidden="1" x14ac:dyDescent="0.25">
      <c r="A125" s="18"/>
      <c r="B125" s="28" t="s">
        <v>2</v>
      </c>
      <c r="C125" s="29"/>
      <c r="D125" s="29"/>
      <c r="E125" s="29"/>
      <c r="F125" s="27"/>
      <c r="G125" s="45"/>
      <c r="H125" s="45"/>
      <c r="J125" s="5">
        <f t="shared" si="19"/>
        <v>0</v>
      </c>
    </row>
    <row r="126" spans="1:10" ht="94.5" x14ac:dyDescent="0.25">
      <c r="A126" s="3" t="s">
        <v>16</v>
      </c>
      <c r="B126" s="23" t="s">
        <v>270</v>
      </c>
      <c r="C126" s="24">
        <f>C127+C128+C129</f>
        <v>113733.13</v>
      </c>
      <c r="D126" s="24">
        <f t="shared" ref="D126:E126" si="29">D127+D128+D129</f>
        <v>59527</v>
      </c>
      <c r="E126" s="24">
        <f t="shared" si="29"/>
        <v>58490.19</v>
      </c>
      <c r="F126" s="24">
        <f t="shared" si="2"/>
        <v>98.258252557662914</v>
      </c>
      <c r="G126" s="25"/>
      <c r="H126" s="30"/>
      <c r="J126" s="5">
        <f t="shared" ref="J126:J189" si="30">D126-E126</f>
        <v>1036.8099999999977</v>
      </c>
    </row>
    <row r="127" spans="1:10" ht="354.75" customHeight="1" x14ac:dyDescent="0.25">
      <c r="A127" s="7"/>
      <c r="B127" s="28" t="s">
        <v>263</v>
      </c>
      <c r="C127" s="29">
        <v>0</v>
      </c>
      <c r="D127" s="29">
        <v>0</v>
      </c>
      <c r="E127" s="29">
        <v>0</v>
      </c>
      <c r="F127" s="27"/>
      <c r="G127" s="59" t="s">
        <v>171</v>
      </c>
      <c r="H127" s="59" t="s">
        <v>149</v>
      </c>
      <c r="J127" s="5">
        <f t="shared" si="30"/>
        <v>0</v>
      </c>
    </row>
    <row r="128" spans="1:10" ht="354.75" customHeight="1" x14ac:dyDescent="0.25">
      <c r="A128" s="7"/>
      <c r="B128" s="28" t="s">
        <v>262</v>
      </c>
      <c r="C128" s="29">
        <v>113733.13</v>
      </c>
      <c r="D128" s="29">
        <v>59527</v>
      </c>
      <c r="E128" s="29">
        <v>58490.19</v>
      </c>
      <c r="F128" s="27">
        <f t="shared" si="2"/>
        <v>98.258252557662914</v>
      </c>
      <c r="G128" s="59"/>
      <c r="H128" s="59"/>
      <c r="J128" s="5">
        <f t="shared" si="30"/>
        <v>1036.8099999999977</v>
      </c>
    </row>
    <row r="129" spans="1:10" ht="51.75" hidden="1" customHeight="1" x14ac:dyDescent="0.25">
      <c r="A129" s="7"/>
      <c r="B129" s="28" t="s">
        <v>2</v>
      </c>
      <c r="C129" s="29">
        <v>0</v>
      </c>
      <c r="D129" s="29">
        <v>0</v>
      </c>
      <c r="E129" s="29">
        <v>0</v>
      </c>
      <c r="F129" s="27"/>
      <c r="G129" s="59"/>
      <c r="H129" s="59"/>
      <c r="J129" s="5">
        <f t="shared" si="30"/>
        <v>0</v>
      </c>
    </row>
    <row r="130" spans="1:10" ht="78.75" x14ac:dyDescent="0.25">
      <c r="A130" s="3" t="s">
        <v>17</v>
      </c>
      <c r="B130" s="23" t="s">
        <v>271</v>
      </c>
      <c r="C130" s="24">
        <f>C131+C132+C133</f>
        <v>196273.62999999998</v>
      </c>
      <c r="D130" s="24">
        <f t="shared" ref="D130:E130" si="31">D131+D132+D133</f>
        <v>16049.34</v>
      </c>
      <c r="E130" s="24">
        <f t="shared" si="31"/>
        <v>15895.57</v>
      </c>
      <c r="F130" s="24">
        <f t="shared" ref="F130:F202" si="32">E130/D130*100</f>
        <v>99.04189206534349</v>
      </c>
      <c r="G130" s="25"/>
      <c r="H130" s="30"/>
      <c r="J130" s="5">
        <f t="shared" si="30"/>
        <v>153.77000000000044</v>
      </c>
    </row>
    <row r="131" spans="1:10" ht="194.25" customHeight="1" x14ac:dyDescent="0.25">
      <c r="A131" s="7"/>
      <c r="B131" s="28" t="s">
        <v>263</v>
      </c>
      <c r="C131" s="29">
        <v>0</v>
      </c>
      <c r="D131" s="29">
        <v>0</v>
      </c>
      <c r="E131" s="29">
        <v>0</v>
      </c>
      <c r="F131" s="27"/>
      <c r="G131" s="59" t="s">
        <v>210</v>
      </c>
      <c r="H131" s="59" t="s">
        <v>151</v>
      </c>
      <c r="J131" s="5">
        <f t="shared" si="30"/>
        <v>0</v>
      </c>
    </row>
    <row r="132" spans="1:10" ht="194.25" customHeight="1" x14ac:dyDescent="0.25">
      <c r="A132" s="7"/>
      <c r="B132" s="28" t="s">
        <v>262</v>
      </c>
      <c r="C132" s="29">
        <v>5827.61</v>
      </c>
      <c r="D132" s="29">
        <v>156.57</v>
      </c>
      <c r="E132" s="29">
        <v>2.8</v>
      </c>
      <c r="F132" s="27">
        <f t="shared" si="32"/>
        <v>1.7883374848310658</v>
      </c>
      <c r="G132" s="59"/>
      <c r="H132" s="59"/>
      <c r="J132" s="5">
        <f t="shared" si="30"/>
        <v>153.76999999999998</v>
      </c>
    </row>
    <row r="133" spans="1:10" ht="194.25" customHeight="1" x14ac:dyDescent="0.25">
      <c r="A133" s="7"/>
      <c r="B133" s="28" t="s">
        <v>2</v>
      </c>
      <c r="C133" s="29">
        <v>190446.02</v>
      </c>
      <c r="D133" s="29">
        <v>15892.77</v>
      </c>
      <c r="E133" s="29">
        <v>15892.77</v>
      </c>
      <c r="F133" s="27">
        <f t="shared" si="32"/>
        <v>100</v>
      </c>
      <c r="G133" s="59"/>
      <c r="H133" s="59"/>
      <c r="J133" s="5">
        <f t="shared" si="30"/>
        <v>0</v>
      </c>
    </row>
    <row r="134" spans="1:10" ht="63" x14ac:dyDescent="0.25">
      <c r="A134" s="3" t="s">
        <v>18</v>
      </c>
      <c r="B134" s="23" t="s">
        <v>272</v>
      </c>
      <c r="C134" s="24">
        <f>C135+C136+C137</f>
        <v>2585086.9</v>
      </c>
      <c r="D134" s="24">
        <f t="shared" ref="D134:E134" si="33">D135+D136+D137</f>
        <v>1140329.79</v>
      </c>
      <c r="E134" s="24">
        <f t="shared" si="33"/>
        <v>1112341.1000000001</v>
      </c>
      <c r="F134" s="24">
        <f t="shared" si="32"/>
        <v>97.545561797521756</v>
      </c>
      <c r="G134" s="25"/>
      <c r="H134" s="30"/>
      <c r="J134" s="5">
        <f t="shared" si="30"/>
        <v>27988.689999999944</v>
      </c>
    </row>
    <row r="135" spans="1:10" ht="15.75" x14ac:dyDescent="0.25">
      <c r="A135" s="7"/>
      <c r="B135" s="28" t="s">
        <v>263</v>
      </c>
      <c r="C135" s="29">
        <f>C139+C143</f>
        <v>400380.6</v>
      </c>
      <c r="D135" s="29">
        <f t="shared" ref="D135:E135" si="34">D139+D143</f>
        <v>211125.96</v>
      </c>
      <c r="E135" s="29">
        <f t="shared" si="34"/>
        <v>207979.55</v>
      </c>
      <c r="F135" s="27">
        <f t="shared" si="32"/>
        <v>98.509700086147618</v>
      </c>
      <c r="G135" s="45"/>
      <c r="H135" s="45"/>
      <c r="J135" s="5">
        <f t="shared" si="30"/>
        <v>3146.4100000000035</v>
      </c>
    </row>
    <row r="136" spans="1:10" ht="15.75" x14ac:dyDescent="0.25">
      <c r="A136" s="7"/>
      <c r="B136" s="28" t="s">
        <v>262</v>
      </c>
      <c r="C136" s="29">
        <f t="shared" ref="C136:E137" si="35">C140+C144</f>
        <v>2184706.2999999998</v>
      </c>
      <c r="D136" s="29">
        <f t="shared" si="35"/>
        <v>929203.83</v>
      </c>
      <c r="E136" s="29">
        <f t="shared" si="35"/>
        <v>904361.55</v>
      </c>
      <c r="F136" s="27">
        <f t="shared" si="32"/>
        <v>97.326498320610682</v>
      </c>
      <c r="G136" s="45"/>
      <c r="H136" s="45"/>
      <c r="J136" s="5">
        <f t="shared" si="30"/>
        <v>24842.279999999912</v>
      </c>
    </row>
    <row r="137" spans="1:10" ht="15.75" hidden="1" x14ac:dyDescent="0.25">
      <c r="A137" s="7"/>
      <c r="B137" s="28" t="s">
        <v>2</v>
      </c>
      <c r="C137" s="29">
        <f t="shared" si="35"/>
        <v>0</v>
      </c>
      <c r="D137" s="29">
        <f>D141+D145</f>
        <v>0</v>
      </c>
      <c r="E137" s="29">
        <f t="shared" si="35"/>
        <v>0</v>
      </c>
      <c r="F137" s="27"/>
      <c r="G137" s="45"/>
      <c r="H137" s="45"/>
      <c r="J137" s="5">
        <f t="shared" si="30"/>
        <v>0</v>
      </c>
    </row>
    <row r="138" spans="1:10" ht="15.75" x14ac:dyDescent="0.25">
      <c r="A138" s="7" t="s">
        <v>26</v>
      </c>
      <c r="B138" s="32" t="s">
        <v>61</v>
      </c>
      <c r="C138" s="29">
        <f>C139+C140+C141</f>
        <v>1801964.1099999999</v>
      </c>
      <c r="D138" s="29">
        <f t="shared" ref="D138:E138" si="36">D139+D140+D141</f>
        <v>800142.57</v>
      </c>
      <c r="E138" s="29">
        <f t="shared" si="36"/>
        <v>772816.55</v>
      </c>
      <c r="F138" s="27">
        <f t="shared" si="32"/>
        <v>96.584856121328485</v>
      </c>
      <c r="G138" s="45"/>
      <c r="H138" s="45"/>
      <c r="J138" s="5">
        <f t="shared" si="30"/>
        <v>27326.019999999902</v>
      </c>
    </row>
    <row r="139" spans="1:10" ht="199.5" customHeight="1" x14ac:dyDescent="0.25">
      <c r="A139" s="7"/>
      <c r="B139" s="28" t="s">
        <v>263</v>
      </c>
      <c r="C139" s="29">
        <v>400380.6</v>
      </c>
      <c r="D139" s="29">
        <v>211125.96</v>
      </c>
      <c r="E139" s="29">
        <v>207979.55</v>
      </c>
      <c r="F139" s="27">
        <f t="shared" si="32"/>
        <v>98.509700086147618</v>
      </c>
      <c r="G139" s="59" t="s">
        <v>172</v>
      </c>
      <c r="H139" s="59" t="s">
        <v>260</v>
      </c>
      <c r="J139" s="5">
        <f t="shared" si="30"/>
        <v>3146.4100000000035</v>
      </c>
    </row>
    <row r="140" spans="1:10" ht="199.5" customHeight="1" x14ac:dyDescent="0.25">
      <c r="A140" s="7"/>
      <c r="B140" s="28" t="s">
        <v>262</v>
      </c>
      <c r="C140" s="29">
        <v>1401583.51</v>
      </c>
      <c r="D140" s="29">
        <v>589016.61</v>
      </c>
      <c r="E140" s="29">
        <v>564837</v>
      </c>
      <c r="F140" s="27">
        <f t="shared" si="32"/>
        <v>95.894918820710345</v>
      </c>
      <c r="G140" s="59"/>
      <c r="H140" s="59"/>
      <c r="J140" s="5">
        <f t="shared" si="30"/>
        <v>24179.609999999986</v>
      </c>
    </row>
    <row r="141" spans="1:10" ht="81" hidden="1" customHeight="1" x14ac:dyDescent="0.25">
      <c r="A141" s="7"/>
      <c r="B141" s="28" t="s">
        <v>2</v>
      </c>
      <c r="C141" s="29">
        <v>0</v>
      </c>
      <c r="D141" s="29">
        <v>0</v>
      </c>
      <c r="E141" s="29">
        <v>0</v>
      </c>
      <c r="F141" s="27"/>
      <c r="G141" s="59"/>
      <c r="H141" s="59"/>
      <c r="J141" s="5">
        <f t="shared" si="30"/>
        <v>0</v>
      </c>
    </row>
    <row r="142" spans="1:10" ht="31.5" x14ac:dyDescent="0.25">
      <c r="A142" s="7" t="s">
        <v>60</v>
      </c>
      <c r="B142" s="32" t="s">
        <v>62</v>
      </c>
      <c r="C142" s="29">
        <f>C143+C144+C145</f>
        <v>783122.79</v>
      </c>
      <c r="D142" s="29">
        <f t="shared" ref="D142:E142" si="37">D143+D144+D145</f>
        <v>340187.22</v>
      </c>
      <c r="E142" s="29">
        <f t="shared" si="37"/>
        <v>339524.55</v>
      </c>
      <c r="F142" s="27">
        <f t="shared" si="32"/>
        <v>99.805204322490425</v>
      </c>
      <c r="G142" s="45"/>
      <c r="H142" s="45"/>
      <c r="J142" s="5">
        <f t="shared" si="30"/>
        <v>662.6699999999837</v>
      </c>
    </row>
    <row r="143" spans="1:10" ht="135" customHeight="1" x14ac:dyDescent="0.25">
      <c r="A143" s="7"/>
      <c r="B143" s="28" t="s">
        <v>263</v>
      </c>
      <c r="C143" s="29">
        <v>0</v>
      </c>
      <c r="D143" s="29">
        <v>0</v>
      </c>
      <c r="E143" s="29">
        <v>0</v>
      </c>
      <c r="F143" s="27">
        <v>0</v>
      </c>
      <c r="G143" s="55" t="s">
        <v>173</v>
      </c>
      <c r="H143" s="55" t="s">
        <v>153</v>
      </c>
      <c r="J143" s="5">
        <f t="shared" si="30"/>
        <v>0</v>
      </c>
    </row>
    <row r="144" spans="1:10" ht="135" customHeight="1" x14ac:dyDescent="0.25">
      <c r="A144" s="7"/>
      <c r="B144" s="28" t="s">
        <v>262</v>
      </c>
      <c r="C144" s="29">
        <v>783122.79</v>
      </c>
      <c r="D144" s="29">
        <v>340187.22</v>
      </c>
      <c r="E144" s="29">
        <v>339524.55</v>
      </c>
      <c r="F144" s="27">
        <f t="shared" si="32"/>
        <v>99.805204322490425</v>
      </c>
      <c r="G144" s="55"/>
      <c r="H144" s="55"/>
      <c r="J144" s="5">
        <f t="shared" si="30"/>
        <v>662.6699999999837</v>
      </c>
    </row>
    <row r="145" spans="1:10" ht="45" hidden="1" customHeight="1" x14ac:dyDescent="0.25">
      <c r="A145" s="7"/>
      <c r="B145" s="28" t="s">
        <v>2</v>
      </c>
      <c r="C145" s="29">
        <v>0</v>
      </c>
      <c r="D145" s="29">
        <v>0</v>
      </c>
      <c r="E145" s="29">
        <v>0</v>
      </c>
      <c r="F145" s="27">
        <v>0</v>
      </c>
      <c r="G145" s="45"/>
      <c r="H145" s="45"/>
      <c r="J145" s="5">
        <f t="shared" si="30"/>
        <v>0</v>
      </c>
    </row>
    <row r="146" spans="1:10" ht="63" x14ac:dyDescent="0.25">
      <c r="A146" s="3" t="s">
        <v>19</v>
      </c>
      <c r="B146" s="23" t="s">
        <v>273</v>
      </c>
      <c r="C146" s="24">
        <f>C147+C148+C149</f>
        <v>672762.98</v>
      </c>
      <c r="D146" s="24">
        <f t="shared" ref="D146:E146" si="38">D147+D148+D149</f>
        <v>36376.25</v>
      </c>
      <c r="E146" s="24">
        <f t="shared" si="38"/>
        <v>36216.050000000003</v>
      </c>
      <c r="F146" s="24">
        <f t="shared" si="32"/>
        <v>99.55960276279167</v>
      </c>
      <c r="G146" s="25"/>
      <c r="H146" s="30"/>
      <c r="J146" s="5">
        <f t="shared" si="30"/>
        <v>160.19999999999709</v>
      </c>
    </row>
    <row r="147" spans="1:10" ht="15.75" x14ac:dyDescent="0.25">
      <c r="A147" s="7"/>
      <c r="B147" s="28" t="s">
        <v>263</v>
      </c>
      <c r="C147" s="29">
        <f>C151+C155</f>
        <v>564553.4</v>
      </c>
      <c r="D147" s="29">
        <f t="shared" ref="D147:E147" si="39">D151+D155</f>
        <v>0</v>
      </c>
      <c r="E147" s="29">
        <f t="shared" si="39"/>
        <v>0</v>
      </c>
      <c r="F147" s="27"/>
      <c r="G147" s="45"/>
      <c r="H147" s="45"/>
      <c r="J147" s="5">
        <f t="shared" si="30"/>
        <v>0</v>
      </c>
    </row>
    <row r="148" spans="1:10" ht="15.75" x14ac:dyDescent="0.25">
      <c r="A148" s="7"/>
      <c r="B148" s="28" t="s">
        <v>262</v>
      </c>
      <c r="C148" s="29">
        <f t="shared" ref="C148:E149" si="40">C152+C156</f>
        <v>108209.57999999999</v>
      </c>
      <c r="D148" s="29">
        <f t="shared" si="40"/>
        <v>36376.25</v>
      </c>
      <c r="E148" s="29">
        <f t="shared" si="40"/>
        <v>36216.050000000003</v>
      </c>
      <c r="F148" s="27">
        <f t="shared" si="32"/>
        <v>99.55960276279167</v>
      </c>
      <c r="G148" s="45"/>
      <c r="H148" s="45"/>
      <c r="J148" s="5">
        <f t="shared" si="30"/>
        <v>160.19999999999709</v>
      </c>
    </row>
    <row r="149" spans="1:10" ht="15.75" hidden="1" x14ac:dyDescent="0.25">
      <c r="A149" s="7"/>
      <c r="B149" s="28" t="s">
        <v>2</v>
      </c>
      <c r="C149" s="29">
        <f t="shared" si="40"/>
        <v>0</v>
      </c>
      <c r="D149" s="29">
        <f t="shared" si="40"/>
        <v>0</v>
      </c>
      <c r="E149" s="29">
        <f t="shared" si="40"/>
        <v>0</v>
      </c>
      <c r="F149" s="27"/>
      <c r="G149" s="45"/>
      <c r="H149" s="45"/>
      <c r="J149" s="5">
        <f t="shared" si="30"/>
        <v>0</v>
      </c>
    </row>
    <row r="150" spans="1:10" ht="31.5" x14ac:dyDescent="0.25">
      <c r="A150" s="7" t="s">
        <v>27</v>
      </c>
      <c r="B150" s="32" t="s">
        <v>65</v>
      </c>
      <c r="C150" s="29">
        <f>C151+C152+C153</f>
        <v>662803.27</v>
      </c>
      <c r="D150" s="29">
        <f t="shared" ref="D150:E150" si="41">D151+D152+D153</f>
        <v>30462.23</v>
      </c>
      <c r="E150" s="29">
        <f t="shared" si="41"/>
        <v>30302.03</v>
      </c>
      <c r="F150" s="27">
        <f t="shared" si="32"/>
        <v>99.474102848018674</v>
      </c>
      <c r="G150" s="45"/>
      <c r="H150" s="45"/>
      <c r="J150" s="5">
        <f t="shared" si="30"/>
        <v>160.20000000000073</v>
      </c>
    </row>
    <row r="151" spans="1:10" ht="93.75" customHeight="1" x14ac:dyDescent="0.25">
      <c r="A151" s="7"/>
      <c r="B151" s="28" t="s">
        <v>263</v>
      </c>
      <c r="C151" s="29">
        <v>564553.4</v>
      </c>
      <c r="D151" s="29">
        <v>0</v>
      </c>
      <c r="E151" s="29">
        <v>0</v>
      </c>
      <c r="F151" s="27"/>
      <c r="G151" s="59" t="s">
        <v>174</v>
      </c>
      <c r="H151" s="59" t="s">
        <v>164</v>
      </c>
      <c r="J151" s="5">
        <f t="shared" si="30"/>
        <v>0</v>
      </c>
    </row>
    <row r="152" spans="1:10" ht="93.75" customHeight="1" x14ac:dyDescent="0.25">
      <c r="A152" s="7"/>
      <c r="B152" s="28" t="s">
        <v>262</v>
      </c>
      <c r="C152" s="29">
        <v>98249.87</v>
      </c>
      <c r="D152" s="29">
        <v>30462.23</v>
      </c>
      <c r="E152" s="29">
        <v>30302.03</v>
      </c>
      <c r="F152" s="27">
        <f t="shared" si="32"/>
        <v>99.474102848018674</v>
      </c>
      <c r="G152" s="59"/>
      <c r="H152" s="59"/>
      <c r="J152" s="5">
        <f t="shared" si="30"/>
        <v>160.20000000000073</v>
      </c>
    </row>
    <row r="153" spans="1:10" ht="15.75" hidden="1" x14ac:dyDescent="0.25">
      <c r="A153" s="7"/>
      <c r="B153" s="28" t="s">
        <v>2</v>
      </c>
      <c r="C153" s="29">
        <v>0</v>
      </c>
      <c r="D153" s="29">
        <v>0</v>
      </c>
      <c r="E153" s="29">
        <v>0</v>
      </c>
      <c r="F153" s="27"/>
      <c r="G153" s="59"/>
      <c r="H153" s="59"/>
      <c r="J153" s="5">
        <f t="shared" si="30"/>
        <v>0</v>
      </c>
    </row>
    <row r="154" spans="1:10" ht="126" x14ac:dyDescent="0.25">
      <c r="A154" s="7" t="s">
        <v>63</v>
      </c>
      <c r="B154" s="32" t="s">
        <v>64</v>
      </c>
      <c r="C154" s="29">
        <f>C155+C156+C157</f>
        <v>9959.7099999999991</v>
      </c>
      <c r="D154" s="29">
        <f t="shared" ref="D154:E154" si="42">D155+D156+D157</f>
        <v>5914.02</v>
      </c>
      <c r="E154" s="29">
        <f t="shared" si="42"/>
        <v>5914.02</v>
      </c>
      <c r="F154" s="27">
        <f t="shared" si="32"/>
        <v>100</v>
      </c>
      <c r="G154" s="46" t="s">
        <v>187</v>
      </c>
      <c r="H154" s="46"/>
      <c r="J154" s="5">
        <f t="shared" si="30"/>
        <v>0</v>
      </c>
    </row>
    <row r="155" spans="1:10" ht="15.75" x14ac:dyDescent="0.25">
      <c r="A155" s="7"/>
      <c r="B155" s="28" t="s">
        <v>263</v>
      </c>
      <c r="C155" s="29">
        <v>0</v>
      </c>
      <c r="D155" s="29">
        <v>0</v>
      </c>
      <c r="E155" s="29">
        <v>0</v>
      </c>
      <c r="F155" s="27"/>
      <c r="G155" s="46"/>
      <c r="H155" s="46"/>
      <c r="J155" s="5">
        <f t="shared" si="30"/>
        <v>0</v>
      </c>
    </row>
    <row r="156" spans="1:10" ht="15.75" x14ac:dyDescent="0.25">
      <c r="A156" s="7"/>
      <c r="B156" s="28" t="s">
        <v>262</v>
      </c>
      <c r="C156" s="29">
        <v>9959.7099999999991</v>
      </c>
      <c r="D156" s="29">
        <v>5914.02</v>
      </c>
      <c r="E156" s="29">
        <v>5914.02</v>
      </c>
      <c r="F156" s="27">
        <f t="shared" si="32"/>
        <v>100</v>
      </c>
      <c r="G156" s="46"/>
      <c r="H156" s="46"/>
      <c r="J156" s="5">
        <f t="shared" si="30"/>
        <v>0</v>
      </c>
    </row>
    <row r="157" spans="1:10" ht="15.75" hidden="1" x14ac:dyDescent="0.25">
      <c r="A157" s="7"/>
      <c r="B157" s="28" t="s">
        <v>2</v>
      </c>
      <c r="C157" s="29">
        <v>0</v>
      </c>
      <c r="D157" s="29">
        <v>0</v>
      </c>
      <c r="E157" s="29">
        <v>0</v>
      </c>
      <c r="F157" s="27"/>
      <c r="G157" s="46"/>
      <c r="H157" s="46"/>
      <c r="J157" s="5">
        <f t="shared" si="30"/>
        <v>0</v>
      </c>
    </row>
    <row r="158" spans="1:10" ht="63" x14ac:dyDescent="0.25">
      <c r="A158" s="3" t="s">
        <v>20</v>
      </c>
      <c r="B158" s="23" t="s">
        <v>274</v>
      </c>
      <c r="C158" s="24">
        <f>C159+C160+C161</f>
        <v>93703.05</v>
      </c>
      <c r="D158" s="24">
        <f t="shared" ref="D158:E158" si="43">D159+D160+D161</f>
        <v>13013.570000000002</v>
      </c>
      <c r="E158" s="24">
        <f t="shared" si="43"/>
        <v>10375.959999999999</v>
      </c>
      <c r="F158" s="24">
        <f t="shared" si="32"/>
        <v>79.731849139014116</v>
      </c>
      <c r="G158" s="25"/>
      <c r="H158" s="30"/>
      <c r="J158" s="5">
        <f t="shared" si="30"/>
        <v>2637.6100000000024</v>
      </c>
    </row>
    <row r="159" spans="1:10" ht="15.75" x14ac:dyDescent="0.25">
      <c r="A159" s="18"/>
      <c r="B159" s="28" t="s">
        <v>263</v>
      </c>
      <c r="C159" s="29">
        <f>C163+C167+C171</f>
        <v>1070</v>
      </c>
      <c r="D159" s="29">
        <f t="shared" ref="D159:E159" si="44">D163+D167+D171</f>
        <v>1003.92</v>
      </c>
      <c r="E159" s="29">
        <f t="shared" si="44"/>
        <v>1003.92</v>
      </c>
      <c r="F159" s="27">
        <f t="shared" si="32"/>
        <v>100</v>
      </c>
      <c r="G159" s="45"/>
      <c r="H159" s="45"/>
      <c r="J159" s="5">
        <f t="shared" si="30"/>
        <v>0</v>
      </c>
    </row>
    <row r="160" spans="1:10" ht="15.75" x14ac:dyDescent="0.25">
      <c r="A160" s="18"/>
      <c r="B160" s="28" t="s">
        <v>262</v>
      </c>
      <c r="C160" s="29">
        <f t="shared" ref="C160:E161" si="45">C164+C168+C172</f>
        <v>92633.05</v>
      </c>
      <c r="D160" s="29">
        <f t="shared" si="45"/>
        <v>12009.650000000001</v>
      </c>
      <c r="E160" s="29">
        <f t="shared" si="45"/>
        <v>9372.0399999999991</v>
      </c>
      <c r="F160" s="27">
        <f t="shared" si="32"/>
        <v>78.037578114266424</v>
      </c>
      <c r="G160" s="45"/>
      <c r="H160" s="45"/>
      <c r="J160" s="5">
        <f t="shared" si="30"/>
        <v>2637.6100000000024</v>
      </c>
    </row>
    <row r="161" spans="1:10" ht="15.75" x14ac:dyDescent="0.25">
      <c r="A161" s="18"/>
      <c r="B161" s="28" t="s">
        <v>2</v>
      </c>
      <c r="C161" s="29">
        <f t="shared" si="45"/>
        <v>0</v>
      </c>
      <c r="D161" s="29">
        <f t="shared" si="45"/>
        <v>0</v>
      </c>
      <c r="E161" s="29">
        <f t="shared" si="45"/>
        <v>0</v>
      </c>
      <c r="F161" s="27"/>
      <c r="G161" s="45"/>
      <c r="H161" s="45"/>
      <c r="J161" s="5">
        <f t="shared" si="30"/>
        <v>0</v>
      </c>
    </row>
    <row r="162" spans="1:10" ht="15.75" x14ac:dyDescent="0.25">
      <c r="A162" s="7" t="s">
        <v>28</v>
      </c>
      <c r="B162" s="32" t="s">
        <v>68</v>
      </c>
      <c r="C162" s="29">
        <f>C163+C164+C165</f>
        <v>19702.080000000002</v>
      </c>
      <c r="D162" s="29">
        <f t="shared" ref="D162:E162" si="46">D163+D164+D165</f>
        <v>7571.37</v>
      </c>
      <c r="E162" s="29">
        <f t="shared" si="46"/>
        <v>7108.15</v>
      </c>
      <c r="F162" s="27">
        <f t="shared" si="32"/>
        <v>93.881952671709342</v>
      </c>
      <c r="G162" s="45"/>
      <c r="H162" s="45"/>
      <c r="J162" s="5">
        <f t="shared" si="30"/>
        <v>463.22000000000025</v>
      </c>
    </row>
    <row r="163" spans="1:10" ht="109.5" customHeight="1" x14ac:dyDescent="0.25">
      <c r="A163" s="18"/>
      <c r="B163" s="28" t="s">
        <v>263</v>
      </c>
      <c r="C163" s="29">
        <v>0</v>
      </c>
      <c r="D163" s="29">
        <v>0</v>
      </c>
      <c r="E163" s="29">
        <v>0</v>
      </c>
      <c r="F163" s="27"/>
      <c r="G163" s="55" t="s">
        <v>175</v>
      </c>
      <c r="H163" s="55" t="s">
        <v>154</v>
      </c>
      <c r="J163" s="5">
        <f t="shared" si="30"/>
        <v>0</v>
      </c>
    </row>
    <row r="164" spans="1:10" ht="156" customHeight="1" x14ac:dyDescent="0.25">
      <c r="A164" s="18"/>
      <c r="B164" s="28" t="s">
        <v>262</v>
      </c>
      <c r="C164" s="29">
        <v>19702.080000000002</v>
      </c>
      <c r="D164" s="29">
        <v>7571.37</v>
      </c>
      <c r="E164" s="29">
        <v>7108.15</v>
      </c>
      <c r="F164" s="27">
        <f t="shared" si="32"/>
        <v>93.881952671709342</v>
      </c>
      <c r="G164" s="55"/>
      <c r="H164" s="55"/>
      <c r="J164" s="5">
        <f t="shared" si="30"/>
        <v>463.22000000000025</v>
      </c>
    </row>
    <row r="165" spans="1:10" ht="15.75" hidden="1" x14ac:dyDescent="0.25">
      <c r="A165" s="18"/>
      <c r="B165" s="28" t="s">
        <v>2</v>
      </c>
      <c r="C165" s="29">
        <v>0</v>
      </c>
      <c r="D165" s="29">
        <v>0</v>
      </c>
      <c r="E165" s="29">
        <v>0</v>
      </c>
      <c r="F165" s="27"/>
      <c r="G165" s="45"/>
      <c r="H165" s="45"/>
      <c r="J165" s="5">
        <f t="shared" si="30"/>
        <v>0</v>
      </c>
    </row>
    <row r="166" spans="1:10" ht="31.5" x14ac:dyDescent="0.25">
      <c r="A166" s="7" t="s">
        <v>66</v>
      </c>
      <c r="B166" s="32" t="s">
        <v>69</v>
      </c>
      <c r="C166" s="29">
        <f>C167+C168+C169</f>
        <v>63510.8</v>
      </c>
      <c r="D166" s="29">
        <f t="shared" ref="D166:E166" si="47">D167+D168+D169</f>
        <v>2057.2600000000002</v>
      </c>
      <c r="E166" s="29">
        <f t="shared" si="47"/>
        <v>0</v>
      </c>
      <c r="F166" s="27">
        <f t="shared" si="32"/>
        <v>0</v>
      </c>
      <c r="G166" s="45"/>
      <c r="H166" s="45"/>
      <c r="J166" s="5">
        <f t="shared" si="30"/>
        <v>2057.2600000000002</v>
      </c>
    </row>
    <row r="167" spans="1:10" ht="96" customHeight="1" x14ac:dyDescent="0.25">
      <c r="A167" s="18"/>
      <c r="B167" s="28" t="s">
        <v>263</v>
      </c>
      <c r="C167" s="29">
        <v>0</v>
      </c>
      <c r="D167" s="29">
        <v>0</v>
      </c>
      <c r="E167" s="29">
        <v>0</v>
      </c>
      <c r="F167" s="27"/>
      <c r="G167" s="55" t="s">
        <v>211</v>
      </c>
      <c r="H167" s="55" t="s">
        <v>155</v>
      </c>
      <c r="J167" s="5">
        <f t="shared" si="30"/>
        <v>0</v>
      </c>
    </row>
    <row r="168" spans="1:10" ht="96" customHeight="1" x14ac:dyDescent="0.25">
      <c r="A168" s="18"/>
      <c r="B168" s="28" t="s">
        <v>262</v>
      </c>
      <c r="C168" s="29">
        <v>63510.8</v>
      </c>
      <c r="D168" s="29">
        <v>2057.2600000000002</v>
      </c>
      <c r="E168" s="29">
        <v>0</v>
      </c>
      <c r="F168" s="27">
        <f t="shared" si="32"/>
        <v>0</v>
      </c>
      <c r="G168" s="55"/>
      <c r="H168" s="55"/>
      <c r="J168" s="5">
        <f t="shared" si="30"/>
        <v>2057.2600000000002</v>
      </c>
    </row>
    <row r="169" spans="1:10" ht="15.75" hidden="1" x14ac:dyDescent="0.25">
      <c r="A169" s="18"/>
      <c r="B169" s="28" t="s">
        <v>2</v>
      </c>
      <c r="C169" s="29">
        <v>0</v>
      </c>
      <c r="D169" s="29">
        <v>0</v>
      </c>
      <c r="E169" s="29">
        <v>0</v>
      </c>
      <c r="F169" s="27"/>
      <c r="G169" s="45"/>
      <c r="H169" s="45"/>
      <c r="J169" s="5">
        <f t="shared" si="30"/>
        <v>0</v>
      </c>
    </row>
    <row r="170" spans="1:10" ht="47.25" x14ac:dyDescent="0.25">
      <c r="A170" s="7" t="s">
        <v>67</v>
      </c>
      <c r="B170" s="32" t="s">
        <v>70</v>
      </c>
      <c r="C170" s="29">
        <f>C171+C172+C173</f>
        <v>10490.17</v>
      </c>
      <c r="D170" s="29">
        <f t="shared" ref="D170:E170" si="48">D171+D172+D173</f>
        <v>3384.94</v>
      </c>
      <c r="E170" s="29">
        <f t="shared" si="48"/>
        <v>3267.81</v>
      </c>
      <c r="F170" s="27">
        <f t="shared" si="32"/>
        <v>96.539672785928261</v>
      </c>
      <c r="G170" s="45"/>
      <c r="H170" s="45"/>
      <c r="J170" s="5">
        <f t="shared" si="30"/>
        <v>117.13000000000011</v>
      </c>
    </row>
    <row r="171" spans="1:10" ht="46.5" customHeight="1" x14ac:dyDescent="0.25">
      <c r="A171" s="18"/>
      <c r="B171" s="28" t="s">
        <v>263</v>
      </c>
      <c r="C171" s="29">
        <v>1070</v>
      </c>
      <c r="D171" s="29">
        <v>1003.92</v>
      </c>
      <c r="E171" s="29">
        <v>1003.92</v>
      </c>
      <c r="F171" s="27">
        <f t="shared" si="32"/>
        <v>100</v>
      </c>
      <c r="G171" s="55" t="s">
        <v>176</v>
      </c>
      <c r="H171" s="55" t="s">
        <v>156</v>
      </c>
      <c r="J171" s="5">
        <f t="shared" si="30"/>
        <v>0</v>
      </c>
    </row>
    <row r="172" spans="1:10" ht="46.5" customHeight="1" x14ac:dyDescent="0.25">
      <c r="A172" s="18"/>
      <c r="B172" s="28" t="s">
        <v>262</v>
      </c>
      <c r="C172" s="29">
        <v>9420.17</v>
      </c>
      <c r="D172" s="29">
        <v>2381.02</v>
      </c>
      <c r="E172" s="29">
        <v>2263.89</v>
      </c>
      <c r="F172" s="27">
        <f t="shared" si="32"/>
        <v>95.080679708696266</v>
      </c>
      <c r="G172" s="55"/>
      <c r="H172" s="55"/>
      <c r="J172" s="5">
        <f t="shared" si="30"/>
        <v>117.13000000000011</v>
      </c>
    </row>
    <row r="173" spans="1:10" ht="15.75" hidden="1" x14ac:dyDescent="0.25">
      <c r="A173" s="18"/>
      <c r="B173" s="28" t="s">
        <v>2</v>
      </c>
      <c r="C173" s="29">
        <v>0</v>
      </c>
      <c r="D173" s="29">
        <v>0</v>
      </c>
      <c r="E173" s="29">
        <v>0</v>
      </c>
      <c r="F173" s="27"/>
      <c r="G173" s="45"/>
      <c r="H173" s="45"/>
      <c r="J173" s="5">
        <f t="shared" si="30"/>
        <v>0</v>
      </c>
    </row>
    <row r="174" spans="1:10" ht="94.5" x14ac:dyDescent="0.25">
      <c r="A174" s="3" t="s">
        <v>29</v>
      </c>
      <c r="B174" s="23" t="s">
        <v>275</v>
      </c>
      <c r="C174" s="24">
        <f>C175+C176+C177</f>
        <v>279603.18</v>
      </c>
      <c r="D174" s="24">
        <f t="shared" ref="D174:E174" si="49">D175+D176+D177</f>
        <v>141231.84</v>
      </c>
      <c r="E174" s="24">
        <f t="shared" si="49"/>
        <v>135085.66</v>
      </c>
      <c r="F174" s="24">
        <f t="shared" si="32"/>
        <v>95.648162623952231</v>
      </c>
      <c r="G174" s="25"/>
      <c r="H174" s="30"/>
      <c r="J174" s="5">
        <f t="shared" si="30"/>
        <v>6146.179999999993</v>
      </c>
    </row>
    <row r="175" spans="1:10" ht="77.25" customHeight="1" x14ac:dyDescent="0.25">
      <c r="A175" s="18"/>
      <c r="B175" s="28" t="s">
        <v>263</v>
      </c>
      <c r="C175" s="29">
        <v>0</v>
      </c>
      <c r="D175" s="29">
        <v>0</v>
      </c>
      <c r="E175" s="29">
        <v>0</v>
      </c>
      <c r="F175" s="27"/>
      <c r="G175" s="55" t="s">
        <v>177</v>
      </c>
      <c r="H175" s="55" t="s">
        <v>157</v>
      </c>
      <c r="J175" s="5">
        <f t="shared" si="30"/>
        <v>0</v>
      </c>
    </row>
    <row r="176" spans="1:10" ht="77.25" customHeight="1" x14ac:dyDescent="0.25">
      <c r="A176" s="18"/>
      <c r="B176" s="28" t="s">
        <v>262</v>
      </c>
      <c r="C176" s="29">
        <v>279603.18</v>
      </c>
      <c r="D176" s="29">
        <v>141231.84</v>
      </c>
      <c r="E176" s="29">
        <v>135085.66</v>
      </c>
      <c r="F176" s="27">
        <f t="shared" si="32"/>
        <v>95.648162623952231</v>
      </c>
      <c r="G176" s="55"/>
      <c r="H176" s="55"/>
      <c r="J176" s="5">
        <f t="shared" si="30"/>
        <v>6146.179999999993</v>
      </c>
    </row>
    <row r="177" spans="1:10" ht="15.75" hidden="1" x14ac:dyDescent="0.25">
      <c r="A177" s="18"/>
      <c r="B177" s="28" t="s">
        <v>2</v>
      </c>
      <c r="C177" s="29">
        <v>0</v>
      </c>
      <c r="D177" s="29">
        <v>0</v>
      </c>
      <c r="E177" s="29">
        <v>0</v>
      </c>
      <c r="F177" s="27"/>
      <c r="G177" s="45"/>
      <c r="H177" s="45"/>
      <c r="J177" s="5">
        <f t="shared" si="30"/>
        <v>0</v>
      </c>
    </row>
    <row r="178" spans="1:10" ht="78.75" x14ac:dyDescent="0.25">
      <c r="A178" s="3" t="s">
        <v>30</v>
      </c>
      <c r="B178" s="23" t="s">
        <v>276</v>
      </c>
      <c r="C178" s="24">
        <f>C179+C180+C181</f>
        <v>105917.68</v>
      </c>
      <c r="D178" s="24">
        <f t="shared" ref="D178:E178" si="50">D179+D180+D181</f>
        <v>32159.67</v>
      </c>
      <c r="E178" s="24">
        <f t="shared" si="50"/>
        <v>30694.48</v>
      </c>
      <c r="F178" s="24">
        <f t="shared" si="32"/>
        <v>95.4440141954193</v>
      </c>
      <c r="G178" s="25"/>
      <c r="H178" s="30"/>
      <c r="J178" s="5">
        <f t="shared" si="30"/>
        <v>1465.1899999999987</v>
      </c>
    </row>
    <row r="179" spans="1:10" ht="77.25" customHeight="1" x14ac:dyDescent="0.25">
      <c r="A179" s="18"/>
      <c r="B179" s="28" t="s">
        <v>263</v>
      </c>
      <c r="C179" s="29">
        <v>0</v>
      </c>
      <c r="D179" s="29">
        <v>0</v>
      </c>
      <c r="E179" s="29">
        <v>0</v>
      </c>
      <c r="F179" s="27"/>
      <c r="G179" s="55" t="s">
        <v>178</v>
      </c>
      <c r="H179" s="53" t="s">
        <v>237</v>
      </c>
      <c r="J179" s="5">
        <f t="shared" si="30"/>
        <v>0</v>
      </c>
    </row>
    <row r="180" spans="1:10" ht="77.25" customHeight="1" x14ac:dyDescent="0.25">
      <c r="A180" s="18"/>
      <c r="B180" s="28" t="s">
        <v>262</v>
      </c>
      <c r="C180" s="29">
        <v>105917.68</v>
      </c>
      <c r="D180" s="29">
        <v>32159.67</v>
      </c>
      <c r="E180" s="29">
        <v>30694.48</v>
      </c>
      <c r="F180" s="27">
        <f t="shared" si="32"/>
        <v>95.4440141954193</v>
      </c>
      <c r="G180" s="55"/>
      <c r="H180" s="53"/>
      <c r="J180" s="5">
        <f t="shared" si="30"/>
        <v>1465.1899999999987</v>
      </c>
    </row>
    <row r="181" spans="1:10" ht="15.75" hidden="1" x14ac:dyDescent="0.25">
      <c r="A181" s="18"/>
      <c r="B181" s="28" t="s">
        <v>2</v>
      </c>
      <c r="C181" s="29">
        <v>0</v>
      </c>
      <c r="D181" s="29">
        <v>0</v>
      </c>
      <c r="E181" s="29">
        <v>0</v>
      </c>
      <c r="F181" s="27"/>
      <c r="G181" s="49"/>
      <c r="H181" s="49"/>
      <c r="J181" s="5">
        <f t="shared" si="30"/>
        <v>0</v>
      </c>
    </row>
    <row r="182" spans="1:10" ht="85.5" customHeight="1" x14ac:dyDescent="0.25">
      <c r="A182" s="3" t="s">
        <v>31</v>
      </c>
      <c r="B182" s="35" t="s">
        <v>277</v>
      </c>
      <c r="C182" s="24">
        <f>C183+C184+C185</f>
        <v>180653.64</v>
      </c>
      <c r="D182" s="24">
        <f t="shared" ref="D182:E182" si="51">D183+D184+D185</f>
        <v>93447.75</v>
      </c>
      <c r="E182" s="24">
        <f t="shared" si="51"/>
        <v>85652.420000000013</v>
      </c>
      <c r="F182" s="24">
        <f t="shared" si="32"/>
        <v>91.658087005840173</v>
      </c>
      <c r="G182" s="25"/>
      <c r="H182" s="30"/>
      <c r="J182" s="5">
        <f t="shared" si="30"/>
        <v>7795.3299999999872</v>
      </c>
    </row>
    <row r="183" spans="1:10" ht="15.75" x14ac:dyDescent="0.25">
      <c r="A183" s="18"/>
      <c r="B183" s="28" t="s">
        <v>263</v>
      </c>
      <c r="C183" s="29"/>
      <c r="D183" s="29"/>
      <c r="E183" s="29"/>
      <c r="F183" s="27"/>
      <c r="G183" s="45"/>
      <c r="H183" s="45"/>
      <c r="J183" s="5">
        <f t="shared" si="30"/>
        <v>0</v>
      </c>
    </row>
    <row r="184" spans="1:10" ht="15.75" x14ac:dyDescent="0.25">
      <c r="A184" s="18"/>
      <c r="B184" s="28" t="s">
        <v>262</v>
      </c>
      <c r="C184" s="29">
        <f t="shared" ref="C184:E184" si="52">C188+C192+C196</f>
        <v>180653.64</v>
      </c>
      <c r="D184" s="29">
        <f t="shared" si="52"/>
        <v>93447.75</v>
      </c>
      <c r="E184" s="29">
        <f t="shared" si="52"/>
        <v>85652.420000000013</v>
      </c>
      <c r="F184" s="27">
        <f t="shared" si="32"/>
        <v>91.658087005840173</v>
      </c>
      <c r="G184" s="45"/>
      <c r="H184" s="45"/>
      <c r="J184" s="5">
        <f t="shared" si="30"/>
        <v>7795.3299999999872</v>
      </c>
    </row>
    <row r="185" spans="1:10" ht="15.75" hidden="1" x14ac:dyDescent="0.25">
      <c r="A185" s="18"/>
      <c r="B185" s="28" t="s">
        <v>2</v>
      </c>
      <c r="C185" s="29"/>
      <c r="D185" s="29"/>
      <c r="E185" s="29"/>
      <c r="F185" s="27"/>
      <c r="G185" s="45"/>
      <c r="H185" s="45"/>
      <c r="J185" s="5">
        <f t="shared" si="30"/>
        <v>0</v>
      </c>
    </row>
    <row r="186" spans="1:10" s="4" customFormat="1" ht="66.75" customHeight="1" x14ac:dyDescent="0.2">
      <c r="A186" s="7" t="s">
        <v>32</v>
      </c>
      <c r="B186" s="36" t="s">
        <v>90</v>
      </c>
      <c r="C186" s="37">
        <f>C187+C188+C189</f>
        <v>92976.92</v>
      </c>
      <c r="D186" s="37">
        <f>D187+D188+D189</f>
        <v>44589.64</v>
      </c>
      <c r="E186" s="37">
        <f>E187+E188+E189</f>
        <v>42063.11</v>
      </c>
      <c r="F186" s="24">
        <f t="shared" si="32"/>
        <v>94.333818348836189</v>
      </c>
      <c r="G186" s="47"/>
      <c r="H186" s="38"/>
      <c r="I186" s="9"/>
      <c r="J186" s="5">
        <f t="shared" si="30"/>
        <v>2526.5299999999988</v>
      </c>
    </row>
    <row r="187" spans="1:10" ht="208.5" customHeight="1" x14ac:dyDescent="0.25">
      <c r="A187" s="18"/>
      <c r="B187" s="28" t="s">
        <v>263</v>
      </c>
      <c r="C187" s="29"/>
      <c r="D187" s="29"/>
      <c r="E187" s="29"/>
      <c r="F187" s="27"/>
      <c r="G187" s="57" t="s">
        <v>214</v>
      </c>
      <c r="H187" s="53" t="s">
        <v>180</v>
      </c>
      <c r="J187" s="5">
        <f t="shared" si="30"/>
        <v>0</v>
      </c>
    </row>
    <row r="188" spans="1:10" ht="208.5" customHeight="1" x14ac:dyDescent="0.25">
      <c r="A188" s="18"/>
      <c r="B188" s="28" t="s">
        <v>262</v>
      </c>
      <c r="C188" s="29">
        <v>92976.92</v>
      </c>
      <c r="D188" s="29">
        <v>44589.64</v>
      </c>
      <c r="E188" s="29">
        <v>42063.11</v>
      </c>
      <c r="F188" s="27">
        <f t="shared" si="32"/>
        <v>94.333818348836189</v>
      </c>
      <c r="G188" s="57"/>
      <c r="H188" s="53"/>
      <c r="J188" s="5">
        <f>D188-E188</f>
        <v>2526.5299999999988</v>
      </c>
    </row>
    <row r="189" spans="1:10" ht="87.75" hidden="1" customHeight="1" x14ac:dyDescent="0.25">
      <c r="A189" s="18"/>
      <c r="B189" s="28" t="s">
        <v>2</v>
      </c>
      <c r="C189" s="29"/>
      <c r="D189" s="29"/>
      <c r="E189" s="29"/>
      <c r="F189" s="27"/>
      <c r="G189" s="57"/>
      <c r="H189" s="53"/>
      <c r="J189" s="5">
        <f t="shared" si="30"/>
        <v>0</v>
      </c>
    </row>
    <row r="190" spans="1:10" ht="144.75" customHeight="1" x14ac:dyDescent="0.25">
      <c r="A190" s="7" t="s">
        <v>91</v>
      </c>
      <c r="B190" s="36" t="s">
        <v>94</v>
      </c>
      <c r="C190" s="37">
        <f>C191+C192+C193</f>
        <v>57771.83</v>
      </c>
      <c r="D190" s="37">
        <f t="shared" ref="D190:E190" si="53">D191+D192+D193</f>
        <v>29747.79</v>
      </c>
      <c r="E190" s="37">
        <f t="shared" si="53"/>
        <v>25985.41</v>
      </c>
      <c r="F190" s="24">
        <f t="shared" si="32"/>
        <v>87.352405002186714</v>
      </c>
      <c r="G190" s="45"/>
      <c r="H190" s="34"/>
      <c r="J190" s="5">
        <f t="shared" ref="J190:J245" si="54">D190-E190</f>
        <v>3762.380000000001</v>
      </c>
    </row>
    <row r="191" spans="1:10" ht="153.75" customHeight="1" x14ac:dyDescent="0.25">
      <c r="A191" s="7"/>
      <c r="B191" s="28" t="s">
        <v>263</v>
      </c>
      <c r="C191" s="29"/>
      <c r="D191" s="29"/>
      <c r="E191" s="29"/>
      <c r="F191" s="27"/>
      <c r="G191" s="57" t="s">
        <v>224</v>
      </c>
      <c r="H191" s="53" t="s">
        <v>252</v>
      </c>
      <c r="J191" s="5">
        <f t="shared" si="54"/>
        <v>0</v>
      </c>
    </row>
    <row r="192" spans="1:10" ht="153.75" customHeight="1" x14ac:dyDescent="0.25">
      <c r="A192" s="7"/>
      <c r="B192" s="28" t="s">
        <v>262</v>
      </c>
      <c r="C192" s="29">
        <v>57771.83</v>
      </c>
      <c r="D192" s="29">
        <v>29747.79</v>
      </c>
      <c r="E192" s="29">
        <v>25985.41</v>
      </c>
      <c r="F192" s="27">
        <f t="shared" si="32"/>
        <v>87.352405002186714</v>
      </c>
      <c r="G192" s="57"/>
      <c r="H192" s="53"/>
      <c r="I192" s="11">
        <f>D192-E192</f>
        <v>3762.380000000001</v>
      </c>
      <c r="J192" s="5">
        <f t="shared" si="54"/>
        <v>3762.380000000001</v>
      </c>
    </row>
    <row r="193" spans="1:10" ht="146.25" hidden="1" customHeight="1" x14ac:dyDescent="0.25">
      <c r="A193" s="7"/>
      <c r="B193" s="28" t="s">
        <v>2</v>
      </c>
      <c r="C193" s="29"/>
      <c r="D193" s="29"/>
      <c r="E193" s="29"/>
      <c r="F193" s="27"/>
      <c r="G193" s="57"/>
      <c r="H193" s="53"/>
      <c r="I193" s="11"/>
      <c r="J193" s="5">
        <f t="shared" si="54"/>
        <v>0</v>
      </c>
    </row>
    <row r="194" spans="1:10" ht="77.25" customHeight="1" x14ac:dyDescent="0.25">
      <c r="A194" s="7" t="s">
        <v>92</v>
      </c>
      <c r="B194" s="32" t="s">
        <v>93</v>
      </c>
      <c r="C194" s="37">
        <f>C195+C196+C197</f>
        <v>29904.89</v>
      </c>
      <c r="D194" s="37">
        <f>D195+D196+D197</f>
        <v>19110.32</v>
      </c>
      <c r="E194" s="37">
        <f>E195+E196+E197</f>
        <v>17603.900000000001</v>
      </c>
      <c r="F194" s="24">
        <f t="shared" si="32"/>
        <v>92.117243457985012</v>
      </c>
      <c r="G194" s="45"/>
      <c r="H194" s="45" t="s">
        <v>116</v>
      </c>
      <c r="J194" s="5">
        <f t="shared" si="54"/>
        <v>1506.4199999999983</v>
      </c>
    </row>
    <row r="195" spans="1:10" ht="235.5" customHeight="1" x14ac:dyDescent="0.25">
      <c r="A195" s="7"/>
      <c r="B195" s="28" t="s">
        <v>263</v>
      </c>
      <c r="C195" s="29"/>
      <c r="D195" s="29"/>
      <c r="E195" s="29"/>
      <c r="F195" s="27"/>
      <c r="G195" s="57" t="s">
        <v>218</v>
      </c>
      <c r="H195" s="55" t="s">
        <v>181</v>
      </c>
      <c r="J195" s="5">
        <f t="shared" si="54"/>
        <v>0</v>
      </c>
    </row>
    <row r="196" spans="1:10" ht="235.5" customHeight="1" x14ac:dyDescent="0.25">
      <c r="A196" s="7"/>
      <c r="B196" s="28" t="s">
        <v>262</v>
      </c>
      <c r="C196" s="29">
        <v>29904.89</v>
      </c>
      <c r="D196" s="29">
        <v>19110.32</v>
      </c>
      <c r="E196" s="29">
        <v>17603.900000000001</v>
      </c>
      <c r="F196" s="27">
        <f t="shared" si="32"/>
        <v>92.117243457985012</v>
      </c>
      <c r="G196" s="57"/>
      <c r="H196" s="55"/>
      <c r="I196" s="12">
        <f>E196-D196</f>
        <v>-1506.4199999999983</v>
      </c>
      <c r="J196" s="5">
        <f t="shared" si="54"/>
        <v>1506.4199999999983</v>
      </c>
    </row>
    <row r="197" spans="1:10" ht="256.5" hidden="1" customHeight="1" x14ac:dyDescent="0.25">
      <c r="A197" s="7"/>
      <c r="B197" s="28" t="s">
        <v>2</v>
      </c>
      <c r="C197" s="29"/>
      <c r="D197" s="29"/>
      <c r="E197" s="29"/>
      <c r="F197" s="27"/>
      <c r="G197" s="57"/>
      <c r="H197" s="55"/>
      <c r="J197" s="5">
        <f t="shared" si="54"/>
        <v>0</v>
      </c>
    </row>
    <row r="198" spans="1:10" ht="63" x14ac:dyDescent="0.25">
      <c r="A198" s="3" t="s">
        <v>33</v>
      </c>
      <c r="B198" s="23" t="s">
        <v>278</v>
      </c>
      <c r="C198" s="24">
        <f>C199+C200+C201</f>
        <v>81989.850000000006</v>
      </c>
      <c r="D198" s="24">
        <f>D199+D200+D201</f>
        <v>52398.039999999994</v>
      </c>
      <c r="E198" s="24">
        <f>E199+E200+E201</f>
        <v>38423.040000000001</v>
      </c>
      <c r="F198" s="24">
        <f t="shared" si="32"/>
        <v>73.329155059998442</v>
      </c>
      <c r="G198" s="25"/>
      <c r="H198" s="30"/>
      <c r="J198" s="5">
        <f t="shared" si="54"/>
        <v>13974.999999999993</v>
      </c>
    </row>
    <row r="199" spans="1:10" ht="15.75" x14ac:dyDescent="0.25">
      <c r="A199" s="18"/>
      <c r="B199" s="28" t="s">
        <v>263</v>
      </c>
      <c r="C199" s="29">
        <f t="shared" ref="C199:E200" si="55">C203+C207</f>
        <v>41757.1</v>
      </c>
      <c r="D199" s="29">
        <f t="shared" si="55"/>
        <v>25561.149999999998</v>
      </c>
      <c r="E199" s="29">
        <f t="shared" si="55"/>
        <v>19316.18</v>
      </c>
      <c r="F199" s="27">
        <f>E199/D199*100</f>
        <v>75.568509241563859</v>
      </c>
      <c r="G199" s="46"/>
      <c r="H199" s="45"/>
      <c r="J199" s="5">
        <f t="shared" si="54"/>
        <v>6244.9699999999975</v>
      </c>
    </row>
    <row r="200" spans="1:10" ht="15.75" x14ac:dyDescent="0.25">
      <c r="A200" s="18"/>
      <c r="B200" s="28" t="s">
        <v>262</v>
      </c>
      <c r="C200" s="29">
        <f t="shared" si="55"/>
        <v>40232.75</v>
      </c>
      <c r="D200" s="29">
        <f t="shared" si="55"/>
        <v>26836.89</v>
      </c>
      <c r="E200" s="29">
        <f t="shared" si="55"/>
        <v>19106.86</v>
      </c>
      <c r="F200" s="27">
        <f>E200/D200*100</f>
        <v>71.196252620925904</v>
      </c>
      <c r="G200" s="46"/>
      <c r="H200" s="45"/>
      <c r="J200" s="5">
        <f t="shared" si="54"/>
        <v>7730.0299999999988</v>
      </c>
    </row>
    <row r="201" spans="1:10" ht="15.75" x14ac:dyDescent="0.25">
      <c r="A201" s="18"/>
      <c r="B201" s="28" t="s">
        <v>2</v>
      </c>
      <c r="C201" s="29"/>
      <c r="D201" s="29"/>
      <c r="E201" s="29"/>
      <c r="F201" s="27"/>
      <c r="G201" s="46"/>
      <c r="H201" s="45"/>
      <c r="J201" s="5">
        <f t="shared" si="54"/>
        <v>0</v>
      </c>
    </row>
    <row r="202" spans="1:10" ht="52.5" customHeight="1" x14ac:dyDescent="0.25">
      <c r="A202" s="7" t="s">
        <v>34</v>
      </c>
      <c r="B202" s="32" t="s">
        <v>117</v>
      </c>
      <c r="C202" s="29">
        <f>C203+C204+C205</f>
        <v>62365.75</v>
      </c>
      <c r="D202" s="29">
        <f>D203+D204+D205</f>
        <v>42528.259999999995</v>
      </c>
      <c r="E202" s="29">
        <f>E203+E204+E205</f>
        <v>30840.35</v>
      </c>
      <c r="F202" s="27">
        <f t="shared" si="32"/>
        <v>72.51730966656055</v>
      </c>
      <c r="G202" s="39"/>
      <c r="H202" s="46"/>
      <c r="J202" s="5">
        <f t="shared" si="54"/>
        <v>11687.909999999996</v>
      </c>
    </row>
    <row r="203" spans="1:10" ht="183" customHeight="1" x14ac:dyDescent="0.25">
      <c r="A203" s="18"/>
      <c r="B203" s="28" t="s">
        <v>263</v>
      </c>
      <c r="C203" s="29">
        <v>41650.400000000001</v>
      </c>
      <c r="D203" s="29">
        <v>25494.44</v>
      </c>
      <c r="E203" s="29">
        <v>19249.47</v>
      </c>
      <c r="F203" s="27">
        <f t="shared" ref="F203:F266" si="56">E203/D203*100</f>
        <v>75.504580606595013</v>
      </c>
      <c r="G203" s="58" t="s">
        <v>219</v>
      </c>
      <c r="H203" s="57" t="s">
        <v>235</v>
      </c>
      <c r="J203" s="5">
        <f t="shared" si="54"/>
        <v>6244.9699999999975</v>
      </c>
    </row>
    <row r="204" spans="1:10" ht="183" customHeight="1" x14ac:dyDescent="0.25">
      <c r="A204" s="18"/>
      <c r="B204" s="28" t="s">
        <v>262</v>
      </c>
      <c r="C204" s="29">
        <v>20715.349999999999</v>
      </c>
      <c r="D204" s="29">
        <v>17033.82</v>
      </c>
      <c r="E204" s="29">
        <v>11590.88</v>
      </c>
      <c r="F204" s="27">
        <f t="shared" si="56"/>
        <v>68.046274998796505</v>
      </c>
      <c r="G204" s="58"/>
      <c r="H204" s="57"/>
      <c r="J204" s="5">
        <f t="shared" si="54"/>
        <v>5442.9400000000005</v>
      </c>
    </row>
    <row r="205" spans="1:10" ht="97.5" hidden="1" customHeight="1" x14ac:dyDescent="0.25">
      <c r="A205" s="18"/>
      <c r="B205" s="28" t="s">
        <v>2</v>
      </c>
      <c r="C205" s="29"/>
      <c r="D205" s="29"/>
      <c r="E205" s="29"/>
      <c r="F205" s="27"/>
      <c r="G205" s="58"/>
      <c r="H205" s="57"/>
      <c r="J205" s="5">
        <f t="shared" si="54"/>
        <v>0</v>
      </c>
    </row>
    <row r="206" spans="1:10" ht="31.5" x14ac:dyDescent="0.25">
      <c r="A206" s="7" t="s">
        <v>118</v>
      </c>
      <c r="B206" s="32" t="s">
        <v>119</v>
      </c>
      <c r="C206" s="29">
        <f>C207+C208+C209</f>
        <v>19624.100000000002</v>
      </c>
      <c r="D206" s="29">
        <f>D207+D208+D209</f>
        <v>9869.7799999999988</v>
      </c>
      <c r="E206" s="29">
        <f>E207+E208+E209</f>
        <v>7582.69</v>
      </c>
      <c r="F206" s="27">
        <f>E206/D206*100</f>
        <v>76.827345695648745</v>
      </c>
      <c r="G206" s="46"/>
      <c r="H206" s="45"/>
      <c r="J206" s="5">
        <f t="shared" si="54"/>
        <v>2287.0899999999992</v>
      </c>
    </row>
    <row r="207" spans="1:10" ht="196.5" customHeight="1" x14ac:dyDescent="0.25">
      <c r="A207" s="18"/>
      <c r="B207" s="28" t="s">
        <v>263</v>
      </c>
      <c r="C207" s="29">
        <v>106.7</v>
      </c>
      <c r="D207" s="29">
        <v>66.709999999999994</v>
      </c>
      <c r="E207" s="29">
        <v>66.709999999999994</v>
      </c>
      <c r="F207" s="27">
        <f>E207/D207*100</f>
        <v>100</v>
      </c>
      <c r="G207" s="56" t="s">
        <v>225</v>
      </c>
      <c r="H207" s="55" t="s">
        <v>179</v>
      </c>
      <c r="J207" s="5">
        <f t="shared" si="54"/>
        <v>0</v>
      </c>
    </row>
    <row r="208" spans="1:10" ht="196.5" customHeight="1" x14ac:dyDescent="0.25">
      <c r="A208" s="18"/>
      <c r="B208" s="28" t="s">
        <v>262</v>
      </c>
      <c r="C208" s="29">
        <v>19517.400000000001</v>
      </c>
      <c r="D208" s="29">
        <v>9803.07</v>
      </c>
      <c r="E208" s="29">
        <v>7515.98</v>
      </c>
      <c r="F208" s="27">
        <f>E208/D208*100</f>
        <v>76.669655526279016</v>
      </c>
      <c r="G208" s="56"/>
      <c r="H208" s="55"/>
      <c r="J208" s="5">
        <f t="shared" si="54"/>
        <v>2287.09</v>
      </c>
    </row>
    <row r="209" spans="1:10" ht="174.75" hidden="1" customHeight="1" x14ac:dyDescent="0.25">
      <c r="A209" s="18"/>
      <c r="B209" s="28" t="s">
        <v>2</v>
      </c>
      <c r="C209" s="29"/>
      <c r="D209" s="29"/>
      <c r="E209" s="29"/>
      <c r="F209" s="27"/>
      <c r="G209" s="56"/>
      <c r="H209" s="55"/>
      <c r="J209" s="5">
        <f t="shared" si="54"/>
        <v>0</v>
      </c>
    </row>
    <row r="210" spans="1:10" ht="78.75" x14ac:dyDescent="0.25">
      <c r="A210" s="3" t="s">
        <v>35</v>
      </c>
      <c r="B210" s="23" t="s">
        <v>279</v>
      </c>
      <c r="C210" s="27">
        <f>C211+C212+C213</f>
        <v>47025.59</v>
      </c>
      <c r="D210" s="27">
        <f>D211+D212+D213</f>
        <v>3506.41</v>
      </c>
      <c r="E210" s="27">
        <f>E211+E212+E213</f>
        <v>1220.94</v>
      </c>
      <c r="F210" s="27">
        <f t="shared" si="56"/>
        <v>34.820229237311104</v>
      </c>
      <c r="G210" s="25"/>
      <c r="H210" s="30"/>
      <c r="J210" s="5">
        <f t="shared" si="54"/>
        <v>2285.4699999999998</v>
      </c>
    </row>
    <row r="211" spans="1:10" ht="15.75" x14ac:dyDescent="0.25">
      <c r="A211" s="18"/>
      <c r="B211" s="28" t="s">
        <v>263</v>
      </c>
      <c r="C211" s="29">
        <f>C215+C223+C227</f>
        <v>16284.27</v>
      </c>
      <c r="D211" s="29">
        <f>D215+D219+D223+D227</f>
        <v>1592.7</v>
      </c>
      <c r="E211" s="29">
        <f>E215+E219+E223</f>
        <v>0</v>
      </c>
      <c r="F211" s="27">
        <f t="shared" si="56"/>
        <v>0</v>
      </c>
      <c r="G211" s="45"/>
      <c r="H211" s="45"/>
      <c r="J211" s="5">
        <f t="shared" si="54"/>
        <v>1592.7</v>
      </c>
    </row>
    <row r="212" spans="1:10" ht="15.75" x14ac:dyDescent="0.25">
      <c r="A212" s="18"/>
      <c r="B212" s="28" t="s">
        <v>262</v>
      </c>
      <c r="C212" s="29">
        <f>C216+C220+C224</f>
        <v>30741.32</v>
      </c>
      <c r="D212" s="29">
        <f>D216+D220+D224</f>
        <v>1913.71</v>
      </c>
      <c r="E212" s="29">
        <f>E216+E220+E224</f>
        <v>1220.94</v>
      </c>
      <c r="F212" s="27">
        <f t="shared" si="56"/>
        <v>63.799635263441168</v>
      </c>
      <c r="G212" s="45"/>
      <c r="H212" s="45"/>
      <c r="J212" s="5">
        <f t="shared" si="54"/>
        <v>692.77</v>
      </c>
    </row>
    <row r="213" spans="1:10" ht="15.75" hidden="1" x14ac:dyDescent="0.25">
      <c r="A213" s="18"/>
      <c r="B213" s="28" t="s">
        <v>2</v>
      </c>
      <c r="C213" s="29"/>
      <c r="D213" s="29"/>
      <c r="E213" s="29"/>
      <c r="F213" s="27"/>
      <c r="G213" s="45"/>
      <c r="H213" s="45"/>
      <c r="J213" s="5">
        <f t="shared" si="54"/>
        <v>0</v>
      </c>
    </row>
    <row r="214" spans="1:10" ht="78.75" x14ac:dyDescent="0.25">
      <c r="A214" s="7" t="s">
        <v>36</v>
      </c>
      <c r="B214" s="32" t="s">
        <v>123</v>
      </c>
      <c r="C214" s="37">
        <f>C215+C216+C217</f>
        <v>4439.2300000000005</v>
      </c>
      <c r="D214" s="37">
        <f>D215+D216+D217</f>
        <v>0</v>
      </c>
      <c r="E214" s="37">
        <f>E215+E216+E217</f>
        <v>0</v>
      </c>
      <c r="F214" s="24">
        <v>0</v>
      </c>
      <c r="G214" s="45"/>
      <c r="H214" s="45"/>
      <c r="J214" s="5">
        <f t="shared" si="54"/>
        <v>0</v>
      </c>
    </row>
    <row r="215" spans="1:10" ht="95.25" customHeight="1" x14ac:dyDescent="0.25">
      <c r="A215" s="7"/>
      <c r="B215" s="28" t="s">
        <v>263</v>
      </c>
      <c r="C215" s="29">
        <v>4217.2700000000004</v>
      </c>
      <c r="D215" s="29"/>
      <c r="E215" s="29"/>
      <c r="F215" s="27"/>
      <c r="G215" s="53" t="s">
        <v>236</v>
      </c>
      <c r="H215" s="55"/>
      <c r="J215" s="5">
        <f t="shared" si="54"/>
        <v>0</v>
      </c>
    </row>
    <row r="216" spans="1:10" ht="95.25" customHeight="1" x14ac:dyDescent="0.25">
      <c r="A216" s="7"/>
      <c r="B216" s="28" t="s">
        <v>262</v>
      </c>
      <c r="C216" s="29">
        <v>221.96</v>
      </c>
      <c r="D216" s="29"/>
      <c r="E216" s="29"/>
      <c r="F216" s="27"/>
      <c r="G216" s="53"/>
      <c r="H216" s="55"/>
      <c r="J216" s="5">
        <f t="shared" si="54"/>
        <v>0</v>
      </c>
    </row>
    <row r="217" spans="1:10" ht="111" hidden="1" customHeight="1" x14ac:dyDescent="0.25">
      <c r="A217" s="7"/>
      <c r="B217" s="28" t="s">
        <v>2</v>
      </c>
      <c r="C217" s="29"/>
      <c r="D217" s="29"/>
      <c r="E217" s="29"/>
      <c r="F217" s="27"/>
      <c r="G217" s="53"/>
      <c r="H217" s="55"/>
      <c r="J217" s="5">
        <f t="shared" si="54"/>
        <v>0</v>
      </c>
    </row>
    <row r="218" spans="1:10" ht="63" x14ac:dyDescent="0.25">
      <c r="A218" s="7" t="s">
        <v>127</v>
      </c>
      <c r="B218" s="32" t="s">
        <v>124</v>
      </c>
      <c r="C218" s="37">
        <f>C219+C220+C221</f>
        <v>30519.360000000001</v>
      </c>
      <c r="D218" s="37">
        <f>D219+D220+D221</f>
        <v>1913.71</v>
      </c>
      <c r="E218" s="37">
        <f>E219+E220+E221</f>
        <v>1220.94</v>
      </c>
      <c r="F218" s="27">
        <f>E218/D218*100</f>
        <v>63.799635263441168</v>
      </c>
      <c r="G218" s="49" t="s">
        <v>130</v>
      </c>
      <c r="H218" s="45"/>
      <c r="J218" s="5">
        <f>D218-E218</f>
        <v>692.77</v>
      </c>
    </row>
    <row r="219" spans="1:10" ht="120.75" customHeight="1" x14ac:dyDescent="0.25">
      <c r="A219" s="7"/>
      <c r="B219" s="28" t="s">
        <v>263</v>
      </c>
      <c r="C219" s="29"/>
      <c r="D219" s="29"/>
      <c r="E219" s="29"/>
      <c r="F219" s="27"/>
      <c r="G219" s="53" t="s">
        <v>220</v>
      </c>
      <c r="H219" s="53" t="s">
        <v>148</v>
      </c>
      <c r="J219" s="5">
        <f t="shared" si="54"/>
        <v>0</v>
      </c>
    </row>
    <row r="220" spans="1:10" ht="120.75" customHeight="1" x14ac:dyDescent="0.25">
      <c r="A220" s="7"/>
      <c r="B220" s="28" t="s">
        <v>262</v>
      </c>
      <c r="C220" s="29">
        <v>30519.360000000001</v>
      </c>
      <c r="D220" s="29">
        <v>1913.71</v>
      </c>
      <c r="E220" s="29">
        <v>1220.94</v>
      </c>
      <c r="F220" s="27">
        <f>E220/D220*100</f>
        <v>63.799635263441168</v>
      </c>
      <c r="G220" s="53"/>
      <c r="H220" s="53"/>
      <c r="J220" s="5">
        <f t="shared" si="54"/>
        <v>692.77</v>
      </c>
    </row>
    <row r="221" spans="1:10" ht="186.75" hidden="1" customHeight="1" x14ac:dyDescent="0.25">
      <c r="A221" s="7"/>
      <c r="B221" s="28" t="s">
        <v>2</v>
      </c>
      <c r="C221" s="29"/>
      <c r="D221" s="29"/>
      <c r="E221" s="29"/>
      <c r="F221" s="27"/>
      <c r="G221" s="53"/>
      <c r="H221" s="53"/>
      <c r="J221" s="5">
        <f t="shared" si="54"/>
        <v>0</v>
      </c>
    </row>
    <row r="222" spans="1:10" ht="108" customHeight="1" x14ac:dyDescent="0.25">
      <c r="A222" s="7" t="s">
        <v>128</v>
      </c>
      <c r="B222" s="32" t="s">
        <v>125</v>
      </c>
      <c r="C222" s="37">
        <f>C223+C224+C225</f>
        <v>7927.2</v>
      </c>
      <c r="D222" s="37">
        <f>D223+D224+D225</f>
        <v>1592.7</v>
      </c>
      <c r="E222" s="37"/>
      <c r="F222" s="24"/>
      <c r="G222" s="45"/>
      <c r="H222" s="45"/>
      <c r="J222" s="5">
        <f t="shared" si="54"/>
        <v>1592.7</v>
      </c>
    </row>
    <row r="223" spans="1:10" ht="81" customHeight="1" x14ac:dyDescent="0.25">
      <c r="A223" s="7"/>
      <c r="B223" s="28" t="s">
        <v>263</v>
      </c>
      <c r="C223" s="29">
        <v>7927.2</v>
      </c>
      <c r="D223" s="29">
        <v>1592.7</v>
      </c>
      <c r="E223" s="29"/>
      <c r="F223" s="27"/>
      <c r="G223" s="53" t="s">
        <v>221</v>
      </c>
      <c r="H223" s="55" t="s">
        <v>150</v>
      </c>
      <c r="J223" s="5">
        <f t="shared" si="54"/>
        <v>1592.7</v>
      </c>
    </row>
    <row r="224" spans="1:10" ht="81" customHeight="1" x14ac:dyDescent="0.25">
      <c r="A224" s="7"/>
      <c r="B224" s="28" t="s">
        <v>262</v>
      </c>
      <c r="C224" s="29"/>
      <c r="D224" s="29"/>
      <c r="E224" s="29"/>
      <c r="F224" s="27"/>
      <c r="G224" s="53"/>
      <c r="H224" s="55"/>
      <c r="J224" s="5">
        <f t="shared" si="54"/>
        <v>0</v>
      </c>
    </row>
    <row r="225" spans="1:10" ht="66" hidden="1" customHeight="1" x14ac:dyDescent="0.25">
      <c r="A225" s="7"/>
      <c r="B225" s="28" t="s">
        <v>2</v>
      </c>
      <c r="C225" s="29"/>
      <c r="D225" s="29"/>
      <c r="E225" s="29"/>
      <c r="F225" s="27"/>
      <c r="G225" s="53"/>
      <c r="H225" s="55"/>
      <c r="J225" s="5">
        <f t="shared" si="54"/>
        <v>0</v>
      </c>
    </row>
    <row r="226" spans="1:10" ht="47.25" x14ac:dyDescent="0.25">
      <c r="A226" s="7" t="s">
        <v>129</v>
      </c>
      <c r="B226" s="32" t="s">
        <v>126</v>
      </c>
      <c r="C226" s="37">
        <f>C227+C228+C229</f>
        <v>4139.8</v>
      </c>
      <c r="D226" s="37"/>
      <c r="E226" s="37"/>
      <c r="F226" s="24"/>
      <c r="G226" s="45"/>
      <c r="H226" s="45"/>
      <c r="J226" s="5">
        <f t="shared" si="54"/>
        <v>0</v>
      </c>
    </row>
    <row r="227" spans="1:10" ht="68.25" customHeight="1" x14ac:dyDescent="0.25">
      <c r="A227" s="7"/>
      <c r="B227" s="28" t="s">
        <v>263</v>
      </c>
      <c r="C227" s="29">
        <v>4139.8</v>
      </c>
      <c r="D227" s="29"/>
      <c r="E227" s="29" t="s">
        <v>116</v>
      </c>
      <c r="F227" s="24"/>
      <c r="G227" s="53" t="s">
        <v>184</v>
      </c>
      <c r="H227" s="55"/>
      <c r="J227" s="5" t="e">
        <f>D227-E227</f>
        <v>#VALUE!</v>
      </c>
    </row>
    <row r="228" spans="1:10" ht="68.25" customHeight="1" x14ac:dyDescent="0.25">
      <c r="A228" s="7"/>
      <c r="B228" s="28" t="s">
        <v>262</v>
      </c>
      <c r="C228" s="29"/>
      <c r="D228" s="29"/>
      <c r="E228" s="29"/>
      <c r="F228" s="27"/>
      <c r="G228" s="53"/>
      <c r="H228" s="55"/>
      <c r="J228" s="5">
        <f t="shared" si="54"/>
        <v>0</v>
      </c>
    </row>
    <row r="229" spans="1:10" ht="90.75" hidden="1" customHeight="1" x14ac:dyDescent="0.25">
      <c r="A229" s="7"/>
      <c r="B229" s="28" t="s">
        <v>2</v>
      </c>
      <c r="C229" s="29"/>
      <c r="D229" s="29"/>
      <c r="E229" s="29"/>
      <c r="F229" s="27"/>
      <c r="G229" s="53"/>
      <c r="H229" s="55"/>
      <c r="J229" s="5">
        <f t="shared" si="54"/>
        <v>0</v>
      </c>
    </row>
    <row r="230" spans="1:10" ht="78.75" x14ac:dyDescent="0.25">
      <c r="A230" s="3" t="s">
        <v>37</v>
      </c>
      <c r="B230" s="23" t="s">
        <v>280</v>
      </c>
      <c r="C230" s="27">
        <f>SUM(C231:C233)</f>
        <v>321199.12</v>
      </c>
      <c r="D230" s="27">
        <f t="shared" ref="D230:E230" si="57">SUM(D231:D233)</f>
        <v>136510.62</v>
      </c>
      <c r="E230" s="27">
        <f t="shared" si="57"/>
        <v>120055.89</v>
      </c>
      <c r="F230" s="27">
        <f t="shared" si="56"/>
        <v>87.946190560119064</v>
      </c>
      <c r="G230" s="25" t="s">
        <v>158</v>
      </c>
      <c r="H230" s="44"/>
      <c r="J230" s="5">
        <f t="shared" si="54"/>
        <v>16454.729999999996</v>
      </c>
    </row>
    <row r="231" spans="1:10" ht="180.75" customHeight="1" x14ac:dyDescent="0.25">
      <c r="A231" s="18"/>
      <c r="B231" s="28" t="s">
        <v>263</v>
      </c>
      <c r="C231" s="29">
        <v>12969.1</v>
      </c>
      <c r="D231" s="29">
        <v>0</v>
      </c>
      <c r="E231" s="29">
        <v>0</v>
      </c>
      <c r="F231" s="27">
        <v>0</v>
      </c>
      <c r="G231" s="55" t="s">
        <v>222</v>
      </c>
      <c r="H231" s="55" t="s">
        <v>159</v>
      </c>
      <c r="J231" s="5">
        <f t="shared" si="54"/>
        <v>0</v>
      </c>
    </row>
    <row r="232" spans="1:10" ht="180.75" customHeight="1" x14ac:dyDescent="0.25">
      <c r="A232" s="18"/>
      <c r="B232" s="28" t="s">
        <v>262</v>
      </c>
      <c r="C232" s="29">
        <v>308230.02</v>
      </c>
      <c r="D232" s="29">
        <v>136510.62</v>
      </c>
      <c r="E232" s="29">
        <v>120055.89</v>
      </c>
      <c r="F232" s="27">
        <f t="shared" si="56"/>
        <v>87.946190560119064</v>
      </c>
      <c r="G232" s="55"/>
      <c r="H232" s="55"/>
      <c r="J232" s="5">
        <f t="shared" si="54"/>
        <v>16454.729999999996</v>
      </c>
    </row>
    <row r="233" spans="1:10" ht="121.5" hidden="1" customHeight="1" x14ac:dyDescent="0.25">
      <c r="A233" s="18"/>
      <c r="B233" s="28" t="s">
        <v>2</v>
      </c>
      <c r="C233" s="29"/>
      <c r="D233" s="29"/>
      <c r="E233" s="29"/>
      <c r="F233" s="27">
        <v>0</v>
      </c>
      <c r="G233" s="55"/>
      <c r="H233" s="55"/>
      <c r="J233" s="5">
        <f t="shared" si="54"/>
        <v>0</v>
      </c>
    </row>
    <row r="234" spans="1:10" ht="78.75" x14ac:dyDescent="0.25">
      <c r="A234" s="3" t="s">
        <v>38</v>
      </c>
      <c r="B234" s="23" t="s">
        <v>281</v>
      </c>
      <c r="C234" s="24">
        <f>C235+C236+C237</f>
        <v>128357.68</v>
      </c>
      <c r="D234" s="24">
        <f t="shared" ref="D234:E234" si="58">D235+D236+D237</f>
        <v>66794.02</v>
      </c>
      <c r="E234" s="24">
        <f t="shared" si="58"/>
        <v>62517.5</v>
      </c>
      <c r="F234" s="24">
        <f t="shared" si="56"/>
        <v>93.597450789756323</v>
      </c>
      <c r="G234" s="25"/>
      <c r="H234" s="30"/>
      <c r="J234" s="5">
        <f t="shared" si="54"/>
        <v>4276.5200000000041</v>
      </c>
    </row>
    <row r="235" spans="1:10" ht="94.5" customHeight="1" x14ac:dyDescent="0.25">
      <c r="A235" s="18"/>
      <c r="B235" s="28" t="s">
        <v>263</v>
      </c>
      <c r="C235" s="29">
        <v>0</v>
      </c>
      <c r="D235" s="29">
        <v>0</v>
      </c>
      <c r="E235" s="29">
        <v>0</v>
      </c>
      <c r="F235" s="27"/>
      <c r="G235" s="76" t="s">
        <v>186</v>
      </c>
      <c r="H235" s="55" t="s">
        <v>253</v>
      </c>
      <c r="J235" s="5">
        <f t="shared" si="54"/>
        <v>0</v>
      </c>
    </row>
    <row r="236" spans="1:10" ht="94.5" customHeight="1" x14ac:dyDescent="0.25">
      <c r="A236" s="18"/>
      <c r="B236" s="28" t="s">
        <v>262</v>
      </c>
      <c r="C236" s="29">
        <v>128357.68</v>
      </c>
      <c r="D236" s="29">
        <v>66794.02</v>
      </c>
      <c r="E236" s="29">
        <v>62517.5</v>
      </c>
      <c r="F236" s="27">
        <f t="shared" si="56"/>
        <v>93.597450789756323</v>
      </c>
      <c r="G236" s="76"/>
      <c r="H236" s="55"/>
      <c r="J236" s="5">
        <f t="shared" si="54"/>
        <v>4276.5200000000041</v>
      </c>
    </row>
    <row r="237" spans="1:10" ht="15.75" hidden="1" x14ac:dyDescent="0.25">
      <c r="A237" s="18"/>
      <c r="B237" s="28" t="s">
        <v>2</v>
      </c>
      <c r="C237" s="29">
        <v>0</v>
      </c>
      <c r="D237" s="29">
        <v>0</v>
      </c>
      <c r="E237" s="29">
        <v>0</v>
      </c>
      <c r="F237" s="27"/>
      <c r="G237" s="45"/>
      <c r="H237" s="45"/>
      <c r="J237" s="5">
        <f t="shared" si="54"/>
        <v>0</v>
      </c>
    </row>
    <row r="238" spans="1:10" ht="63" x14ac:dyDescent="0.25">
      <c r="A238" s="3" t="s">
        <v>39</v>
      </c>
      <c r="B238" s="23" t="s">
        <v>282</v>
      </c>
      <c r="C238" s="24">
        <f>C239+C240+C241</f>
        <v>727</v>
      </c>
      <c r="D238" s="24">
        <f t="shared" ref="D238:E238" si="59">D239+D240+D241</f>
        <v>700</v>
      </c>
      <c r="E238" s="24">
        <f t="shared" si="59"/>
        <v>700</v>
      </c>
      <c r="F238" s="24">
        <f t="shared" si="56"/>
        <v>100</v>
      </c>
      <c r="G238" s="25"/>
      <c r="H238" s="30"/>
      <c r="J238" s="5">
        <f t="shared" si="54"/>
        <v>0</v>
      </c>
    </row>
    <row r="239" spans="1:10" ht="48" customHeight="1" x14ac:dyDescent="0.25">
      <c r="A239" s="18"/>
      <c r="B239" s="28" t="s">
        <v>263</v>
      </c>
      <c r="C239" s="29">
        <v>727</v>
      </c>
      <c r="D239" s="29">
        <v>700</v>
      </c>
      <c r="E239" s="29">
        <v>700</v>
      </c>
      <c r="F239" s="27">
        <f t="shared" si="56"/>
        <v>100</v>
      </c>
      <c r="G239" s="55" t="s">
        <v>185</v>
      </c>
      <c r="H239" s="77"/>
      <c r="J239" s="5">
        <f t="shared" si="54"/>
        <v>0</v>
      </c>
    </row>
    <row r="240" spans="1:10" ht="58.5" customHeight="1" x14ac:dyDescent="0.25">
      <c r="A240" s="18"/>
      <c r="B240" s="28" t="s">
        <v>262</v>
      </c>
      <c r="C240" s="29">
        <v>0</v>
      </c>
      <c r="D240" s="29">
        <v>0</v>
      </c>
      <c r="E240" s="29">
        <v>0</v>
      </c>
      <c r="F240" s="27"/>
      <c r="G240" s="55"/>
      <c r="H240" s="77"/>
      <c r="J240" s="5">
        <f t="shared" si="54"/>
        <v>0</v>
      </c>
    </row>
    <row r="241" spans="1:10" ht="15.75" hidden="1" x14ac:dyDescent="0.25">
      <c r="A241" s="18"/>
      <c r="B241" s="28" t="s">
        <v>2</v>
      </c>
      <c r="C241" s="29">
        <v>0</v>
      </c>
      <c r="D241" s="29">
        <v>0</v>
      </c>
      <c r="E241" s="29">
        <v>0</v>
      </c>
      <c r="F241" s="27"/>
      <c r="G241" s="45"/>
      <c r="H241" s="28"/>
      <c r="J241" s="5">
        <f t="shared" si="54"/>
        <v>0</v>
      </c>
    </row>
    <row r="242" spans="1:10" ht="94.5" x14ac:dyDescent="0.25">
      <c r="A242" s="3" t="s">
        <v>40</v>
      </c>
      <c r="B242" s="23" t="s">
        <v>283</v>
      </c>
      <c r="C242" s="27">
        <f>C243+C244+C245</f>
        <v>103011.6</v>
      </c>
      <c r="D242" s="27">
        <f>D243+D244+D245</f>
        <v>74698.34</v>
      </c>
      <c r="E242" s="27">
        <f>E243+E244+E245</f>
        <v>71605.13</v>
      </c>
      <c r="F242" s="27">
        <f t="shared" si="56"/>
        <v>95.859064605719496</v>
      </c>
      <c r="G242" s="25"/>
      <c r="H242" s="30"/>
      <c r="J242" s="5">
        <f t="shared" si="54"/>
        <v>3093.2099999999919</v>
      </c>
    </row>
    <row r="243" spans="1:10" ht="262.5" customHeight="1" x14ac:dyDescent="0.25">
      <c r="A243" s="18"/>
      <c r="B243" s="28" t="s">
        <v>263</v>
      </c>
      <c r="C243" s="29"/>
      <c r="D243" s="29"/>
      <c r="E243" s="29"/>
      <c r="F243" s="27"/>
      <c r="G243" s="56" t="s">
        <v>188</v>
      </c>
      <c r="H243" s="53" t="s">
        <v>183</v>
      </c>
      <c r="J243" s="5">
        <f t="shared" si="54"/>
        <v>0</v>
      </c>
    </row>
    <row r="244" spans="1:10" ht="262.5" customHeight="1" x14ac:dyDescent="0.25">
      <c r="A244" s="18"/>
      <c r="B244" s="28" t="s">
        <v>262</v>
      </c>
      <c r="C244" s="29">
        <v>103011.6</v>
      </c>
      <c r="D244" s="29">
        <v>74698.34</v>
      </c>
      <c r="E244" s="29">
        <v>71605.13</v>
      </c>
      <c r="F244" s="27">
        <f t="shared" si="56"/>
        <v>95.859064605719496</v>
      </c>
      <c r="G244" s="56"/>
      <c r="H244" s="53"/>
      <c r="J244" s="5">
        <f t="shared" si="54"/>
        <v>3093.2099999999919</v>
      </c>
    </row>
    <row r="245" spans="1:10" ht="409.5" hidden="1" customHeight="1" x14ac:dyDescent="0.25">
      <c r="A245" s="18"/>
      <c r="B245" s="28" t="s">
        <v>2</v>
      </c>
      <c r="C245" s="29"/>
      <c r="D245" s="29"/>
      <c r="E245" s="29"/>
      <c r="F245" s="27"/>
      <c r="G245" s="56"/>
      <c r="H245" s="53"/>
      <c r="J245" s="5">
        <f t="shared" si="54"/>
        <v>0</v>
      </c>
    </row>
    <row r="246" spans="1:10" ht="78.75" x14ac:dyDescent="0.25">
      <c r="A246" s="3" t="s">
        <v>41</v>
      </c>
      <c r="B246" s="23" t="s">
        <v>284</v>
      </c>
      <c r="C246" s="24">
        <f>C247+C248</f>
        <v>308755.55</v>
      </c>
      <c r="D246" s="24">
        <f>D247+D248</f>
        <v>107496.13</v>
      </c>
      <c r="E246" s="24">
        <f>E247+E248</f>
        <v>97421.23000000001</v>
      </c>
      <c r="F246" s="24">
        <f t="shared" si="56"/>
        <v>90.627662595853451</v>
      </c>
      <c r="G246" s="25"/>
      <c r="H246" s="30"/>
      <c r="J246" s="5">
        <f t="shared" ref="J246:J316" si="60">D246-E246</f>
        <v>10074.899999999994</v>
      </c>
    </row>
    <row r="247" spans="1:10" ht="15.75" x14ac:dyDescent="0.25">
      <c r="A247" s="18"/>
      <c r="B247" s="28" t="s">
        <v>263</v>
      </c>
      <c r="C247" s="29">
        <f t="shared" ref="C247:E248" si="61">C251+C255</f>
        <v>287506.8</v>
      </c>
      <c r="D247" s="29">
        <f t="shared" si="61"/>
        <v>107325.08</v>
      </c>
      <c r="E247" s="29">
        <f t="shared" si="61"/>
        <v>97259.040000000008</v>
      </c>
      <c r="F247" s="27">
        <f t="shared" si="56"/>
        <v>90.620980669196811</v>
      </c>
      <c r="G247" s="55"/>
      <c r="H247" s="55"/>
      <c r="J247" s="5">
        <f t="shared" si="60"/>
        <v>10066.039999999994</v>
      </c>
    </row>
    <row r="248" spans="1:10" ht="15.75" x14ac:dyDescent="0.25">
      <c r="A248" s="18"/>
      <c r="B248" s="28" t="s">
        <v>262</v>
      </c>
      <c r="C248" s="37">
        <f t="shared" si="61"/>
        <v>21248.75</v>
      </c>
      <c r="D248" s="37">
        <f t="shared" si="61"/>
        <v>171.05</v>
      </c>
      <c r="E248" s="37">
        <f t="shared" si="61"/>
        <v>162.19</v>
      </c>
      <c r="F248" s="24">
        <f>E248/D248*100</f>
        <v>94.820228003507737</v>
      </c>
      <c r="G248" s="55"/>
      <c r="H248" s="55"/>
      <c r="J248" s="5">
        <f t="shared" si="60"/>
        <v>8.8600000000000136</v>
      </c>
    </row>
    <row r="249" spans="1:10" ht="15.75" x14ac:dyDescent="0.25">
      <c r="A249" s="18"/>
      <c r="B249" s="32" t="s">
        <v>2</v>
      </c>
      <c r="C249" s="29"/>
      <c r="D249" s="29"/>
      <c r="E249" s="29"/>
      <c r="F249" s="27"/>
      <c r="G249" s="55"/>
      <c r="H249" s="55"/>
      <c r="J249" s="5">
        <f t="shared" si="60"/>
        <v>0</v>
      </c>
    </row>
    <row r="250" spans="1:10" ht="63" x14ac:dyDescent="0.25">
      <c r="A250" s="7" t="s">
        <v>42</v>
      </c>
      <c r="B250" s="33" t="s">
        <v>133</v>
      </c>
      <c r="C250" s="37">
        <f>C251+C252+C253</f>
        <v>76795.5</v>
      </c>
      <c r="D250" s="37">
        <f>D251+D252+D253</f>
        <v>39848.210000000006</v>
      </c>
      <c r="E250" s="37">
        <f>E251+E252+E253</f>
        <v>37332.350000000006</v>
      </c>
      <c r="F250" s="24">
        <f>E250/D250*100</f>
        <v>93.68639143389376</v>
      </c>
      <c r="G250" s="45"/>
      <c r="H250" s="45"/>
      <c r="J250" s="5">
        <f>D250-E250</f>
        <v>2515.8600000000006</v>
      </c>
    </row>
    <row r="251" spans="1:10" ht="198.75" customHeight="1" x14ac:dyDescent="0.25">
      <c r="A251" s="18"/>
      <c r="B251" s="28" t="s">
        <v>263</v>
      </c>
      <c r="C251" s="29">
        <v>76549.399999999994</v>
      </c>
      <c r="D251" s="29">
        <v>39677.160000000003</v>
      </c>
      <c r="E251" s="29">
        <v>37170.160000000003</v>
      </c>
      <c r="F251" s="27">
        <f>E251/D251*100</f>
        <v>93.681503414054831</v>
      </c>
      <c r="G251" s="53" t="s">
        <v>226</v>
      </c>
      <c r="H251" s="53" t="s">
        <v>182</v>
      </c>
      <c r="J251" s="5">
        <f>D251-E251</f>
        <v>2507</v>
      </c>
    </row>
    <row r="252" spans="1:10" ht="198.75" customHeight="1" x14ac:dyDescent="0.25">
      <c r="A252" s="18"/>
      <c r="B252" s="28" t="s">
        <v>262</v>
      </c>
      <c r="C252" s="37">
        <v>246.1</v>
      </c>
      <c r="D252" s="37">
        <v>171.05</v>
      </c>
      <c r="E252" s="37">
        <v>162.19</v>
      </c>
      <c r="F252" s="24">
        <f>E252/D252*100</f>
        <v>94.820228003507737</v>
      </c>
      <c r="G252" s="53"/>
      <c r="H252" s="53"/>
      <c r="J252" s="5">
        <f>D252-E252</f>
        <v>8.8600000000000136</v>
      </c>
    </row>
    <row r="253" spans="1:10" ht="338.25" hidden="1" customHeight="1" x14ac:dyDescent="0.25">
      <c r="A253" s="18"/>
      <c r="B253" s="28" t="s">
        <v>2</v>
      </c>
      <c r="C253" s="37"/>
      <c r="D253" s="37"/>
      <c r="E253" s="37"/>
      <c r="F253" s="24"/>
      <c r="G253" s="53"/>
      <c r="H253" s="53"/>
      <c r="J253" s="5">
        <f>D253-E253</f>
        <v>0</v>
      </c>
    </row>
    <row r="254" spans="1:10" ht="126" x14ac:dyDescent="0.25">
      <c r="A254" s="7" t="s">
        <v>135</v>
      </c>
      <c r="B254" s="32" t="s">
        <v>134</v>
      </c>
      <c r="C254" s="37">
        <f>C255+C256+C257</f>
        <v>231960.05</v>
      </c>
      <c r="D254" s="37">
        <f>D255+D256+D257</f>
        <v>67647.92</v>
      </c>
      <c r="E254" s="37">
        <f>E255+E256+E257</f>
        <v>60088.88</v>
      </c>
      <c r="F254" s="40">
        <f>E254/D254*100</f>
        <v>88.825909207555824</v>
      </c>
      <c r="G254" s="45"/>
      <c r="H254" s="46"/>
      <c r="J254" s="5">
        <f>D254-E254</f>
        <v>7559.0400000000009</v>
      </c>
    </row>
    <row r="255" spans="1:10" ht="138" customHeight="1" x14ac:dyDescent="0.25">
      <c r="A255" s="18"/>
      <c r="B255" s="28" t="s">
        <v>263</v>
      </c>
      <c r="C255" s="29">
        <v>210957.4</v>
      </c>
      <c r="D255" s="29">
        <v>67647.92</v>
      </c>
      <c r="E255" s="29">
        <v>60088.88</v>
      </c>
      <c r="F255" s="27">
        <f>E255/D255*100</f>
        <v>88.825909207555824</v>
      </c>
      <c r="G255" s="53" t="s">
        <v>189</v>
      </c>
      <c r="H255" s="54" t="s">
        <v>152</v>
      </c>
      <c r="J255" s="5">
        <f t="shared" si="60"/>
        <v>7559.0400000000009</v>
      </c>
    </row>
    <row r="256" spans="1:10" ht="138" customHeight="1" x14ac:dyDescent="0.25">
      <c r="A256" s="18"/>
      <c r="B256" s="28" t="s">
        <v>262</v>
      </c>
      <c r="C256" s="37">
        <v>21002.65</v>
      </c>
      <c r="D256" s="37">
        <v>0</v>
      </c>
      <c r="E256" s="37">
        <v>0</v>
      </c>
      <c r="F256" s="40"/>
      <c r="G256" s="53"/>
      <c r="H256" s="54"/>
      <c r="J256" s="5">
        <f t="shared" si="60"/>
        <v>0</v>
      </c>
    </row>
    <row r="257" spans="1:10" ht="63.75" hidden="1" customHeight="1" x14ac:dyDescent="0.25">
      <c r="A257" s="18"/>
      <c r="B257" s="28" t="s">
        <v>2</v>
      </c>
      <c r="C257" s="29"/>
      <c r="D257" s="29"/>
      <c r="E257" s="29"/>
      <c r="F257" s="41"/>
      <c r="G257" s="53"/>
      <c r="H257" s="54"/>
      <c r="J257" s="5">
        <f t="shared" si="60"/>
        <v>0</v>
      </c>
    </row>
    <row r="258" spans="1:10" ht="63" x14ac:dyDescent="0.25">
      <c r="A258" s="3" t="s">
        <v>43</v>
      </c>
      <c r="B258" s="23" t="s">
        <v>285</v>
      </c>
      <c r="C258" s="27">
        <f>C259+C260+C261</f>
        <v>3280</v>
      </c>
      <c r="D258" s="27">
        <f t="shared" ref="D258:E258" si="62">D259+D260+D261</f>
        <v>1114.44</v>
      </c>
      <c r="E258" s="27">
        <f t="shared" si="62"/>
        <v>360.54</v>
      </c>
      <c r="F258" s="27">
        <f t="shared" si="56"/>
        <v>32.351674383546893</v>
      </c>
      <c r="G258" s="25"/>
      <c r="H258" s="30"/>
      <c r="J258" s="5">
        <f t="shared" si="60"/>
        <v>753.90000000000009</v>
      </c>
    </row>
    <row r="259" spans="1:10" ht="44.25" customHeight="1" x14ac:dyDescent="0.25">
      <c r="A259" s="18"/>
      <c r="B259" s="28" t="s">
        <v>263</v>
      </c>
      <c r="C259" s="29"/>
      <c r="D259" s="29"/>
      <c r="E259" s="29"/>
      <c r="F259" s="27"/>
      <c r="G259" s="55" t="s">
        <v>190</v>
      </c>
      <c r="H259" s="57" t="s">
        <v>163</v>
      </c>
      <c r="I259" s="14"/>
      <c r="J259" s="5">
        <f t="shared" si="60"/>
        <v>0</v>
      </c>
    </row>
    <row r="260" spans="1:10" ht="44.25" customHeight="1" x14ac:dyDescent="0.25">
      <c r="A260" s="18"/>
      <c r="B260" s="28" t="s">
        <v>262</v>
      </c>
      <c r="C260" s="29">
        <v>3280</v>
      </c>
      <c r="D260" s="29">
        <v>1114.44</v>
      </c>
      <c r="E260" s="29">
        <v>360.54</v>
      </c>
      <c r="F260" s="27">
        <f t="shared" si="56"/>
        <v>32.351674383546893</v>
      </c>
      <c r="G260" s="55"/>
      <c r="H260" s="55"/>
      <c r="I260" s="14"/>
      <c r="J260" s="5">
        <f t="shared" si="60"/>
        <v>753.90000000000009</v>
      </c>
    </row>
    <row r="261" spans="1:10" ht="29.25" hidden="1" customHeight="1" x14ac:dyDescent="0.25">
      <c r="A261" s="18"/>
      <c r="B261" s="28" t="s">
        <v>2</v>
      </c>
      <c r="C261" s="29"/>
      <c r="D261" s="29"/>
      <c r="E261" s="29"/>
      <c r="F261" s="27"/>
      <c r="G261" s="55"/>
      <c r="H261" s="55"/>
      <c r="I261" s="14"/>
      <c r="J261" s="5">
        <f t="shared" si="60"/>
        <v>0</v>
      </c>
    </row>
    <row r="262" spans="1:10" ht="63" x14ac:dyDescent="0.25">
      <c r="A262" s="3" t="s">
        <v>44</v>
      </c>
      <c r="B262" s="23" t="s">
        <v>286</v>
      </c>
      <c r="C262" s="27">
        <f>SUM(C263:C265)</f>
        <v>111078.81</v>
      </c>
      <c r="D262" s="27">
        <f t="shared" ref="D262:E262" si="63">SUM(D263:D265)</f>
        <v>58644.3</v>
      </c>
      <c r="E262" s="27">
        <f t="shared" si="63"/>
        <v>49997.69</v>
      </c>
      <c r="F262" s="27">
        <f t="shared" si="56"/>
        <v>85.255839015897536</v>
      </c>
      <c r="G262" s="25"/>
      <c r="H262" s="30"/>
      <c r="J262" s="5">
        <f t="shared" si="60"/>
        <v>8646.61</v>
      </c>
    </row>
    <row r="263" spans="1:10" ht="15.75" x14ac:dyDescent="0.25">
      <c r="A263" s="18"/>
      <c r="B263" s="28" t="s">
        <v>263</v>
      </c>
      <c r="C263" s="29">
        <f>C267+C271+C275</f>
        <v>641.29999999999995</v>
      </c>
      <c r="D263" s="29">
        <f>D267+D271+D275</f>
        <v>439</v>
      </c>
      <c r="E263" s="29">
        <f>E267+E271+E275</f>
        <v>200</v>
      </c>
      <c r="F263" s="27">
        <f t="shared" si="56"/>
        <v>45.558086560364465</v>
      </c>
      <c r="G263" s="55"/>
      <c r="H263" s="55"/>
      <c r="J263" s="5">
        <f t="shared" si="60"/>
        <v>239</v>
      </c>
    </row>
    <row r="264" spans="1:10" ht="15.75" x14ac:dyDescent="0.25">
      <c r="A264" s="18"/>
      <c r="B264" s="28" t="s">
        <v>262</v>
      </c>
      <c r="C264" s="29">
        <f>C268+C272+C276</f>
        <v>110437.51</v>
      </c>
      <c r="D264" s="29">
        <f t="shared" ref="D264:E264" si="64">D268+D272+D276</f>
        <v>58205.3</v>
      </c>
      <c r="E264" s="29">
        <f t="shared" si="64"/>
        <v>49797.69</v>
      </c>
      <c r="F264" s="27">
        <f t="shared" si="56"/>
        <v>85.555250123270568</v>
      </c>
      <c r="G264" s="55"/>
      <c r="H264" s="55"/>
      <c r="J264" s="5">
        <f t="shared" si="60"/>
        <v>8407.61</v>
      </c>
    </row>
    <row r="265" spans="1:10" ht="15.75" hidden="1" x14ac:dyDescent="0.25">
      <c r="A265" s="18"/>
      <c r="B265" s="28" t="s">
        <v>2</v>
      </c>
      <c r="C265" s="29">
        <f>C269+C273+C277</f>
        <v>0</v>
      </c>
      <c r="D265" s="29">
        <f t="shared" ref="D265:E265" si="65">D269+D273+D277</f>
        <v>0</v>
      </c>
      <c r="E265" s="29">
        <f t="shared" si="65"/>
        <v>0</v>
      </c>
      <c r="F265" s="27"/>
      <c r="G265" s="55"/>
      <c r="H265" s="55"/>
      <c r="J265" s="5">
        <f t="shared" si="60"/>
        <v>0</v>
      </c>
    </row>
    <row r="266" spans="1:10" ht="63" x14ac:dyDescent="0.25">
      <c r="A266" s="7" t="s">
        <v>45</v>
      </c>
      <c r="B266" s="32" t="s">
        <v>137</v>
      </c>
      <c r="C266" s="29">
        <f>SUM(C267:C269)</f>
        <v>65762.559999999998</v>
      </c>
      <c r="D266" s="29">
        <f>SUM(D267:D269)</f>
        <v>37586.5</v>
      </c>
      <c r="E266" s="29">
        <f>SUM(E267:E269)</f>
        <v>33066.49</v>
      </c>
      <c r="F266" s="27">
        <f t="shared" si="56"/>
        <v>87.974379098878586</v>
      </c>
      <c r="G266" s="45"/>
      <c r="H266" s="45"/>
      <c r="J266" s="5">
        <f t="shared" si="60"/>
        <v>4520.010000000002</v>
      </c>
    </row>
    <row r="267" spans="1:10" ht="249.75" customHeight="1" x14ac:dyDescent="0.25">
      <c r="A267" s="18"/>
      <c r="B267" s="28" t="s">
        <v>263</v>
      </c>
      <c r="C267" s="29">
        <v>195</v>
      </c>
      <c r="D267" s="29">
        <v>195</v>
      </c>
      <c r="E267" s="29">
        <v>0</v>
      </c>
      <c r="F267" s="27"/>
      <c r="G267" s="63" t="s">
        <v>191</v>
      </c>
      <c r="H267" s="63" t="s">
        <v>146</v>
      </c>
      <c r="I267" s="14"/>
      <c r="J267" s="5">
        <f t="shared" si="60"/>
        <v>195</v>
      </c>
    </row>
    <row r="268" spans="1:10" ht="249.75" customHeight="1" x14ac:dyDescent="0.25">
      <c r="A268" s="18"/>
      <c r="B268" s="28" t="s">
        <v>262</v>
      </c>
      <c r="C268" s="29">
        <v>65567.56</v>
      </c>
      <c r="D268" s="29">
        <v>37391.5</v>
      </c>
      <c r="E268" s="29">
        <v>33066.49</v>
      </c>
      <c r="F268" s="27">
        <f t="shared" ref="F268:F308" si="66">E268/D268*100</f>
        <v>88.433173314790793</v>
      </c>
      <c r="G268" s="72"/>
      <c r="H268" s="72"/>
      <c r="I268" s="14"/>
      <c r="J268" s="5">
        <f t="shared" si="60"/>
        <v>4325.010000000002</v>
      </c>
    </row>
    <row r="269" spans="1:10" ht="302.25" hidden="1" customHeight="1" x14ac:dyDescent="0.25">
      <c r="A269" s="18"/>
      <c r="B269" s="28" t="s">
        <v>2</v>
      </c>
      <c r="C269" s="29"/>
      <c r="D269" s="29"/>
      <c r="E269" s="29"/>
      <c r="F269" s="27"/>
      <c r="G269" s="72"/>
      <c r="H269" s="72"/>
      <c r="I269" s="14"/>
      <c r="J269" s="5">
        <f t="shared" si="60"/>
        <v>0</v>
      </c>
    </row>
    <row r="270" spans="1:10" ht="63" x14ac:dyDescent="0.25">
      <c r="A270" s="7" t="s">
        <v>131</v>
      </c>
      <c r="B270" s="32" t="s">
        <v>138</v>
      </c>
      <c r="C270" s="29">
        <f>SUM(C271:C273)</f>
        <v>40559.25</v>
      </c>
      <c r="D270" s="29">
        <f t="shared" ref="D270:E270" si="67">SUM(D271:D273)</f>
        <v>17862</v>
      </c>
      <c r="E270" s="29">
        <f t="shared" si="67"/>
        <v>13810.29</v>
      </c>
      <c r="F270" s="27">
        <f t="shared" si="66"/>
        <v>77.316593886462897</v>
      </c>
      <c r="G270" s="45"/>
      <c r="H270" s="45"/>
      <c r="J270" s="5">
        <f t="shared" si="60"/>
        <v>4051.7099999999991</v>
      </c>
    </row>
    <row r="271" spans="1:10" ht="168.75" customHeight="1" x14ac:dyDescent="0.25">
      <c r="A271" s="18"/>
      <c r="B271" s="28" t="s">
        <v>263</v>
      </c>
      <c r="C271" s="29">
        <v>446.3</v>
      </c>
      <c r="D271" s="29">
        <v>244</v>
      </c>
      <c r="E271" s="29">
        <v>200</v>
      </c>
      <c r="F271" s="27">
        <f t="shared" si="66"/>
        <v>81.967213114754102</v>
      </c>
      <c r="G271" s="63" t="s">
        <v>228</v>
      </c>
      <c r="H271" s="63" t="s">
        <v>147</v>
      </c>
      <c r="I271" s="14"/>
      <c r="J271" s="5">
        <f t="shared" si="60"/>
        <v>44</v>
      </c>
    </row>
    <row r="272" spans="1:10" ht="168.75" customHeight="1" x14ac:dyDescent="0.25">
      <c r="A272" s="18"/>
      <c r="B272" s="28" t="s">
        <v>262</v>
      </c>
      <c r="C272" s="29">
        <v>40112.949999999997</v>
      </c>
      <c r="D272" s="29">
        <v>17618</v>
      </c>
      <c r="E272" s="29">
        <v>13610.29</v>
      </c>
      <c r="F272" s="27">
        <f t="shared" si="66"/>
        <v>77.252185265069812</v>
      </c>
      <c r="G272" s="73"/>
      <c r="H272" s="72"/>
      <c r="I272" s="14"/>
      <c r="J272" s="5">
        <f t="shared" si="60"/>
        <v>4007.7099999999991</v>
      </c>
    </row>
    <row r="273" spans="1:10" ht="201.75" hidden="1" customHeight="1" x14ac:dyDescent="0.25">
      <c r="A273" s="18"/>
      <c r="B273" s="28" t="s">
        <v>2</v>
      </c>
      <c r="C273" s="29"/>
      <c r="D273" s="29"/>
      <c r="E273" s="29"/>
      <c r="F273" s="27"/>
      <c r="G273" s="73"/>
      <c r="H273" s="72"/>
      <c r="I273" s="14"/>
      <c r="J273" s="5">
        <f t="shared" si="60"/>
        <v>0</v>
      </c>
    </row>
    <row r="274" spans="1:10" ht="47.25" x14ac:dyDescent="0.25">
      <c r="A274" s="7" t="s">
        <v>132</v>
      </c>
      <c r="B274" s="32" t="s">
        <v>139</v>
      </c>
      <c r="C274" s="29">
        <f>SUM(C275:C277)</f>
        <v>4757</v>
      </c>
      <c r="D274" s="29">
        <f t="shared" ref="D274:E274" si="68">SUM(D275:D277)</f>
        <v>3195.8</v>
      </c>
      <c r="E274" s="29">
        <f t="shared" si="68"/>
        <v>3120.91</v>
      </c>
      <c r="F274" s="27">
        <f t="shared" si="66"/>
        <v>97.656611802991407</v>
      </c>
      <c r="G274" s="45"/>
      <c r="H274" s="45"/>
      <c r="J274" s="5">
        <f t="shared" si="60"/>
        <v>74.890000000000327</v>
      </c>
    </row>
    <row r="275" spans="1:10" ht="255" customHeight="1" x14ac:dyDescent="0.25">
      <c r="A275" s="18"/>
      <c r="B275" s="28" t="s">
        <v>263</v>
      </c>
      <c r="C275" s="29"/>
      <c r="D275" s="29"/>
      <c r="E275" s="29"/>
      <c r="F275" s="27"/>
      <c r="G275" s="63" t="s">
        <v>229</v>
      </c>
      <c r="H275" s="63" t="s">
        <v>142</v>
      </c>
      <c r="J275" s="5">
        <f t="shared" si="60"/>
        <v>0</v>
      </c>
    </row>
    <row r="276" spans="1:10" ht="255" customHeight="1" x14ac:dyDescent="0.25">
      <c r="A276" s="18"/>
      <c r="B276" s="28" t="s">
        <v>262</v>
      </c>
      <c r="C276" s="29">
        <v>4757</v>
      </c>
      <c r="D276" s="29">
        <v>3195.8</v>
      </c>
      <c r="E276" s="29">
        <v>3120.91</v>
      </c>
      <c r="F276" s="27">
        <f t="shared" si="66"/>
        <v>97.656611802991407</v>
      </c>
      <c r="G276" s="73"/>
      <c r="H276" s="72"/>
      <c r="J276" s="5">
        <f t="shared" si="60"/>
        <v>74.890000000000327</v>
      </c>
    </row>
    <row r="277" spans="1:10" ht="186" hidden="1" customHeight="1" x14ac:dyDescent="0.25">
      <c r="A277" s="18"/>
      <c r="B277" s="28" t="s">
        <v>2</v>
      </c>
      <c r="C277" s="29"/>
      <c r="D277" s="29"/>
      <c r="E277" s="29"/>
      <c r="F277" s="27"/>
      <c r="G277" s="73"/>
      <c r="H277" s="72"/>
      <c r="J277" s="5">
        <f t="shared" si="60"/>
        <v>0</v>
      </c>
    </row>
    <row r="278" spans="1:10" ht="78.75" x14ac:dyDescent="0.25">
      <c r="A278" s="3" t="s">
        <v>46</v>
      </c>
      <c r="B278" s="23" t="s">
        <v>287</v>
      </c>
      <c r="C278" s="27">
        <f>SUM(C279:C281)</f>
        <v>201473.38</v>
      </c>
      <c r="D278" s="27">
        <f>SUM(D279:D281)</f>
        <v>155238.75</v>
      </c>
      <c r="E278" s="27">
        <f>SUM(E279:E281)</f>
        <v>100796.62</v>
      </c>
      <c r="F278" s="27">
        <f t="shared" si="66"/>
        <v>64.930064175342821</v>
      </c>
      <c r="G278" s="25"/>
      <c r="H278" s="42"/>
      <c r="J278" s="5">
        <f t="shared" si="60"/>
        <v>54442.130000000005</v>
      </c>
    </row>
    <row r="279" spans="1:10" ht="49.5" customHeight="1" x14ac:dyDescent="0.25">
      <c r="A279" s="18"/>
      <c r="B279" s="28" t="s">
        <v>263</v>
      </c>
      <c r="C279" s="29">
        <v>150835.79999999999</v>
      </c>
      <c r="D279" s="29">
        <v>112051.65</v>
      </c>
      <c r="E279" s="29">
        <v>65063.05</v>
      </c>
      <c r="F279" s="27">
        <f t="shared" si="66"/>
        <v>58.065231524926233</v>
      </c>
      <c r="G279" s="55" t="s">
        <v>192</v>
      </c>
      <c r="H279" s="55" t="s">
        <v>160</v>
      </c>
      <c r="J279" s="5">
        <f t="shared" si="60"/>
        <v>46988.599999999991</v>
      </c>
    </row>
    <row r="280" spans="1:10" ht="49.5" customHeight="1" x14ac:dyDescent="0.25">
      <c r="A280" s="18"/>
      <c r="B280" s="28" t="s">
        <v>262</v>
      </c>
      <c r="C280" s="29">
        <v>50637.58</v>
      </c>
      <c r="D280" s="29">
        <v>43187.1</v>
      </c>
      <c r="E280" s="29">
        <v>35733.57</v>
      </c>
      <c r="F280" s="27">
        <f t="shared" si="66"/>
        <v>82.741304695152024</v>
      </c>
      <c r="G280" s="55"/>
      <c r="H280" s="55"/>
      <c r="J280" s="5">
        <f t="shared" si="60"/>
        <v>7453.5299999999988</v>
      </c>
    </row>
    <row r="281" spans="1:10" ht="26.25" hidden="1" customHeight="1" x14ac:dyDescent="0.25">
      <c r="A281" s="18"/>
      <c r="B281" s="28" t="s">
        <v>2</v>
      </c>
      <c r="C281" s="29"/>
      <c r="D281" s="29"/>
      <c r="E281" s="29"/>
      <c r="F281" s="27"/>
      <c r="G281" s="45"/>
      <c r="H281" s="45"/>
      <c r="J281" s="5">
        <f t="shared" si="60"/>
        <v>0</v>
      </c>
    </row>
    <row r="282" spans="1:10" ht="47.25" x14ac:dyDescent="0.25">
      <c r="A282" s="3" t="s">
        <v>47</v>
      </c>
      <c r="B282" s="23" t="s">
        <v>288</v>
      </c>
      <c r="C282" s="27">
        <f>C283+C284+C285</f>
        <v>206491.53</v>
      </c>
      <c r="D282" s="27">
        <f t="shared" ref="D282:E282" si="69">D283+D284+D285</f>
        <v>99432.86</v>
      </c>
      <c r="E282" s="27">
        <f t="shared" si="69"/>
        <v>82317.66</v>
      </c>
      <c r="F282" s="27">
        <f t="shared" si="66"/>
        <v>82.787179208161163</v>
      </c>
      <c r="G282" s="25"/>
      <c r="H282" s="30"/>
      <c r="J282" s="5">
        <f t="shared" si="60"/>
        <v>17115.199999999997</v>
      </c>
    </row>
    <row r="283" spans="1:10" ht="15.75" x14ac:dyDescent="0.25">
      <c r="A283" s="18"/>
      <c r="B283" s="28" t="s">
        <v>263</v>
      </c>
      <c r="C283" s="29">
        <f>C287+C291</f>
        <v>140</v>
      </c>
      <c r="D283" s="29">
        <f t="shared" ref="D283:E283" si="70">D287+D291</f>
        <v>140</v>
      </c>
      <c r="E283" s="29">
        <f t="shared" si="70"/>
        <v>0</v>
      </c>
      <c r="F283" s="27">
        <f t="shared" si="66"/>
        <v>0</v>
      </c>
      <c r="G283" s="45"/>
      <c r="H283" s="45"/>
      <c r="J283" s="5">
        <f t="shared" si="60"/>
        <v>140</v>
      </c>
    </row>
    <row r="284" spans="1:10" ht="15.75" x14ac:dyDescent="0.25">
      <c r="A284" s="18"/>
      <c r="B284" s="28" t="s">
        <v>262</v>
      </c>
      <c r="C284" s="29">
        <f>C288+C292</f>
        <v>206351.53</v>
      </c>
      <c r="D284" s="29">
        <f t="shared" ref="D284:E284" si="71">D288+D292</f>
        <v>99292.86</v>
      </c>
      <c r="E284" s="29">
        <f t="shared" si="71"/>
        <v>82317.66</v>
      </c>
      <c r="F284" s="27">
        <f t="shared" si="66"/>
        <v>82.903906685737525</v>
      </c>
      <c r="G284" s="45"/>
      <c r="H284" s="45"/>
      <c r="J284" s="5">
        <f t="shared" si="60"/>
        <v>16975.199999999997</v>
      </c>
    </row>
    <row r="285" spans="1:10" ht="15.75" hidden="1" x14ac:dyDescent="0.25">
      <c r="A285" s="18"/>
      <c r="B285" s="28" t="s">
        <v>2</v>
      </c>
      <c r="C285" s="29">
        <f>C289+C293</f>
        <v>0</v>
      </c>
      <c r="D285" s="29">
        <f t="shared" ref="D285:E285" si="72">D289+D293</f>
        <v>0</v>
      </c>
      <c r="E285" s="29">
        <f t="shared" si="72"/>
        <v>0</v>
      </c>
      <c r="F285" s="27"/>
      <c r="G285" s="45"/>
      <c r="H285" s="45"/>
      <c r="J285" s="5">
        <f t="shared" si="60"/>
        <v>0</v>
      </c>
    </row>
    <row r="286" spans="1:10" ht="78.75" x14ac:dyDescent="0.25">
      <c r="A286" s="7" t="s">
        <v>48</v>
      </c>
      <c r="B286" s="32" t="s">
        <v>121</v>
      </c>
      <c r="C286" s="29">
        <f>SUM(C287:C289)</f>
        <v>83234.97</v>
      </c>
      <c r="D286" s="29">
        <f t="shared" ref="D286:E286" si="73">SUM(D287:D289)</f>
        <v>42201.49</v>
      </c>
      <c r="E286" s="29">
        <f t="shared" si="73"/>
        <v>28102.38</v>
      </c>
      <c r="F286" s="27">
        <f t="shared" si="66"/>
        <v>66.590966337918417</v>
      </c>
      <c r="G286" s="45"/>
      <c r="H286" s="45"/>
      <c r="I286" s="14"/>
      <c r="J286" s="5">
        <f t="shared" si="60"/>
        <v>14099.109999999997</v>
      </c>
    </row>
    <row r="287" spans="1:10" ht="86.25" customHeight="1" x14ac:dyDescent="0.25">
      <c r="A287" s="18"/>
      <c r="B287" s="28" t="s">
        <v>263</v>
      </c>
      <c r="C287" s="29"/>
      <c r="D287" s="29"/>
      <c r="E287" s="29"/>
      <c r="F287" s="27"/>
      <c r="G287" s="63" t="s">
        <v>233</v>
      </c>
      <c r="H287" s="63" t="s">
        <v>143</v>
      </c>
      <c r="I287" s="14"/>
      <c r="J287" s="5">
        <f t="shared" si="60"/>
        <v>0</v>
      </c>
    </row>
    <row r="288" spans="1:10" ht="86.25" customHeight="1" x14ac:dyDescent="0.25">
      <c r="A288" s="18"/>
      <c r="B288" s="28" t="s">
        <v>262</v>
      </c>
      <c r="C288" s="29">
        <v>83234.97</v>
      </c>
      <c r="D288" s="29">
        <v>42201.49</v>
      </c>
      <c r="E288" s="29">
        <v>28102.38</v>
      </c>
      <c r="F288" s="27">
        <f t="shared" si="66"/>
        <v>66.590966337918417</v>
      </c>
      <c r="G288" s="63"/>
      <c r="H288" s="63"/>
      <c r="I288" s="14"/>
      <c r="J288" s="5">
        <f t="shared" si="60"/>
        <v>14099.109999999997</v>
      </c>
    </row>
    <row r="289" spans="1:10" ht="79.5" hidden="1" customHeight="1" x14ac:dyDescent="0.25">
      <c r="A289" s="18"/>
      <c r="B289" s="28" t="s">
        <v>2</v>
      </c>
      <c r="C289" s="29"/>
      <c r="D289" s="29"/>
      <c r="E289" s="29"/>
      <c r="F289" s="27"/>
      <c r="G289" s="63"/>
      <c r="H289" s="63"/>
      <c r="I289" s="14"/>
      <c r="J289" s="5">
        <f t="shared" si="60"/>
        <v>0</v>
      </c>
    </row>
    <row r="290" spans="1:10" ht="47.25" x14ac:dyDescent="0.25">
      <c r="A290" s="7" t="s">
        <v>120</v>
      </c>
      <c r="B290" s="32" t="s">
        <v>122</v>
      </c>
      <c r="C290" s="29">
        <f>SUM(C291:C293)</f>
        <v>123256.56</v>
      </c>
      <c r="D290" s="29">
        <f t="shared" ref="D290:E290" si="74">SUM(D291:D293)</f>
        <v>57231.37</v>
      </c>
      <c r="E290" s="29">
        <f t="shared" si="74"/>
        <v>54215.28</v>
      </c>
      <c r="F290" s="27">
        <f t="shared" si="66"/>
        <v>94.730005589591855</v>
      </c>
      <c r="G290" s="45"/>
      <c r="H290" s="45"/>
      <c r="I290" s="14"/>
      <c r="J290" s="5">
        <f t="shared" si="60"/>
        <v>3016.0900000000038</v>
      </c>
    </row>
    <row r="291" spans="1:10" ht="106.5" customHeight="1" x14ac:dyDescent="0.25">
      <c r="A291" s="18"/>
      <c r="B291" s="28" t="s">
        <v>263</v>
      </c>
      <c r="C291" s="29">
        <v>140</v>
      </c>
      <c r="D291" s="29">
        <v>140</v>
      </c>
      <c r="E291" s="29">
        <v>0</v>
      </c>
      <c r="F291" s="27"/>
      <c r="G291" s="63" t="s">
        <v>230</v>
      </c>
      <c r="H291" s="63" t="s">
        <v>144</v>
      </c>
      <c r="I291" s="14"/>
      <c r="J291" s="5">
        <f t="shared" si="60"/>
        <v>140</v>
      </c>
    </row>
    <row r="292" spans="1:10" ht="106.5" customHeight="1" x14ac:dyDescent="0.25">
      <c r="A292" s="18"/>
      <c r="B292" s="28" t="s">
        <v>262</v>
      </c>
      <c r="C292" s="29">
        <v>123116.56</v>
      </c>
      <c r="D292" s="29">
        <v>57091.37</v>
      </c>
      <c r="E292" s="29">
        <v>54215.28</v>
      </c>
      <c r="F292" s="27">
        <f t="shared" si="66"/>
        <v>94.962303409429467</v>
      </c>
      <c r="G292" s="63"/>
      <c r="H292" s="63"/>
      <c r="I292" s="14"/>
      <c r="J292" s="5">
        <f t="shared" si="60"/>
        <v>2876.0900000000038</v>
      </c>
    </row>
    <row r="293" spans="1:10" ht="64.5" hidden="1" customHeight="1" x14ac:dyDescent="0.25">
      <c r="A293" s="18"/>
      <c r="B293" s="28" t="s">
        <v>2</v>
      </c>
      <c r="C293" s="29"/>
      <c r="D293" s="29"/>
      <c r="E293" s="29"/>
      <c r="F293" s="27"/>
      <c r="G293" s="63"/>
      <c r="H293" s="63"/>
      <c r="I293" s="14"/>
      <c r="J293" s="5">
        <f t="shared" si="60"/>
        <v>0</v>
      </c>
    </row>
    <row r="294" spans="1:10" ht="63" x14ac:dyDescent="0.25">
      <c r="A294" s="3" t="s">
        <v>49</v>
      </c>
      <c r="B294" s="23" t="s">
        <v>289</v>
      </c>
      <c r="C294" s="27">
        <f>C295+C296+C297</f>
        <v>40434.949999999997</v>
      </c>
      <c r="D294" s="27">
        <f t="shared" ref="D294:E294" si="75">D295+D296+D297</f>
        <v>14000.86</v>
      </c>
      <c r="E294" s="27">
        <f t="shared" si="75"/>
        <v>12706.07</v>
      </c>
      <c r="F294" s="27">
        <f t="shared" si="66"/>
        <v>90.752068087246059</v>
      </c>
      <c r="G294" s="25"/>
      <c r="H294" s="30"/>
      <c r="I294" s="11"/>
      <c r="J294" s="5">
        <f t="shared" si="60"/>
        <v>1294.7900000000009</v>
      </c>
    </row>
    <row r="295" spans="1:10" ht="125.25" customHeight="1" x14ac:dyDescent="0.25">
      <c r="A295" s="18"/>
      <c r="B295" s="28" t="s">
        <v>263</v>
      </c>
      <c r="C295" s="29">
        <v>8749.2000000000007</v>
      </c>
      <c r="D295" s="29">
        <v>4111.62</v>
      </c>
      <c r="E295" s="29">
        <v>3576.57</v>
      </c>
      <c r="F295" s="27">
        <f t="shared" si="66"/>
        <v>86.986881083368601</v>
      </c>
      <c r="G295" s="79" t="s">
        <v>231</v>
      </c>
      <c r="H295" s="63" t="s">
        <v>141</v>
      </c>
      <c r="I295" s="13"/>
      <c r="J295" s="5">
        <f t="shared" si="60"/>
        <v>535.04999999999973</v>
      </c>
    </row>
    <row r="296" spans="1:10" ht="162.75" customHeight="1" x14ac:dyDescent="0.25">
      <c r="A296" s="18"/>
      <c r="B296" s="28" t="s">
        <v>262</v>
      </c>
      <c r="C296" s="29">
        <v>8037.32</v>
      </c>
      <c r="D296" s="29">
        <v>3077.65</v>
      </c>
      <c r="E296" s="29">
        <v>2318.6799999999998</v>
      </c>
      <c r="F296" s="27">
        <f t="shared" si="66"/>
        <v>75.339301090117445</v>
      </c>
      <c r="G296" s="79"/>
      <c r="H296" s="63"/>
      <c r="I296" s="13"/>
      <c r="J296" s="5">
        <f t="shared" si="60"/>
        <v>758.97000000000025</v>
      </c>
    </row>
    <row r="297" spans="1:10" ht="202.5" customHeight="1" x14ac:dyDescent="0.25">
      <c r="A297" s="18"/>
      <c r="B297" s="28" t="s">
        <v>2</v>
      </c>
      <c r="C297" s="43">
        <v>23648.43</v>
      </c>
      <c r="D297" s="43">
        <v>6811.59</v>
      </c>
      <c r="E297" s="43">
        <v>6810.82</v>
      </c>
      <c r="F297" s="27">
        <f t="shared" si="66"/>
        <v>99.988695737705882</v>
      </c>
      <c r="G297" s="48" t="s">
        <v>193</v>
      </c>
      <c r="H297" s="48" t="s">
        <v>145</v>
      </c>
      <c r="I297" s="13"/>
      <c r="J297" s="5">
        <f t="shared" si="60"/>
        <v>0.77000000000043656</v>
      </c>
    </row>
    <row r="298" spans="1:10" ht="78.75" x14ac:dyDescent="0.25">
      <c r="A298" s="3" t="s">
        <v>50</v>
      </c>
      <c r="B298" s="23" t="s">
        <v>290</v>
      </c>
      <c r="C298" s="27">
        <f>C299+C300+C301</f>
        <v>18769.27</v>
      </c>
      <c r="D298" s="27">
        <f t="shared" ref="D298:E298" si="76">D299+D300+D301</f>
        <v>8104.53</v>
      </c>
      <c r="E298" s="27">
        <f t="shared" si="76"/>
        <v>556</v>
      </c>
      <c r="F298" s="27">
        <f t="shared" si="66"/>
        <v>6.8603608105590341</v>
      </c>
      <c r="G298" s="25"/>
      <c r="H298" s="30"/>
      <c r="J298" s="5">
        <f t="shared" si="60"/>
        <v>7548.53</v>
      </c>
    </row>
    <row r="299" spans="1:10" ht="108.75" customHeight="1" x14ac:dyDescent="0.25">
      <c r="A299" s="18"/>
      <c r="B299" s="28" t="s">
        <v>263</v>
      </c>
      <c r="C299" s="29">
        <v>12170.6</v>
      </c>
      <c r="D299" s="29">
        <v>5914.7</v>
      </c>
      <c r="E299" s="29">
        <v>0</v>
      </c>
      <c r="F299" s="27">
        <f t="shared" si="66"/>
        <v>0</v>
      </c>
      <c r="G299" s="55" t="s">
        <v>232</v>
      </c>
      <c r="H299" s="55" t="s">
        <v>140</v>
      </c>
      <c r="I299" s="14"/>
      <c r="J299" s="5">
        <f t="shared" si="60"/>
        <v>5914.7</v>
      </c>
    </row>
    <row r="300" spans="1:10" ht="108.75" customHeight="1" x14ac:dyDescent="0.25">
      <c r="A300" s="18"/>
      <c r="B300" s="28" t="s">
        <v>262</v>
      </c>
      <c r="C300" s="29">
        <v>6598.67</v>
      </c>
      <c r="D300" s="29">
        <v>2189.83</v>
      </c>
      <c r="E300" s="29">
        <v>556</v>
      </c>
      <c r="F300" s="27">
        <f t="shared" si="66"/>
        <v>25.390098774790737</v>
      </c>
      <c r="G300" s="55"/>
      <c r="H300" s="55"/>
      <c r="I300" s="14"/>
      <c r="J300" s="5">
        <f t="shared" si="60"/>
        <v>1633.83</v>
      </c>
    </row>
    <row r="301" spans="1:10" ht="72.75" hidden="1" customHeight="1" x14ac:dyDescent="0.25">
      <c r="A301" s="18"/>
      <c r="B301" s="28" t="s">
        <v>2</v>
      </c>
      <c r="C301" s="29"/>
      <c r="D301" s="29"/>
      <c r="E301" s="29"/>
      <c r="F301" s="27"/>
      <c r="G301" s="55"/>
      <c r="H301" s="55"/>
      <c r="I301" s="14"/>
      <c r="J301" s="5">
        <f t="shared" si="60"/>
        <v>0</v>
      </c>
    </row>
    <row r="302" spans="1:10" ht="63" x14ac:dyDescent="0.25">
      <c r="A302" s="3" t="s">
        <v>51</v>
      </c>
      <c r="B302" s="23" t="s">
        <v>291</v>
      </c>
      <c r="C302" s="24">
        <f>C303+C304+C305</f>
        <v>403836.26</v>
      </c>
      <c r="D302" s="24">
        <f t="shared" ref="D302:E302" si="77">D303+D304+D305</f>
        <v>108330.86000000003</v>
      </c>
      <c r="E302" s="24">
        <f t="shared" si="77"/>
        <v>100606.47</v>
      </c>
      <c r="F302" s="24">
        <f t="shared" si="66"/>
        <v>92.869631054345888</v>
      </c>
      <c r="G302" s="25"/>
      <c r="H302" s="30"/>
      <c r="J302" s="5">
        <f t="shared" si="60"/>
        <v>7724.3900000000285</v>
      </c>
    </row>
    <row r="303" spans="1:10" ht="15.75" x14ac:dyDescent="0.25">
      <c r="A303" s="18"/>
      <c r="B303" s="28" t="s">
        <v>263</v>
      </c>
      <c r="C303" s="29">
        <f>C307+C311+C315+C319</f>
        <v>73945.59</v>
      </c>
      <c r="D303" s="29">
        <f t="shared" ref="D303:E303" si="78">D307+D311+D315+D319</f>
        <v>2663.88</v>
      </c>
      <c r="E303" s="29">
        <f t="shared" si="78"/>
        <v>0</v>
      </c>
      <c r="F303" s="27">
        <f t="shared" si="66"/>
        <v>0</v>
      </c>
      <c r="G303" s="45"/>
      <c r="H303" s="45"/>
      <c r="J303" s="5">
        <f t="shared" si="60"/>
        <v>2663.88</v>
      </c>
    </row>
    <row r="304" spans="1:10" ht="15.75" x14ac:dyDescent="0.25">
      <c r="A304" s="18"/>
      <c r="B304" s="28" t="s">
        <v>262</v>
      </c>
      <c r="C304" s="29">
        <f>C308+C312+C316+C320</f>
        <v>329890.67000000004</v>
      </c>
      <c r="D304" s="29">
        <f t="shared" ref="D304:E304" si="79">D308+D312+D316+D320</f>
        <v>105666.98000000003</v>
      </c>
      <c r="E304" s="29">
        <f t="shared" si="79"/>
        <v>100606.47</v>
      </c>
      <c r="F304" s="27">
        <f t="shared" si="66"/>
        <v>95.210888018186921</v>
      </c>
      <c r="G304" s="45"/>
      <c r="H304" s="45"/>
      <c r="J304" s="5">
        <f t="shared" si="60"/>
        <v>5060.5100000000239</v>
      </c>
    </row>
    <row r="305" spans="1:10" ht="15.75" hidden="1" x14ac:dyDescent="0.25">
      <c r="A305" s="18"/>
      <c r="B305" s="28" t="s">
        <v>2</v>
      </c>
      <c r="C305" s="29">
        <f>C309+C313+C317+C321</f>
        <v>0</v>
      </c>
      <c r="D305" s="29">
        <f t="shared" ref="D305:E305" si="80">D309+D313+D317+D321</f>
        <v>0</v>
      </c>
      <c r="E305" s="29">
        <f t="shared" si="80"/>
        <v>0</v>
      </c>
      <c r="F305" s="27"/>
      <c r="G305" s="45"/>
      <c r="H305" s="45"/>
      <c r="J305" s="5">
        <f t="shared" si="60"/>
        <v>0</v>
      </c>
    </row>
    <row r="306" spans="1:10" ht="31.5" x14ac:dyDescent="0.25">
      <c r="A306" s="7" t="s">
        <v>52</v>
      </c>
      <c r="B306" s="32" t="s">
        <v>74</v>
      </c>
      <c r="C306" s="29">
        <f>C307+C308+C309</f>
        <v>306211.93</v>
      </c>
      <c r="D306" s="29">
        <f t="shared" ref="D306:E306" si="81">D307+D308+D309</f>
        <v>80625</v>
      </c>
      <c r="E306" s="29">
        <f t="shared" si="81"/>
        <v>74594.509999999995</v>
      </c>
      <c r="F306" s="27">
        <f t="shared" si="66"/>
        <v>92.520322480620152</v>
      </c>
      <c r="G306" s="45"/>
      <c r="H306" s="45"/>
      <c r="J306" s="5">
        <f t="shared" si="60"/>
        <v>6030.4900000000052</v>
      </c>
    </row>
    <row r="307" spans="1:10" ht="84" customHeight="1" x14ac:dyDescent="0.25">
      <c r="A307" s="18"/>
      <c r="B307" s="28" t="s">
        <v>263</v>
      </c>
      <c r="C307" s="29">
        <v>31633.19</v>
      </c>
      <c r="D307" s="29">
        <v>2644.15</v>
      </c>
      <c r="E307" s="29">
        <v>0</v>
      </c>
      <c r="F307" s="27">
        <f t="shared" si="66"/>
        <v>0</v>
      </c>
      <c r="G307" s="78" t="s">
        <v>217</v>
      </c>
      <c r="H307" s="55" t="s">
        <v>161</v>
      </c>
      <c r="J307" s="5">
        <f t="shared" si="60"/>
        <v>2644.15</v>
      </c>
    </row>
    <row r="308" spans="1:10" ht="84" customHeight="1" x14ac:dyDescent="0.25">
      <c r="A308" s="18"/>
      <c r="B308" s="28" t="s">
        <v>262</v>
      </c>
      <c r="C308" s="29">
        <v>274578.74</v>
      </c>
      <c r="D308" s="29">
        <v>77980.850000000006</v>
      </c>
      <c r="E308" s="29">
        <v>74594.509999999995</v>
      </c>
      <c r="F308" s="27">
        <f t="shared" si="66"/>
        <v>95.657472315318429</v>
      </c>
      <c r="G308" s="78"/>
      <c r="H308" s="55"/>
      <c r="J308" s="5">
        <f t="shared" si="60"/>
        <v>3386.3400000000111</v>
      </c>
    </row>
    <row r="309" spans="1:10" ht="15.75" hidden="1" x14ac:dyDescent="0.25">
      <c r="A309" s="18"/>
      <c r="B309" s="28" t="s">
        <v>2</v>
      </c>
      <c r="C309" s="29">
        <v>0</v>
      </c>
      <c r="D309" s="29">
        <v>0</v>
      </c>
      <c r="E309" s="29">
        <v>0</v>
      </c>
      <c r="F309" s="27"/>
      <c r="G309" s="45"/>
      <c r="H309" s="45"/>
      <c r="J309" s="5">
        <f t="shared" si="60"/>
        <v>0</v>
      </c>
    </row>
    <row r="310" spans="1:10" ht="47.25" x14ac:dyDescent="0.25">
      <c r="A310" s="7" t="s">
        <v>71</v>
      </c>
      <c r="B310" s="32" t="s">
        <v>75</v>
      </c>
      <c r="C310" s="29">
        <f>C311+C312+C313</f>
        <v>76249.739999999991</v>
      </c>
      <c r="D310" s="29">
        <f t="shared" ref="D310:E310" si="82">D311+D312+D313</f>
        <v>19523.099999999999</v>
      </c>
      <c r="E310" s="29">
        <f t="shared" si="82"/>
        <v>19417</v>
      </c>
      <c r="F310" s="27">
        <f t="shared" ref="F310:F320" si="83">E310/D310*100</f>
        <v>99.456541225522599</v>
      </c>
      <c r="G310" s="45"/>
      <c r="H310" s="45"/>
      <c r="J310" s="5">
        <f t="shared" si="60"/>
        <v>106.09999999999854</v>
      </c>
    </row>
    <row r="311" spans="1:10" ht="90.75" customHeight="1" x14ac:dyDescent="0.25">
      <c r="A311" s="18"/>
      <c r="B311" s="28" t="s">
        <v>263</v>
      </c>
      <c r="C311" s="29">
        <v>42233.47</v>
      </c>
      <c r="D311" s="29">
        <v>0</v>
      </c>
      <c r="E311" s="29">
        <v>0</v>
      </c>
      <c r="F311" s="27"/>
      <c r="G311" s="55" t="s">
        <v>216</v>
      </c>
      <c r="H311" s="55" t="s">
        <v>256</v>
      </c>
      <c r="J311" s="5">
        <f t="shared" si="60"/>
        <v>0</v>
      </c>
    </row>
    <row r="312" spans="1:10" ht="90.75" customHeight="1" x14ac:dyDescent="0.25">
      <c r="A312" s="18"/>
      <c r="B312" s="28" t="s">
        <v>262</v>
      </c>
      <c r="C312" s="29">
        <v>34016.269999999997</v>
      </c>
      <c r="D312" s="29">
        <v>19523.099999999999</v>
      </c>
      <c r="E312" s="29">
        <v>19417</v>
      </c>
      <c r="F312" s="27">
        <f t="shared" si="83"/>
        <v>99.456541225522599</v>
      </c>
      <c r="G312" s="55"/>
      <c r="H312" s="55"/>
      <c r="J312" s="5">
        <f t="shared" si="60"/>
        <v>106.09999999999854</v>
      </c>
    </row>
    <row r="313" spans="1:10" ht="15.75" hidden="1" x14ac:dyDescent="0.25">
      <c r="A313" s="18"/>
      <c r="B313" s="28" t="s">
        <v>2</v>
      </c>
      <c r="C313" s="29">
        <v>0</v>
      </c>
      <c r="D313" s="29">
        <v>0</v>
      </c>
      <c r="E313" s="29">
        <v>0</v>
      </c>
      <c r="F313" s="27"/>
      <c r="G313" s="45"/>
      <c r="H313" s="45"/>
      <c r="J313" s="5">
        <f t="shared" si="60"/>
        <v>0</v>
      </c>
    </row>
    <row r="314" spans="1:10" ht="47.25" x14ac:dyDescent="0.25">
      <c r="A314" s="7" t="s">
        <v>72</v>
      </c>
      <c r="B314" s="32" t="s">
        <v>76</v>
      </c>
      <c r="C314" s="29">
        <f>C315+C316+C317</f>
        <v>8210.07</v>
      </c>
      <c r="D314" s="29">
        <f t="shared" ref="D314:E314" si="84">D315+D316+D317</f>
        <v>2493.5700000000002</v>
      </c>
      <c r="E314" s="29">
        <f t="shared" si="84"/>
        <v>1986.33</v>
      </c>
      <c r="F314" s="27">
        <f t="shared" si="83"/>
        <v>79.658080583260144</v>
      </c>
      <c r="G314" s="45"/>
      <c r="H314" s="45"/>
      <c r="J314" s="5">
        <f t="shared" si="60"/>
        <v>507.24000000000024</v>
      </c>
    </row>
    <row r="315" spans="1:10" ht="65.25" customHeight="1" x14ac:dyDescent="0.25">
      <c r="A315" s="18"/>
      <c r="B315" s="28" t="s">
        <v>263</v>
      </c>
      <c r="C315" s="29">
        <v>0</v>
      </c>
      <c r="D315" s="29">
        <v>0</v>
      </c>
      <c r="E315" s="29">
        <v>0</v>
      </c>
      <c r="F315" s="27"/>
      <c r="G315" s="75" t="s">
        <v>227</v>
      </c>
      <c r="H315" s="57" t="s">
        <v>255</v>
      </c>
      <c r="J315" s="5">
        <f t="shared" si="60"/>
        <v>0</v>
      </c>
    </row>
    <row r="316" spans="1:10" ht="65.25" customHeight="1" x14ac:dyDescent="0.25">
      <c r="A316" s="18"/>
      <c r="B316" s="28" t="s">
        <v>262</v>
      </c>
      <c r="C316" s="29">
        <v>8210.07</v>
      </c>
      <c r="D316" s="29">
        <v>2493.5700000000002</v>
      </c>
      <c r="E316" s="29">
        <v>1986.33</v>
      </c>
      <c r="F316" s="27">
        <f t="shared" si="83"/>
        <v>79.658080583260144</v>
      </c>
      <c r="G316" s="75"/>
      <c r="H316" s="57"/>
      <c r="J316" s="5">
        <f t="shared" si="60"/>
        <v>507.24000000000024</v>
      </c>
    </row>
    <row r="317" spans="1:10" ht="15.75" hidden="1" x14ac:dyDescent="0.25">
      <c r="A317" s="18"/>
      <c r="B317" s="28" t="s">
        <v>2</v>
      </c>
      <c r="C317" s="29">
        <v>0</v>
      </c>
      <c r="D317" s="29">
        <v>0</v>
      </c>
      <c r="E317" s="29">
        <v>0</v>
      </c>
      <c r="F317" s="27"/>
      <c r="G317" s="45"/>
      <c r="H317" s="45"/>
      <c r="J317" s="5">
        <f t="shared" ref="J317:J321" si="85">D317-E317</f>
        <v>0</v>
      </c>
    </row>
    <row r="318" spans="1:10" ht="47.25" x14ac:dyDescent="0.25">
      <c r="A318" s="7" t="s">
        <v>73</v>
      </c>
      <c r="B318" s="32" t="s">
        <v>77</v>
      </c>
      <c r="C318" s="29">
        <f>C319+C320+C321</f>
        <v>13164.52</v>
      </c>
      <c r="D318" s="29">
        <f t="shared" ref="D318:E318" si="86">D319+D320+D321</f>
        <v>5689.19</v>
      </c>
      <c r="E318" s="29">
        <f t="shared" si="86"/>
        <v>4608.63</v>
      </c>
      <c r="F318" s="27">
        <f>E318/D318*100</f>
        <v>81.006786554852283</v>
      </c>
      <c r="G318" s="45"/>
      <c r="H318" s="45"/>
      <c r="J318" s="5">
        <f t="shared" si="85"/>
        <v>1080.5599999999995</v>
      </c>
    </row>
    <row r="319" spans="1:10" ht="54.75" customHeight="1" x14ac:dyDescent="0.25">
      <c r="A319" s="18"/>
      <c r="B319" s="28" t="s">
        <v>263</v>
      </c>
      <c r="C319" s="29">
        <v>78.930000000000007</v>
      </c>
      <c r="D319" s="29">
        <v>19.73</v>
      </c>
      <c r="E319" s="29">
        <v>0</v>
      </c>
      <c r="F319" s="27">
        <f t="shared" si="83"/>
        <v>0</v>
      </c>
      <c r="G319" s="75" t="s">
        <v>215</v>
      </c>
      <c r="H319" s="57" t="s">
        <v>254</v>
      </c>
      <c r="J319" s="5">
        <f t="shared" si="85"/>
        <v>19.73</v>
      </c>
    </row>
    <row r="320" spans="1:10" ht="54.75" customHeight="1" x14ac:dyDescent="0.25">
      <c r="A320" s="18"/>
      <c r="B320" s="28" t="s">
        <v>262</v>
      </c>
      <c r="C320" s="29">
        <v>13085.59</v>
      </c>
      <c r="D320" s="29">
        <v>5669.46</v>
      </c>
      <c r="E320" s="29">
        <v>4608.63</v>
      </c>
      <c r="F320" s="27">
        <f t="shared" si="83"/>
        <v>81.288694161348701</v>
      </c>
      <c r="G320" s="75"/>
      <c r="H320" s="57"/>
      <c r="J320" s="5">
        <f t="shared" si="85"/>
        <v>1060.83</v>
      </c>
    </row>
    <row r="321" spans="1:10" ht="15.75" hidden="1" x14ac:dyDescent="0.25">
      <c r="A321" s="18"/>
      <c r="B321" s="28" t="s">
        <v>2</v>
      </c>
      <c r="C321" s="29">
        <v>0</v>
      </c>
      <c r="D321" s="29">
        <v>0</v>
      </c>
      <c r="E321" s="29">
        <v>0</v>
      </c>
      <c r="F321" s="27"/>
      <c r="G321" s="31"/>
      <c r="H321" s="31"/>
      <c r="J321" s="5">
        <f t="shared" si="85"/>
        <v>0</v>
      </c>
    </row>
  </sheetData>
  <autoFilter ref="A5:J321"/>
  <customSheetViews>
    <customSheetView guid="{5BAFADEC-50D9-461E-A123-02F7FABE5112}" scale="55" showPageBreaks="1" fitToPage="1" topLeftCell="A3">
      <pane xSplit="2" ySplit="4" topLeftCell="C7" activePane="bottomRight" state="frozen"/>
      <selection pane="bottomRight" activeCell="A15" sqref="A15:XFD15"/>
      <pageMargins left="0.70866141732283472" right="0.19685039370078741" top="0.74803149606299213" bottom="0.74803149606299213" header="0.31496062992125984" footer="0.31496062992125984"/>
      <pageSetup paperSize="8" scale="56" fitToHeight="0" orientation="landscape" verticalDpi="0" r:id="rId1"/>
    </customSheetView>
    <customSheetView guid="{A638561A-BF3B-4222-A91E-8EFFC9BB989E}" scale="55" showPageBreaks="1" fitToPage="1" topLeftCell="A3">
      <pane xSplit="2" ySplit="4" topLeftCell="C230" activePane="bottomRight" state="frozen"/>
      <selection pane="bottomRight" activeCell="G233" sqref="G233:G235"/>
      <pageMargins left="0.70866141732283472" right="0.19685039370078741" top="0.74803149606299213" bottom="0.74803149606299213" header="0.31496062992125984" footer="0.31496062992125984"/>
      <pageSetup paperSize="8" scale="56" fitToHeight="0" orientation="landscape" r:id="rId2"/>
    </customSheetView>
    <customSheetView guid="{19B35B4E-2F01-498F-8508-E75EEF3B4ACB}" scale="80" showPageBreaks="1" fitToPage="1" topLeftCell="A3">
      <pane xSplit="2" ySplit="4" topLeftCell="H15" activePane="bottomRight" state="frozen"/>
      <selection pane="bottomRight" activeCell="L18" sqref="L18"/>
      <pageMargins left="0.70866141732283472" right="0.19685039370078741" top="0.74803149606299213" bottom="0.74803149606299213" header="0.31496062992125984" footer="0.31496062992125984"/>
      <pageSetup paperSize="8" scale="54" fitToHeight="0" orientation="landscape" verticalDpi="0" r:id="rId3"/>
    </customSheetView>
    <customSheetView guid="{804E5C46-6941-4957-8CC8-2B7B932C628A}" scale="70" showPageBreaks="1" fitToPage="1" topLeftCell="A149">
      <selection activeCell="G159" sqref="G159:G160"/>
      <pageMargins left="0.7" right="0.18" top="0.75" bottom="0.75" header="0.3" footer="0.3"/>
      <pageSetup paperSize="9" scale="39" fitToHeight="0" orientation="landscape" verticalDpi="0" r:id="rId4"/>
    </customSheetView>
    <customSheetView guid="{FDBB56F8-1A26-4B52-B253-AF21BE398953}" scale="70" showPageBreaks="1" fitToPage="1" topLeftCell="A4">
      <pane ySplit="8" topLeftCell="A33" activePane="bottomLeft" state="frozen"/>
      <selection pane="bottomLeft" activeCell="G33" sqref="G33:G35"/>
      <pageMargins left="0.7" right="0.18" top="0.75" bottom="0.75" header="0.3" footer="0.3"/>
      <pageSetup paperSize="9" scale="39" fitToHeight="0" orientation="landscape" r:id="rId5"/>
    </customSheetView>
    <customSheetView guid="{E55A2610-0171-483A-8618-0993D135F0D8}" scale="70" showPageBreaks="1" fitToPage="1" topLeftCell="A296">
      <selection activeCell="G299" sqref="G299"/>
      <pageMargins left="0.7" right="0.18" top="0.75" bottom="0.75" header="0.3" footer="0.3"/>
      <pageSetup paperSize="9" scale="39" fitToHeight="0" orientation="landscape" verticalDpi="0" r:id="rId6"/>
    </customSheetView>
    <customSheetView guid="{FF44A2C7-312E-48A1-A60E-AE8F33695DB7}" scale="80" showPageBreaks="1" topLeftCell="A3">
      <pane xSplit="2" ySplit="4" topLeftCell="G283" activePane="bottomRight" state="frozen"/>
      <selection pane="bottomRight" activeCell="B293" sqref="B293"/>
      <pageMargins left="0.70866141732283472" right="0.19685039370078741" top="0.74803149606299213" bottom="0.74803149606299213" header="0.31496062992125984" footer="0.31496062992125984"/>
      <pageSetup paperSize="8" scale="60" fitToHeight="0" orientation="landscape" verticalDpi="0" r:id="rId7"/>
    </customSheetView>
    <customSheetView guid="{50E5AB65-B0BD-4731-95E0-BF0291C5D3E0}" scale="70" showPageBreaks="1" fitToPage="1" topLeftCell="A3">
      <pane xSplit="2" ySplit="4" topLeftCell="C296" activePane="bottomRight" state="frozen"/>
      <selection pane="bottomRight" activeCell="G297" sqref="G297:G298"/>
      <pageMargins left="0.70866141732283472" right="0.19685039370078741" top="0.74803149606299213" bottom="0.74803149606299213" header="0.31496062992125984" footer="0.31496062992125984"/>
      <pageSetup paperSize="8" scale="56" fitToHeight="0" orientation="landscape" verticalDpi="0" r:id="rId8"/>
    </customSheetView>
  </customSheetViews>
  <mergeCells count="133">
    <mergeCell ref="A1:H1"/>
    <mergeCell ref="G263:G265"/>
    <mergeCell ref="H175:H176"/>
    <mergeCell ref="G311:G312"/>
    <mergeCell ref="H311:H312"/>
    <mergeCell ref="G315:G316"/>
    <mergeCell ref="H315:H316"/>
    <mergeCell ref="G319:G320"/>
    <mergeCell ref="H319:H320"/>
    <mergeCell ref="H179:H180"/>
    <mergeCell ref="G235:G236"/>
    <mergeCell ref="H235:H236"/>
    <mergeCell ref="G239:G240"/>
    <mergeCell ref="H239:H240"/>
    <mergeCell ref="G279:G280"/>
    <mergeCell ref="H279:H280"/>
    <mergeCell ref="G307:G308"/>
    <mergeCell ref="H307:H308"/>
    <mergeCell ref="G299:G301"/>
    <mergeCell ref="H299:H301"/>
    <mergeCell ref="G295:G296"/>
    <mergeCell ref="H295:H296"/>
    <mergeCell ref="G291:G293"/>
    <mergeCell ref="G287:G289"/>
    <mergeCell ref="H287:H289"/>
    <mergeCell ref="H291:H293"/>
    <mergeCell ref="H263:H265"/>
    <mergeCell ref="G267:G269"/>
    <mergeCell ref="H267:H269"/>
    <mergeCell ref="G271:G273"/>
    <mergeCell ref="H271:H273"/>
    <mergeCell ref="G275:G277"/>
    <mergeCell ref="H275:H277"/>
    <mergeCell ref="G259:G261"/>
    <mergeCell ref="H259:H261"/>
    <mergeCell ref="H131:H133"/>
    <mergeCell ref="G131:G133"/>
    <mergeCell ref="H139:H141"/>
    <mergeCell ref="G139:G141"/>
    <mergeCell ref="H151:H153"/>
    <mergeCell ref="G151:G153"/>
    <mergeCell ref="H115:H117"/>
    <mergeCell ref="H119:H121"/>
    <mergeCell ref="H127:H129"/>
    <mergeCell ref="G127:G129"/>
    <mergeCell ref="H215:H217"/>
    <mergeCell ref="G219:G221"/>
    <mergeCell ref="H219:H221"/>
    <mergeCell ref="H143:H144"/>
    <mergeCell ref="G163:G164"/>
    <mergeCell ref="H91:H93"/>
    <mergeCell ref="H83:H85"/>
    <mergeCell ref="G79:G81"/>
    <mergeCell ref="H79:H81"/>
    <mergeCell ref="H95:H97"/>
    <mergeCell ref="G99:G101"/>
    <mergeCell ref="G103:G105"/>
    <mergeCell ref="G107:G109"/>
    <mergeCell ref="H99:H101"/>
    <mergeCell ref="H103:H105"/>
    <mergeCell ref="H107:H109"/>
    <mergeCell ref="H35:H37"/>
    <mergeCell ref="G39:G41"/>
    <mergeCell ref="H39:H41"/>
    <mergeCell ref="H163:H164"/>
    <mergeCell ref="G167:G168"/>
    <mergeCell ref="H167:H168"/>
    <mergeCell ref="G171:G172"/>
    <mergeCell ref="H171:H172"/>
    <mergeCell ref="H51:H53"/>
    <mergeCell ref="G55:G57"/>
    <mergeCell ref="H55:H57"/>
    <mergeCell ref="G59:G61"/>
    <mergeCell ref="H59:H61"/>
    <mergeCell ref="G63:G65"/>
    <mergeCell ref="H63:H65"/>
    <mergeCell ref="G67:G69"/>
    <mergeCell ref="H67:H69"/>
    <mergeCell ref="H71:H73"/>
    <mergeCell ref="G75:G77"/>
    <mergeCell ref="H75:H77"/>
    <mergeCell ref="G83:G85"/>
    <mergeCell ref="G87:G89"/>
    <mergeCell ref="H87:H89"/>
    <mergeCell ref="G91:G93"/>
    <mergeCell ref="H27:H29"/>
    <mergeCell ref="G27:G29"/>
    <mergeCell ref="G11:G13"/>
    <mergeCell ref="H11:H13"/>
    <mergeCell ref="G15:G17"/>
    <mergeCell ref="H15:H17"/>
    <mergeCell ref="G23:G25"/>
    <mergeCell ref="H23:H25"/>
    <mergeCell ref="G215:G217"/>
    <mergeCell ref="G43:G45"/>
    <mergeCell ref="G51:G53"/>
    <mergeCell ref="G71:G73"/>
    <mergeCell ref="G95:G97"/>
    <mergeCell ref="G143:G144"/>
    <mergeCell ref="G179:G180"/>
    <mergeCell ref="G119:G121"/>
    <mergeCell ref="G115:G117"/>
    <mergeCell ref="G175:G176"/>
    <mergeCell ref="H43:H45"/>
    <mergeCell ref="G47:G49"/>
    <mergeCell ref="H47:H49"/>
    <mergeCell ref="G31:G33"/>
    <mergeCell ref="H31:H33"/>
    <mergeCell ref="G35:G37"/>
    <mergeCell ref="G223:G225"/>
    <mergeCell ref="H223:H225"/>
    <mergeCell ref="G187:G189"/>
    <mergeCell ref="H187:H189"/>
    <mergeCell ref="G191:G193"/>
    <mergeCell ref="H191:H193"/>
    <mergeCell ref="G195:G197"/>
    <mergeCell ref="H195:H197"/>
    <mergeCell ref="G203:G205"/>
    <mergeCell ref="H203:H205"/>
    <mergeCell ref="G207:G209"/>
    <mergeCell ref="H207:H209"/>
    <mergeCell ref="G255:G257"/>
    <mergeCell ref="H255:H257"/>
    <mergeCell ref="G227:G229"/>
    <mergeCell ref="H227:H229"/>
    <mergeCell ref="G247:G249"/>
    <mergeCell ref="H247:H249"/>
    <mergeCell ref="G231:G233"/>
    <mergeCell ref="H231:H233"/>
    <mergeCell ref="H243:H245"/>
    <mergeCell ref="G243:G245"/>
    <mergeCell ref="G251:G253"/>
    <mergeCell ref="H251:H253"/>
  </mergeCells>
  <pageMargins left="0.70866141732283472" right="0.19685039370078741" top="0.74803149606299213" bottom="0.74803149606299213" header="0.31496062992125984" footer="0.31496062992125984"/>
  <pageSetup paperSize="8" scale="60" fitToHeight="0" orientation="landscape"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Маганёва Екатерина Николаевна</cp:lastModifiedBy>
  <cp:lastPrinted>2018-07-27T09:59:51Z</cp:lastPrinted>
  <dcterms:created xsi:type="dcterms:W3CDTF">2015-06-05T18:19:34Z</dcterms:created>
  <dcterms:modified xsi:type="dcterms:W3CDTF">2018-07-27T09:59:53Z</dcterms:modified>
</cp:coreProperties>
</file>