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<sst xmlns="http://schemas.openxmlformats.org/spreadsheetml/2006/main" count="48" uniqueCount="45">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</sst>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2487E-2"/>
          <c:y val="5.4944465274950366E-2"/>
          <c:w val="0.90136586970099919"/>
          <c:h val="0.74142027233781416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280</c:v>
                </c:pt>
                <c:pt idx="1">
                  <c:v>112</c:v>
                </c:pt>
                <c:pt idx="2">
                  <c:v>187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311</c:v>
                </c:pt>
                <c:pt idx="1">
                  <c:v>171</c:v>
                </c:pt>
                <c:pt idx="2">
                  <c:v>203</c:v>
                </c:pt>
              </c:numCache>
            </c:numRef>
          </c:val>
        </c:ser>
        <c:axId val="103305600"/>
        <c:axId val="103307136"/>
      </c:barChart>
      <c:catAx>
        <c:axId val="1033056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307136"/>
        <c:crosses val="autoZero"/>
        <c:auto val="1"/>
        <c:lblAlgn val="ctr"/>
        <c:lblOffset val="100"/>
      </c:catAx>
      <c:valAx>
        <c:axId val="10330713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30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218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8636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47</c:v>
                </c:pt>
                <c:pt idx="1">
                  <c:v>10</c:v>
                </c:pt>
                <c:pt idx="2">
                  <c:v>7</c:v>
                </c:pt>
                <c:pt idx="3">
                  <c:v>46</c:v>
                </c:pt>
                <c:pt idx="4">
                  <c:v>24</c:v>
                </c:pt>
                <c:pt idx="5">
                  <c:v>34</c:v>
                </c:pt>
                <c:pt idx="6">
                  <c:v>112</c:v>
                </c:pt>
                <c:pt idx="7">
                  <c:v>112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56</c:v>
                </c:pt>
                <c:pt idx="1">
                  <c:v>27</c:v>
                </c:pt>
                <c:pt idx="2">
                  <c:v>10</c:v>
                </c:pt>
                <c:pt idx="3">
                  <c:v>28</c:v>
                </c:pt>
                <c:pt idx="4">
                  <c:v>12</c:v>
                </c:pt>
                <c:pt idx="5">
                  <c:v>34</c:v>
                </c:pt>
                <c:pt idx="6">
                  <c:v>144</c:v>
                </c:pt>
                <c:pt idx="7">
                  <c:v>171</c:v>
                </c:pt>
              </c:numCache>
            </c:numRef>
          </c:val>
        </c:ser>
        <c:axId val="103024896"/>
        <c:axId val="103026688"/>
      </c:barChart>
      <c:catAx>
        <c:axId val="103024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026688"/>
        <c:crosses val="autoZero"/>
        <c:auto val="1"/>
        <c:lblAlgn val="ctr"/>
        <c:lblOffset val="0"/>
        <c:tickLblSkip val="1"/>
      </c:catAx>
      <c:valAx>
        <c:axId val="10302668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024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776"/>
          <c:y val="1.6548501561811098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7</c:v>
                </c:pt>
                <c:pt idx="2">
                  <c:v>26</c:v>
                </c:pt>
                <c:pt idx="3">
                  <c:v>47</c:v>
                </c:pt>
                <c:pt idx="4">
                  <c:v>45</c:v>
                </c:pt>
                <c:pt idx="5">
                  <c:v>4</c:v>
                </c:pt>
                <c:pt idx="6">
                  <c:v>24</c:v>
                </c:pt>
                <c:pt idx="7">
                  <c:v>37</c:v>
                </c:pt>
                <c:pt idx="8">
                  <c:v>73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41</c:v>
                </c:pt>
                <c:pt idx="1">
                  <c:v>22</c:v>
                </c:pt>
                <c:pt idx="2">
                  <c:v>21</c:v>
                </c:pt>
                <c:pt idx="3">
                  <c:v>33</c:v>
                </c:pt>
                <c:pt idx="4">
                  <c:v>33</c:v>
                </c:pt>
                <c:pt idx="5">
                  <c:v>6</c:v>
                </c:pt>
                <c:pt idx="6">
                  <c:v>16</c:v>
                </c:pt>
                <c:pt idx="7">
                  <c:v>31</c:v>
                </c:pt>
                <c:pt idx="8" formatCode="General">
                  <c:v>96</c:v>
                </c:pt>
                <c:pt idx="9">
                  <c:v>12</c:v>
                </c:pt>
              </c:numCache>
            </c:numRef>
          </c:val>
        </c:ser>
        <c:axId val="103071744"/>
        <c:axId val="103073280"/>
      </c:barChart>
      <c:catAx>
        <c:axId val="103071744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073280"/>
        <c:crosses val="autoZero"/>
        <c:auto val="1"/>
        <c:lblAlgn val="ctr"/>
        <c:lblOffset val="100"/>
        <c:tickLblSkip val="1"/>
      </c:catAx>
      <c:valAx>
        <c:axId val="10307328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307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89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47</c:v>
                </c:pt>
                <c:pt idx="1">
                  <c:v>10</c:v>
                </c:pt>
                <c:pt idx="2">
                  <c:v>7</c:v>
                </c:pt>
                <c:pt idx="3">
                  <c:v>46</c:v>
                </c:pt>
                <c:pt idx="4">
                  <c:v>24</c:v>
                </c:pt>
                <c:pt idx="5">
                  <c:v>34</c:v>
                </c:pt>
                <c:pt idx="6">
                  <c:v>112</c:v>
                </c:pt>
                <c:pt idx="7">
                  <c:v>112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477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79877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17</c:v>
                </c:pt>
                <c:pt idx="1">
                  <c:v>7</c:v>
                </c:pt>
                <c:pt idx="2">
                  <c:v>26</c:v>
                </c:pt>
                <c:pt idx="3">
                  <c:v>47</c:v>
                </c:pt>
                <c:pt idx="4">
                  <c:v>45</c:v>
                </c:pt>
                <c:pt idx="5">
                  <c:v>4</c:v>
                </c:pt>
                <c:pt idx="6">
                  <c:v>24</c:v>
                </c:pt>
                <c:pt idx="7">
                  <c:v>37</c:v>
                </c:pt>
                <c:pt idx="8">
                  <c:v>73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059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D7" sqref="D7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0" t="s">
        <v>41</v>
      </c>
      <c r="C1" s="51"/>
      <c r="D1" s="24">
        <v>43033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18" t="s">
        <v>44</v>
      </c>
      <c r="D4" s="19">
        <v>2016</v>
      </c>
      <c r="E4" s="52" t="s">
        <v>17</v>
      </c>
      <c r="F4" s="53"/>
    </row>
    <row r="5" spans="1:7" ht="17.25">
      <c r="A5" s="8">
        <v>1</v>
      </c>
      <c r="B5" s="9" t="s">
        <v>1</v>
      </c>
      <c r="C5" s="35">
        <v>280</v>
      </c>
      <c r="D5" s="27">
        <v>311</v>
      </c>
      <c r="E5" s="28">
        <f t="shared" ref="E5:E16" si="0">IF(C5*100/D5-100&gt;100,C5/D5,C5*100/D5-100)</f>
        <v>-9.9678456591639844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112</v>
      </c>
      <c r="D6" s="27">
        <v>171</v>
      </c>
      <c r="E6" s="28">
        <f t="shared" si="0"/>
        <v>-34.502923976608187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3327457</v>
      </c>
      <c r="D7" s="29">
        <v>7007644</v>
      </c>
      <c r="E7" s="28">
        <f t="shared" si="0"/>
        <v>-52.516751707135811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5</v>
      </c>
      <c r="D10" s="31">
        <v>11</v>
      </c>
      <c r="E10" s="28">
        <f t="shared" si="0"/>
        <v>-54.545454545454547</v>
      </c>
      <c r="F10" s="34" t="str">
        <f t="shared" si="1"/>
        <v>%</v>
      </c>
    </row>
    <row r="11" spans="1:7" ht="17.25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187</v>
      </c>
      <c r="D12" s="36">
        <v>203</v>
      </c>
      <c r="E12" s="28">
        <f t="shared" si="0"/>
        <v>-7.8817733990147758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16</v>
      </c>
      <c r="D13" s="31">
        <v>19</v>
      </c>
      <c r="E13" s="28">
        <f t="shared" si="0"/>
        <v>-15.78947368421052</v>
      </c>
      <c r="F13" s="34" t="str">
        <f t="shared" si="1"/>
        <v>%</v>
      </c>
    </row>
    <row r="14" spans="1:7" ht="17.25">
      <c r="A14" s="8">
        <v>10</v>
      </c>
      <c r="B14" s="10" t="s">
        <v>6</v>
      </c>
      <c r="C14" s="31">
        <v>4</v>
      </c>
      <c r="D14" s="31">
        <v>3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85</v>
      </c>
      <c r="D15" s="31">
        <v>102</v>
      </c>
      <c r="E15" s="28">
        <f t="shared" si="0"/>
        <v>-16.666666666666671</v>
      </c>
      <c r="F15" s="34" t="str">
        <f t="shared" si="1"/>
        <v>%</v>
      </c>
    </row>
    <row r="16" spans="1:7" ht="17.25">
      <c r="A16" s="8">
        <v>12</v>
      </c>
      <c r="B16" s="10" t="s">
        <v>19</v>
      </c>
      <c r="C16" s="31">
        <v>22315000</v>
      </c>
      <c r="D16" s="31">
        <v>12500000</v>
      </c>
      <c r="E16" s="28">
        <f t="shared" si="0"/>
        <v>78.52000000000001</v>
      </c>
      <c r="F16" s="34" t="str">
        <f t="shared" si="1"/>
        <v>%</v>
      </c>
    </row>
    <row r="17" spans="1:6" ht="17.25">
      <c r="A17" s="11">
        <v>13</v>
      </c>
      <c r="B17" s="12" t="s">
        <v>15</v>
      </c>
      <c r="C17" s="47"/>
      <c r="D17" s="47"/>
      <c r="E17" s="47"/>
      <c r="F17" s="47"/>
    </row>
    <row r="18" spans="1:6" ht="16.5">
      <c r="A18" s="37" t="s">
        <v>26</v>
      </c>
      <c r="B18" s="38"/>
      <c r="C18" s="32">
        <v>47</v>
      </c>
      <c r="D18" s="32">
        <v>56</v>
      </c>
      <c r="E18" s="28">
        <f t="shared" ref="E18:E25" si="2">IF(C18*100/D18-100&gt;100,C18/D18,C18*100/D18-100)</f>
        <v>-16.071428571428569</v>
      </c>
      <c r="F18" s="34" t="str">
        <f t="shared" ref="F18:F25" si="3">IF(C18*100/D18-100&gt;100,"раз","%")</f>
        <v>%</v>
      </c>
    </row>
    <row r="19" spans="1:6" ht="16.5">
      <c r="A19" s="37" t="s">
        <v>25</v>
      </c>
      <c r="B19" s="38"/>
      <c r="C19" s="32">
        <v>10</v>
      </c>
      <c r="D19" s="32">
        <v>27</v>
      </c>
      <c r="E19" s="28">
        <f t="shared" si="2"/>
        <v>-62.962962962962962</v>
      </c>
      <c r="F19" s="34" t="str">
        <f t="shared" si="3"/>
        <v>%</v>
      </c>
    </row>
    <row r="20" spans="1:6" ht="16.5">
      <c r="A20" s="37" t="s">
        <v>24</v>
      </c>
      <c r="B20" s="38"/>
      <c r="C20" s="32">
        <v>7</v>
      </c>
      <c r="D20" s="32">
        <v>10</v>
      </c>
      <c r="E20" s="28">
        <f t="shared" si="2"/>
        <v>-30</v>
      </c>
      <c r="F20" s="34" t="str">
        <f t="shared" si="3"/>
        <v>%</v>
      </c>
    </row>
    <row r="21" spans="1:6" ht="16.5">
      <c r="A21" s="37" t="s">
        <v>23</v>
      </c>
      <c r="B21" s="38"/>
      <c r="C21" s="32">
        <v>46</v>
      </c>
      <c r="D21" s="32">
        <v>28</v>
      </c>
      <c r="E21" s="28">
        <f t="shared" si="2"/>
        <v>64.285714285714278</v>
      </c>
      <c r="F21" s="34" t="str">
        <f t="shared" si="3"/>
        <v>%</v>
      </c>
    </row>
    <row r="22" spans="1:6" ht="16.5">
      <c r="A22" s="37" t="s">
        <v>22</v>
      </c>
      <c r="B22" s="38"/>
      <c r="C22" s="32">
        <v>24</v>
      </c>
      <c r="D22" s="32">
        <v>12</v>
      </c>
      <c r="E22" s="28">
        <f t="shared" si="2"/>
        <v>100</v>
      </c>
      <c r="F22" s="34" t="str">
        <f t="shared" si="3"/>
        <v>%</v>
      </c>
    </row>
    <row r="23" spans="1:6" ht="16.5">
      <c r="A23" s="37" t="s">
        <v>21</v>
      </c>
      <c r="B23" s="38"/>
      <c r="C23" s="32">
        <v>34</v>
      </c>
      <c r="D23" s="32">
        <v>34</v>
      </c>
      <c r="E23" s="28">
        <f t="shared" si="2"/>
        <v>0</v>
      </c>
      <c r="F23" s="34" t="str">
        <f t="shared" si="3"/>
        <v>%</v>
      </c>
    </row>
    <row r="24" spans="1:6" ht="16.5">
      <c r="A24" s="54" t="s">
        <v>34</v>
      </c>
      <c r="B24" s="55"/>
      <c r="C24" s="32">
        <v>112</v>
      </c>
      <c r="D24" s="32">
        <v>144</v>
      </c>
      <c r="E24" s="28">
        <f t="shared" si="2"/>
        <v>-22.222222222222229</v>
      </c>
      <c r="F24" s="34" t="str">
        <f t="shared" si="3"/>
        <v>%</v>
      </c>
    </row>
    <row r="25" spans="1:6" ht="16.5">
      <c r="A25" s="54" t="s">
        <v>37</v>
      </c>
      <c r="B25" s="55"/>
      <c r="C25" s="32">
        <v>112</v>
      </c>
      <c r="D25" s="32">
        <v>171</v>
      </c>
      <c r="E25" s="28">
        <f t="shared" si="2"/>
        <v>-34.502923976608187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7"/>
      <c r="D26" s="47"/>
      <c r="E26" s="47"/>
      <c r="F26" s="47"/>
    </row>
    <row r="27" spans="1:6" ht="16.5">
      <c r="A27" s="37" t="s">
        <v>27</v>
      </c>
      <c r="B27" s="38"/>
      <c r="C27" s="32">
        <v>17</v>
      </c>
      <c r="D27" s="32">
        <v>41</v>
      </c>
      <c r="E27" s="28">
        <f t="shared" ref="E27:E42" si="4">IF(C27*100/D27-100&gt;100,C27/D27,C27*100/D27-100)</f>
        <v>-58.536585365853661</v>
      </c>
      <c r="F27" s="34" t="str">
        <f t="shared" ref="F27:F42" si="5">IF(C27*100/D27-100&gt;100,"раз","%")</f>
        <v>%</v>
      </c>
    </row>
    <row r="28" spans="1:6" ht="16.5">
      <c r="A28" s="37" t="s">
        <v>28</v>
      </c>
      <c r="B28" s="38"/>
      <c r="C28" s="32">
        <v>7</v>
      </c>
      <c r="D28" s="32">
        <v>22</v>
      </c>
      <c r="E28" s="28">
        <f>IF(C28*100/D28-100&gt;100,C28/D28,C28*100/D28-100)</f>
        <v>-68.181818181818187</v>
      </c>
      <c r="F28" s="34" t="str">
        <f>IF(C28*100/D28-100&gt;100,"раз","%")</f>
        <v>%</v>
      </c>
    </row>
    <row r="29" spans="1:6" ht="16.5">
      <c r="A29" s="37" t="s">
        <v>29</v>
      </c>
      <c r="B29" s="38"/>
      <c r="C29" s="32">
        <v>26</v>
      </c>
      <c r="D29" s="32">
        <v>21</v>
      </c>
      <c r="E29" s="28">
        <f>IF(C29*100/D29-100&gt;100,C29/D29,C29*100/D29-100)</f>
        <v>23.80952380952381</v>
      </c>
      <c r="F29" s="34" t="str">
        <f>IF(C29*100/D29-100&gt;100,"раз","%")</f>
        <v>%</v>
      </c>
    </row>
    <row r="30" spans="1:6" ht="16.5">
      <c r="A30" s="37" t="s">
        <v>30</v>
      </c>
      <c r="B30" s="38"/>
      <c r="C30" s="32">
        <v>47</v>
      </c>
      <c r="D30" s="32">
        <v>33</v>
      </c>
      <c r="E30" s="28">
        <f t="shared" si="4"/>
        <v>42.424242424242436</v>
      </c>
      <c r="F30" s="34" t="str">
        <f t="shared" si="5"/>
        <v>%</v>
      </c>
    </row>
    <row r="31" spans="1:6" ht="16.5">
      <c r="A31" s="37" t="s">
        <v>31</v>
      </c>
      <c r="B31" s="38"/>
      <c r="C31" s="32">
        <v>45</v>
      </c>
      <c r="D31" s="32">
        <v>33</v>
      </c>
      <c r="E31" s="28">
        <f t="shared" si="4"/>
        <v>36.363636363636374</v>
      </c>
      <c r="F31" s="34" t="str">
        <f t="shared" si="5"/>
        <v>%</v>
      </c>
    </row>
    <row r="32" spans="1:6" ht="16.5">
      <c r="A32" s="37" t="s">
        <v>38</v>
      </c>
      <c r="B32" s="38"/>
      <c r="C32" s="32">
        <v>4</v>
      </c>
      <c r="D32" s="32">
        <v>6</v>
      </c>
      <c r="E32" s="28">
        <f t="shared" si="4"/>
        <v>-33.333333333333329</v>
      </c>
      <c r="F32" s="34" t="str">
        <f t="shared" si="5"/>
        <v>%</v>
      </c>
    </row>
    <row r="33" spans="1:8" ht="16.5">
      <c r="A33" s="37" t="s">
        <v>39</v>
      </c>
      <c r="B33" s="38"/>
      <c r="C33" s="32">
        <v>24</v>
      </c>
      <c r="D33" s="32">
        <v>16</v>
      </c>
      <c r="E33" s="28">
        <f t="shared" si="4"/>
        <v>50</v>
      </c>
      <c r="F33" s="34" t="str">
        <f t="shared" si="5"/>
        <v>%</v>
      </c>
    </row>
    <row r="34" spans="1:8" ht="16.5">
      <c r="A34" s="37" t="s">
        <v>32</v>
      </c>
      <c r="B34" s="38"/>
      <c r="C34" s="32">
        <v>37</v>
      </c>
      <c r="D34" s="32">
        <v>31</v>
      </c>
      <c r="E34" s="28">
        <f t="shared" si="4"/>
        <v>19.354838709677423</v>
      </c>
      <c r="F34" s="34" t="str">
        <f t="shared" si="5"/>
        <v>%</v>
      </c>
    </row>
    <row r="35" spans="1:8" ht="16.5">
      <c r="A35" s="54" t="s">
        <v>34</v>
      </c>
      <c r="B35" s="55"/>
      <c r="C35" s="32">
        <v>73</v>
      </c>
      <c r="D35" s="5">
        <v>96</v>
      </c>
      <c r="E35" s="28" t="e">
        <f>IF(#REF!*100/C35-100&gt;100,#REF!/C35,#REF!*100/C35-100)</f>
        <v>#REF!</v>
      </c>
      <c r="F35" s="34" t="e">
        <f>IF(#REF!*100/C35-100&gt;100,"раз","%")</f>
        <v>#REF!</v>
      </c>
    </row>
    <row r="36" spans="1:8" ht="16.5">
      <c r="A36" s="54" t="s">
        <v>35</v>
      </c>
      <c r="B36" s="55"/>
      <c r="C36" s="32">
        <v>0</v>
      </c>
      <c r="D36" s="32">
        <v>12</v>
      </c>
      <c r="E36" s="28">
        <f t="shared" si="4"/>
        <v>-100</v>
      </c>
      <c r="F36" s="34" t="str">
        <f t="shared" si="5"/>
        <v>%</v>
      </c>
    </row>
    <row r="37" spans="1:8" ht="17.25">
      <c r="A37" s="14">
        <v>15</v>
      </c>
      <c r="B37" s="15" t="s">
        <v>9</v>
      </c>
      <c r="C37" s="32">
        <v>14</v>
      </c>
      <c r="D37" s="32">
        <v>22</v>
      </c>
      <c r="E37" s="28">
        <f t="shared" si="4"/>
        <v>-36.363636363636367</v>
      </c>
      <c r="F37" s="34" t="str">
        <f t="shared" si="5"/>
        <v>%</v>
      </c>
    </row>
    <row r="38" spans="1:8" ht="17.25">
      <c r="A38" s="8">
        <v>16</v>
      </c>
      <c r="B38" s="10" t="s">
        <v>14</v>
      </c>
      <c r="C38" s="32">
        <v>238</v>
      </c>
      <c r="D38" s="32">
        <v>260</v>
      </c>
      <c r="E38" s="28">
        <f t="shared" si="4"/>
        <v>-8.461538461538467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1403</v>
      </c>
      <c r="D39" s="32">
        <v>2526</v>
      </c>
      <c r="E39" s="28">
        <f t="shared" si="4"/>
        <v>-44.457640538400632</v>
      </c>
      <c r="F39" s="34" t="str">
        <f t="shared" si="5"/>
        <v>%</v>
      </c>
    </row>
    <row r="40" spans="1:8" ht="17.25">
      <c r="A40" s="8">
        <v>18</v>
      </c>
      <c r="B40" s="10" t="s">
        <v>11</v>
      </c>
      <c r="C40" s="32">
        <v>5602</v>
      </c>
      <c r="D40" s="32">
        <v>12230</v>
      </c>
      <c r="E40" s="28">
        <f t="shared" si="4"/>
        <v>-54.194603434178248</v>
      </c>
      <c r="F40" s="34" t="str">
        <f t="shared" si="5"/>
        <v>%</v>
      </c>
    </row>
    <row r="41" spans="1:8" ht="17.25">
      <c r="A41" s="8">
        <v>19</v>
      </c>
      <c r="B41" s="10" t="s">
        <v>12</v>
      </c>
      <c r="C41" s="32">
        <v>3</v>
      </c>
      <c r="D41" s="32">
        <v>7</v>
      </c>
      <c r="E41" s="28">
        <f t="shared" si="4"/>
        <v>-57.142857142857146</v>
      </c>
      <c r="F41" s="34" t="str">
        <f t="shared" si="5"/>
        <v>%</v>
      </c>
    </row>
    <row r="42" spans="1:8" ht="17.25">
      <c r="A42" s="8">
        <v>20</v>
      </c>
      <c r="B42" s="10" t="s">
        <v>13</v>
      </c>
      <c r="C42" s="32">
        <v>67</v>
      </c>
      <c r="D42" s="32">
        <v>67</v>
      </c>
      <c r="E42" s="28">
        <f t="shared" si="4"/>
        <v>0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>
      <c r="A45" s="48"/>
      <c r="B45" s="48"/>
      <c r="C45" s="26"/>
      <c r="D45" s="49"/>
      <c r="E45" s="49"/>
      <c r="F45" s="49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2017-10-25T04:43:35Z</dcterms:modified>
</cp:coreProperties>
</file>