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00" windowHeight="715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  <c r="E43" i="1" l="1"/>
  <c r="F43" i="1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<sst xmlns="http://schemas.openxmlformats.org/spreadsheetml/2006/main" count="50" uniqueCount="47">
  <si>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</si>
  <si>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</si>
  <si>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</si>
  <si>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</si>
  <si>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</si>
  <si>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</si>
  <si>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</si>
  <si>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</si>
  <si>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</si>
  <si>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</si>
  <si>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</si>
  <si>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</si>
  <si>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</si>
  <si>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</si>
  <si>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</si>
  <si>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</si>
  <si>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</si>
  <si>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</si>
  <si>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</si>
  <si>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</si>
  <si>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</si>
  <si>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</si>
  <si>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</si>
  <si>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</si>
  <si>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</si>
  <si>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</si>
  <si>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</si>
  <si>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</si>
  <si>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</si>
  <si>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</si>
  <si>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</si>
  <si>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</si>
  <si>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</si>
  <si>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</si>
  <si>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</si>
  <si>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</si>
  <si>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</si>
  <si>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</si>
  <si>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</si>
  <si>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</si>
  <si>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</si>
  <si>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</si>
  <si>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</si>
  <si>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</si>
  <si>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</si>
  <si>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</si>
  <si>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291 отказных материала плюс 28 переданных, 8 материалов в работе)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</si>
</sst>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356</c:v>
                </c:pt>
                <c:pt idx="1">
                  <c:v>130</c:v>
                </c:pt>
                <c:pt idx="2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353</c:v>
                </c:pt>
                <c:pt idx="1">
                  <c:v>115</c:v>
                </c:pt>
                <c:pt idx="2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13240"/>
        <c:axId val="197113632"/>
      </c:barChart>
      <c:catAx>
        <c:axId val="19711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113632"/>
        <c:crosses val="autoZero"/>
        <c:auto val="1"/>
        <c:lblAlgn val="ctr"/>
        <c:lblOffset val="100"/>
        <c:noMultiLvlLbl val="0"/>
      </c:catAx>
      <c:valAx>
        <c:axId val="197113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113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77</c:v>
                </c:pt>
                <c:pt idx="1">
                  <c:v>12</c:v>
                </c:pt>
                <c:pt idx="2">
                  <c:v>7</c:v>
                </c:pt>
                <c:pt idx="3">
                  <c:v>43</c:v>
                </c:pt>
                <c:pt idx="4">
                  <c:v>21</c:v>
                </c:pt>
                <c:pt idx="5">
                  <c:v>52</c:v>
                </c:pt>
                <c:pt idx="6">
                  <c:v>144</c:v>
                </c:pt>
                <c:pt idx="7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61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27</c:v>
                </c:pt>
                <c:pt idx="5">
                  <c:v>37</c:v>
                </c:pt>
                <c:pt idx="6">
                  <c:v>150</c:v>
                </c:pt>
                <c:pt idx="7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24736"/>
        <c:axId val="200422384"/>
      </c:barChart>
      <c:catAx>
        <c:axId val="2004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2384"/>
        <c:crosses val="autoZero"/>
        <c:auto val="1"/>
        <c:lblAlgn val="ctr"/>
        <c:lblOffset val="0"/>
        <c:tickLblSkip val="1"/>
        <c:noMultiLvlLbl val="0"/>
      </c:catAx>
      <c:valAx>
        <c:axId val="200422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18</c:v>
                </c:pt>
                <c:pt idx="2">
                  <c:v>22</c:v>
                </c:pt>
                <c:pt idx="3">
                  <c:v>80</c:v>
                </c:pt>
                <c:pt idx="4">
                  <c:v>81</c:v>
                </c:pt>
                <c:pt idx="5">
                  <c:v>5</c:v>
                </c:pt>
                <c:pt idx="6">
                  <c:v>34</c:v>
                </c:pt>
                <c:pt idx="7">
                  <c:v>36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24</c:v>
                </c:pt>
                <c:pt idx="1">
                  <c:v>6</c:v>
                </c:pt>
                <c:pt idx="2">
                  <c:v>26</c:v>
                </c:pt>
                <c:pt idx="3">
                  <c:v>63</c:v>
                </c:pt>
                <c:pt idx="4">
                  <c:v>50</c:v>
                </c:pt>
                <c:pt idx="5">
                  <c:v>4</c:v>
                </c:pt>
                <c:pt idx="6">
                  <c:v>37</c:v>
                </c:pt>
                <c:pt idx="7">
                  <c:v>55</c:v>
                </c:pt>
                <c:pt idx="8" formatCode="General">
                  <c:v>87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24344"/>
        <c:axId val="200420816"/>
      </c:barChart>
      <c:catAx>
        <c:axId val="20042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0816"/>
        <c:crosses val="autoZero"/>
        <c:auto val="1"/>
        <c:lblAlgn val="ctr"/>
        <c:lblOffset val="100"/>
        <c:tickLblSkip val="1"/>
        <c:noMultiLvlLbl val="0"/>
      </c:catAx>
      <c:valAx>
        <c:axId val="200420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0424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77</c:v>
                </c:pt>
                <c:pt idx="1">
                  <c:v>12</c:v>
                </c:pt>
                <c:pt idx="2">
                  <c:v>7</c:v>
                </c:pt>
                <c:pt idx="3">
                  <c:v>43</c:v>
                </c:pt>
                <c:pt idx="4">
                  <c:v>21</c:v>
                </c:pt>
                <c:pt idx="5">
                  <c:v>52</c:v>
                </c:pt>
                <c:pt idx="6">
                  <c:v>144</c:v>
                </c:pt>
                <c:pt idx="7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18</c:v>
                </c:pt>
                <c:pt idx="2">
                  <c:v>22</c:v>
                </c:pt>
                <c:pt idx="3">
                  <c:v>80</c:v>
                </c:pt>
                <c:pt idx="4">
                  <c:v>81</c:v>
                </c:pt>
                <c:pt idx="5">
                  <c:v>5</c:v>
                </c:pt>
                <c:pt idx="6">
                  <c:v>34</c:v>
                </c:pt>
                <c:pt idx="7">
                  <c:v>36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8" workbookViewId="0">
      <selection activeCell="D42" sqref="D4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44" t="s">
        <v>40</v>
      </c>
      <c r="C1" s="45"/>
      <c r="D1" s="24">
        <v>43460</v>
      </c>
      <c r="E1" s="4" t="s">
        <v>36</v>
      </c>
      <c r="F1" s="5"/>
    </row>
    <row r="2" spans="1:7" ht="16.5" customHeight="1" x14ac:dyDescent="0.2">
      <c r="A2" s="59"/>
      <c r="B2" s="59"/>
      <c r="C2" s="53" t="s">
        <v>39</v>
      </c>
      <c r="D2" s="54"/>
      <c r="E2" s="54"/>
      <c r="F2" s="55"/>
    </row>
    <row r="3" spans="1:7" ht="13.5" thickBot="1" x14ac:dyDescent="0.25">
      <c r="A3" s="60"/>
      <c r="B3" s="60"/>
      <c r="C3" s="56"/>
      <c r="D3" s="57"/>
      <c r="E3" s="57"/>
      <c r="F3" s="58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 x14ac:dyDescent="0.3">
      <c r="A5" s="8">
        <v>1</v>
      </c>
      <c r="B5" s="9" t="s">
        <v>1</v>
      </c>
      <c r="C5" s="35">
        <v>356</v>
      </c>
      <c r="D5" s="27">
        <v>353</v>
      </c>
      <c r="E5" s="28">
        <f t="shared" ref="E5:E16" si="0">IF(C5*100/D5-100&gt;100,C5/D5,C5*100/D5-100)</f>
        <v>0.84985835694051559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130</v>
      </c>
      <c r="D6" s="27">
        <v>115</v>
      </c>
      <c r="E6" s="28">
        <f t="shared" si="0"/>
        <v>13.043478260869563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3428357</v>
      </c>
      <c r="E7" s="28">
        <f t="shared" si="0"/>
        <v>61.57681361655159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8</v>
      </c>
      <c r="D10" s="31">
        <v>6</v>
      </c>
      <c r="E10" s="28">
        <f t="shared" si="0"/>
        <v>33.333333333333343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241</v>
      </c>
      <c r="D12" s="36">
        <v>236</v>
      </c>
      <c r="E12" s="28">
        <f t="shared" si="0"/>
        <v>2.118644067796609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25</v>
      </c>
      <c r="D13" s="31">
        <v>20</v>
      </c>
      <c r="E13" s="28">
        <f t="shared" si="0"/>
        <v>25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47</v>
      </c>
      <c r="D15" s="31">
        <v>88</v>
      </c>
      <c r="E15" s="28">
        <f t="shared" si="0"/>
        <v>-46.590909090909093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431127000</v>
      </c>
      <c r="D16" s="31">
        <v>42010000</v>
      </c>
      <c r="E16" s="28">
        <f t="shared" si="0"/>
        <v>10.26248512258986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50"/>
      <c r="D17" s="50"/>
      <c r="E17" s="50"/>
      <c r="F17" s="50"/>
    </row>
    <row r="18" spans="1:6" ht="16.5" x14ac:dyDescent="0.25">
      <c r="A18" s="48" t="s">
        <v>26</v>
      </c>
      <c r="B18" s="49"/>
      <c r="C18" s="32">
        <v>77</v>
      </c>
      <c r="D18" s="32">
        <v>61</v>
      </c>
      <c r="E18" s="28">
        <f t="shared" ref="E18:E25" si="2">IF(C18*100/D18-100&gt;100,C18/D18,C18*100/D18-100)</f>
        <v>26.229508196721312</v>
      </c>
      <c r="F18" s="34" t="str">
        <f t="shared" ref="F18:F25" si="3">IF(C18*100/D18-100&gt;100,"раз","%")</f>
        <v>%</v>
      </c>
    </row>
    <row r="19" spans="1:6" ht="16.5" x14ac:dyDescent="0.25">
      <c r="A19" s="48" t="s">
        <v>25</v>
      </c>
      <c r="B19" s="49"/>
      <c r="C19" s="32">
        <v>12</v>
      </c>
      <c r="D19" s="32">
        <v>16</v>
      </c>
      <c r="E19" s="28">
        <f t="shared" si="2"/>
        <v>-25</v>
      </c>
      <c r="F19" s="34" t="str">
        <f t="shared" si="3"/>
        <v>%</v>
      </c>
    </row>
    <row r="20" spans="1:6" ht="16.5" x14ac:dyDescent="0.25">
      <c r="A20" s="48" t="s">
        <v>24</v>
      </c>
      <c r="B20" s="49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8" t="s">
        <v>23</v>
      </c>
      <c r="B21" s="49"/>
      <c r="C21" s="32">
        <v>43</v>
      </c>
      <c r="D21" s="32">
        <v>50</v>
      </c>
      <c r="E21" s="28">
        <f t="shared" si="2"/>
        <v>-14</v>
      </c>
      <c r="F21" s="34" t="str">
        <f t="shared" si="3"/>
        <v>%</v>
      </c>
    </row>
    <row r="22" spans="1:6" ht="16.5" x14ac:dyDescent="0.25">
      <c r="A22" s="48" t="s">
        <v>22</v>
      </c>
      <c r="B22" s="49"/>
      <c r="C22" s="32">
        <v>21</v>
      </c>
      <c r="D22" s="32">
        <v>27</v>
      </c>
      <c r="E22" s="28">
        <f t="shared" si="2"/>
        <v>-22.222222222222229</v>
      </c>
      <c r="F22" s="34" t="str">
        <f t="shared" si="3"/>
        <v>%</v>
      </c>
    </row>
    <row r="23" spans="1:6" ht="16.5" x14ac:dyDescent="0.25">
      <c r="A23" s="48" t="s">
        <v>21</v>
      </c>
      <c r="B23" s="49"/>
      <c r="C23" s="32">
        <v>52</v>
      </c>
      <c r="D23" s="32">
        <v>37</v>
      </c>
      <c r="E23" s="28">
        <f t="shared" si="2"/>
        <v>40.540540540540547</v>
      </c>
      <c r="F23" s="34" t="str">
        <f t="shared" si="3"/>
        <v>%</v>
      </c>
    </row>
    <row r="24" spans="1:6" ht="16.5" x14ac:dyDescent="0.25">
      <c r="A24" s="51" t="s">
        <v>34</v>
      </c>
      <c r="B24" s="52"/>
      <c r="C24" s="32">
        <v>144</v>
      </c>
      <c r="D24" s="32">
        <v>150</v>
      </c>
      <c r="E24" s="28">
        <f t="shared" si="2"/>
        <v>-4</v>
      </c>
      <c r="F24" s="34" t="str">
        <f t="shared" si="3"/>
        <v>%</v>
      </c>
    </row>
    <row r="25" spans="1:6" ht="16.5" x14ac:dyDescent="0.25">
      <c r="A25" s="51" t="s">
        <v>45</v>
      </c>
      <c r="B25" s="52"/>
      <c r="C25" s="32">
        <v>130</v>
      </c>
      <c r="D25" s="32">
        <v>115</v>
      </c>
      <c r="E25" s="28">
        <f t="shared" si="2"/>
        <v>13.043478260869563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50"/>
      <c r="D26" s="50"/>
      <c r="E26" s="50"/>
      <c r="F26" s="50"/>
    </row>
    <row r="27" spans="1:6" ht="16.5" x14ac:dyDescent="0.25">
      <c r="A27" s="48" t="s">
        <v>27</v>
      </c>
      <c r="B27" s="49"/>
      <c r="C27" s="32">
        <v>17</v>
      </c>
      <c r="D27" s="32">
        <v>24</v>
      </c>
      <c r="E27" s="28">
        <f t="shared" ref="E27:E42" si="4">IF(C27*100/D27-100&gt;100,C27/D27,C27*100/D27-100)</f>
        <v>-29.166666666666671</v>
      </c>
      <c r="F27" s="34" t="str">
        <f t="shared" ref="F27:F42" si="5">IF(C27*100/D27-100&gt;100,"раз","%")</f>
        <v>%</v>
      </c>
    </row>
    <row r="28" spans="1:6" ht="16.5" x14ac:dyDescent="0.25">
      <c r="A28" s="48" t="s">
        <v>28</v>
      </c>
      <c r="B28" s="49"/>
      <c r="C28" s="32">
        <v>18</v>
      </c>
      <c r="D28" s="32">
        <v>6</v>
      </c>
      <c r="E28" s="28">
        <f>IF(C28*100/D28-100&gt;100,C28/D28,C28*100/D28-100)</f>
        <v>3</v>
      </c>
      <c r="F28" s="34" t="str">
        <f>IF(C28*100/D28-100&gt;100,"раз","%")</f>
        <v>раз</v>
      </c>
    </row>
    <row r="29" spans="1:6" ht="16.5" x14ac:dyDescent="0.25">
      <c r="A29" s="48" t="s">
        <v>29</v>
      </c>
      <c r="B29" s="49"/>
      <c r="C29" s="32">
        <v>22</v>
      </c>
      <c r="D29" s="32">
        <v>26</v>
      </c>
      <c r="E29" s="28">
        <f>IF(C29*100/D29-100&gt;100,C29/D29,C29*100/D29-100)</f>
        <v>-15.384615384615387</v>
      </c>
      <c r="F29" s="34" t="str">
        <f>IF(C29*100/D29-100&gt;100,"раз","%")</f>
        <v>%</v>
      </c>
    </row>
    <row r="30" spans="1:6" ht="16.5" x14ac:dyDescent="0.25">
      <c r="A30" s="48" t="s">
        <v>30</v>
      </c>
      <c r="B30" s="49"/>
      <c r="C30" s="32">
        <v>80</v>
      </c>
      <c r="D30" s="32">
        <v>63</v>
      </c>
      <c r="E30" s="28">
        <f t="shared" si="4"/>
        <v>26.984126984126988</v>
      </c>
      <c r="F30" s="34" t="str">
        <f t="shared" si="5"/>
        <v>%</v>
      </c>
    </row>
    <row r="31" spans="1:6" ht="16.5" x14ac:dyDescent="0.25">
      <c r="A31" s="48" t="s">
        <v>31</v>
      </c>
      <c r="B31" s="49"/>
      <c r="C31" s="32">
        <v>81</v>
      </c>
      <c r="D31" s="32">
        <v>50</v>
      </c>
      <c r="E31" s="28">
        <f t="shared" si="4"/>
        <v>62</v>
      </c>
      <c r="F31" s="34" t="str">
        <f t="shared" si="5"/>
        <v>%</v>
      </c>
    </row>
    <row r="32" spans="1:6" ht="16.5" x14ac:dyDescent="0.25">
      <c r="A32" s="48" t="s">
        <v>37</v>
      </c>
      <c r="B32" s="49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8" t="s">
        <v>38</v>
      </c>
      <c r="B33" s="49"/>
      <c r="C33" s="32">
        <v>34</v>
      </c>
      <c r="D33" s="32">
        <v>37</v>
      </c>
      <c r="E33" s="28">
        <f t="shared" si="4"/>
        <v>-8.1081081081081123</v>
      </c>
      <c r="F33" s="34" t="str">
        <f t="shared" si="5"/>
        <v>%</v>
      </c>
    </row>
    <row r="34" spans="1:8" ht="16.5" x14ac:dyDescent="0.25">
      <c r="A34" s="48" t="s">
        <v>32</v>
      </c>
      <c r="B34" s="49"/>
      <c r="C34" s="32">
        <v>36</v>
      </c>
      <c r="D34" s="32">
        <v>55</v>
      </c>
      <c r="E34" s="28">
        <f t="shared" si="4"/>
        <v>-34.545454545454547</v>
      </c>
      <c r="F34" s="34" t="str">
        <f>IF(C34*100/D34-100&gt;100,"раз","%")</f>
        <v>%</v>
      </c>
    </row>
    <row r="35" spans="1:8" ht="16.5" x14ac:dyDescent="0.25">
      <c r="A35" s="51" t="s">
        <v>34</v>
      </c>
      <c r="B35" s="52"/>
      <c r="C35" s="32">
        <v>78</v>
      </c>
      <c r="D35" s="5">
        <v>87</v>
      </c>
      <c r="E35" s="28">
        <v>5</v>
      </c>
      <c r="F35" s="34" t="str">
        <f>IF(C35*100/D35-100&gt;100,"раз","%")</f>
        <v>%</v>
      </c>
    </row>
    <row r="36" spans="1:8" ht="16.5" x14ac:dyDescent="0.2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14</v>
      </c>
      <c r="D37" s="32">
        <v>16</v>
      </c>
      <c r="E37" s="28">
        <f t="shared" si="4"/>
        <v>-12.5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302</v>
      </c>
      <c r="D38" s="32">
        <v>299</v>
      </c>
      <c r="E38" s="28">
        <f t="shared" si="4"/>
        <v>1.0033444816053532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903</v>
      </c>
      <c r="D39" s="32">
        <v>1505</v>
      </c>
      <c r="E39" s="28">
        <f t="shared" si="4"/>
        <v>-40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10007</v>
      </c>
      <c r="D40" s="32">
        <v>7698</v>
      </c>
      <c r="E40" s="28">
        <f t="shared" si="4"/>
        <v>29.994803845154593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6</v>
      </c>
      <c r="D41" s="32">
        <v>3</v>
      </c>
      <c r="E41" s="28">
        <f t="shared" si="4"/>
        <v>100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83</v>
      </c>
      <c r="D42" s="32">
        <v>75</v>
      </c>
      <c r="E42" s="28">
        <f t="shared" si="4"/>
        <v>10.666666666666671</v>
      </c>
      <c r="F42" s="34" t="str">
        <f t="shared" si="5"/>
        <v>%</v>
      </c>
    </row>
    <row r="43" spans="1:8" ht="49.5" x14ac:dyDescent="0.25">
      <c r="A43" s="38">
        <v>21</v>
      </c>
      <c r="B43" s="40" t="s">
        <v>46</v>
      </c>
      <c r="C43" s="41">
        <v>291</v>
      </c>
      <c r="D43" s="41">
        <v>311</v>
      </c>
      <c r="E43" s="39">
        <f t="shared" ref="E43" si="6">IF(C43*100/D43-100&gt;100,C43/D43,C43*100/D43-100)</f>
        <v>-6.4308681672025756</v>
      </c>
      <c r="F43" s="37" t="str">
        <f t="shared" ref="F43" si="7">IF(C43*100/D43-100&gt;100,"раз","%")</f>
        <v>%</v>
      </c>
    </row>
    <row r="44" spans="1:8" ht="16.5" x14ac:dyDescent="0.2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 x14ac:dyDescent="0.25">
      <c r="A45" s="42"/>
      <c r="B45" s="42"/>
      <c r="C45" s="26"/>
      <c r="D45" s="43"/>
      <c r="E45" s="43"/>
      <c r="F45" s="43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1</cp:lastModifiedBy>
  <cp:lastPrinted>2018-12-19T04:32:50Z</cp:lastPrinted>
  <dcterms:created xsi:type="dcterms:W3CDTF">1997-03-25T06:43:11Z</dcterms:created>
  <dcterms:modified xsi:type="dcterms:W3CDTF">2018-12-26T07:39:27Z</dcterms:modified>
</cp:coreProperties>
</file>