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ertyshnikova_eg\Desktop\Сайт 2019\ОФПС\"/>
    </mc:Choice>
  </mc:AlternateContent>
  <bookViews>
    <workbookView xWindow="0" yWindow="0" windowWidth="28800" windowHeight="12435"/>
  </bookViews>
  <sheets>
    <sheet name="Сводка" sheetId="1" r:id="rId1"/>
  </sheets>
  <calcPr calcId="152511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F40" i="1" l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5" i="1"/>
  <c r="E15" i="1"/>
  <c r="F14" i="1"/>
  <c r="E14" i="1"/>
  <c r="F12" i="1"/>
  <c r="E12" i="1"/>
  <c r="F11" i="1"/>
  <c r="E11" i="1"/>
  <c r="F9" i="1"/>
  <c r="E9" i="1"/>
  <c r="F8" i="1"/>
  <c r="E8" i="1"/>
  <c r="F7" i="1"/>
  <c r="E7" i="1"/>
  <c r="F6" i="1"/>
  <c r="E6" i="1"/>
  <c r="F5" i="1"/>
  <c r="E5" i="1"/>
</calcChain>
</file>

<file path=xl/sharedStrings.xml><?xml version="1.0" encoding="utf-8"?>
<sst xmlns="http://schemas.openxmlformats.org/spreadsheetml/2006/main" count="47" uniqueCount="44">
  <si>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</si>
  <si>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</si>
  <si>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</si>
  <si>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</si>
  <si>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</si>
  <si>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</si>
  <si>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</si>
  <si>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</si>
  <si>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</si>
  <si>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</si>
  <si>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</si>
  <si>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</si>
  <si>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</si>
  <si>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</si>
  <si>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</si>
  <si>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</si>
  <si>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</si>
  <si>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</si>
  <si>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</si>
  <si>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</si>
  <si>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</si>
  <si>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</si>
  <si>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</si>
  <si>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</si>
  <si>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</si>
  <si>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</si>
  <si>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</si>
  <si>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</si>
  <si>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</si>
  <si>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</si>
  <si>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</si>
  <si>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</si>
  <si>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</si>
  <si>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>- прочие</t>
  </si>
  <si>
    <t>- не установленные причины</t>
  </si>
  <si>
    <t>года</t>
  </si>
  <si>
    <t xml:space="preserve">  -Шалость с огнем детей</t>
  </si>
  <si>
    <t xml:space="preserve"> -НППБ при эксплуатации эл.приборов</t>
  </si>
  <si>
    <t>Сургут</t>
  </si>
  <si>
    <t xml:space="preserve">                                Сведения по пожарам по г.Сургуту  на </t>
  </si>
  <si>
    <t>ОНДиПР (по г.Сургуту)УНДиПР ГУ МЧС по ХМАО-Югре</t>
  </si>
  <si>
    <t>%</t>
  </si>
  <si>
    <t>2018 год</t>
  </si>
  <si>
    <t>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</si>
</sst>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2" fontId="7" fillId="0" borderId="19" xfId="1" applyNumberFormat="1" applyFont="1" applyBorder="1" applyAlignment="1" applyProtection="1">
      <alignment horizontal="right"/>
      <protection hidden="1"/>
    </xf>
    <xf numFmtId="1" fontId="7" fillId="0" borderId="19" xfId="0" applyNumberFormat="1" applyFont="1" applyFill="1" applyBorder="1" applyProtection="1">
      <protection locked="0" hidden="1"/>
    </xf>
    <xf numFmtId="1" fontId="7" fillId="0" borderId="19" xfId="0" applyNumberFormat="1" applyFont="1" applyBorder="1" applyAlignment="1" applyProtection="1">
      <alignment horizontal="right"/>
      <protection locked="0" hidden="1"/>
    </xf>
    <xf numFmtId="1" fontId="7" fillId="0" borderId="19" xfId="0" applyNumberFormat="1" applyFont="1" applyFill="1" applyBorder="1" applyAlignment="1" applyProtection="1">
      <alignment horizontal="right"/>
      <protection locked="0" hidden="1"/>
    </xf>
    <xf numFmtId="3" fontId="7" fillId="0" borderId="19" xfId="0" applyNumberFormat="1" applyFont="1" applyFill="1" applyBorder="1" applyAlignment="1" applyProtection="1">
      <alignment horizontal="right"/>
      <protection locked="0" hidden="1"/>
    </xf>
    <xf numFmtId="0" fontId="7" fillId="0" borderId="19" xfId="1" applyNumberFormat="1" applyFont="1" applyBorder="1" applyAlignment="1" applyProtection="1">
      <alignment horizontal="right"/>
      <protection hidden="1"/>
    </xf>
    <xf numFmtId="0" fontId="7" fillId="0" borderId="19" xfId="0" applyFont="1" applyBorder="1" applyAlignment="1" applyProtection="1">
      <alignment horizontal="center"/>
      <protection hidden="1"/>
    </xf>
    <xf numFmtId="1" fontId="7" fillId="2" borderId="19" xfId="0" applyNumberFormat="1" applyFont="1" applyFill="1" applyBorder="1" applyProtection="1">
      <protection locked="0" hidden="1"/>
    </xf>
    <xf numFmtId="1" fontId="7" fillId="2" borderId="19" xfId="0" applyNumberFormat="1" applyFont="1" applyFill="1" applyBorder="1" applyAlignment="1" applyProtection="1">
      <alignment horizontal="right"/>
      <protection locked="0" hidden="1"/>
    </xf>
    <xf numFmtId="0" fontId="6" fillId="0" borderId="19" xfId="0" applyFont="1" applyBorder="1" applyProtection="1">
      <protection hidden="1"/>
    </xf>
    <xf numFmtId="3" fontId="7" fillId="0" borderId="0" xfId="0" applyNumberFormat="1" applyFont="1" applyProtection="1">
      <protection hidden="1"/>
    </xf>
    <xf numFmtId="0" fontId="6" fillId="2" borderId="19" xfId="0" applyFont="1" applyFill="1" applyBorder="1" applyProtection="1">
      <protection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center"/>
      <protection hidden="1"/>
    </xf>
    <xf numFmtId="0" fontId="6" fillId="0" borderId="17" xfId="0" applyFont="1" applyBorder="1" applyAlignment="1" applyProtection="1">
      <alignment horizontal="center"/>
      <protection hidden="1"/>
    </xf>
    <xf numFmtId="0" fontId="3" fillId="0" borderId="13" xfId="0" applyFont="1" applyFill="1" applyBorder="1" applyAlignment="1" applyProtection="1">
      <alignment horizontal="center" vertical="center" wrapText="1"/>
      <protection locked="0" hidden="1"/>
    </xf>
    <xf numFmtId="0" fontId="3" fillId="0" borderId="14" xfId="0" applyFont="1" applyFill="1" applyBorder="1" applyAlignment="1" applyProtection="1">
      <alignment horizontal="center" vertical="center" wrapText="1"/>
      <protection locked="0"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9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6" fillId="0" borderId="19" xfId="0" applyFont="1" applyFill="1" applyBorder="1" applyAlignment="1" applyProtection="1">
      <alignment horizontal="center"/>
      <protection hidden="1"/>
    </xf>
    <xf numFmtId="0" fontId="7" fillId="0" borderId="11" xfId="0" applyFont="1" applyBorder="1" applyAlignment="1" applyProtection="1">
      <alignment horizontal="left" indent="3"/>
      <protection hidden="1"/>
    </xf>
    <xf numFmtId="0" fontId="7" fillId="0" borderId="12" xfId="0" applyFont="1" applyBorder="1" applyAlignment="1" applyProtection="1">
      <alignment horizontal="left" indent="3"/>
      <protection hidden="1"/>
    </xf>
    <xf numFmtId="49" fontId="7" fillId="0" borderId="11" xfId="0" applyNumberFormat="1" applyFont="1" applyBorder="1" applyAlignment="1" applyProtection="1">
      <alignment horizontal="left" indent="3"/>
      <protection hidden="1"/>
    </xf>
    <xf numFmtId="49" fontId="7" fillId="0" borderId="12" xfId="0" applyNumberFormat="1" applyFont="1" applyBorder="1" applyAlignment="1" applyProtection="1">
      <alignment horizontal="left" indent="3"/>
      <protection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2043485304629E-2"/>
          <c:y val="5.4944465274950366E-2"/>
          <c:w val="0.90136586970098309"/>
          <c:h val="0.74142027233783259"/>
        </c:manualLayout>
      </c:layout>
      <c:barChart>
        <c:barDir val="col"/>
        <c:grouping val="clustered"/>
        <c:varyColors val="0"/>
        <c:ser>
          <c:idx val="0"/>
          <c:order val="0"/>
          <c:tx>
            <c:v>2018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(Сводка!$B$5:$B$5,Сводка!$B$11)</c:f>
              <c:strCache>
                <c:ptCount val="2"/>
                <c:pt idx="0">
                  <c:v>Количество пожаров</c:v>
                </c:pt>
                <c:pt idx="1">
                  <c:v>Пожары в жилом секторе</c:v>
                </c:pt>
              </c:strCache>
            </c:strRef>
          </c:cat>
          <c:val>
            <c:numRef>
              <c:f>(Сводка!$D$5:$D$5,Сводка!$D$11)</c:f>
              <c:numCache>
                <c:formatCode>0</c:formatCode>
                <c:ptCount val="2"/>
                <c:pt idx="0" formatCode="General">
                  <c:v>41</c:v>
                </c:pt>
                <c:pt idx="1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D0-452F-A0FB-0B28B9F460A0}"/>
            </c:ext>
          </c:extLst>
        </c:ser>
        <c:ser>
          <c:idx val="1"/>
          <c:order val="1"/>
          <c:tx>
            <c:v>2017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(Сводка!$B$5:$B$5,Сводка!$B$11)</c:f>
              <c:strCache>
                <c:ptCount val="2"/>
                <c:pt idx="0">
                  <c:v>Количество пожаров</c:v>
                </c:pt>
                <c:pt idx="1">
                  <c:v>Пожары в жилом секторе</c:v>
                </c:pt>
              </c:strCache>
            </c:strRef>
          </c:cat>
          <c:val>
            <c:numRef>
              <c:f>(Сводка!#REF!,Сводка!#REF!)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0D0-452F-A0FB-0B28B9F46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073704"/>
        <c:axId val="357936896"/>
      </c:barChart>
      <c:catAx>
        <c:axId val="247073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357936896"/>
        <c:crosses val="autoZero"/>
        <c:auto val="1"/>
        <c:lblAlgn val="ctr"/>
        <c:lblOffset val="100"/>
        <c:noMultiLvlLbl val="0"/>
      </c:catAx>
      <c:valAx>
        <c:axId val="357936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47073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65E-2"/>
          <c:w val="0.36434177481107488"/>
          <c:h val="8.5034296058861245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91794205811176E-2"/>
          <c:y val="1.7148873415624162E-2"/>
          <c:w val="0.83299375351660065"/>
          <c:h val="0.70896779695488965"/>
        </c:manualLayout>
      </c:layout>
      <c:barChart>
        <c:barDir val="col"/>
        <c:grouping val="clustered"/>
        <c:varyColors val="0"/>
        <c:ser>
          <c:idx val="1"/>
          <c:order val="0"/>
          <c:tx>
            <c:v>2018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Сводка!$A$17:$A$23</c:f>
              <c:strCache>
                <c:ptCount val="7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</c:strCache>
            </c:strRef>
          </c:cat>
          <c:val>
            <c:numRef>
              <c:f>Сводка!$C$17:$C$23</c:f>
              <c:numCache>
                <c:formatCode>#,##0</c:formatCode>
                <c:ptCount val="7"/>
                <c:pt idx="0">
                  <c:v>9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27-4DBD-8E35-6AEB5851FF49}"/>
            </c:ext>
          </c:extLst>
        </c:ser>
        <c:ser>
          <c:idx val="2"/>
          <c:order val="1"/>
          <c:tx>
            <c:v>2017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827-4DBD-8E35-6AEB5851FF49}"/>
              </c:ext>
            </c:extLst>
          </c:dPt>
          <c:cat>
            <c:strRef>
              <c:f>Сводка!$A$17:$A$23</c:f>
              <c:strCache>
                <c:ptCount val="7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</c:strCache>
            </c:strRef>
          </c:cat>
          <c:val>
            <c:numRef>
              <c:f>Сводка!$D$17:$D$23</c:f>
              <c:numCache>
                <c:formatCode>#,##0</c:formatCode>
                <c:ptCount val="7"/>
                <c:pt idx="0">
                  <c:v>12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827-4DBD-8E35-6AEB5851F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9280072"/>
        <c:axId val="358439160"/>
      </c:barChart>
      <c:catAx>
        <c:axId val="359280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358439160"/>
        <c:crosses val="autoZero"/>
        <c:auto val="1"/>
        <c:lblAlgn val="ctr"/>
        <c:lblOffset val="0"/>
        <c:tickLblSkip val="1"/>
        <c:noMultiLvlLbl val="0"/>
      </c:catAx>
      <c:valAx>
        <c:axId val="3584391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3592800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5847"/>
          <c:y val="1.6548501561811608E-2"/>
          <c:w val="0.34435830378152338"/>
          <c:h val="5.9101791292182182E-2"/>
        </c:manualLayout>
      </c:layout>
      <c:overlay val="0"/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360570687418935E-2"/>
          <c:y val="8.7002426583469766E-2"/>
          <c:w val="0.88326932156390747"/>
          <c:h val="0.37735964941912781"/>
        </c:manualLayout>
      </c:layout>
      <c:barChart>
        <c:barDir val="col"/>
        <c:grouping val="clustered"/>
        <c:varyColors val="0"/>
        <c:ser>
          <c:idx val="1"/>
          <c:order val="0"/>
          <c:tx>
            <c:v>2018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Сводка!$A$25:$A$34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Сводка!$C$25:$C$34</c:f>
              <c:numCache>
                <c:formatCode>#,##0</c:formatCode>
                <c:ptCount val="10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6</c:v>
                </c:pt>
                <c:pt idx="4">
                  <c:v>1</c:v>
                </c:pt>
                <c:pt idx="5">
                  <c:v>0</c:v>
                </c:pt>
                <c:pt idx="6">
                  <c:v>5</c:v>
                </c:pt>
                <c:pt idx="7">
                  <c:v>3</c:v>
                </c:pt>
                <c:pt idx="8">
                  <c:v>6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04-4ECD-B9B2-09E3045BD168}"/>
            </c:ext>
          </c:extLst>
        </c:ser>
        <c:ser>
          <c:idx val="2"/>
          <c:order val="1"/>
          <c:tx>
            <c:v>2017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Сводка!$A$25:$A$34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Сводка!$D$25:$D$34</c:f>
              <c:numCache>
                <c:formatCode>#,##0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8</c:v>
                </c:pt>
                <c:pt idx="4">
                  <c:v>5</c:v>
                </c:pt>
                <c:pt idx="5">
                  <c:v>0</c:v>
                </c:pt>
                <c:pt idx="6">
                  <c:v>2</c:v>
                </c:pt>
                <c:pt idx="7">
                  <c:v>9</c:v>
                </c:pt>
                <c:pt idx="8">
                  <c:v>8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C04-4ECD-B9B2-09E3045BD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457528"/>
        <c:axId val="358468936"/>
      </c:barChart>
      <c:catAx>
        <c:axId val="358457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358468936"/>
        <c:crosses val="autoZero"/>
        <c:auto val="1"/>
        <c:lblAlgn val="ctr"/>
        <c:lblOffset val="100"/>
        <c:tickLblSkip val="1"/>
        <c:noMultiLvlLbl val="0"/>
      </c:catAx>
      <c:valAx>
        <c:axId val="3584689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3584575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924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FC4A-4C95-AA2F-7A689A5044B9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C4A-4C95-AA2F-7A689A5044B9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C4A-4C95-AA2F-7A689A5044B9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C4A-4C95-AA2F-7A689A5044B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FC4A-4C95-AA2F-7A689A5044B9}"/>
              </c:ext>
            </c:extLst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C4A-4C95-AA2F-7A689A5044B9}"/>
              </c:ext>
            </c:extLst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FC4A-4C95-AA2F-7A689A5044B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Сводка!$A$17:$A$23</c:f>
              <c:strCache>
                <c:ptCount val="7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</c:strCache>
            </c:strRef>
          </c:cat>
          <c:val>
            <c:numRef>
              <c:f>Сводка!$C$17:$C$23</c:f>
              <c:numCache>
                <c:formatCode>#,##0</c:formatCode>
                <c:ptCount val="7"/>
                <c:pt idx="0">
                  <c:v>9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C4A-4C95-AA2F-7A689A504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8958"/>
          <c:w val="0.9807699391887158"/>
          <c:h val="0.14909104145156979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68842729970318"/>
          <c:y val="0.14583360305990151"/>
          <c:w val="0.66913946587537165"/>
          <c:h val="0.53219795402380365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F5DE-4D20-ABBD-62DEF5FA749C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DE-4D20-ABBD-62DEF5FA749C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5DE-4D20-ABBD-62DEF5FA749C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DE-4D20-ABBD-62DEF5FA749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F5DE-4D20-ABBD-62DEF5FA749C}"/>
              </c:ext>
            </c:extLst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5DE-4D20-ABBD-62DEF5FA749C}"/>
              </c:ext>
            </c:extLst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F5DE-4D20-ABBD-62DEF5FA749C}"/>
              </c:ext>
            </c:extLst>
          </c:dPt>
          <c:dPt>
            <c:idx val="7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5DE-4D20-ABBD-62DEF5FA749C}"/>
              </c:ext>
            </c:extLst>
          </c:dPt>
          <c:dPt>
            <c:idx val="8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F5DE-4D20-ABBD-62DEF5FA749C}"/>
              </c:ext>
            </c:extLst>
          </c:dPt>
          <c:dPt>
            <c:idx val="9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5DE-4D20-ABBD-62DEF5FA749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Сводка!$A$25:$A$34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Сводка!$C$25:$C$34</c:f>
              <c:numCache>
                <c:formatCode>#,##0</c:formatCode>
                <c:ptCount val="10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6</c:v>
                </c:pt>
                <c:pt idx="4">
                  <c:v>1</c:v>
                </c:pt>
                <c:pt idx="5">
                  <c:v>0</c:v>
                </c:pt>
                <c:pt idx="6">
                  <c:v>5</c:v>
                </c:pt>
                <c:pt idx="7">
                  <c:v>3</c:v>
                </c:pt>
                <c:pt idx="8">
                  <c:v>6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5DE-4D20-ABBD-62DEF5FA7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261570665336133E-4"/>
          <c:y val="0.82092281078501561"/>
          <c:w val="0.97016628114363956"/>
          <c:h val="0.1790771892149845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12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12</xdr:row>
      <xdr:rowOff>47625</xdr:rowOff>
    </xdr:from>
    <xdr:to>
      <xdr:col>15</xdr:col>
      <xdr:colOff>28575</xdr:colOff>
      <xdr:row>30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30</xdr:row>
      <xdr:rowOff>38100</xdr:rowOff>
    </xdr:from>
    <xdr:to>
      <xdr:col>15</xdr:col>
      <xdr:colOff>19050</xdr:colOff>
      <xdr:row>43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45</xdr:row>
      <xdr:rowOff>0</xdr:rowOff>
    </xdr:from>
    <xdr:to>
      <xdr:col>5</xdr:col>
      <xdr:colOff>523875</xdr:colOff>
      <xdr:row>77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95250</xdr:colOff>
      <xdr:row>78</xdr:row>
      <xdr:rowOff>104775</xdr:rowOff>
    </xdr:from>
    <xdr:to>
      <xdr:col>5</xdr:col>
      <xdr:colOff>533400</xdr:colOff>
      <xdr:row>109</xdr:row>
      <xdr:rowOff>114300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topLeftCell="B1" zoomScale="62" zoomScaleNormal="62" workbookViewId="0">
      <selection activeCell="T32" sqref="T32"/>
    </sheetView>
  </sheetViews>
  <sheetFormatPr defaultRowHeight="12.75" x14ac:dyDescent="0.2"/>
  <cols>
    <col min="1" max="1" width="6.140625" style="16" customWidth="1"/>
    <col min="2" max="2" width="40" style="16" customWidth="1"/>
    <col min="3" max="3" width="14.140625" style="16" customWidth="1"/>
    <col min="4" max="4" width="15" style="16" customWidth="1"/>
    <col min="5" max="5" width="10.5703125" style="16" customWidth="1"/>
    <col min="6" max="6" width="10.7109375" style="16" customWidth="1"/>
  </cols>
  <sheetData>
    <row r="1" spans="1:7" ht="16.5" x14ac:dyDescent="0.25">
      <c r="A1" s="3"/>
      <c r="B1" s="38" t="s">
        <v>39</v>
      </c>
      <c r="C1" s="39"/>
      <c r="D1" s="23">
        <v>43495</v>
      </c>
      <c r="E1" s="4" t="s">
        <v>35</v>
      </c>
      <c r="F1" s="5"/>
    </row>
    <row r="2" spans="1:7" ht="15.95" customHeight="1" x14ac:dyDescent="0.2">
      <c r="A2" s="40"/>
      <c r="B2" s="40"/>
      <c r="C2" s="42" t="s">
        <v>38</v>
      </c>
      <c r="D2" s="43"/>
      <c r="E2" s="43"/>
      <c r="F2" s="44"/>
    </row>
    <row r="3" spans="1:7" x14ac:dyDescent="0.2">
      <c r="A3" s="41"/>
      <c r="B3" s="41"/>
      <c r="C3" s="45"/>
      <c r="D3" s="46"/>
      <c r="E3" s="46"/>
      <c r="F3" s="47"/>
    </row>
    <row r="4" spans="1:7" ht="17.25" x14ac:dyDescent="0.3">
      <c r="A4" s="6" t="s">
        <v>20</v>
      </c>
      <c r="B4" s="7" t="s">
        <v>0</v>
      </c>
      <c r="C4" s="18" t="s">
        <v>43</v>
      </c>
      <c r="D4" s="33" t="s">
        <v>42</v>
      </c>
      <c r="E4" s="48" t="s">
        <v>17</v>
      </c>
      <c r="F4" s="49"/>
    </row>
    <row r="5" spans="1:7" ht="17.25" x14ac:dyDescent="0.3">
      <c r="A5" s="8">
        <v>1</v>
      </c>
      <c r="B5" s="9" t="s">
        <v>1</v>
      </c>
      <c r="C5" s="16">
        <v>40</v>
      </c>
      <c r="D5" s="16">
        <v>41</v>
      </c>
      <c r="E5" s="26" t="e">
        <f>IF(D5*100/#REF!-100&gt;100,D5/#REF!,D5*100/#REF!-100)</f>
        <v>#REF!</v>
      </c>
      <c r="F5" s="32" t="e">
        <f>IF(D5*100/#REF!-100&gt;100,"раз","%")</f>
        <v>#REF!</v>
      </c>
    </row>
    <row r="6" spans="1:7" ht="17.25" x14ac:dyDescent="0.3">
      <c r="A6" s="8">
        <v>2</v>
      </c>
      <c r="B6" s="9" t="s">
        <v>2</v>
      </c>
      <c r="C6" s="35">
        <v>0</v>
      </c>
      <c r="D6" s="27">
        <v>2565590</v>
      </c>
      <c r="E6" s="26" t="e">
        <f>IF(D6*100/#REF!-100&gt;100,D6/#REF!,D6*100/#REF!-100)</f>
        <v>#REF!</v>
      </c>
      <c r="F6" s="32" t="e">
        <f>IF(D6*100/#REF!-100&gt;100,"раз","%")</f>
        <v>#REF!</v>
      </c>
    </row>
    <row r="7" spans="1:7" ht="17.25" x14ac:dyDescent="0.3">
      <c r="A7" s="8">
        <v>3</v>
      </c>
      <c r="B7" s="9" t="s">
        <v>3</v>
      </c>
      <c r="C7" s="35">
        <v>0</v>
      </c>
      <c r="D7" s="27">
        <v>0</v>
      </c>
      <c r="E7" s="26" t="e">
        <f>IF(D7*100/#REF!-100&gt;100,D7/#REF!,D7*100/#REF!-100)</f>
        <v>#REF!</v>
      </c>
      <c r="F7" s="32" t="e">
        <f>IF(D7*100/#REF!-100&gt;100,"раз","%")</f>
        <v>#REF!</v>
      </c>
      <c r="G7" s="2"/>
    </row>
    <row r="8" spans="1:7" ht="17.25" x14ac:dyDescent="0.3">
      <c r="A8" s="8">
        <v>4</v>
      </c>
      <c r="B8" s="10" t="s">
        <v>4</v>
      </c>
      <c r="C8" s="35">
        <v>0</v>
      </c>
      <c r="D8" s="28">
        <v>0</v>
      </c>
      <c r="E8" s="26" t="e">
        <f>IF(D8*100/#REF!-100&gt;100,D8/#REF!,D8*100/#REF!-100)</f>
        <v>#REF!</v>
      </c>
      <c r="F8" s="32" t="e">
        <f>IF(D8*100/#REF!-100&gt;100,"раз","%")</f>
        <v>#REF!</v>
      </c>
    </row>
    <row r="9" spans="1:7" ht="17.25" x14ac:dyDescent="0.3">
      <c r="A9" s="8">
        <v>5</v>
      </c>
      <c r="B9" s="10" t="s">
        <v>5</v>
      </c>
      <c r="C9" s="35">
        <v>2</v>
      </c>
      <c r="D9" s="29">
        <v>2</v>
      </c>
      <c r="E9" s="26" t="e">
        <f>IF(D9*100/#REF!-100&gt;100,D9/#REF!,D9*100/#REF!-100)</f>
        <v>#REF!</v>
      </c>
      <c r="F9" s="32" t="e">
        <f>IF(D9*100/#REF!-100&gt;100,"раз","%")</f>
        <v>#REF!</v>
      </c>
    </row>
    <row r="10" spans="1:7" ht="17.25" x14ac:dyDescent="0.3">
      <c r="A10" s="8">
        <v>6</v>
      </c>
      <c r="B10" s="10" t="s">
        <v>6</v>
      </c>
      <c r="C10" s="35">
        <v>0</v>
      </c>
      <c r="D10" s="29">
        <v>0</v>
      </c>
      <c r="E10" s="31">
        <v>100</v>
      </c>
      <c r="F10" s="32" t="s">
        <v>41</v>
      </c>
    </row>
    <row r="11" spans="1:7" ht="17.25" x14ac:dyDescent="0.3">
      <c r="A11" s="8">
        <v>7</v>
      </c>
      <c r="B11" s="10" t="s">
        <v>18</v>
      </c>
      <c r="C11" s="37">
        <v>17</v>
      </c>
      <c r="D11" s="34">
        <v>27</v>
      </c>
      <c r="E11" s="26" t="e">
        <f>IF(D11*100/#REF!-100&gt;100,D11/#REF!,D11*100/#REF!-100)</f>
        <v>#REF!</v>
      </c>
      <c r="F11" s="32" t="e">
        <f>IF(D11*100/#REF!-100&gt;100,"раз","%")</f>
        <v>#REF!</v>
      </c>
    </row>
    <row r="12" spans="1:7" ht="17.25" x14ac:dyDescent="0.3">
      <c r="A12" s="8">
        <v>8</v>
      </c>
      <c r="B12" s="10" t="s">
        <v>7</v>
      </c>
      <c r="C12" s="35">
        <v>2</v>
      </c>
      <c r="D12" s="29">
        <v>4</v>
      </c>
      <c r="E12" s="26" t="e">
        <f>IF(D12*100/#REF!-100&gt;100,D12/#REF!,D12*100/#REF!-100)</f>
        <v>#REF!</v>
      </c>
      <c r="F12" s="32" t="e">
        <f>IF(D12*100/#REF!-100&gt;100,"раз","%")</f>
        <v>#REF!</v>
      </c>
    </row>
    <row r="13" spans="1:7" ht="17.25" x14ac:dyDescent="0.3">
      <c r="A13" s="8">
        <v>9</v>
      </c>
      <c r="B13" s="10" t="s">
        <v>6</v>
      </c>
      <c r="C13" s="35">
        <v>2</v>
      </c>
      <c r="D13" s="29">
        <v>0</v>
      </c>
      <c r="E13" s="31">
        <v>100</v>
      </c>
      <c r="F13" s="32" t="s">
        <v>41</v>
      </c>
    </row>
    <row r="14" spans="1:7" ht="17.25" x14ac:dyDescent="0.3">
      <c r="A14" s="8">
        <v>10</v>
      </c>
      <c r="B14" s="10" t="s">
        <v>8</v>
      </c>
      <c r="C14" s="35">
        <v>11</v>
      </c>
      <c r="D14" s="29">
        <v>7</v>
      </c>
      <c r="E14" s="26" t="e">
        <f>IF(D14*100/#REF!-100&gt;100,D14/#REF!,D14*100/#REF!-100)</f>
        <v>#REF!</v>
      </c>
      <c r="F14" s="32" t="e">
        <f>IF(D14*100/#REF!-100&gt;100,"раз","%")</f>
        <v>#REF!</v>
      </c>
    </row>
    <row r="15" spans="1:7" ht="17.25" x14ac:dyDescent="0.3">
      <c r="A15" s="8">
        <v>11</v>
      </c>
      <c r="B15" s="10" t="s">
        <v>19</v>
      </c>
      <c r="C15" s="35">
        <v>19640000</v>
      </c>
      <c r="D15" s="29">
        <v>5710000</v>
      </c>
      <c r="E15" s="26" t="e">
        <f>IF(D15*100/#REF!-100&gt;100,D15/#REF!,D15*100/#REF!-100)</f>
        <v>#REF!</v>
      </c>
      <c r="F15" s="32" t="e">
        <f>IF(D15*100/#REF!-100&gt;100,"раз","%")</f>
        <v>#REF!</v>
      </c>
    </row>
    <row r="16" spans="1:7" ht="17.25" x14ac:dyDescent="0.3">
      <c r="A16" s="11">
        <v>12</v>
      </c>
      <c r="B16" s="12" t="s">
        <v>15</v>
      </c>
      <c r="C16" s="50"/>
      <c r="D16" s="50"/>
      <c r="E16" s="50"/>
      <c r="F16" s="50"/>
    </row>
    <row r="17" spans="1:6" ht="16.5" x14ac:dyDescent="0.25">
      <c r="A17" s="51" t="s">
        <v>26</v>
      </c>
      <c r="B17" s="52"/>
      <c r="C17" s="30">
        <v>9</v>
      </c>
      <c r="D17" s="30">
        <v>12</v>
      </c>
      <c r="E17" s="26">
        <f t="shared" ref="E17:E23" si="0">IF(C17*100/D17-100&gt;100,C17/D17,C17*100/D17-100)</f>
        <v>-25</v>
      </c>
      <c r="F17" s="32" t="str">
        <f t="shared" ref="F17:F23" si="1">IF(C17*100/D17-100&gt;100,"раз","%")</f>
        <v>%</v>
      </c>
    </row>
    <row r="18" spans="1:6" ht="16.5" x14ac:dyDescent="0.25">
      <c r="A18" s="51" t="s">
        <v>25</v>
      </c>
      <c r="B18" s="52"/>
      <c r="C18" s="30">
        <v>3</v>
      </c>
      <c r="D18" s="30">
        <v>1</v>
      </c>
      <c r="E18" s="26">
        <f t="shared" si="0"/>
        <v>3</v>
      </c>
      <c r="F18" s="32" t="str">
        <f t="shared" si="1"/>
        <v>раз</v>
      </c>
    </row>
    <row r="19" spans="1:6" ht="16.5" x14ac:dyDescent="0.25">
      <c r="A19" s="51" t="s">
        <v>24</v>
      </c>
      <c r="B19" s="52"/>
      <c r="C19" s="30">
        <v>3</v>
      </c>
      <c r="D19" s="30">
        <v>1</v>
      </c>
      <c r="E19" s="26">
        <f t="shared" si="0"/>
        <v>3</v>
      </c>
      <c r="F19" s="32" t="str">
        <f t="shared" si="1"/>
        <v>раз</v>
      </c>
    </row>
    <row r="20" spans="1:6" ht="16.5" x14ac:dyDescent="0.25">
      <c r="A20" s="51" t="s">
        <v>23</v>
      </c>
      <c r="B20" s="52"/>
      <c r="C20" s="30">
        <v>2</v>
      </c>
      <c r="D20" s="30">
        <v>2</v>
      </c>
      <c r="E20" s="26">
        <f t="shared" si="0"/>
        <v>0</v>
      </c>
      <c r="F20" s="32" t="str">
        <f t="shared" si="1"/>
        <v>%</v>
      </c>
    </row>
    <row r="21" spans="1:6" ht="16.5" x14ac:dyDescent="0.25">
      <c r="A21" s="51" t="s">
        <v>22</v>
      </c>
      <c r="B21" s="52"/>
      <c r="C21" s="30">
        <v>0</v>
      </c>
      <c r="D21" s="30">
        <v>3</v>
      </c>
      <c r="E21" s="26">
        <f t="shared" si="0"/>
        <v>-100</v>
      </c>
      <c r="F21" s="32" t="str">
        <f t="shared" si="1"/>
        <v>%</v>
      </c>
    </row>
    <row r="22" spans="1:6" ht="16.5" x14ac:dyDescent="0.25">
      <c r="A22" s="51" t="s">
        <v>21</v>
      </c>
      <c r="B22" s="52"/>
      <c r="C22" s="30">
        <v>1</v>
      </c>
      <c r="D22" s="30">
        <v>4</v>
      </c>
      <c r="E22" s="26">
        <f t="shared" si="0"/>
        <v>-75</v>
      </c>
      <c r="F22" s="32" t="str">
        <f t="shared" si="1"/>
        <v>%</v>
      </c>
    </row>
    <row r="23" spans="1:6" ht="16.5" x14ac:dyDescent="0.25">
      <c r="A23" s="53" t="s">
        <v>33</v>
      </c>
      <c r="B23" s="54"/>
      <c r="C23" s="30">
        <v>13</v>
      </c>
      <c r="D23" s="30">
        <v>11</v>
      </c>
      <c r="E23" s="26">
        <f t="shared" si="0"/>
        <v>18.181818181817999</v>
      </c>
      <c r="F23" s="32" t="str">
        <f t="shared" si="1"/>
        <v>%</v>
      </c>
    </row>
    <row r="24" spans="1:6" ht="17.25" x14ac:dyDescent="0.3">
      <c r="A24" s="13">
        <v>13</v>
      </c>
      <c r="B24" s="12" t="s">
        <v>16</v>
      </c>
      <c r="C24" s="50"/>
      <c r="D24" s="50"/>
      <c r="E24" s="50"/>
      <c r="F24" s="50"/>
    </row>
    <row r="25" spans="1:6" ht="16.5" x14ac:dyDescent="0.25">
      <c r="A25" s="51" t="s">
        <v>27</v>
      </c>
      <c r="B25" s="52"/>
      <c r="C25" s="30">
        <v>4</v>
      </c>
      <c r="D25" s="30">
        <v>0</v>
      </c>
      <c r="E25" s="26" t="e">
        <f t="shared" ref="E25:E32" si="2">IF(C25*100/D25-100&gt;100,C25/D25,C25*100/D25-100)</f>
        <v>#DIV/0!</v>
      </c>
      <c r="F25" s="32" t="e">
        <f t="shared" ref="F25:F40" si="3">IF(C25*100/D25-100&gt;100,"раз","%")</f>
        <v>#DIV/0!</v>
      </c>
    </row>
    <row r="26" spans="1:6" ht="16.5" x14ac:dyDescent="0.25">
      <c r="A26" s="51" t="s">
        <v>28</v>
      </c>
      <c r="B26" s="52"/>
      <c r="C26" s="30">
        <v>2</v>
      </c>
      <c r="D26" s="30">
        <v>1</v>
      </c>
      <c r="E26" s="26">
        <f t="shared" si="2"/>
        <v>100</v>
      </c>
      <c r="F26" s="32" t="str">
        <f t="shared" si="3"/>
        <v>%</v>
      </c>
    </row>
    <row r="27" spans="1:6" ht="16.5" x14ac:dyDescent="0.25">
      <c r="A27" s="51" t="s">
        <v>29</v>
      </c>
      <c r="B27" s="52"/>
      <c r="C27" s="30">
        <v>0</v>
      </c>
      <c r="D27" s="30">
        <v>1</v>
      </c>
      <c r="E27" s="26">
        <f t="shared" si="2"/>
        <v>-100</v>
      </c>
      <c r="F27" s="32" t="str">
        <f t="shared" si="3"/>
        <v>%</v>
      </c>
    </row>
    <row r="28" spans="1:6" ht="16.5" x14ac:dyDescent="0.25">
      <c r="A28" s="51" t="s">
        <v>30</v>
      </c>
      <c r="B28" s="52"/>
      <c r="C28" s="30">
        <v>6</v>
      </c>
      <c r="D28" s="30">
        <v>8</v>
      </c>
      <c r="E28" s="26">
        <f t="shared" si="2"/>
        <v>-25</v>
      </c>
      <c r="F28" s="32" t="str">
        <f t="shared" si="3"/>
        <v>%</v>
      </c>
    </row>
    <row r="29" spans="1:6" ht="16.5" x14ac:dyDescent="0.25">
      <c r="A29" s="51" t="s">
        <v>31</v>
      </c>
      <c r="B29" s="52"/>
      <c r="C29" s="30">
        <v>1</v>
      </c>
      <c r="D29" s="30">
        <v>5</v>
      </c>
      <c r="E29" s="26">
        <f t="shared" si="2"/>
        <v>-80</v>
      </c>
      <c r="F29" s="32" t="str">
        <f t="shared" si="3"/>
        <v>%</v>
      </c>
    </row>
    <row r="30" spans="1:6" ht="16.5" x14ac:dyDescent="0.25">
      <c r="A30" s="51" t="s">
        <v>36</v>
      </c>
      <c r="B30" s="52"/>
      <c r="C30" s="30">
        <v>0</v>
      </c>
      <c r="D30" s="30">
        <v>0</v>
      </c>
      <c r="E30" s="26" t="e">
        <f t="shared" si="2"/>
        <v>#DIV/0!</v>
      </c>
      <c r="F30" s="32" t="e">
        <f t="shared" si="3"/>
        <v>#DIV/0!</v>
      </c>
    </row>
    <row r="31" spans="1:6" ht="16.5" x14ac:dyDescent="0.25">
      <c r="A31" s="51" t="s">
        <v>37</v>
      </c>
      <c r="B31" s="52"/>
      <c r="C31" s="30">
        <v>5</v>
      </c>
      <c r="D31" s="30">
        <v>2</v>
      </c>
      <c r="E31" s="26">
        <f t="shared" si="2"/>
        <v>2.5</v>
      </c>
      <c r="F31" s="32" t="str">
        <f t="shared" si="3"/>
        <v>раз</v>
      </c>
    </row>
    <row r="32" spans="1:6" ht="16.5" x14ac:dyDescent="0.25">
      <c r="A32" s="51" t="s">
        <v>32</v>
      </c>
      <c r="B32" s="52"/>
      <c r="C32" s="30">
        <v>3</v>
      </c>
      <c r="D32" s="30">
        <v>9</v>
      </c>
      <c r="E32" s="26">
        <f t="shared" si="2"/>
        <v>-66.666666666666998</v>
      </c>
      <c r="F32" s="32" t="str">
        <f t="shared" si="3"/>
        <v>%</v>
      </c>
    </row>
    <row r="33" spans="1:8" ht="16.5" x14ac:dyDescent="0.25">
      <c r="A33" s="53" t="s">
        <v>33</v>
      </c>
      <c r="B33" s="54"/>
      <c r="C33" s="30">
        <v>6</v>
      </c>
      <c r="D33" s="36">
        <v>8</v>
      </c>
      <c r="E33" s="26">
        <v>5</v>
      </c>
      <c r="F33" s="32" t="str">
        <f t="shared" si="3"/>
        <v>%</v>
      </c>
    </row>
    <row r="34" spans="1:8" ht="16.5" x14ac:dyDescent="0.25">
      <c r="A34" s="53" t="s">
        <v>34</v>
      </c>
      <c r="B34" s="54"/>
      <c r="C34" s="30">
        <v>0</v>
      </c>
      <c r="D34" s="30">
        <v>0</v>
      </c>
      <c r="E34" s="26" t="e">
        <f t="shared" ref="E34:E40" si="4">IF(C34*100/D34-100&gt;100,C34/D34,C34*100/D34-100)</f>
        <v>#DIV/0!</v>
      </c>
      <c r="F34" s="32" t="e">
        <f t="shared" si="3"/>
        <v>#DIV/0!</v>
      </c>
    </row>
    <row r="35" spans="1:8" ht="17.25" x14ac:dyDescent="0.3">
      <c r="A35" s="14">
        <v>14</v>
      </c>
      <c r="B35" s="15" t="s">
        <v>9</v>
      </c>
      <c r="C35" s="30">
        <v>0</v>
      </c>
      <c r="D35" s="30">
        <v>1</v>
      </c>
      <c r="E35" s="26">
        <f t="shared" si="4"/>
        <v>-100</v>
      </c>
      <c r="F35" s="32" t="str">
        <f t="shared" si="3"/>
        <v>%</v>
      </c>
    </row>
    <row r="36" spans="1:8" ht="17.25" x14ac:dyDescent="0.3">
      <c r="A36" s="8">
        <v>15</v>
      </c>
      <c r="B36" s="10" t="s">
        <v>14</v>
      </c>
      <c r="C36" s="30">
        <v>36</v>
      </c>
      <c r="D36" s="30">
        <v>32</v>
      </c>
      <c r="E36" s="26">
        <f t="shared" si="4"/>
        <v>12.5</v>
      </c>
      <c r="F36" s="32" t="str">
        <f t="shared" si="3"/>
        <v>%</v>
      </c>
    </row>
    <row r="37" spans="1:8" ht="17.25" x14ac:dyDescent="0.3">
      <c r="A37" s="8">
        <v>16</v>
      </c>
      <c r="B37" s="10" t="s">
        <v>10</v>
      </c>
      <c r="C37" s="30">
        <v>0</v>
      </c>
      <c r="D37" s="30">
        <v>8</v>
      </c>
      <c r="E37" s="26">
        <f t="shared" si="4"/>
        <v>-100</v>
      </c>
      <c r="F37" s="32" t="str">
        <f t="shared" si="3"/>
        <v>%</v>
      </c>
    </row>
    <row r="38" spans="1:8" ht="17.25" x14ac:dyDescent="0.3">
      <c r="A38" s="8">
        <v>17</v>
      </c>
      <c r="B38" s="10" t="s">
        <v>11</v>
      </c>
      <c r="C38" s="30">
        <v>1357</v>
      </c>
      <c r="D38" s="30">
        <v>1378</v>
      </c>
      <c r="E38" s="26">
        <f t="shared" si="4"/>
        <v>-1.5239477503629</v>
      </c>
      <c r="F38" s="32" t="str">
        <f t="shared" si="3"/>
        <v>%</v>
      </c>
    </row>
    <row r="39" spans="1:8" ht="17.25" x14ac:dyDescent="0.3">
      <c r="A39" s="8">
        <v>18</v>
      </c>
      <c r="B39" s="10" t="s">
        <v>12</v>
      </c>
      <c r="C39" s="30">
        <v>0</v>
      </c>
      <c r="D39" s="30">
        <v>0</v>
      </c>
      <c r="E39" s="26" t="e">
        <f t="shared" si="4"/>
        <v>#DIV/0!</v>
      </c>
      <c r="F39" s="32" t="e">
        <f t="shared" si="3"/>
        <v>#DIV/0!</v>
      </c>
    </row>
    <row r="40" spans="1:8" ht="17.25" x14ac:dyDescent="0.3">
      <c r="A40" s="8">
        <v>19</v>
      </c>
      <c r="B40" s="10" t="s">
        <v>13</v>
      </c>
      <c r="C40" s="30">
        <v>1</v>
      </c>
      <c r="D40" s="30">
        <v>9</v>
      </c>
      <c r="E40" s="26">
        <f t="shared" si="4"/>
        <v>-88.888888888888999</v>
      </c>
      <c r="F40" s="32" t="str">
        <f t="shared" si="3"/>
        <v>%</v>
      </c>
    </row>
    <row r="41" spans="1:8" ht="16.5" x14ac:dyDescent="0.25">
      <c r="A41" s="55" t="s">
        <v>40</v>
      </c>
      <c r="B41" s="55"/>
      <c r="C41" s="19"/>
      <c r="D41" s="20"/>
      <c r="E41" s="21"/>
      <c r="F41" s="21"/>
      <c r="G41" s="1"/>
      <c r="H41" s="1"/>
    </row>
    <row r="42" spans="1:8" ht="16.5" x14ac:dyDescent="0.25">
      <c r="A42" s="55"/>
      <c r="B42" s="55"/>
      <c r="C42" s="25"/>
      <c r="D42" s="56"/>
      <c r="E42" s="56"/>
      <c r="F42" s="56"/>
    </row>
    <row r="43" spans="1:8" x14ac:dyDescent="0.2">
      <c r="A43" s="22"/>
      <c r="B43" s="22"/>
      <c r="C43" s="17"/>
      <c r="D43" s="17"/>
      <c r="E43" s="17"/>
      <c r="F43" s="17"/>
    </row>
    <row r="44" spans="1:8" x14ac:dyDescent="0.2">
      <c r="A44" s="17"/>
      <c r="B44" s="24"/>
      <c r="C44" s="17"/>
      <c r="D44" s="17"/>
      <c r="E44" s="17"/>
      <c r="F44" s="17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5">
    <mergeCell ref="A32:B32"/>
    <mergeCell ref="A33:B33"/>
    <mergeCell ref="A34:B34"/>
    <mergeCell ref="A41:B42"/>
    <mergeCell ref="D42:F42"/>
    <mergeCell ref="A27:B27"/>
    <mergeCell ref="A28:B28"/>
    <mergeCell ref="A29:B29"/>
    <mergeCell ref="A30:B30"/>
    <mergeCell ref="A31:B31"/>
    <mergeCell ref="A22:B22"/>
    <mergeCell ref="A23:B23"/>
    <mergeCell ref="C24:F24"/>
    <mergeCell ref="A25:B25"/>
    <mergeCell ref="A26:B26"/>
    <mergeCell ref="A17:B17"/>
    <mergeCell ref="A18:B18"/>
    <mergeCell ref="A19:B19"/>
    <mergeCell ref="A20:B20"/>
    <mergeCell ref="A21:B21"/>
    <mergeCell ref="B1:C1"/>
    <mergeCell ref="A2:B3"/>
    <mergeCell ref="C2:F3"/>
    <mergeCell ref="E4:F4"/>
    <mergeCell ref="C16:F16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4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Тертышникова Екатерина Геннадьевна</cp:lastModifiedBy>
  <cp:lastPrinted>2002-01-03T20:31:56Z</cp:lastPrinted>
  <dcterms:created xsi:type="dcterms:W3CDTF">2019-01-30T07:05:13Z</dcterms:created>
  <dcterms:modified xsi:type="dcterms:W3CDTF">2019-01-30T07:35:52Z</dcterms:modified>
</cp:coreProperties>
</file>