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7055" windowHeight="9405"/>
  </bookViews>
  <sheets>
    <sheet name="прил 1 межбюжетные" sheetId="1" r:id="rId1"/>
  </sheets>
  <definedNames>
    <definedName name="_xlnm._FilterDatabase" localSheetId="0" hidden="1">'прил 1 межбюжетные'!$A$8:$F$35</definedName>
    <definedName name="Z_0E907524_A6AA_43C9_81FE_922BB0C75F5B_.wvu.FilterData" localSheetId="0" hidden="1">'прил 1 межбюжетные'!$A$8:$F$35</definedName>
    <definedName name="Z_116EDC04_AB5A_475D_B0C4_9846684A46F0_.wvu.FilterData" localSheetId="0" hidden="1">'прил 1 межбюжетные'!$A$8:$F$35</definedName>
    <definedName name="Z_144F82E1_FEE7_4567_AA5A_241C389D58C3_.wvu.FilterData" localSheetId="0" hidden="1">'прил 1 межбюжетные'!$A$8:$F$35</definedName>
    <definedName name="Z_1495FC12_D2A6_4606_BDB0_9C80F9C8ABAA_.wvu.FilterData" localSheetId="0" hidden="1">'прил 1 межбюжетные'!$A$8:$F$35</definedName>
    <definedName name="Z_1557965B_E36C_4EB2_8BB7_98F3030AEF34_.wvu.FilterData" localSheetId="0" hidden="1">'прил 1 межбюжетные'!$A$8:$F$35</definedName>
    <definedName name="Z_15B74FB6_2DD5_4F17_AB75_5AC0897FDD56_.wvu.FilterData" localSheetId="0" hidden="1">'прил 1 межбюжетные'!$A$8:$F$35</definedName>
    <definedName name="Z_1B962D4F_023D_4C99_86B6_0CF2AD08719E_.wvu.FilterData" localSheetId="0" hidden="1">'прил 1 межбюжетные'!$C$1:$E$35</definedName>
    <definedName name="Z_24D6B524_72F4_4720_BCEB_7328A83863E1_.wvu.FilterData" localSheetId="0" hidden="1">'прил 1 межбюжетные'!$C$1:$E$35</definedName>
    <definedName name="Z_28F75FBA_8BBD_4C7B_90BA_5BA6EE258A62_.wvu.FilterData" localSheetId="0" hidden="1">'прил 1 межбюжетные'!$C$1:$E$35</definedName>
    <definedName name="Z_2B5A123A_DBB7_422E_B847_751243DE92A3_.wvu.FilterData" localSheetId="0" hidden="1">'прил 1 межбюжетные'!$C$1:$E$35</definedName>
    <definedName name="Z_2BA2BA2F_DE53_41CD_ADC2_D065FBA1A2D3_.wvu.FilterData" localSheetId="0" hidden="1">'прил 1 межбюжетные'!$A$8:$F$35</definedName>
    <definedName name="Z_311E94FD_5BEE_4DCE_951E_8F7589CB69FB_.wvu.FilterData" localSheetId="0" hidden="1">'прил 1 межбюжетные'!$C$1:$E$35</definedName>
    <definedName name="Z_3299C224_72E1_4523_B5B6_082DAC83ED67_.wvu.FilterData" localSheetId="0" hidden="1">'прил 1 межбюжетные'!$A$8:$F$35</definedName>
    <definedName name="Z_3E8C8CFE_A93A_45CB_A1AF_B52ABE3798CD_.wvu.FilterData" localSheetId="0" hidden="1">'прил 1 межбюжетные'!$A$8:$F$35</definedName>
    <definedName name="Z_456BE8A0_7A89_47F2_81B8_D17A1646B2BE_.wvu.FilterData" localSheetId="0" hidden="1">'прил 1 межбюжетные'!$A$8:$F$35</definedName>
    <definedName name="Z_46E6F272_CC60_49ED_BC78_7312CB0D0CFE_.wvu.FilterData" localSheetId="0" hidden="1">'прил 1 межбюжетные'!$C$1:$E$35</definedName>
    <definedName name="Z_47830A97_062A_4839_8AAA_3CC29CE8525B_.wvu.FilterData" localSheetId="0" hidden="1">'прил 1 межбюжетные'!$C$1:$E$35</definedName>
    <definedName name="Z_4A031F6E_D8A5_457D_ABDE_96955454141F_.wvu.FilterData" localSheetId="0" hidden="1">'прил 1 межбюжетные'!$A$8:$F$35</definedName>
    <definedName name="Z_4A031F6E_D8A5_457D_ABDE_96955454141F_.wvu.PrintArea" localSheetId="0" hidden="1">'прил 1 межбюжетные'!$A$1:$F$35</definedName>
    <definedName name="Z_4A031F6E_D8A5_457D_ABDE_96955454141F_.wvu.PrintTitles" localSheetId="0" hidden="1">'прил 1 межбюжетные'!$7:$7</definedName>
    <definedName name="Z_4A031F6E_D8A5_457D_ABDE_96955454141F_.wvu.Rows" localSheetId="0" hidden="1">'прил 1 межбюжетные'!#REF!,'прил 1 межбюжетные'!#REF!</definedName>
    <definedName name="Z_4CF5BB72_C131_4973_B72C_E5A89398FF55_.wvu.FilterData" localSheetId="0" hidden="1">'прил 1 межбюжетные'!$C$1:$E$35</definedName>
    <definedName name="Z_4E1A4AF3_782D_4133_B52D_D95DFAD981C4_.wvu.FilterData" localSheetId="0" hidden="1">'прил 1 межбюжетные'!$A$8:$F$35</definedName>
    <definedName name="Z_4E1A4AF3_782D_4133_B52D_D95DFAD981C4_.wvu.PrintArea" localSheetId="0" hidden="1">'прил 1 межбюжетные'!$A$1:$F$35</definedName>
    <definedName name="Z_4E1A4AF3_782D_4133_B52D_D95DFAD981C4_.wvu.PrintTitles" localSheetId="0" hidden="1">'прил 1 межбюжетные'!$7:$7</definedName>
    <definedName name="Z_4E1A4AF3_782D_4133_B52D_D95DFAD981C4_.wvu.Rows" localSheetId="0" hidden="1">'прил 1 межбюжетные'!#REF!,'прил 1 межбюжетные'!#REF!</definedName>
    <definedName name="Z_4F8ECF79_31B1_43E4_80C1_0E97DC6E4287_.wvu.FilterData" localSheetId="0" hidden="1">'прил 1 межбюжетные'!$A$8:$F$35</definedName>
    <definedName name="Z_50F425A1_5A3D_4DD1_92C3_2FFA0289353D_.wvu.FilterData" localSheetId="0" hidden="1">'прил 1 межбюжетные'!$C$1:$E$35</definedName>
    <definedName name="Z_52F275BC_BB61_4F18_B7DF_CC14BE250876_.wvu.FilterData" localSheetId="0" hidden="1">'прил 1 межбюжетные'!$A$8:$F$35</definedName>
    <definedName name="Z_52F275BC_BB61_4F18_B7DF_CC14BE250876_.wvu.PrintTitles" localSheetId="0" hidden="1">'прил 1 межбюжетные'!$7:$7</definedName>
    <definedName name="Z_556A375A_78DF_4881_9F05_187C6CC57F53_.wvu.FilterData" localSheetId="0" hidden="1">'прил 1 межбюжетные'!$C$1:$E$35</definedName>
    <definedName name="Z_55C686CE_F99A_410B_8E80_FD31B55EBAED_.wvu.FilterData" localSheetId="0" hidden="1">'прил 1 межбюжетные'!$A$8:$F$35</definedName>
    <definedName name="Z_5720FF12_F0B8_4800_B75D_E6CC26F4BF46_.wvu.FilterData" localSheetId="0" hidden="1">'прил 1 межбюжетные'!$A$8:$F$35</definedName>
    <definedName name="Z_5CBE6339_E149_4BA8_82E8_6A0221A4DEFE_.wvu.FilterData" localSheetId="0" hidden="1">'прил 1 межбюжетные'!$C$1:$E$35</definedName>
    <definedName name="Z_6504E9B5_5FD5_4AF8_8301_F8912E0B4566_.wvu.FilterData" localSheetId="0" hidden="1">'прил 1 межбюжетные'!$A$8:$F$35</definedName>
    <definedName name="Z_68DD7159_922E_4060_8C83_54400062A7B5_.wvu.FilterData" localSheetId="0" hidden="1">'прил 1 межбюжетные'!$A$8:$F$35</definedName>
    <definedName name="Z_7464F185_A6CD_41D2_A203_BC59E910C541_.wvu.FilterData" localSheetId="0" hidden="1">'прил 1 межбюжетные'!$A$8:$F$35</definedName>
    <definedName name="Z_77D1EE20_C80C_44AA_BCE4_5C2AF1EC4975_.wvu.FilterData" localSheetId="0" hidden="1">'прил 1 межбюжетные'!$A$8:$F$35</definedName>
    <definedName name="Z_815E065E_4644_4889_A980_BCFE067890C3_.wvu.FilterData" localSheetId="0" hidden="1">'прил 1 межбюжетные'!$C$1:$E$35</definedName>
    <definedName name="Z_90227B87_4EA1_4728_82C8_E015D28B4108_.wvu.FilterData" localSheetId="0" hidden="1">'прил 1 межбюжетные'!$C$1:$E$35</definedName>
    <definedName name="Z_9AE170B9_4C40_4CED_8437_3A774B1056CA_.wvu.FilterData" localSheetId="0" hidden="1">'прил 1 межбюжетные'!$A$8:$F$35</definedName>
    <definedName name="Z_9B991C1E_3955_4DE4_8613_18C63E2E2E60_.wvu.FilterData" localSheetId="0" hidden="1">'прил 1 межбюжетные'!$C$1:$E$35</definedName>
    <definedName name="Z_9BA14D9B_8DE3_4765_BED8_86890D5B19ED_.wvu.FilterData" localSheetId="0" hidden="1">'прил 1 межбюжетные'!$C$1:$E$35</definedName>
    <definedName name="Z_9BA14D9B_8DE3_4765_BED8_86890D5B19ED_.wvu.PrintTitles" localSheetId="0" hidden="1">'прил 1 межбюжетные'!$7:$7</definedName>
    <definedName name="Z_A1F867A8_B4AA_4C7C_8A7B_35ECE265A404_.wvu.FilterData" localSheetId="0" hidden="1">'прил 1 межбюжетные'!$A$8:$F$35</definedName>
    <definedName name="Z_A251060C_1C03_43C0_BB2B_073705D1F9FF_.wvu.FilterData" localSheetId="0" hidden="1">'прил 1 межбюжетные'!$C$1:$E$35</definedName>
    <definedName name="Z_A8017BCF_28D0_4F33_A203_F1B9C0C9E1B4_.wvu.FilterData" localSheetId="0" hidden="1">'прил 1 межбюжетные'!$C$1:$E$35</definedName>
    <definedName name="Z_AD2F44E8_FF91_41B8_8E78_28565D12F999_.wvu.FilterData" localSheetId="0" hidden="1">'прил 1 межбюжетные'!$C$1:$E$35</definedName>
    <definedName name="Z_AD9C5C2B_9E4E_4D23_9435_A656E33A8F08_.wvu.FilterData" localSheetId="0" hidden="1">'прил 1 межбюжетные'!$A$8:$F$35</definedName>
    <definedName name="Z_AEA454BA_22DF_47EF_AABC_BC2C5E0FDA12_.wvu.FilterData" localSheetId="0" hidden="1">'прил 1 межбюжетные'!$A$8:$F$35</definedName>
    <definedName name="Z_AFECFE32_4D1B_44BB_9EE6_2FF89B90E17B_.wvu.FilterData" localSheetId="0" hidden="1">'прил 1 межбюжетные'!$A$8:$F$35</definedName>
    <definedName name="Z_B0AD3DCA_29ED_4C8C_9441_7FD3EF1CC15B_.wvu.FilterData" localSheetId="0" hidden="1">'прил 1 межбюжетные'!$C$1:$E$35</definedName>
    <definedName name="Z_B15F4786_EEA2_4434_B95E_54BB17285E97_.wvu.FilterData" localSheetId="0" hidden="1">'прил 1 межбюжетные'!$C$1:$E$35</definedName>
    <definedName name="Z_B3789AB1_8670_49FF_98B2_F36C3DB97801_.wvu.FilterData" localSheetId="0" hidden="1">'прил 1 межбюжетные'!$C$1:$E$35</definedName>
    <definedName name="Z_BBB155A1_0E4D_488B_9A9E_B2F54A36E138_.wvu.FilterData" localSheetId="0" hidden="1">'прил 1 межбюжетные'!$A$8:$F$35</definedName>
    <definedName name="Z_C61ED952_AFAD_4EF4_8E4F_87284559AE1A_.wvu.FilterData" localSheetId="0" hidden="1">'прил 1 межбюжетные'!$A$8:$F$35</definedName>
    <definedName name="Z_C7F5CE05_14BC_4BA7_931E_0D6C9E36651F_.wvu.FilterData" localSheetId="0" hidden="1">'прил 1 межбюжетные'!$C$1:$E$35</definedName>
    <definedName name="Z_C7F5CE05_14BC_4BA7_931E_0D6C9E36651F_.wvu.PrintTitles" localSheetId="0" hidden="1">'прил 1 межбюжетные'!$7:$7</definedName>
    <definedName name="Z_C9335F58_A42D_4769_9365_7A38DDC7AD43_.wvu.FilterData" localSheetId="0" hidden="1">'прил 1 межбюжетные'!$C$1:$E$35</definedName>
    <definedName name="Z_C9335F58_A42D_4769_9365_7A38DDC7AD43_.wvu.PrintArea" localSheetId="0" hidden="1">'прил 1 межбюжетные'!$A$1:$F$35</definedName>
    <definedName name="Z_C9335F58_A42D_4769_9365_7A38DDC7AD43_.wvu.PrintTitles" localSheetId="0" hidden="1">'прил 1 межбюжетные'!$7:$7</definedName>
    <definedName name="Z_CB0DFAFC_FD75_4784_8F09_4D93DBB9FC6F_.wvu.FilterData" localSheetId="0" hidden="1">'прил 1 межбюжетные'!$C$1:$E$35</definedName>
    <definedName name="Z_CF4E59E6_A08D_4D01_9FF2_C291CEFE321F_.wvu.FilterData" localSheetId="0" hidden="1">'прил 1 межбюжетные'!$C$1:$E$35</definedName>
    <definedName name="Z_CFFA6E87_7435_44F3_8AA2_8ABB28B45D0F_.wvu.FilterData" localSheetId="0" hidden="1">'прил 1 межбюжетные'!$C$1:$E$35</definedName>
    <definedName name="Z_CFFA6E87_7435_44F3_8AA2_8ABB28B45D0F_.wvu.PrintArea" localSheetId="0" hidden="1">'прил 1 межбюжетные'!$A$1:$F$35</definedName>
    <definedName name="Z_CFFA6E87_7435_44F3_8AA2_8ABB28B45D0F_.wvu.PrintTitles" localSheetId="0" hidden="1">'прил 1 межбюжетные'!$7:$7</definedName>
    <definedName name="Z_D88CDF9B_1469_437D_918B_2488F9192F36_.wvu.FilterData" localSheetId="0" hidden="1">'прил 1 межбюжетные'!$A$8:$F$35</definedName>
    <definedName name="Z_D907D1B8_DF2D_468D_B14C_2E1C027EA1C4_.wvu.FilterData" localSheetId="0" hidden="1">'прил 1 межбюжетные'!$A$8:$F$35</definedName>
    <definedName name="Z_D907D1B8_DF2D_468D_B14C_2E1C027EA1C4_.wvu.PrintTitles" localSheetId="0" hidden="1">'прил 1 межбюжетные'!$7:$7</definedName>
    <definedName name="Z_E02274D3_B6CD_4198_82E4_D5C6F692658E_.wvu.FilterData" localSheetId="0" hidden="1">'прил 1 межбюжетные'!$C$1:$E$35</definedName>
    <definedName name="Z_E04331F7_062F_45AA_8DD9_20F53AEE7A92_.wvu.FilterData" localSheetId="0" hidden="1">'прил 1 межбюжетные'!$A$8:$F$35</definedName>
    <definedName name="Z_E0F547BC_3982_49C2_8016_C9631280F215_.wvu.FilterData" localSheetId="0" hidden="1">'прил 1 межбюжетные'!$A$8:$F$35</definedName>
    <definedName name="Z_E0F547BC_3982_49C2_8016_C9631280F215_.wvu.PrintTitles" localSheetId="0" hidden="1">'прил 1 межбюжетные'!$7:$7</definedName>
    <definedName name="Z_E588E749_1FE0_4EC1_AAA4_8624734BF299_.wvu.FilterData" localSheetId="0" hidden="1">'прил 1 межбюжетные'!$C$1:$E$35</definedName>
    <definedName name="Z_E588E749_1FE0_4EC1_AAA4_8624734BF299_.wvu.PrintTitles" localSheetId="0" hidden="1">'прил 1 межбюжетные'!$7:$7</definedName>
    <definedName name="Z_E6BF7B5C_C576_4328_87B7_BE8C87A5B768_.wvu.FilterData" localSheetId="0" hidden="1">'прил 1 межбюжетные'!$A$8:$F$35</definedName>
    <definedName name="Z_E7D05D19_40D6_4E4D_BE67_8098C29C829D_.wvu.FilterData" localSheetId="0" hidden="1">'прил 1 межбюжетные'!$C$1:$E$35</definedName>
    <definedName name="Z_E7D05D19_40D6_4E4D_BE67_8098C29C829D_.wvu.PrintTitles" localSheetId="0" hidden="1">'прил 1 межбюжетные'!$7:$7</definedName>
    <definedName name="Z_EEFAC59D_64EC_4C13_A06E_97E2C4EC80B6_.wvu.FilterData" localSheetId="0" hidden="1">'прил 1 межбюжетные'!$C$1:$E$35</definedName>
    <definedName name="Z_EF026A10_AE04_46C8_8F55_A8309347EDD4_.wvu.FilterData" localSheetId="0" hidden="1">'прил 1 межбюжетные'!$A$8:$F$35</definedName>
    <definedName name="Z_F756CD8B_87F3_4096_ABFA_CDE13753A88B_.wvu.FilterData" localSheetId="0" hidden="1">'прил 1 межбюжетные'!$C$1:$E$35</definedName>
    <definedName name="Z_F97C3F3E_F2BF_42E8_B4FF_993B9367D416_.wvu.FilterData" localSheetId="0" hidden="1">'прил 1 межбюжетные'!$A$8:$F$35</definedName>
    <definedName name="Z_FEFBBD01_4979_4840_A44F_F9F4CE2E390F_.wvu.FilterData" localSheetId="0" hidden="1">'прил 1 межбюжетные'!$C$1:$E$35</definedName>
    <definedName name="Z_FF45D782_5BB8_4EC6_A251_D55B4DD4BEAA_.wvu.FilterData" localSheetId="0" hidden="1">'прил 1 межбюжетные'!$C$1:$E$35</definedName>
    <definedName name="_xlnm.Print_Titles" localSheetId="0">'прил 1 межбюжетные'!$7:$7</definedName>
  </definedNames>
  <calcPr calcId="124519"/>
</workbook>
</file>

<file path=xl/calcChain.xml><?xml version="1.0" encoding="utf-8"?>
<calcChain xmlns="http://schemas.openxmlformats.org/spreadsheetml/2006/main">
  <c r="C10" i="1"/>
  <c r="D10"/>
  <c r="D9" s="1"/>
  <c r="D8" s="1"/>
  <c r="E8" s="1"/>
  <c r="E11"/>
  <c r="E12"/>
  <c r="E13"/>
  <c r="E14"/>
  <c r="E15"/>
  <c r="D35"/>
  <c r="E35" s="1"/>
  <c r="E34"/>
  <c r="D33"/>
  <c r="E33" s="1"/>
  <c r="D32"/>
  <c r="E32" s="1"/>
  <c r="E31"/>
  <c r="D30"/>
  <c r="E30" s="1"/>
  <c r="D27"/>
  <c r="E27" s="1"/>
  <c r="E26"/>
  <c r="D25"/>
  <c r="E24"/>
  <c r="D23"/>
  <c r="E23" s="1"/>
  <c r="D21"/>
  <c r="D20"/>
  <c r="D19"/>
  <c r="C17"/>
  <c r="E9" l="1"/>
  <c r="E10"/>
  <c r="D29"/>
  <c r="E29" s="1"/>
  <c r="D18"/>
  <c r="D22"/>
  <c r="E22" s="1"/>
  <c r="E25"/>
  <c r="E19"/>
  <c r="E20"/>
  <c r="E21"/>
  <c r="E18" l="1"/>
  <c r="D17"/>
  <c r="D16" s="1"/>
  <c r="E17" l="1"/>
  <c r="E16" l="1"/>
</calcChain>
</file>

<file path=xl/sharedStrings.xml><?xml version="1.0" encoding="utf-8"?>
<sst xmlns="http://schemas.openxmlformats.org/spreadsheetml/2006/main" count="69" uniqueCount="62">
  <si>
    <t xml:space="preserve">                                                   Приложение 1</t>
  </si>
  <si>
    <t xml:space="preserve">                                                   к пояснительной записке</t>
  </si>
  <si>
    <t>(тыс. рублей)</t>
  </si>
  <si>
    <t>№п/п</t>
  </si>
  <si>
    <t>Наименование</t>
  </si>
  <si>
    <t>Вносимые изменения</t>
  </si>
  <si>
    <t>Примечание</t>
  </si>
  <si>
    <t>ДОХОДЫ, всего:</t>
  </si>
  <si>
    <t>1.1.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</si>
  <si>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</si>
  <si>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</si>
  <si>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</si>
  <si>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Увеличение плановых назначений обусловлено поступление  из бюджета автономного округа дотации на поощрение за достижение наиболее высоких показателей качества организации бюджетного процесса  по итогам 2012 года.</t>
  </si>
  <si>
    <t>Субсидии бюджетам бюджетной системы Российской Федерации (межбюджетные субсидии)</t>
  </si>
  <si>
    <t xml:space="preserve">Уточнение плановых назначений на основании уведомлений Департамента финансов ХМАО-Югры, уведомлений отраслевых Департаментов ХМАО-Югры. Пояснения по видам изменений изложены далее в информации по расходам бюджета.  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</si>
  <si>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</si>
  <si>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</si>
  <si>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 бюджетов  городских  округов  от                                     возврата организациями остатков субсидий прошлых лет</t>
  </si>
  <si>
    <t>Увеличение плановых назначений главными администраторами доходов бюджета обусловлено осуществлением возврата в бюджет города остатков неиспользованных субсидий прошлых лет (в части средств местного бюджета):
(+) 9 645,0 тыс. рублей - осуществление возврата бюджетными учреждениями;
(+) 3 821,7 тыс. рублей - осуществление возврата автономными учреждениями;
(+) 6 692,3 тыс. рублей - осуществление возврата иными организациями.</t>
  </si>
  <si>
    <t>2.</t>
  </si>
  <si>
    <t>РАСХОДЫ, всего:</t>
  </si>
  <si>
    <t>2.1.</t>
  </si>
  <si>
    <t>Корректировка расходов бюджета за счет межбюджетных трансфертов, полученных из бюджета ХМАО-Югры, в том числе:</t>
  </si>
  <si>
    <t>2.1.1.</t>
  </si>
  <si>
    <t>Расходы за счет субвенций из регионального фонда компенсаций на реализацию отдельных государственных полномочий, из них:</t>
  </si>
  <si>
    <t>Администрация города</t>
  </si>
  <si>
    <t>Администрация города (ДГХ)</t>
  </si>
  <si>
    <t>Департамент архитектуры и градостроительства</t>
  </si>
  <si>
    <t>2.1.2.</t>
  </si>
  <si>
    <t>Расходы за счет субсидий из регионального фонда софинансирования расходов, из них:</t>
  </si>
  <si>
    <t>Администрация города (КПиЭК)</t>
  </si>
  <si>
    <t>Департамент образования</t>
  </si>
  <si>
    <t>Департамент культуры, молодежной политики и спорта</t>
  </si>
  <si>
    <t>2.1.3.</t>
  </si>
  <si>
    <t>Расходы за счет иных межбюджетных трансфертов, из них:</t>
  </si>
  <si>
    <t>Департамент финансов</t>
  </si>
  <si>
    <t xml:space="preserve">Перечень изменений в бюджет города Сургута на 2013 год </t>
  </si>
  <si>
    <r>
      <t>(-) 813,4 тыс. рублей -  на выплату единовременного пособия при всех формах устройства детей, лишенных родительского попечения,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семью в связи с  уточнением количества получателей;</t>
    </r>
    <r>
      <rPr>
        <sz val="12"/>
        <color indexed="10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(+) 29,3 тыс. рублей - на проведение мероприятий по предупреждению  и ликвидации болезней животных, и их лечению, защите населения от болезней общих для человека и животных в части администрирования переданного полномочия.</t>
    </r>
  </si>
  <si>
    <t>(+) 1 052,0 тыс. рублей - на проведение мероприятий по предупреждению  и ликвидации болезней животных, и их лечению, защите населения от болезней общих для человека и животных.</t>
  </si>
  <si>
    <t>(+) 6 684,7 тыс. рублей - на обеспечение жильем граждан, уволенных с военной службы (службы), и приравненных к ним лиц в рамках реализации федеральной целевой программы "Жилище"  на 2011-2015 годы за счет средств из федерального бюджета;
(-) 42,9 тыс. рублей - 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годов".</t>
  </si>
  <si>
    <t>(+) 35 265,2 тыс. рублей - на ремонт дорог в рамках подпрограммы "Автомобильные дороги" программы "Развитие транспортной системы ХМАО-Югры на 2011-2013 годы и на период до 2015 года;
(+) 289 008,6 тыс. рублей - на реализацию программы "Модернизация и реформирование жилищно-коммунального комплекса ХМАО-Югры на 2011-2013 годы и на период до 2015 года", на возмещение затрат по капитальному ремонту систем теплоснабжения, водоснабжения для подготовки к осенне-зимнему периоду, на реконструкцию канализационного коллектора от КНС-12(7);
(+) 18 645 тыс. рублей -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хозяйства;
(+) 30 321,7 тыс. рублей - на обеспечение мероприятий по капитальному ремонту многоквартирных домов за счет средств бюджета автономного округа.</t>
  </si>
  <si>
    <t>(+) 10 334,7 тыс. рублей - на реализацию программы "Развитие системы обращения с отходами производства и потребления в Ханты-Мансийском автономном округе - Югре на 2012-2015 годы и на период до 2020 года" на расширение полигона по захоронению твердых бытовых отходов.</t>
  </si>
  <si>
    <t>(-) 8 360,2 тыс. рублей - на оплату стоимости питания детям школьного возраста в оздоровительных лагерях с дневным пребыванием детей.</t>
  </si>
  <si>
    <t>(+) 4 283 тыс. рублей - на реализацию программы "Развитие физической культуры и спорта в ХМАО-Югре на 2011-2013 годы и на период до 2015 года" на приобретение спортивного оборудования, инвентаря и экипировки.</t>
  </si>
  <si>
    <t>(+) 165 тыс. рублей - на реализацию программы "Профилактика правонарушений в  ХМАО-Югре на 2011-2015 годы" на материально-техническое обеспечение и информационно-агитационное сопровождение деятельности добровольных формирований населения по охране общественного порядка, стимулирования членов добровольных формирований населения по охране общественного порядка;
(+) 448,8 тыс. рублей - на реализацию программы ХМАО-Югры "Модернизация и реформирование жилищно-коммунального комплекса ХМАО-Югры" на 2011-2013 годы и на период до 2015 года" для премирования работников Администрации города по итогам конкурса на звание "Самый благоустроенный город, поселок, село ХМАО-Югры за 2012 год".</t>
  </si>
  <si>
    <t>(+) 2 112 тыс. рублей - на реализацию программы ХМАО-Югры "Модернизация и реформирование жилищно-коммунального комплекса ХМАО-Югры" на 2011-2013 годы и на период до 2015 года" по итогам конкурса на звание "Самый благоустроенный город, поселок, село ХМАО-Югры за 2012 год" для приобретения и установки автопавильонов и урн.</t>
  </si>
  <si>
    <t xml:space="preserve">(+) 1 973,1 тыс. рублей - на реализацию подпрограммы "Инновационное развитие образования" программы "Новая школа Югры" на 2010-2013 годы и на период до 2015 года на выплату поощрений лучшим учащимся образовательных учреждений, внедрение робототехники в образовательное пространство общеобразовательного учреждения;
(+) 246,3 тыс. рублей - на реализацию программы ХМАО-Югры "Профилактика правонарушений в ХМАО-Югре на 2011-2015 годы" на приобретение медалей, флажков, вымпелов, ручек и информационного стенда, возмещение расходов в части проезда команды всероссийского конкурса юных инспекторов движения "Безопасное колесо 2013", питания и проживания сопровождающего;
(+) 150 тыс. рублей - на реализацию программы "Профилактика экстремизма, гармонизация межэтнических и межкультурных отношений, укрепление толерантности в ХМАО-Югре на 2011-2015 годы" (питание, проживание участников мероприятия "Городской культурно-образовательный проект "Растем вместе" в ноябре 2013 г. Сургут);
(+) 2 945,2 тыс. рублей - на финансирование наказов избирателей депутатам Думы ХМАО-Югры.
</t>
  </si>
  <si>
    <t>(+) 26,4 тыс. рублей - на реализацию программы ХМАО-Югры "Модернизация и реформирование жилищно-коммунального комплекса ХМАО-Югры" на 2011-2013 годы и на период до 2015 года" для премирования работников Администрации города по итогам конкурса на звание "Самый благоустроенный город, поселок, село ХМАО-Югры за 2012 год";
(+) 815 тыс. рублей - на реализацию программы "Развитие физической культуры и спорта" для приобретения спортивного оборудования, инвентаря и экипировки;
(+) 404 тыс. рублей - на финансирование наказов избирателей депутатам Думы ХМАО-Югры.</t>
  </si>
  <si>
    <t>(+) 26,4 тыс. рублей - на реализацию программы ХМАО-Югры "Модернизация и реформирование жилищно-коммунального комплекса ХМАО-Югры" на 2011-2013 годы и на период до 2015 года" для премирования работников Администрации города по итогам конкурса на звание "Самый благоустроенный город, поселок, село ХМАО-Югры за 2012 год"</t>
  </si>
  <si>
    <t>(+) 26,4 тыс. рублей - на реализацию программы ХМАО-Югры "Модернизация и реформирование жилищно-коммунального комплекса ХМАО-Югры" на 2011-2013 годы и на период до 2015 года" для премирования работников Администрации города по итогам конкурса на звание "Самый благоустроенный город, поселок, село ХМАО-Югры за 2012 год";
 (-) 17,9 тыс. рублей - на реализацию программы ХМАО-Югры "Содействие занятости населения на 2011-2013 годы и на период до 2015 года в связи с расторжением договора между МКУ "Наш город" и КУ ХМАО-Югры "Сургутский центр занятости населения".</t>
  </si>
  <si>
    <t>Отдел планирования расходов департамента финансов</t>
  </si>
  <si>
    <t>52 21 58</t>
  </si>
  <si>
    <t>1.</t>
  </si>
  <si>
    <t>Итого с учетом вносимых изменений</t>
  </si>
  <si>
    <t>1.1.1.</t>
  </si>
  <si>
    <t>1.1.2.</t>
  </si>
  <si>
    <t xml:space="preserve">в части дополнительно поступивших межбюджетных трансфертов, имеющих целевое назначение </t>
  </si>
  <si>
    <t>Утвержден-ный бюджет</t>
  </si>
  <si>
    <t>(-) 35 265,2 тыс. рублей - на реализацию подпрограммы "Автомобильные дороги" программы "Развитие транспортной системы ХМАО-Югры на 2011-2013 годы и на период до 2015 года, в связи с перераспределением ассигнований с объектов капитального строительства на ремонт автомобильных дорог;
(+) 14 345,2 тыс. рублей -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хозяйства;
(+) 33 472,1 тыс. рублей - на обеспечение  мероприятий по переселению граждан из аварийного жилищного фонда за счет средств бюджета автономного округа;
(+) 53 604,4 тыс. рублей - на обеспечение дополнительных расходов по переселению граждан из аварийного жилищного фонда за счет средств бюджета автономного округа;</t>
  </si>
  <si>
    <t>Отдел доходов департамента финансов</t>
  </si>
  <si>
    <t>52 20 67</t>
  </si>
  <si>
    <t>(+) 27 000 тыс. рублей - на реализацию подпрограммы "Развитие материально-технической базы сферы образования" программы "Новая школа Югры" на 2010-2013 годы и на период до 2015 года на строительство детского сада "Золотой ключик", ул. Энтузиастов,51/1;
(-) 305 139 тыс. рублей -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 и на период до 2015 года (в связи со срывом сроков корректировки проектной документации невозможно своевременно провести аукцион на выполнение СМР) ;
(+) 236 792 тыс. рублей - на реализацию программы "Модернизация и реформирование жилищно-коммунального комплекса Ханты-Мансийского автономного округа-Югры на 2011-2013 годы и на период до 2015 года" на строительство магистрального водовода в восточном жилом районе от ул.  9 П (Нефтеюганское шоссе) по ул. Рационализаторов до ВК-сущ., магистрального водовода от водозабора 8а по Нефтеюганскому шоссе до ВК-1 (сети водоснабжения жилой и промышленной зоны речного порта, с увеличением диаметра), ул. Университетской от ул. Северной до пр. Пролетарского  с сетями инженерного обеспечения, 1 пусковой комплекс.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</si>
</sst>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left" vertical="center" indent="10"/>
    </xf>
    <xf numFmtId="3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justify" vertical="center"/>
    </xf>
    <xf numFmtId="164" fontId="6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justify" vertical="center" wrapText="1"/>
    </xf>
    <xf numFmtId="164" fontId="9" fillId="0" borderId="1" xfId="0" applyNumberFormat="1" applyFont="1" applyBorder="1" applyAlignment="1">
      <alignment horizontal="justify" vertical="center" wrapText="1"/>
    </xf>
    <xf numFmtId="0" fontId="7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justify" vertical="center" wrapText="1"/>
    </xf>
    <xf numFmtId="3" fontId="5" fillId="0" borderId="0" xfId="0" applyNumberFormat="1" applyFont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justify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justify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3" fontId="5" fillId="3" borderId="0" xfId="0" applyNumberFormat="1" applyFont="1" applyFill="1" applyAlignment="1">
      <alignment vertical="center" wrapText="1"/>
    </xf>
    <xf numFmtId="0" fontId="2" fillId="3" borderId="1" xfId="0" applyFont="1" applyFill="1" applyBorder="1" applyAlignment="1">
      <alignment horizontal="justify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3" borderId="0" xfId="0" applyNumberFormat="1" applyFont="1" applyFill="1" applyAlignment="1">
      <alignment vertical="center" wrapText="1"/>
    </xf>
    <xf numFmtId="3" fontId="2" fillId="3" borderId="1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 applyProtection="1">
      <alignment horizontal="center" vertical="center"/>
    </xf>
    <xf numFmtId="3" fontId="2" fillId="3" borderId="2" xfId="0" applyNumberFormat="1" applyFont="1" applyFill="1" applyBorder="1" applyAlignment="1">
      <alignment horizontal="left" vertical="center" wrapText="1"/>
    </xf>
    <xf numFmtId="3" fontId="2" fillId="3" borderId="3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Fill="1" applyAlignment="1">
      <alignment vertical="center" wrapText="1"/>
    </xf>
    <xf numFmtId="3" fontId="5" fillId="0" borderId="0" xfId="0" applyNumberFormat="1" applyFont="1" applyFill="1" applyAlignment="1">
      <alignment vertical="center" wrapText="1"/>
    </xf>
    <xf numFmtId="3" fontId="2" fillId="0" borderId="0" xfId="0" applyNumberFormat="1" applyFont="1" applyAlignment="1">
      <alignment horizontal="justify" vertical="center"/>
    </xf>
    <xf numFmtId="164" fontId="11" fillId="3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vertical="center"/>
    </xf>
    <xf numFmtId="3" fontId="2" fillId="3" borderId="2" xfId="0" applyNumberFormat="1" applyFont="1" applyFill="1" applyBorder="1" applyAlignment="1">
      <alignment horizontal="justify" vertical="center" wrapText="1"/>
    </xf>
    <xf numFmtId="3" fontId="5" fillId="3" borderId="3" xfId="0" applyNumberFormat="1" applyFont="1" applyFill="1" applyBorder="1" applyAlignment="1">
      <alignment horizontal="justify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164" fontId="7" fillId="0" borderId="3" xfId="0" applyNumberFormat="1" applyFont="1" applyFill="1" applyBorder="1" applyAlignment="1">
      <alignment horizontal="justify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left" vertical="top" wrapText="1"/>
    </xf>
    <xf numFmtId="3" fontId="2" fillId="3" borderId="3" xfId="0" applyNumberFormat="1" applyFont="1" applyFill="1" applyBorder="1" applyAlignment="1">
      <alignment horizontal="left" vertical="top" wrapText="1"/>
    </xf>
    <xf numFmtId="164" fontId="2" fillId="3" borderId="2" xfId="0" applyNumberFormat="1" applyFont="1" applyFill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2" fillId="3" borderId="5" xfId="0" applyNumberFormat="1" applyFont="1" applyFill="1" applyBorder="1" applyAlignment="1">
      <alignment horizontal="center" vertical="top" wrapText="1"/>
    </xf>
    <xf numFmtId="164" fontId="2" fillId="3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BC41"/>
  <sheetViews>
    <sheetView tabSelected="1" zoomScale="70" zoomScaleNormal="74" zoomScaleSheetLayoutView="70" zoomScalePageLayoutView="66" workbookViewId="0">
      <selection activeCell="H29" sqref="H29"/>
    </sheetView>
  </sheetViews>
  <sheetFormatPr defaultRowHeight="15.75"/>
  <cols>
    <col min="1" max="1" width="6" style="1" customWidth="1"/>
    <col min="2" max="2" width="45.28515625" style="2" customWidth="1"/>
    <col min="3" max="3" width="15.140625" style="3" customWidth="1"/>
    <col min="4" max="4" width="11.5703125" style="3" customWidth="1"/>
    <col min="5" max="5" width="14.42578125" style="3" customWidth="1"/>
    <col min="6" max="6" width="99" style="54" customWidth="1"/>
    <col min="7" max="55" width="9.140625" style="56"/>
    <col min="56" max="16384" width="9.140625" style="2"/>
  </cols>
  <sheetData>
    <row r="1" spans="1:55" ht="18.75">
      <c r="F1" s="4" t="s">
        <v>0</v>
      </c>
    </row>
    <row r="2" spans="1:55" ht="18.75">
      <c r="F2" s="4" t="s">
        <v>1</v>
      </c>
    </row>
    <row r="4" spans="1:55" ht="20.25">
      <c r="A4" s="59" t="s">
        <v>36</v>
      </c>
      <c r="B4" s="59"/>
      <c r="C4" s="59"/>
      <c r="D4" s="59"/>
      <c r="E4" s="59"/>
      <c r="F4" s="59"/>
    </row>
    <row r="5" spans="1:55" ht="20.25">
      <c r="A5" s="59" t="s">
        <v>56</v>
      </c>
      <c r="B5" s="59"/>
      <c r="C5" s="59"/>
      <c r="D5" s="59"/>
      <c r="E5" s="59"/>
      <c r="F5" s="59"/>
    </row>
    <row r="6" spans="1:55" ht="18.75">
      <c r="A6" s="5"/>
      <c r="B6" s="5"/>
      <c r="C6" s="6"/>
      <c r="D6" s="6"/>
      <c r="E6" s="6"/>
      <c r="F6" s="7" t="s">
        <v>2</v>
      </c>
    </row>
    <row r="7" spans="1:55" ht="63" customHeight="1">
      <c r="A7" s="8" t="s">
        <v>3</v>
      </c>
      <c r="B7" s="9" t="s">
        <v>4</v>
      </c>
      <c r="C7" s="10" t="s">
        <v>57</v>
      </c>
      <c r="D7" s="10" t="s">
        <v>5</v>
      </c>
      <c r="E7" s="10" t="s">
        <v>53</v>
      </c>
      <c r="F7" s="10" t="s">
        <v>6</v>
      </c>
    </row>
    <row r="8" spans="1:55" ht="36" customHeight="1">
      <c r="A8" s="11" t="s">
        <v>52</v>
      </c>
      <c r="B8" s="11" t="s">
        <v>7</v>
      </c>
      <c r="C8" s="12">
        <v>18581297.300000001</v>
      </c>
      <c r="D8" s="12">
        <f>D9</f>
        <v>420537.9</v>
      </c>
      <c r="E8" s="12">
        <f t="shared" ref="E8:E15" si="0">C8+D8</f>
        <v>19001835.199999999</v>
      </c>
      <c r="F8" s="13"/>
    </row>
    <row r="9" spans="1:55" ht="28.5" customHeight="1">
      <c r="A9" s="14" t="s">
        <v>8</v>
      </c>
      <c r="B9" s="15" t="s">
        <v>9</v>
      </c>
      <c r="C9" s="16">
        <v>7594688</v>
      </c>
      <c r="D9" s="17">
        <f>D10+D15</f>
        <v>420537.9</v>
      </c>
      <c r="E9" s="18">
        <f t="shared" si="0"/>
        <v>8015225.9000000004</v>
      </c>
      <c r="F9" s="19"/>
    </row>
    <row r="10" spans="1:55" ht="47.25">
      <c r="A10" s="8" t="s">
        <v>54</v>
      </c>
      <c r="B10" s="26" t="s">
        <v>10</v>
      </c>
      <c r="C10" s="20">
        <f>C11+C12+C13+C14</f>
        <v>7609160.5999999996</v>
      </c>
      <c r="D10" s="22">
        <f>D11+D12+D13+D14</f>
        <v>420537.9</v>
      </c>
      <c r="E10" s="23">
        <f t="shared" si="0"/>
        <v>8029698.5</v>
      </c>
      <c r="F10" s="27"/>
    </row>
    <row r="11" spans="1:55" ht="49.5" hidden="1" customHeight="1">
      <c r="A11" s="8"/>
      <c r="B11" s="26" t="s">
        <v>11</v>
      </c>
      <c r="C11" s="20">
        <v>75243.199999999997</v>
      </c>
      <c r="D11" s="55"/>
      <c r="E11" s="23">
        <f t="shared" si="0"/>
        <v>75243.199999999997</v>
      </c>
      <c r="F11" s="27" t="s">
        <v>12</v>
      </c>
    </row>
    <row r="12" spans="1:55" ht="47.25">
      <c r="A12" s="14"/>
      <c r="B12" s="28" t="s">
        <v>13</v>
      </c>
      <c r="C12" s="21">
        <v>1680381.6</v>
      </c>
      <c r="D12" s="20">
        <v>404307.5</v>
      </c>
      <c r="E12" s="21">
        <f t="shared" si="0"/>
        <v>2084689.1</v>
      </c>
      <c r="F12" s="60" t="s">
        <v>14</v>
      </c>
    </row>
    <row r="13" spans="1:55" ht="47.25">
      <c r="A13" s="29"/>
      <c r="B13" s="30" t="s">
        <v>15</v>
      </c>
      <c r="C13" s="21">
        <v>5809094.0999999996</v>
      </c>
      <c r="D13" s="20">
        <v>6909.7</v>
      </c>
      <c r="E13" s="21">
        <f t="shared" si="0"/>
        <v>5816003.7999999998</v>
      </c>
      <c r="F13" s="61"/>
    </row>
    <row r="14" spans="1:55" ht="20.25" customHeight="1">
      <c r="A14" s="14"/>
      <c r="B14" s="28" t="s">
        <v>16</v>
      </c>
      <c r="C14" s="21">
        <v>44441.7</v>
      </c>
      <c r="D14" s="20">
        <v>9320.7000000000007</v>
      </c>
      <c r="E14" s="21">
        <f t="shared" si="0"/>
        <v>53762.399999999994</v>
      </c>
      <c r="F14" s="62"/>
    </row>
    <row r="15" spans="1:55" ht="94.5" hidden="1">
      <c r="A15" s="8" t="s">
        <v>55</v>
      </c>
      <c r="B15" s="26" t="s">
        <v>17</v>
      </c>
      <c r="C15" s="20"/>
      <c r="D15" s="55"/>
      <c r="E15" s="23">
        <f t="shared" si="0"/>
        <v>0</v>
      </c>
      <c r="F15" s="27" t="s">
        <v>18</v>
      </c>
    </row>
    <row r="16" spans="1:55" s="36" customFormat="1" ht="33" customHeight="1">
      <c r="A16" s="31" t="s">
        <v>19</v>
      </c>
      <c r="B16" s="32" t="s">
        <v>20</v>
      </c>
      <c r="C16" s="33">
        <v>21886039.5</v>
      </c>
      <c r="D16" s="34">
        <f>D17</f>
        <v>420537.9</v>
      </c>
      <c r="E16" s="34">
        <f t="shared" ref="E16:E27" si="1">C16+D16</f>
        <v>22306577.399999999</v>
      </c>
      <c r="F16" s="35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</row>
    <row r="17" spans="1:55" s="36" customFormat="1" ht="48" customHeight="1">
      <c r="A17" s="37" t="s">
        <v>21</v>
      </c>
      <c r="B17" s="38" t="s">
        <v>22</v>
      </c>
      <c r="C17" s="39">
        <f>C18+C22+C29</f>
        <v>8879862.3999999985</v>
      </c>
      <c r="D17" s="39">
        <f>D18+D22+D29</f>
        <v>420537.9</v>
      </c>
      <c r="E17" s="39">
        <f t="shared" si="1"/>
        <v>9300400.2999999989</v>
      </c>
      <c r="F17" s="38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</row>
    <row r="18" spans="1:55" s="43" customFormat="1" ht="63">
      <c r="A18" s="40" t="s">
        <v>23</v>
      </c>
      <c r="B18" s="41" t="s">
        <v>24</v>
      </c>
      <c r="C18" s="42">
        <v>5832244</v>
      </c>
      <c r="D18" s="42">
        <f>D21+D20+D19</f>
        <v>6909.7</v>
      </c>
      <c r="E18" s="42">
        <f>C18+D18</f>
        <v>5839153.7000000002</v>
      </c>
      <c r="F18" s="41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</row>
    <row r="19" spans="1:55" s="47" customFormat="1" ht="94.5">
      <c r="A19" s="24"/>
      <c r="B19" s="44" t="s">
        <v>25</v>
      </c>
      <c r="C19" s="45">
        <v>490296.8</v>
      </c>
      <c r="D19" s="46">
        <f>-813.4+29.3</f>
        <v>-784.1</v>
      </c>
      <c r="E19" s="45">
        <f>C19+D19</f>
        <v>489512.7</v>
      </c>
      <c r="F19" s="25" t="s">
        <v>37</v>
      </c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</row>
    <row r="20" spans="1:55" s="47" customFormat="1" ht="52.5" customHeight="1">
      <c r="A20" s="24"/>
      <c r="B20" s="44" t="s">
        <v>26</v>
      </c>
      <c r="C20" s="45">
        <v>1662.3</v>
      </c>
      <c r="D20" s="46">
        <f>1052</f>
        <v>1052</v>
      </c>
      <c r="E20" s="45">
        <f>C20+D20</f>
        <v>2714.3</v>
      </c>
      <c r="F20" s="25" t="s">
        <v>38</v>
      </c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</row>
    <row r="21" spans="1:55" s="47" customFormat="1" ht="110.25">
      <c r="A21" s="24"/>
      <c r="B21" s="48" t="s">
        <v>27</v>
      </c>
      <c r="C21" s="49">
        <v>18546.599999999999</v>
      </c>
      <c r="D21" s="46">
        <f>6684.7-42.9</f>
        <v>6641.8</v>
      </c>
      <c r="E21" s="45">
        <f t="shared" si="1"/>
        <v>25188.399999999998</v>
      </c>
      <c r="F21" s="25" t="s">
        <v>39</v>
      </c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</row>
    <row r="22" spans="1:55" s="43" customFormat="1" ht="47.25">
      <c r="A22" s="40" t="s">
        <v>28</v>
      </c>
      <c r="B22" s="41" t="s">
        <v>29</v>
      </c>
      <c r="C22" s="42">
        <v>2997991.7</v>
      </c>
      <c r="D22" s="42">
        <f>D27+D26+D23+D25+D24</f>
        <v>404307.5</v>
      </c>
      <c r="E22" s="42">
        <f t="shared" si="1"/>
        <v>3402299.2</v>
      </c>
      <c r="F22" s="41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</row>
    <row r="23" spans="1:55" s="47" customFormat="1" ht="177.75" customHeight="1">
      <c r="A23" s="24"/>
      <c r="B23" s="44" t="s">
        <v>26</v>
      </c>
      <c r="C23" s="45">
        <v>257562.9</v>
      </c>
      <c r="D23" s="46">
        <f>35265.2+72491.6+18645+30321.7+216517</f>
        <v>373240.5</v>
      </c>
      <c r="E23" s="45">
        <f t="shared" si="1"/>
        <v>630803.4</v>
      </c>
      <c r="F23" s="25" t="s">
        <v>40</v>
      </c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</row>
    <row r="24" spans="1:55" s="47" customFormat="1" ht="52.5" customHeight="1">
      <c r="A24" s="24"/>
      <c r="B24" s="44" t="s">
        <v>30</v>
      </c>
      <c r="C24" s="45">
        <v>40000</v>
      </c>
      <c r="D24" s="45">
        <v>10334.700000000001</v>
      </c>
      <c r="E24" s="45">
        <f t="shared" si="1"/>
        <v>50334.7</v>
      </c>
      <c r="F24" s="25" t="s">
        <v>41</v>
      </c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</row>
    <row r="25" spans="1:55" s="47" customFormat="1" ht="31.5">
      <c r="A25" s="24"/>
      <c r="B25" s="25" t="s">
        <v>31</v>
      </c>
      <c r="C25" s="45">
        <v>23927</v>
      </c>
      <c r="D25" s="45">
        <f>-8360.2</f>
        <v>-8360.2000000000007</v>
      </c>
      <c r="E25" s="45">
        <f t="shared" si="1"/>
        <v>15566.8</v>
      </c>
      <c r="F25" s="25" t="s">
        <v>42</v>
      </c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</row>
    <row r="26" spans="1:55" s="47" customFormat="1" ht="47.25">
      <c r="A26" s="24"/>
      <c r="B26" s="44" t="s">
        <v>32</v>
      </c>
      <c r="C26" s="45">
        <v>7444.2</v>
      </c>
      <c r="D26" s="45">
        <v>4283</v>
      </c>
      <c r="E26" s="45">
        <f t="shared" si="1"/>
        <v>11727.2</v>
      </c>
      <c r="F26" s="57" t="s">
        <v>43</v>
      </c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</row>
    <row r="27" spans="1:55" s="47" customFormat="1" ht="173.25">
      <c r="A27" s="63"/>
      <c r="B27" s="65" t="s">
        <v>27</v>
      </c>
      <c r="C27" s="67">
        <v>2560265.4</v>
      </c>
      <c r="D27" s="69">
        <f>-35265.2+14345.2+33472.1+53604.4+27000-151163+236792-66039-87937</f>
        <v>24809.5</v>
      </c>
      <c r="E27" s="71">
        <f t="shared" si="1"/>
        <v>2585074.9</v>
      </c>
      <c r="F27" s="50" t="s">
        <v>58</v>
      </c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</row>
    <row r="28" spans="1:55" s="47" customFormat="1" ht="221.25" customHeight="1">
      <c r="A28" s="64"/>
      <c r="B28" s="66"/>
      <c r="C28" s="68"/>
      <c r="D28" s="70"/>
      <c r="E28" s="72"/>
      <c r="F28" s="51" t="s">
        <v>61</v>
      </c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</row>
    <row r="29" spans="1:55" s="43" customFormat="1" ht="31.5">
      <c r="A29" s="40" t="s">
        <v>33</v>
      </c>
      <c r="B29" s="41" t="s">
        <v>34</v>
      </c>
      <c r="C29" s="42">
        <v>49626.7</v>
      </c>
      <c r="D29" s="42">
        <f>D30+D31+D32+D33+D34+D35</f>
        <v>9320.7000000000007</v>
      </c>
      <c r="E29" s="42">
        <f t="shared" ref="E29:E35" si="2">C29+D29</f>
        <v>58947.399999999994</v>
      </c>
      <c r="F29" s="58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</row>
    <row r="30" spans="1:55" s="43" customFormat="1" ht="130.5" customHeight="1">
      <c r="A30" s="40"/>
      <c r="B30" s="25" t="s">
        <v>25</v>
      </c>
      <c r="C30" s="45">
        <v>1466.6</v>
      </c>
      <c r="D30" s="46">
        <f>448.8+165</f>
        <v>613.79999999999995</v>
      </c>
      <c r="E30" s="45">
        <f t="shared" si="2"/>
        <v>2080.3999999999996</v>
      </c>
      <c r="F30" s="25" t="s">
        <v>44</v>
      </c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</row>
    <row r="31" spans="1:55" s="47" customFormat="1" ht="63">
      <c r="A31" s="24"/>
      <c r="B31" s="25" t="s">
        <v>26</v>
      </c>
      <c r="C31" s="45">
        <v>27679.599999999999</v>
      </c>
      <c r="D31" s="46">
        <v>2112</v>
      </c>
      <c r="E31" s="45">
        <f t="shared" si="2"/>
        <v>29791.599999999999</v>
      </c>
      <c r="F31" s="25" t="s">
        <v>45</v>
      </c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</row>
    <row r="32" spans="1:55" s="47" customFormat="1" ht="199.5" customHeight="1">
      <c r="A32" s="24"/>
      <c r="B32" s="25" t="s">
        <v>31</v>
      </c>
      <c r="C32" s="45">
        <v>7713.5</v>
      </c>
      <c r="D32" s="45">
        <f>1833.1+300+150+86.3+2945.2</f>
        <v>5314.6</v>
      </c>
      <c r="E32" s="45">
        <f t="shared" si="2"/>
        <v>13028.1</v>
      </c>
      <c r="F32" s="25" t="s">
        <v>46</v>
      </c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</row>
    <row r="33" spans="1:55" s="47" customFormat="1" ht="110.25">
      <c r="A33" s="24"/>
      <c r="B33" s="25" t="s">
        <v>32</v>
      </c>
      <c r="C33" s="45">
        <v>7753.2</v>
      </c>
      <c r="D33" s="45">
        <f>26.4+815+404</f>
        <v>1245.4000000000001</v>
      </c>
      <c r="E33" s="45">
        <f t="shared" si="2"/>
        <v>8998.6</v>
      </c>
      <c r="F33" s="25" t="s">
        <v>47</v>
      </c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</row>
    <row r="34" spans="1:55" s="47" customFormat="1" ht="63">
      <c r="A34" s="24"/>
      <c r="B34" s="25" t="s">
        <v>27</v>
      </c>
      <c r="C34" s="45">
        <v>0</v>
      </c>
      <c r="D34" s="46">
        <v>26.4</v>
      </c>
      <c r="E34" s="45">
        <f t="shared" si="2"/>
        <v>26.4</v>
      </c>
      <c r="F34" s="25" t="s">
        <v>48</v>
      </c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</row>
    <row r="35" spans="1:55" s="47" customFormat="1" ht="110.25">
      <c r="A35" s="24"/>
      <c r="B35" s="25" t="s">
        <v>35</v>
      </c>
      <c r="C35" s="45">
        <v>779.2</v>
      </c>
      <c r="D35" s="46">
        <f>26.4-17.9</f>
        <v>8.5</v>
      </c>
      <c r="E35" s="45">
        <f t="shared" si="2"/>
        <v>787.7</v>
      </c>
      <c r="F35" s="25" t="s">
        <v>49</v>
      </c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</row>
    <row r="38" spans="1:55">
      <c r="B38" s="2" t="s">
        <v>59</v>
      </c>
    </row>
    <row r="39" spans="1:55">
      <c r="B39" s="2" t="s">
        <v>60</v>
      </c>
    </row>
    <row r="40" spans="1:55">
      <c r="B40" s="2" t="s">
        <v>50</v>
      </c>
    </row>
    <row r="41" spans="1:55">
      <c r="B41" s="2" t="s">
        <v>51</v>
      </c>
    </row>
  </sheetData>
  <mergeCells count="8">
    <mergeCell ref="A4:F4"/>
    <mergeCell ref="A5:F5"/>
    <mergeCell ref="F12:F14"/>
    <mergeCell ref="A27:A28"/>
    <mergeCell ref="B27:B28"/>
    <mergeCell ref="C27:C28"/>
    <mergeCell ref="D27:D28"/>
    <mergeCell ref="E27:E28"/>
  </mergeCells>
  <printOptions horizontalCentered="1"/>
  <pageMargins left="0.39370078740157483" right="0.39370078740157483" top="0.78740157480314965" bottom="0.39370078740157483" header="0" footer="0"/>
  <pageSetup paperSize="256" scale="74" firstPageNumber="294" fitToHeight="0" orientation="landscape" useFirstPageNumber="1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межбюжетные</vt:lpstr>
      <vt:lpstr>'прил 1 межбюжетные'!Заголовки_для_печати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</dc:creator>
  <cp:lastModifiedBy>ges</cp:lastModifiedBy>
  <cp:lastPrinted>2013-09-04T08:57:49Z</cp:lastPrinted>
  <dcterms:created xsi:type="dcterms:W3CDTF">2013-09-03T13:41:01Z</dcterms:created>
  <dcterms:modified xsi:type="dcterms:W3CDTF">2013-09-04T08:57:50Z</dcterms:modified>
</cp:coreProperties>
</file>